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Š Tyršova\Desktop\Desktop\Měú VM Byty Zašovská 776 230924\"/>
    </mc:Choice>
  </mc:AlternateContent>
  <bookViews>
    <workbookView xWindow="0" yWindow="0" windowWidth="0" windowHeight="0"/>
  </bookViews>
  <sheets>
    <sheet name="Rekapitulace stavby" sheetId="1" r:id="rId1"/>
    <sheet name="011 - Byt č.32 1+ KK - ar..." sheetId="2" r:id="rId2"/>
    <sheet name="012 - Byt č.32 1+ KK - ZT..." sheetId="3" r:id="rId3"/>
    <sheet name="013 - Byt č. 32 1 + KK - ..." sheetId="4" r:id="rId4"/>
    <sheet name="021 - Byt č.79 1+ KK - ar..." sheetId="5" r:id="rId5"/>
    <sheet name="022 - Byt č.79 1+ KK - ZT..." sheetId="6" r:id="rId6"/>
    <sheet name="023 - Byt č. 79 1 + KK - ..." sheetId="7" r:id="rId7"/>
    <sheet name="031 - Byt č.87 2+ KK - ar..." sheetId="8" r:id="rId8"/>
    <sheet name="032 - Byt č.87 2+ KK - ZT..." sheetId="9" r:id="rId9"/>
    <sheet name="033 - Byt č. 89 2 + KK - ..." sheetId="10" r:id="rId10"/>
    <sheet name="041 - Byt č.92 2+ KK - ar..." sheetId="11" r:id="rId11"/>
    <sheet name="042 - Byt č.92 2+ KK - ZT..." sheetId="12" r:id="rId12"/>
    <sheet name="043 - Byt č. 92 2+ KK - E..." sheetId="13" r:id="rId13"/>
    <sheet name="051 - Byt č.105 2+ KK - a..." sheetId="14" r:id="rId14"/>
    <sheet name="052 - Byt č.105 2+ KK - Z..." sheetId="15" r:id="rId15"/>
    <sheet name="053 - Byt č.105 2+ KK - E..." sheetId="16" r:id="rId16"/>
    <sheet name="061 - Byt č.106 2+ KK - a..." sheetId="17" r:id="rId17"/>
    <sheet name="062 - Byt č.106 2+ KK - Z..." sheetId="18" r:id="rId18"/>
    <sheet name="063 - Byt č.106 2+ KK - E..." sheetId="19" r:id="rId19"/>
    <sheet name="Pokyny pro vyplnění" sheetId="20" r:id="rId20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'011 - Byt č.32 1+ KK - ar...'!$C$100:$K$940</definedName>
    <definedName name="_xlnm.Print_Area" localSheetId="1">'011 - Byt č.32 1+ KK - ar...'!$C$4:$J$41,'011 - Byt č.32 1+ KK - ar...'!$C$47:$J$80,'011 - Byt č.32 1+ KK - ar...'!$C$86:$K$940</definedName>
    <definedName name="_xlnm.Print_Titles" localSheetId="1">'011 - Byt č.32 1+ KK - ar...'!$100:$100</definedName>
    <definedName name="_xlnm._FilterDatabase" localSheetId="2" hidden="1">'012 - Byt č.32 1+ KK - ZT...'!$C$92:$K$335</definedName>
    <definedName name="_xlnm.Print_Area" localSheetId="2">'012 - Byt č.32 1+ KK - ZT...'!$C$4:$J$41,'012 - Byt č.32 1+ KK - ZT...'!$C$47:$J$72,'012 - Byt č.32 1+ KK - ZT...'!$C$78:$K$335</definedName>
    <definedName name="_xlnm.Print_Titles" localSheetId="2">'012 - Byt č.32 1+ KK - ZT...'!$92:$92</definedName>
    <definedName name="_xlnm._FilterDatabase" localSheetId="3" hidden="1">'013 - Byt č. 32 1 + KK - ...'!$C$92:$K$338</definedName>
    <definedName name="_xlnm.Print_Area" localSheetId="3">'013 - Byt č. 32 1 + KK - ...'!$C$4:$J$41,'013 - Byt č. 32 1 + KK - ...'!$C$47:$J$72,'013 - Byt č. 32 1 + KK - ...'!$C$78:$K$338</definedName>
    <definedName name="_xlnm.Print_Titles" localSheetId="3">'013 - Byt č. 32 1 + KK - ...'!$92:$92</definedName>
    <definedName name="_xlnm._FilterDatabase" localSheetId="4" hidden="1">'021 - Byt č.79 1+ KK - ar...'!$C$100:$K$940</definedName>
    <definedName name="_xlnm.Print_Area" localSheetId="4">'021 - Byt č.79 1+ KK - ar...'!$C$4:$J$41,'021 - Byt č.79 1+ KK - ar...'!$C$47:$J$80,'021 - Byt č.79 1+ KK - ar...'!$C$86:$K$940</definedName>
    <definedName name="_xlnm.Print_Titles" localSheetId="4">'021 - Byt č.79 1+ KK - ar...'!$100:$100</definedName>
    <definedName name="_xlnm._FilterDatabase" localSheetId="5" hidden="1">'022 - Byt č.79 1+ KK - ZT...'!$C$92:$K$335</definedName>
    <definedName name="_xlnm.Print_Area" localSheetId="5">'022 - Byt č.79 1+ KK - ZT...'!$C$4:$J$41,'022 - Byt č.79 1+ KK - ZT...'!$C$47:$J$72,'022 - Byt č.79 1+ KK - ZT...'!$C$78:$K$335</definedName>
    <definedName name="_xlnm.Print_Titles" localSheetId="5">'022 - Byt č.79 1+ KK - ZT...'!$92:$92</definedName>
    <definedName name="_xlnm._FilterDatabase" localSheetId="6" hidden="1">'023 - Byt č. 79 1 + KK - ...'!$C$92:$K$338</definedName>
    <definedName name="_xlnm.Print_Area" localSheetId="6">'023 - Byt č. 79 1 + KK - ...'!$C$4:$J$41,'023 - Byt č. 79 1 + KK - ...'!$C$47:$J$72,'023 - Byt č. 79 1 + KK - ...'!$C$78:$K$338</definedName>
    <definedName name="_xlnm.Print_Titles" localSheetId="6">'023 - Byt č. 79 1 + KK - ...'!$92:$92</definedName>
    <definedName name="_xlnm._FilterDatabase" localSheetId="7" hidden="1">'031 - Byt č.87 2+ KK - ar...'!$C$100:$K$1100</definedName>
    <definedName name="_xlnm.Print_Area" localSheetId="7">'031 - Byt č.87 2+ KK - ar...'!$C$4:$J$41,'031 - Byt č.87 2+ KK - ar...'!$C$47:$J$80,'031 - Byt č.87 2+ KK - ar...'!$C$86:$K$1100</definedName>
    <definedName name="_xlnm.Print_Titles" localSheetId="7">'031 - Byt č.87 2+ KK - ar...'!$100:$100</definedName>
    <definedName name="_xlnm._FilterDatabase" localSheetId="8" hidden="1">'032 - Byt č.87 2+ KK - ZT...'!$C$92:$K$335</definedName>
    <definedName name="_xlnm.Print_Area" localSheetId="8">'032 - Byt č.87 2+ KK - ZT...'!$C$4:$J$41,'032 - Byt č.87 2+ KK - ZT...'!$C$47:$J$72,'032 - Byt č.87 2+ KK - ZT...'!$C$78:$K$335</definedName>
    <definedName name="_xlnm.Print_Titles" localSheetId="8">'032 - Byt č.87 2+ KK - ZT...'!$92:$92</definedName>
    <definedName name="_xlnm._FilterDatabase" localSheetId="9" hidden="1">'033 - Byt č. 89 2 + KK - ...'!$C$92:$K$338</definedName>
    <definedName name="_xlnm.Print_Area" localSheetId="9">'033 - Byt č. 89 2 + KK - ...'!$C$4:$J$41,'033 - Byt č. 89 2 + KK - ...'!$C$47:$J$72,'033 - Byt č. 89 2 + KK - ...'!$C$78:$K$338</definedName>
    <definedName name="_xlnm.Print_Titles" localSheetId="9">'033 - Byt č. 89 2 + KK - ...'!$92:$92</definedName>
    <definedName name="_xlnm._FilterDatabase" localSheetId="10" hidden="1">'041 - Byt č.92 2+ KK - ar...'!$C$100:$K$1100</definedName>
    <definedName name="_xlnm.Print_Area" localSheetId="10">'041 - Byt č.92 2+ KK - ar...'!$C$4:$J$41,'041 - Byt č.92 2+ KK - ar...'!$C$47:$J$80,'041 - Byt č.92 2+ KK - ar...'!$C$86:$K$1100</definedName>
    <definedName name="_xlnm.Print_Titles" localSheetId="10">'041 - Byt č.92 2+ KK - ar...'!$100:$100</definedName>
    <definedName name="_xlnm._FilterDatabase" localSheetId="11" hidden="1">'042 - Byt č.92 2+ KK - ZT...'!$C$92:$K$335</definedName>
    <definedName name="_xlnm.Print_Area" localSheetId="11">'042 - Byt č.92 2+ KK - ZT...'!$C$4:$J$41,'042 - Byt č.92 2+ KK - ZT...'!$C$47:$J$72,'042 - Byt č.92 2+ KK - ZT...'!$C$78:$K$335</definedName>
    <definedName name="_xlnm.Print_Titles" localSheetId="11">'042 - Byt č.92 2+ KK - ZT...'!$92:$92</definedName>
    <definedName name="_xlnm._FilterDatabase" localSheetId="12" hidden="1">'043 - Byt č. 92 2+ KK - E...'!$C$92:$K$338</definedName>
    <definedName name="_xlnm.Print_Area" localSheetId="12">'043 - Byt č. 92 2+ KK - E...'!$C$4:$J$41,'043 - Byt č. 92 2+ KK - E...'!$C$47:$J$72,'043 - Byt č. 92 2+ KK - E...'!$C$78:$K$338</definedName>
    <definedName name="_xlnm.Print_Titles" localSheetId="12">'043 - Byt č. 92 2+ KK - E...'!$92:$92</definedName>
    <definedName name="_xlnm._FilterDatabase" localSheetId="13" hidden="1">'051 - Byt č.105 2+ KK - a...'!$C$100:$K$1100</definedName>
    <definedName name="_xlnm.Print_Area" localSheetId="13">'051 - Byt č.105 2+ KK - a...'!$C$4:$J$41,'051 - Byt č.105 2+ KK - a...'!$C$47:$J$80,'051 - Byt č.105 2+ KK - a...'!$C$86:$K$1100</definedName>
    <definedName name="_xlnm.Print_Titles" localSheetId="13">'051 - Byt č.105 2+ KK - a...'!$100:$100</definedName>
    <definedName name="_xlnm._FilterDatabase" localSheetId="14" hidden="1">'052 - Byt č.105 2+ KK - Z...'!$C$92:$K$335</definedName>
    <definedName name="_xlnm.Print_Area" localSheetId="14">'052 - Byt č.105 2+ KK - Z...'!$C$4:$J$41,'052 - Byt č.105 2+ KK - Z...'!$C$47:$J$72,'052 - Byt č.105 2+ KK - Z...'!$C$78:$K$335</definedName>
    <definedName name="_xlnm.Print_Titles" localSheetId="14">'052 - Byt č.105 2+ KK - Z...'!$92:$92</definedName>
    <definedName name="_xlnm._FilterDatabase" localSheetId="15" hidden="1">'053 - Byt č.105 2+ KK - E...'!$C$92:$K$338</definedName>
    <definedName name="_xlnm.Print_Area" localSheetId="15">'053 - Byt č.105 2+ KK - E...'!$C$4:$J$41,'053 - Byt č.105 2+ KK - E...'!$C$47:$J$72,'053 - Byt č.105 2+ KK - E...'!$C$78:$K$338</definedName>
    <definedName name="_xlnm.Print_Titles" localSheetId="15">'053 - Byt č.105 2+ KK - E...'!$92:$92</definedName>
    <definedName name="_xlnm._FilterDatabase" localSheetId="16" hidden="1">'061 - Byt č.106 2+ KK - a...'!$C$100:$K$1100</definedName>
    <definedName name="_xlnm.Print_Area" localSheetId="16">'061 - Byt č.106 2+ KK - a...'!$C$4:$J$41,'061 - Byt č.106 2+ KK - a...'!$C$47:$J$80,'061 - Byt č.106 2+ KK - a...'!$C$86:$K$1100</definedName>
    <definedName name="_xlnm.Print_Titles" localSheetId="16">'061 - Byt č.106 2+ KK - a...'!$100:$100</definedName>
    <definedName name="_xlnm._FilterDatabase" localSheetId="17" hidden="1">'062 - Byt č.106 2+ KK - Z...'!$C$92:$K$335</definedName>
    <definedName name="_xlnm.Print_Area" localSheetId="17">'062 - Byt č.106 2+ KK - Z...'!$C$4:$J$41,'062 - Byt č.106 2+ KK - Z...'!$C$47:$J$72,'062 - Byt č.106 2+ KK - Z...'!$C$78:$K$335</definedName>
    <definedName name="_xlnm.Print_Titles" localSheetId="17">'062 - Byt č.106 2+ KK - Z...'!$92:$92</definedName>
    <definedName name="_xlnm._FilterDatabase" localSheetId="18" hidden="1">'063 - Byt č.106 2+ KK - E...'!$C$92:$K$338</definedName>
    <definedName name="_xlnm.Print_Area" localSheetId="18">'063 - Byt č.106 2+ KK - E...'!$C$4:$J$41,'063 - Byt č.106 2+ KK - E...'!$C$47:$J$72,'063 - Byt č.106 2+ KK - E...'!$C$78:$K$338</definedName>
    <definedName name="_xlnm.Print_Titles" localSheetId="18">'063 - Byt č.106 2+ KK - E...'!$92:$92</definedName>
    <definedName name="_xlnm.Print_Area" localSheetId="1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9" l="1" r="J39"/>
  <c r="J38"/>
  <c i="1" r="AY78"/>
  <c i="19" r="J37"/>
  <c i="1" r="AX78"/>
  <c i="19"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T155"/>
  <c r="R156"/>
  <c r="R155"/>
  <c r="P156"/>
  <c r="P155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81"/>
  <c i="18" r="J39"/>
  <c r="J38"/>
  <c i="1" r="AY77"/>
  <c i="18" r="J37"/>
  <c i="1" r="AX77"/>
  <c i="18"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56"/>
  <c r="E7"/>
  <c r="E81"/>
  <c i="17" r="J39"/>
  <c r="J38"/>
  <c i="1" r="AY76"/>
  <c i="17" r="J37"/>
  <c i="1" r="AX76"/>
  <c i="17"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43"/>
  <c r="BH1043"/>
  <c r="BG1043"/>
  <c r="BE1043"/>
  <c r="T1043"/>
  <c r="T994"/>
  <c r="R1043"/>
  <c r="R994"/>
  <c r="P1043"/>
  <c r="P994"/>
  <c r="BI995"/>
  <c r="BH995"/>
  <c r="BG995"/>
  <c r="BE995"/>
  <c r="T995"/>
  <c r="R995"/>
  <c r="P995"/>
  <c r="BI988"/>
  <c r="BH988"/>
  <c r="BG988"/>
  <c r="BE988"/>
  <c r="T988"/>
  <c r="R988"/>
  <c r="P988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63"/>
  <c r="BH963"/>
  <c r="BG963"/>
  <c r="BE963"/>
  <c r="T963"/>
  <c r="R963"/>
  <c r="P963"/>
  <c r="BI953"/>
  <c r="BH953"/>
  <c r="BG953"/>
  <c r="BE953"/>
  <c r="T953"/>
  <c r="R953"/>
  <c r="P953"/>
  <c r="BI944"/>
  <c r="BH944"/>
  <c r="BG944"/>
  <c r="BE944"/>
  <c r="T944"/>
  <c r="R944"/>
  <c r="P944"/>
  <c r="BI935"/>
  <c r="BH935"/>
  <c r="BG935"/>
  <c r="BE935"/>
  <c r="T935"/>
  <c r="R935"/>
  <c r="P935"/>
  <c r="BI917"/>
  <c r="BH917"/>
  <c r="BG917"/>
  <c r="BE917"/>
  <c r="T917"/>
  <c r="R917"/>
  <c r="P917"/>
  <c r="BI899"/>
  <c r="BH899"/>
  <c r="BG899"/>
  <c r="BE899"/>
  <c r="T899"/>
  <c r="R899"/>
  <c r="P899"/>
  <c r="BI881"/>
  <c r="BH881"/>
  <c r="BG881"/>
  <c r="BE881"/>
  <c r="T881"/>
  <c r="R881"/>
  <c r="P881"/>
  <c r="BI863"/>
  <c r="BH863"/>
  <c r="BG863"/>
  <c r="BE863"/>
  <c r="T863"/>
  <c r="R863"/>
  <c r="P863"/>
  <c r="BI860"/>
  <c r="BH860"/>
  <c r="BG860"/>
  <c r="BE860"/>
  <c r="T860"/>
  <c r="R860"/>
  <c r="P860"/>
  <c r="BI846"/>
  <c r="BH846"/>
  <c r="BG846"/>
  <c r="BE846"/>
  <c r="T846"/>
  <c r="R846"/>
  <c r="P846"/>
  <c r="BI832"/>
  <c r="BH832"/>
  <c r="BG832"/>
  <c r="BE832"/>
  <c r="T832"/>
  <c r="R832"/>
  <c r="P832"/>
  <c r="BI814"/>
  <c r="BH814"/>
  <c r="BG814"/>
  <c r="BE814"/>
  <c r="T814"/>
  <c r="R814"/>
  <c r="P814"/>
  <c r="BI796"/>
  <c r="BH796"/>
  <c r="BG796"/>
  <c r="BE796"/>
  <c r="T796"/>
  <c r="R796"/>
  <c r="P796"/>
  <c r="BI782"/>
  <c r="BH782"/>
  <c r="BG782"/>
  <c r="BE782"/>
  <c r="T782"/>
  <c r="R782"/>
  <c r="P782"/>
  <c r="BI768"/>
  <c r="BH768"/>
  <c r="BG768"/>
  <c r="BE768"/>
  <c r="T768"/>
  <c r="R768"/>
  <c r="P768"/>
  <c r="BI751"/>
  <c r="BH751"/>
  <c r="BG751"/>
  <c r="BE751"/>
  <c r="T751"/>
  <c r="R751"/>
  <c r="P751"/>
  <c r="BI737"/>
  <c r="BH737"/>
  <c r="BG737"/>
  <c r="BE737"/>
  <c r="T737"/>
  <c r="R737"/>
  <c r="P737"/>
  <c r="BI723"/>
  <c r="BH723"/>
  <c r="BG723"/>
  <c r="BE723"/>
  <c r="T723"/>
  <c r="R723"/>
  <c r="P723"/>
  <c r="BI709"/>
  <c r="BH709"/>
  <c r="BG709"/>
  <c r="BE709"/>
  <c r="T709"/>
  <c r="R709"/>
  <c r="P709"/>
  <c r="BI695"/>
  <c r="BH695"/>
  <c r="BG695"/>
  <c r="BE695"/>
  <c r="T695"/>
  <c r="R695"/>
  <c r="P695"/>
  <c r="BI692"/>
  <c r="BH692"/>
  <c r="BG692"/>
  <c r="BE692"/>
  <c r="T692"/>
  <c r="R692"/>
  <c r="P692"/>
  <c r="BI685"/>
  <c r="BH685"/>
  <c r="BG685"/>
  <c r="BE685"/>
  <c r="T685"/>
  <c r="R685"/>
  <c r="P685"/>
  <c r="BI679"/>
  <c r="BH679"/>
  <c r="BG679"/>
  <c r="BE679"/>
  <c r="T679"/>
  <c r="R679"/>
  <c r="P679"/>
  <c r="BI673"/>
  <c r="BH673"/>
  <c r="BG673"/>
  <c r="BE673"/>
  <c r="T673"/>
  <c r="R673"/>
  <c r="P673"/>
  <c r="BI667"/>
  <c r="BH667"/>
  <c r="BG667"/>
  <c r="BE667"/>
  <c r="T667"/>
  <c r="R667"/>
  <c r="P667"/>
  <c r="BI659"/>
  <c r="BH659"/>
  <c r="BG659"/>
  <c r="BE659"/>
  <c r="T659"/>
  <c r="R659"/>
  <c r="P659"/>
  <c r="BI651"/>
  <c r="BH651"/>
  <c r="BG651"/>
  <c r="BE651"/>
  <c r="T651"/>
  <c r="R651"/>
  <c r="P651"/>
  <c r="BI643"/>
  <c r="BH643"/>
  <c r="BG643"/>
  <c r="BE643"/>
  <c r="T643"/>
  <c r="R643"/>
  <c r="P643"/>
  <c r="BI636"/>
  <c r="BH636"/>
  <c r="BG636"/>
  <c r="BE636"/>
  <c r="T636"/>
  <c r="R636"/>
  <c r="P636"/>
  <c r="BI629"/>
  <c r="BH629"/>
  <c r="BG629"/>
  <c r="BE629"/>
  <c r="T629"/>
  <c r="R629"/>
  <c r="P629"/>
  <c r="BI621"/>
  <c r="BH621"/>
  <c r="BG621"/>
  <c r="BE621"/>
  <c r="T621"/>
  <c r="R621"/>
  <c r="P621"/>
  <c r="BI613"/>
  <c r="BH613"/>
  <c r="BG613"/>
  <c r="BE613"/>
  <c r="T613"/>
  <c r="R613"/>
  <c r="P613"/>
  <c r="BI605"/>
  <c r="BH605"/>
  <c r="BG605"/>
  <c r="BE605"/>
  <c r="T605"/>
  <c r="R605"/>
  <c r="P605"/>
  <c r="BI597"/>
  <c r="BH597"/>
  <c r="BG597"/>
  <c r="BE597"/>
  <c r="T597"/>
  <c r="R597"/>
  <c r="P597"/>
  <c r="BI594"/>
  <c r="BH594"/>
  <c r="BG594"/>
  <c r="BE594"/>
  <c r="T594"/>
  <c r="R594"/>
  <c r="P594"/>
  <c r="BI589"/>
  <c r="BH589"/>
  <c r="BG589"/>
  <c r="BE589"/>
  <c r="T589"/>
  <c r="R589"/>
  <c r="P589"/>
  <c r="BI585"/>
  <c r="BH585"/>
  <c r="BG585"/>
  <c r="BE585"/>
  <c r="T585"/>
  <c r="R585"/>
  <c r="P585"/>
  <c r="BI580"/>
  <c r="BH580"/>
  <c r="BG580"/>
  <c r="BE580"/>
  <c r="T580"/>
  <c r="R580"/>
  <c r="P580"/>
  <c r="BI575"/>
  <c r="BH575"/>
  <c r="BG575"/>
  <c r="BE575"/>
  <c r="T575"/>
  <c r="R575"/>
  <c r="P575"/>
  <c r="BI570"/>
  <c r="BH570"/>
  <c r="BG570"/>
  <c r="BE570"/>
  <c r="T570"/>
  <c r="R570"/>
  <c r="P570"/>
  <c r="BI564"/>
  <c r="BH564"/>
  <c r="BG564"/>
  <c r="BE564"/>
  <c r="T564"/>
  <c r="R564"/>
  <c r="P564"/>
  <c r="BI561"/>
  <c r="BH561"/>
  <c r="BG561"/>
  <c r="BE561"/>
  <c r="T561"/>
  <c r="R561"/>
  <c r="P561"/>
  <c r="BI551"/>
  <c r="BH551"/>
  <c r="BG551"/>
  <c r="BE551"/>
  <c r="T551"/>
  <c r="R551"/>
  <c r="P551"/>
  <c r="BI546"/>
  <c r="BH546"/>
  <c r="BG546"/>
  <c r="BE546"/>
  <c r="T546"/>
  <c r="R546"/>
  <c r="P546"/>
  <c r="BI541"/>
  <c r="BH541"/>
  <c r="BG541"/>
  <c r="BE541"/>
  <c r="T541"/>
  <c r="R541"/>
  <c r="P541"/>
  <c r="BI536"/>
  <c r="BH536"/>
  <c r="BG536"/>
  <c r="BE536"/>
  <c r="T536"/>
  <c r="R536"/>
  <c r="P536"/>
  <c r="BI530"/>
  <c r="BH530"/>
  <c r="BG530"/>
  <c r="BE530"/>
  <c r="T530"/>
  <c r="R530"/>
  <c r="P530"/>
  <c r="BI521"/>
  <c r="BH521"/>
  <c r="BG521"/>
  <c r="BE521"/>
  <c r="T521"/>
  <c r="R521"/>
  <c r="P521"/>
  <c r="BI512"/>
  <c r="BH512"/>
  <c r="BG512"/>
  <c r="BE512"/>
  <c r="T512"/>
  <c r="R512"/>
  <c r="P512"/>
  <c r="BI502"/>
  <c r="BH502"/>
  <c r="BG502"/>
  <c r="BE502"/>
  <c r="T502"/>
  <c r="R502"/>
  <c r="P502"/>
  <c r="BI493"/>
  <c r="BH493"/>
  <c r="BG493"/>
  <c r="BE493"/>
  <c r="T493"/>
  <c r="R493"/>
  <c r="P493"/>
  <c r="BI483"/>
  <c r="BH483"/>
  <c r="BG483"/>
  <c r="BE483"/>
  <c r="T483"/>
  <c r="R483"/>
  <c r="P483"/>
  <c r="BI477"/>
  <c r="BH477"/>
  <c r="BG477"/>
  <c r="BE477"/>
  <c r="T477"/>
  <c r="R477"/>
  <c r="P477"/>
  <c r="BI471"/>
  <c r="BH471"/>
  <c r="BG471"/>
  <c r="BE471"/>
  <c r="T471"/>
  <c r="R471"/>
  <c r="P471"/>
  <c r="BI464"/>
  <c r="BH464"/>
  <c r="BG464"/>
  <c r="BE464"/>
  <c r="T464"/>
  <c r="R464"/>
  <c r="P464"/>
  <c r="BI457"/>
  <c r="BH457"/>
  <c r="BG457"/>
  <c r="BE457"/>
  <c r="T457"/>
  <c r="R457"/>
  <c r="P457"/>
  <c r="BI443"/>
  <c r="BH443"/>
  <c r="BG443"/>
  <c r="BE443"/>
  <c r="T443"/>
  <c r="R443"/>
  <c r="P443"/>
  <c r="BI435"/>
  <c r="BH435"/>
  <c r="BG435"/>
  <c r="BE435"/>
  <c r="T435"/>
  <c r="R435"/>
  <c r="P435"/>
  <c r="BI427"/>
  <c r="BH427"/>
  <c r="BG427"/>
  <c r="BE427"/>
  <c r="T427"/>
  <c r="R427"/>
  <c r="P427"/>
  <c r="BI424"/>
  <c r="BH424"/>
  <c r="BG424"/>
  <c r="BE424"/>
  <c r="T424"/>
  <c r="R424"/>
  <c r="P424"/>
  <c r="BI418"/>
  <c r="BH418"/>
  <c r="BG418"/>
  <c r="BE418"/>
  <c r="T418"/>
  <c r="R418"/>
  <c r="P418"/>
  <c r="BI415"/>
  <c r="BH415"/>
  <c r="BG415"/>
  <c r="BE415"/>
  <c r="T415"/>
  <c r="R415"/>
  <c r="P415"/>
  <c r="BI411"/>
  <c r="BH411"/>
  <c r="BG411"/>
  <c r="BE411"/>
  <c r="T411"/>
  <c r="R411"/>
  <c r="P411"/>
  <c r="BI406"/>
  <c r="BH406"/>
  <c r="BG406"/>
  <c r="BE406"/>
  <c r="T406"/>
  <c r="R406"/>
  <c r="P406"/>
  <c r="BI402"/>
  <c r="BH402"/>
  <c r="BG402"/>
  <c r="BE402"/>
  <c r="T402"/>
  <c r="T401"/>
  <c r="R402"/>
  <c r="R401"/>
  <c r="P402"/>
  <c r="P401"/>
  <c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68"/>
  <c r="BH368"/>
  <c r="BG368"/>
  <c r="BE368"/>
  <c r="T368"/>
  <c r="R368"/>
  <c r="P368"/>
  <c r="BI354"/>
  <c r="BH354"/>
  <c r="BG354"/>
  <c r="BE354"/>
  <c r="T354"/>
  <c r="R354"/>
  <c r="P354"/>
  <c r="BI348"/>
  <c r="BH348"/>
  <c r="BG348"/>
  <c r="BE348"/>
  <c r="T348"/>
  <c r="R348"/>
  <c r="P348"/>
  <c r="BI339"/>
  <c r="BH339"/>
  <c r="BG339"/>
  <c r="BE339"/>
  <c r="T339"/>
  <c r="R339"/>
  <c r="P339"/>
  <c r="BI330"/>
  <c r="BH330"/>
  <c r="BG330"/>
  <c r="BE330"/>
  <c r="T330"/>
  <c r="R330"/>
  <c r="P330"/>
  <c r="BI323"/>
  <c r="BH323"/>
  <c r="BG323"/>
  <c r="BE323"/>
  <c r="T323"/>
  <c r="R323"/>
  <c r="P323"/>
  <c r="BI316"/>
  <c r="BH316"/>
  <c r="BG316"/>
  <c r="BE316"/>
  <c r="T316"/>
  <c r="R316"/>
  <c r="P316"/>
  <c r="BI311"/>
  <c r="BH311"/>
  <c r="BG311"/>
  <c r="BE311"/>
  <c r="T311"/>
  <c r="R311"/>
  <c r="P311"/>
  <c r="BI305"/>
  <c r="BH305"/>
  <c r="BG305"/>
  <c r="BE305"/>
  <c r="T305"/>
  <c r="R305"/>
  <c r="P305"/>
  <c r="BI296"/>
  <c r="BH296"/>
  <c r="BG296"/>
  <c r="BE296"/>
  <c r="T296"/>
  <c r="R296"/>
  <c r="P296"/>
  <c r="BI274"/>
  <c r="BH274"/>
  <c r="BG274"/>
  <c r="BE274"/>
  <c r="T274"/>
  <c r="R274"/>
  <c r="P274"/>
  <c r="BI257"/>
  <c r="BH257"/>
  <c r="BG257"/>
  <c r="BE257"/>
  <c r="T257"/>
  <c r="R257"/>
  <c r="P257"/>
  <c r="BI235"/>
  <c r="BH235"/>
  <c r="BG235"/>
  <c r="BE235"/>
  <c r="T235"/>
  <c r="R235"/>
  <c r="P235"/>
  <c r="BI213"/>
  <c r="BH213"/>
  <c r="BG213"/>
  <c r="BE213"/>
  <c r="T213"/>
  <c r="R213"/>
  <c r="P213"/>
  <c r="BI191"/>
  <c r="BH191"/>
  <c r="BG191"/>
  <c r="BE191"/>
  <c r="T191"/>
  <c r="R191"/>
  <c r="P191"/>
  <c r="BI177"/>
  <c r="BH177"/>
  <c r="BG177"/>
  <c r="BE177"/>
  <c r="T177"/>
  <c r="R177"/>
  <c r="P177"/>
  <c r="BI171"/>
  <c r="BH171"/>
  <c r="BG171"/>
  <c r="BE171"/>
  <c r="T171"/>
  <c r="R171"/>
  <c r="P171"/>
  <c r="BI165"/>
  <c r="BH165"/>
  <c r="BG165"/>
  <c r="BE165"/>
  <c r="T165"/>
  <c r="R165"/>
  <c r="P165"/>
  <c r="BI158"/>
  <c r="BH158"/>
  <c r="BG158"/>
  <c r="BE158"/>
  <c r="T158"/>
  <c r="R158"/>
  <c r="P158"/>
  <c r="BI153"/>
  <c r="BH153"/>
  <c r="BG153"/>
  <c r="BE153"/>
  <c r="T153"/>
  <c r="R153"/>
  <c r="P153"/>
  <c r="BI140"/>
  <c r="BH140"/>
  <c r="BG140"/>
  <c r="BE140"/>
  <c r="T140"/>
  <c r="R140"/>
  <c r="P140"/>
  <c r="BI134"/>
  <c r="BH134"/>
  <c r="BG134"/>
  <c r="BE134"/>
  <c r="T134"/>
  <c r="R134"/>
  <c r="P134"/>
  <c r="BI127"/>
  <c r="BH127"/>
  <c r="BG127"/>
  <c r="BE127"/>
  <c r="T127"/>
  <c r="R127"/>
  <c r="P127"/>
  <c r="BI120"/>
  <c r="BH120"/>
  <c r="BG120"/>
  <c r="BE120"/>
  <c r="T120"/>
  <c r="R120"/>
  <c r="P120"/>
  <c r="BI113"/>
  <c r="BH113"/>
  <c r="BG113"/>
  <c r="BE113"/>
  <c r="T113"/>
  <c r="R113"/>
  <c r="P113"/>
  <c r="BI104"/>
  <c r="BH104"/>
  <c r="BG104"/>
  <c r="BE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56"/>
  <c r="E7"/>
  <c r="E89"/>
  <c i="16" r="J39"/>
  <c r="J38"/>
  <c i="1" r="AY74"/>
  <c i="16" r="J37"/>
  <c i="1" r="AX74"/>
  <c i="16"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T155"/>
  <c r="R156"/>
  <c r="R155"/>
  <c r="P156"/>
  <c r="P155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56"/>
  <c r="E7"/>
  <c r="E50"/>
  <c i="15" r="J39"/>
  <c r="J38"/>
  <c i="1" r="AY73"/>
  <c i="15" r="J37"/>
  <c i="1" r="AX73"/>
  <c i="15"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50"/>
  <c i="14" r="J39"/>
  <c r="J38"/>
  <c i="1" r="AY72"/>
  <c i="14" r="J37"/>
  <c i="1" r="AX72"/>
  <c i="14"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43"/>
  <c r="BH1043"/>
  <c r="BG1043"/>
  <c r="BE1043"/>
  <c r="T1043"/>
  <c r="T994"/>
  <c r="R1043"/>
  <c r="R994"/>
  <c r="P1043"/>
  <c r="P994"/>
  <c r="BI995"/>
  <c r="BH995"/>
  <c r="BG995"/>
  <c r="BE995"/>
  <c r="T995"/>
  <c r="R995"/>
  <c r="P995"/>
  <c r="BI988"/>
  <c r="BH988"/>
  <c r="BG988"/>
  <c r="BE988"/>
  <c r="T988"/>
  <c r="R988"/>
  <c r="P988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63"/>
  <c r="BH963"/>
  <c r="BG963"/>
  <c r="BE963"/>
  <c r="T963"/>
  <c r="R963"/>
  <c r="P963"/>
  <c r="BI953"/>
  <c r="BH953"/>
  <c r="BG953"/>
  <c r="BE953"/>
  <c r="T953"/>
  <c r="R953"/>
  <c r="P953"/>
  <c r="BI944"/>
  <c r="BH944"/>
  <c r="BG944"/>
  <c r="BE944"/>
  <c r="T944"/>
  <c r="R944"/>
  <c r="P944"/>
  <c r="BI935"/>
  <c r="BH935"/>
  <c r="BG935"/>
  <c r="BE935"/>
  <c r="T935"/>
  <c r="R935"/>
  <c r="P935"/>
  <c r="BI917"/>
  <c r="BH917"/>
  <c r="BG917"/>
  <c r="BE917"/>
  <c r="T917"/>
  <c r="R917"/>
  <c r="P917"/>
  <c r="BI899"/>
  <c r="BH899"/>
  <c r="BG899"/>
  <c r="BE899"/>
  <c r="T899"/>
  <c r="R899"/>
  <c r="P899"/>
  <c r="BI881"/>
  <c r="BH881"/>
  <c r="BG881"/>
  <c r="BE881"/>
  <c r="T881"/>
  <c r="R881"/>
  <c r="P881"/>
  <c r="BI863"/>
  <c r="BH863"/>
  <c r="BG863"/>
  <c r="BE863"/>
  <c r="T863"/>
  <c r="R863"/>
  <c r="P863"/>
  <c r="BI860"/>
  <c r="BH860"/>
  <c r="BG860"/>
  <c r="BE860"/>
  <c r="T860"/>
  <c r="R860"/>
  <c r="P860"/>
  <c r="BI846"/>
  <c r="BH846"/>
  <c r="BG846"/>
  <c r="BE846"/>
  <c r="T846"/>
  <c r="R846"/>
  <c r="P846"/>
  <c r="BI832"/>
  <c r="BH832"/>
  <c r="BG832"/>
  <c r="BE832"/>
  <c r="T832"/>
  <c r="R832"/>
  <c r="P832"/>
  <c r="BI814"/>
  <c r="BH814"/>
  <c r="BG814"/>
  <c r="BE814"/>
  <c r="T814"/>
  <c r="R814"/>
  <c r="P814"/>
  <c r="BI796"/>
  <c r="BH796"/>
  <c r="BG796"/>
  <c r="BE796"/>
  <c r="T796"/>
  <c r="R796"/>
  <c r="P796"/>
  <c r="BI782"/>
  <c r="BH782"/>
  <c r="BG782"/>
  <c r="BE782"/>
  <c r="T782"/>
  <c r="R782"/>
  <c r="P782"/>
  <c r="BI768"/>
  <c r="BH768"/>
  <c r="BG768"/>
  <c r="BE768"/>
  <c r="T768"/>
  <c r="R768"/>
  <c r="P768"/>
  <c r="BI751"/>
  <c r="BH751"/>
  <c r="BG751"/>
  <c r="BE751"/>
  <c r="T751"/>
  <c r="R751"/>
  <c r="P751"/>
  <c r="BI737"/>
  <c r="BH737"/>
  <c r="BG737"/>
  <c r="BE737"/>
  <c r="T737"/>
  <c r="R737"/>
  <c r="P737"/>
  <c r="BI723"/>
  <c r="BH723"/>
  <c r="BG723"/>
  <c r="BE723"/>
  <c r="T723"/>
  <c r="R723"/>
  <c r="P723"/>
  <c r="BI709"/>
  <c r="BH709"/>
  <c r="BG709"/>
  <c r="BE709"/>
  <c r="T709"/>
  <c r="R709"/>
  <c r="P709"/>
  <c r="BI695"/>
  <c r="BH695"/>
  <c r="BG695"/>
  <c r="BE695"/>
  <c r="T695"/>
  <c r="R695"/>
  <c r="P695"/>
  <c r="BI692"/>
  <c r="BH692"/>
  <c r="BG692"/>
  <c r="BE692"/>
  <c r="T692"/>
  <c r="R692"/>
  <c r="P692"/>
  <c r="BI685"/>
  <c r="BH685"/>
  <c r="BG685"/>
  <c r="BE685"/>
  <c r="T685"/>
  <c r="R685"/>
  <c r="P685"/>
  <c r="BI679"/>
  <c r="BH679"/>
  <c r="BG679"/>
  <c r="BE679"/>
  <c r="T679"/>
  <c r="R679"/>
  <c r="P679"/>
  <c r="BI673"/>
  <c r="BH673"/>
  <c r="BG673"/>
  <c r="BE673"/>
  <c r="T673"/>
  <c r="R673"/>
  <c r="P673"/>
  <c r="BI667"/>
  <c r="BH667"/>
  <c r="BG667"/>
  <c r="BE667"/>
  <c r="T667"/>
  <c r="R667"/>
  <c r="P667"/>
  <c r="BI659"/>
  <c r="BH659"/>
  <c r="BG659"/>
  <c r="BE659"/>
  <c r="T659"/>
  <c r="R659"/>
  <c r="P659"/>
  <c r="BI651"/>
  <c r="BH651"/>
  <c r="BG651"/>
  <c r="BE651"/>
  <c r="T651"/>
  <c r="R651"/>
  <c r="P651"/>
  <c r="BI643"/>
  <c r="BH643"/>
  <c r="BG643"/>
  <c r="BE643"/>
  <c r="T643"/>
  <c r="R643"/>
  <c r="P643"/>
  <c r="BI636"/>
  <c r="BH636"/>
  <c r="BG636"/>
  <c r="BE636"/>
  <c r="T636"/>
  <c r="R636"/>
  <c r="P636"/>
  <c r="BI629"/>
  <c r="BH629"/>
  <c r="BG629"/>
  <c r="BE629"/>
  <c r="T629"/>
  <c r="R629"/>
  <c r="P629"/>
  <c r="BI621"/>
  <c r="BH621"/>
  <c r="BG621"/>
  <c r="BE621"/>
  <c r="T621"/>
  <c r="R621"/>
  <c r="P621"/>
  <c r="BI613"/>
  <c r="BH613"/>
  <c r="BG613"/>
  <c r="BE613"/>
  <c r="T613"/>
  <c r="R613"/>
  <c r="P613"/>
  <c r="BI605"/>
  <c r="BH605"/>
  <c r="BG605"/>
  <c r="BE605"/>
  <c r="T605"/>
  <c r="R605"/>
  <c r="P605"/>
  <c r="BI597"/>
  <c r="BH597"/>
  <c r="BG597"/>
  <c r="BE597"/>
  <c r="T597"/>
  <c r="R597"/>
  <c r="P597"/>
  <c r="BI594"/>
  <c r="BH594"/>
  <c r="BG594"/>
  <c r="BE594"/>
  <c r="T594"/>
  <c r="R594"/>
  <c r="P594"/>
  <c r="BI589"/>
  <c r="BH589"/>
  <c r="BG589"/>
  <c r="BE589"/>
  <c r="T589"/>
  <c r="R589"/>
  <c r="P589"/>
  <c r="BI585"/>
  <c r="BH585"/>
  <c r="BG585"/>
  <c r="BE585"/>
  <c r="T585"/>
  <c r="R585"/>
  <c r="P585"/>
  <c r="BI580"/>
  <c r="BH580"/>
  <c r="BG580"/>
  <c r="BE580"/>
  <c r="T580"/>
  <c r="R580"/>
  <c r="P580"/>
  <c r="BI575"/>
  <c r="BH575"/>
  <c r="BG575"/>
  <c r="BE575"/>
  <c r="T575"/>
  <c r="R575"/>
  <c r="P575"/>
  <c r="BI570"/>
  <c r="BH570"/>
  <c r="BG570"/>
  <c r="BE570"/>
  <c r="T570"/>
  <c r="R570"/>
  <c r="P570"/>
  <c r="BI564"/>
  <c r="BH564"/>
  <c r="BG564"/>
  <c r="BE564"/>
  <c r="T564"/>
  <c r="R564"/>
  <c r="P564"/>
  <c r="BI561"/>
  <c r="BH561"/>
  <c r="BG561"/>
  <c r="BE561"/>
  <c r="T561"/>
  <c r="R561"/>
  <c r="P561"/>
  <c r="BI551"/>
  <c r="BH551"/>
  <c r="BG551"/>
  <c r="BE551"/>
  <c r="T551"/>
  <c r="R551"/>
  <c r="P551"/>
  <c r="BI546"/>
  <c r="BH546"/>
  <c r="BG546"/>
  <c r="BE546"/>
  <c r="T546"/>
  <c r="R546"/>
  <c r="P546"/>
  <c r="BI541"/>
  <c r="BH541"/>
  <c r="BG541"/>
  <c r="BE541"/>
  <c r="T541"/>
  <c r="R541"/>
  <c r="P541"/>
  <c r="BI536"/>
  <c r="BH536"/>
  <c r="BG536"/>
  <c r="BE536"/>
  <c r="T536"/>
  <c r="R536"/>
  <c r="P536"/>
  <c r="BI530"/>
  <c r="BH530"/>
  <c r="BG530"/>
  <c r="BE530"/>
  <c r="T530"/>
  <c r="R530"/>
  <c r="P530"/>
  <c r="BI521"/>
  <c r="BH521"/>
  <c r="BG521"/>
  <c r="BE521"/>
  <c r="T521"/>
  <c r="R521"/>
  <c r="P521"/>
  <c r="BI512"/>
  <c r="BH512"/>
  <c r="BG512"/>
  <c r="BE512"/>
  <c r="T512"/>
  <c r="R512"/>
  <c r="P512"/>
  <c r="BI502"/>
  <c r="BH502"/>
  <c r="BG502"/>
  <c r="BE502"/>
  <c r="T502"/>
  <c r="R502"/>
  <c r="P502"/>
  <c r="BI493"/>
  <c r="BH493"/>
  <c r="BG493"/>
  <c r="BE493"/>
  <c r="T493"/>
  <c r="R493"/>
  <c r="P493"/>
  <c r="BI483"/>
  <c r="BH483"/>
  <c r="BG483"/>
  <c r="BE483"/>
  <c r="T483"/>
  <c r="R483"/>
  <c r="P483"/>
  <c r="BI477"/>
  <c r="BH477"/>
  <c r="BG477"/>
  <c r="BE477"/>
  <c r="T477"/>
  <c r="R477"/>
  <c r="P477"/>
  <c r="BI471"/>
  <c r="BH471"/>
  <c r="BG471"/>
  <c r="BE471"/>
  <c r="T471"/>
  <c r="R471"/>
  <c r="P471"/>
  <c r="BI464"/>
  <c r="BH464"/>
  <c r="BG464"/>
  <c r="BE464"/>
  <c r="T464"/>
  <c r="R464"/>
  <c r="P464"/>
  <c r="BI457"/>
  <c r="BH457"/>
  <c r="BG457"/>
  <c r="BE457"/>
  <c r="T457"/>
  <c r="R457"/>
  <c r="P457"/>
  <c r="BI443"/>
  <c r="BH443"/>
  <c r="BG443"/>
  <c r="BE443"/>
  <c r="T443"/>
  <c r="R443"/>
  <c r="P443"/>
  <c r="BI435"/>
  <c r="BH435"/>
  <c r="BG435"/>
  <c r="BE435"/>
  <c r="T435"/>
  <c r="R435"/>
  <c r="P435"/>
  <c r="BI427"/>
  <c r="BH427"/>
  <c r="BG427"/>
  <c r="BE427"/>
  <c r="T427"/>
  <c r="R427"/>
  <c r="P427"/>
  <c r="BI424"/>
  <c r="BH424"/>
  <c r="BG424"/>
  <c r="BE424"/>
  <c r="T424"/>
  <c r="R424"/>
  <c r="P424"/>
  <c r="BI418"/>
  <c r="BH418"/>
  <c r="BG418"/>
  <c r="BE418"/>
  <c r="T418"/>
  <c r="R418"/>
  <c r="P418"/>
  <c r="BI415"/>
  <c r="BH415"/>
  <c r="BG415"/>
  <c r="BE415"/>
  <c r="T415"/>
  <c r="R415"/>
  <c r="P415"/>
  <c r="BI411"/>
  <c r="BH411"/>
  <c r="BG411"/>
  <c r="BE411"/>
  <c r="T411"/>
  <c r="R411"/>
  <c r="P411"/>
  <c r="BI406"/>
  <c r="BH406"/>
  <c r="BG406"/>
  <c r="BE406"/>
  <c r="T406"/>
  <c r="R406"/>
  <c r="P406"/>
  <c r="BI402"/>
  <c r="BH402"/>
  <c r="BG402"/>
  <c r="BE402"/>
  <c r="T402"/>
  <c r="T401"/>
  <c r="R402"/>
  <c r="R401"/>
  <c r="P402"/>
  <c r="P401"/>
  <c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68"/>
  <c r="BH368"/>
  <c r="BG368"/>
  <c r="BE368"/>
  <c r="T368"/>
  <c r="R368"/>
  <c r="P368"/>
  <c r="BI354"/>
  <c r="BH354"/>
  <c r="BG354"/>
  <c r="BE354"/>
  <c r="T354"/>
  <c r="R354"/>
  <c r="P354"/>
  <c r="BI348"/>
  <c r="BH348"/>
  <c r="BG348"/>
  <c r="BE348"/>
  <c r="T348"/>
  <c r="R348"/>
  <c r="P348"/>
  <c r="BI339"/>
  <c r="BH339"/>
  <c r="BG339"/>
  <c r="BE339"/>
  <c r="T339"/>
  <c r="R339"/>
  <c r="P339"/>
  <c r="BI330"/>
  <c r="BH330"/>
  <c r="BG330"/>
  <c r="BE330"/>
  <c r="T330"/>
  <c r="R330"/>
  <c r="P330"/>
  <c r="BI323"/>
  <c r="BH323"/>
  <c r="BG323"/>
  <c r="BE323"/>
  <c r="T323"/>
  <c r="R323"/>
  <c r="P323"/>
  <c r="BI316"/>
  <c r="BH316"/>
  <c r="BG316"/>
  <c r="BE316"/>
  <c r="T316"/>
  <c r="R316"/>
  <c r="P316"/>
  <c r="BI311"/>
  <c r="BH311"/>
  <c r="BG311"/>
  <c r="BE311"/>
  <c r="T311"/>
  <c r="R311"/>
  <c r="P311"/>
  <c r="BI305"/>
  <c r="BH305"/>
  <c r="BG305"/>
  <c r="BE305"/>
  <c r="T305"/>
  <c r="R305"/>
  <c r="P305"/>
  <c r="BI296"/>
  <c r="BH296"/>
  <c r="BG296"/>
  <c r="BE296"/>
  <c r="T296"/>
  <c r="R296"/>
  <c r="P296"/>
  <c r="BI274"/>
  <c r="BH274"/>
  <c r="BG274"/>
  <c r="BE274"/>
  <c r="T274"/>
  <c r="R274"/>
  <c r="P274"/>
  <c r="BI257"/>
  <c r="BH257"/>
  <c r="BG257"/>
  <c r="BE257"/>
  <c r="T257"/>
  <c r="R257"/>
  <c r="P257"/>
  <c r="BI235"/>
  <c r="BH235"/>
  <c r="BG235"/>
  <c r="BE235"/>
  <c r="T235"/>
  <c r="R235"/>
  <c r="P235"/>
  <c r="BI213"/>
  <c r="BH213"/>
  <c r="BG213"/>
  <c r="BE213"/>
  <c r="T213"/>
  <c r="R213"/>
  <c r="P213"/>
  <c r="BI191"/>
  <c r="BH191"/>
  <c r="BG191"/>
  <c r="BE191"/>
  <c r="T191"/>
  <c r="R191"/>
  <c r="P191"/>
  <c r="BI177"/>
  <c r="BH177"/>
  <c r="BG177"/>
  <c r="BE177"/>
  <c r="T177"/>
  <c r="R177"/>
  <c r="P177"/>
  <c r="BI171"/>
  <c r="BH171"/>
  <c r="BG171"/>
  <c r="BE171"/>
  <c r="T171"/>
  <c r="R171"/>
  <c r="P171"/>
  <c r="BI165"/>
  <c r="BH165"/>
  <c r="BG165"/>
  <c r="BE165"/>
  <c r="T165"/>
  <c r="R165"/>
  <c r="P165"/>
  <c r="BI158"/>
  <c r="BH158"/>
  <c r="BG158"/>
  <c r="BE158"/>
  <c r="T158"/>
  <c r="R158"/>
  <c r="P158"/>
  <c r="BI153"/>
  <c r="BH153"/>
  <c r="BG153"/>
  <c r="BE153"/>
  <c r="T153"/>
  <c r="R153"/>
  <c r="P153"/>
  <c r="BI140"/>
  <c r="BH140"/>
  <c r="BG140"/>
  <c r="BE140"/>
  <c r="T140"/>
  <c r="R140"/>
  <c r="P140"/>
  <c r="BI134"/>
  <c r="BH134"/>
  <c r="BG134"/>
  <c r="BE134"/>
  <c r="T134"/>
  <c r="R134"/>
  <c r="P134"/>
  <c r="BI127"/>
  <c r="BH127"/>
  <c r="BG127"/>
  <c r="BE127"/>
  <c r="T127"/>
  <c r="R127"/>
  <c r="P127"/>
  <c r="BI120"/>
  <c r="BH120"/>
  <c r="BG120"/>
  <c r="BE120"/>
  <c r="T120"/>
  <c r="R120"/>
  <c r="P120"/>
  <c r="BI113"/>
  <c r="BH113"/>
  <c r="BG113"/>
  <c r="BE113"/>
  <c r="T113"/>
  <c r="R113"/>
  <c r="P113"/>
  <c r="BI104"/>
  <c r="BH104"/>
  <c r="BG104"/>
  <c r="BE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89"/>
  <c i="13" r="J39"/>
  <c r="J38"/>
  <c i="1" r="AY70"/>
  <c i="13" r="J37"/>
  <c i="1" r="AX70"/>
  <c i="13"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T155"/>
  <c r="R156"/>
  <c r="R155"/>
  <c r="P156"/>
  <c r="P155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56"/>
  <c r="E7"/>
  <c r="E81"/>
  <c i="12" r="J39"/>
  <c r="J38"/>
  <c i="1" r="AY69"/>
  <c i="12" r="J37"/>
  <c i="1" r="AX69"/>
  <c i="12"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50"/>
  <c i="11" r="J39"/>
  <c r="J38"/>
  <c i="1" r="AY68"/>
  <c i="11" r="J37"/>
  <c i="1" r="AX68"/>
  <c i="11"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43"/>
  <c r="BH1043"/>
  <c r="BG1043"/>
  <c r="BE1043"/>
  <c r="T1043"/>
  <c r="T994"/>
  <c r="R1043"/>
  <c r="R994"/>
  <c r="P1043"/>
  <c r="P994"/>
  <c r="BI995"/>
  <c r="BH995"/>
  <c r="BG995"/>
  <c r="BE995"/>
  <c r="T995"/>
  <c r="R995"/>
  <c r="P995"/>
  <c r="BI988"/>
  <c r="BH988"/>
  <c r="BG988"/>
  <c r="BE988"/>
  <c r="T988"/>
  <c r="R988"/>
  <c r="P988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63"/>
  <c r="BH963"/>
  <c r="BG963"/>
  <c r="BE963"/>
  <c r="T963"/>
  <c r="R963"/>
  <c r="P963"/>
  <c r="BI953"/>
  <c r="BH953"/>
  <c r="BG953"/>
  <c r="BE953"/>
  <c r="T953"/>
  <c r="R953"/>
  <c r="P953"/>
  <c r="BI944"/>
  <c r="BH944"/>
  <c r="BG944"/>
  <c r="BE944"/>
  <c r="T944"/>
  <c r="R944"/>
  <c r="P944"/>
  <c r="BI935"/>
  <c r="BH935"/>
  <c r="BG935"/>
  <c r="BE935"/>
  <c r="T935"/>
  <c r="R935"/>
  <c r="P935"/>
  <c r="BI917"/>
  <c r="BH917"/>
  <c r="BG917"/>
  <c r="BE917"/>
  <c r="T917"/>
  <c r="R917"/>
  <c r="P917"/>
  <c r="BI899"/>
  <c r="BH899"/>
  <c r="BG899"/>
  <c r="BE899"/>
  <c r="T899"/>
  <c r="R899"/>
  <c r="P899"/>
  <c r="BI881"/>
  <c r="BH881"/>
  <c r="BG881"/>
  <c r="BE881"/>
  <c r="T881"/>
  <c r="R881"/>
  <c r="P881"/>
  <c r="BI863"/>
  <c r="BH863"/>
  <c r="BG863"/>
  <c r="BE863"/>
  <c r="T863"/>
  <c r="R863"/>
  <c r="P863"/>
  <c r="BI860"/>
  <c r="BH860"/>
  <c r="BG860"/>
  <c r="BE860"/>
  <c r="T860"/>
  <c r="R860"/>
  <c r="P860"/>
  <c r="BI846"/>
  <c r="BH846"/>
  <c r="BG846"/>
  <c r="BE846"/>
  <c r="T846"/>
  <c r="R846"/>
  <c r="P846"/>
  <c r="BI832"/>
  <c r="BH832"/>
  <c r="BG832"/>
  <c r="BE832"/>
  <c r="T832"/>
  <c r="R832"/>
  <c r="P832"/>
  <c r="BI814"/>
  <c r="BH814"/>
  <c r="BG814"/>
  <c r="BE814"/>
  <c r="T814"/>
  <c r="R814"/>
  <c r="P814"/>
  <c r="BI796"/>
  <c r="BH796"/>
  <c r="BG796"/>
  <c r="BE796"/>
  <c r="T796"/>
  <c r="R796"/>
  <c r="P796"/>
  <c r="BI782"/>
  <c r="BH782"/>
  <c r="BG782"/>
  <c r="BE782"/>
  <c r="T782"/>
  <c r="R782"/>
  <c r="P782"/>
  <c r="BI768"/>
  <c r="BH768"/>
  <c r="BG768"/>
  <c r="BE768"/>
  <c r="T768"/>
  <c r="R768"/>
  <c r="P768"/>
  <c r="BI751"/>
  <c r="BH751"/>
  <c r="BG751"/>
  <c r="BE751"/>
  <c r="T751"/>
  <c r="R751"/>
  <c r="P751"/>
  <c r="BI737"/>
  <c r="BH737"/>
  <c r="BG737"/>
  <c r="BE737"/>
  <c r="T737"/>
  <c r="R737"/>
  <c r="P737"/>
  <c r="BI723"/>
  <c r="BH723"/>
  <c r="BG723"/>
  <c r="BE723"/>
  <c r="T723"/>
  <c r="R723"/>
  <c r="P723"/>
  <c r="BI709"/>
  <c r="BH709"/>
  <c r="BG709"/>
  <c r="BE709"/>
  <c r="T709"/>
  <c r="R709"/>
  <c r="P709"/>
  <c r="BI695"/>
  <c r="BH695"/>
  <c r="BG695"/>
  <c r="BE695"/>
  <c r="T695"/>
  <c r="R695"/>
  <c r="P695"/>
  <c r="BI692"/>
  <c r="BH692"/>
  <c r="BG692"/>
  <c r="BE692"/>
  <c r="T692"/>
  <c r="R692"/>
  <c r="P692"/>
  <c r="BI685"/>
  <c r="BH685"/>
  <c r="BG685"/>
  <c r="BE685"/>
  <c r="T685"/>
  <c r="R685"/>
  <c r="P685"/>
  <c r="BI679"/>
  <c r="BH679"/>
  <c r="BG679"/>
  <c r="BE679"/>
  <c r="T679"/>
  <c r="R679"/>
  <c r="P679"/>
  <c r="BI673"/>
  <c r="BH673"/>
  <c r="BG673"/>
  <c r="BE673"/>
  <c r="T673"/>
  <c r="R673"/>
  <c r="P673"/>
  <c r="BI667"/>
  <c r="BH667"/>
  <c r="BG667"/>
  <c r="BE667"/>
  <c r="T667"/>
  <c r="R667"/>
  <c r="P667"/>
  <c r="BI659"/>
  <c r="BH659"/>
  <c r="BG659"/>
  <c r="BE659"/>
  <c r="T659"/>
  <c r="R659"/>
  <c r="P659"/>
  <c r="BI651"/>
  <c r="BH651"/>
  <c r="BG651"/>
  <c r="BE651"/>
  <c r="T651"/>
  <c r="R651"/>
  <c r="P651"/>
  <c r="BI643"/>
  <c r="BH643"/>
  <c r="BG643"/>
  <c r="BE643"/>
  <c r="T643"/>
  <c r="R643"/>
  <c r="P643"/>
  <c r="BI636"/>
  <c r="BH636"/>
  <c r="BG636"/>
  <c r="BE636"/>
  <c r="T636"/>
  <c r="R636"/>
  <c r="P636"/>
  <c r="BI629"/>
  <c r="BH629"/>
  <c r="BG629"/>
  <c r="BE629"/>
  <c r="T629"/>
  <c r="R629"/>
  <c r="P629"/>
  <c r="BI621"/>
  <c r="BH621"/>
  <c r="BG621"/>
  <c r="BE621"/>
  <c r="T621"/>
  <c r="R621"/>
  <c r="P621"/>
  <c r="BI613"/>
  <c r="BH613"/>
  <c r="BG613"/>
  <c r="BE613"/>
  <c r="T613"/>
  <c r="R613"/>
  <c r="P613"/>
  <c r="BI605"/>
  <c r="BH605"/>
  <c r="BG605"/>
  <c r="BE605"/>
  <c r="T605"/>
  <c r="R605"/>
  <c r="P605"/>
  <c r="BI597"/>
  <c r="BH597"/>
  <c r="BG597"/>
  <c r="BE597"/>
  <c r="T597"/>
  <c r="R597"/>
  <c r="P597"/>
  <c r="BI594"/>
  <c r="BH594"/>
  <c r="BG594"/>
  <c r="BE594"/>
  <c r="T594"/>
  <c r="R594"/>
  <c r="P594"/>
  <c r="BI589"/>
  <c r="BH589"/>
  <c r="BG589"/>
  <c r="BE589"/>
  <c r="T589"/>
  <c r="R589"/>
  <c r="P589"/>
  <c r="BI585"/>
  <c r="BH585"/>
  <c r="BG585"/>
  <c r="BE585"/>
  <c r="T585"/>
  <c r="R585"/>
  <c r="P585"/>
  <c r="BI580"/>
  <c r="BH580"/>
  <c r="BG580"/>
  <c r="BE580"/>
  <c r="T580"/>
  <c r="R580"/>
  <c r="P580"/>
  <c r="BI575"/>
  <c r="BH575"/>
  <c r="BG575"/>
  <c r="BE575"/>
  <c r="T575"/>
  <c r="R575"/>
  <c r="P575"/>
  <c r="BI570"/>
  <c r="BH570"/>
  <c r="BG570"/>
  <c r="BE570"/>
  <c r="T570"/>
  <c r="R570"/>
  <c r="P570"/>
  <c r="BI564"/>
  <c r="BH564"/>
  <c r="BG564"/>
  <c r="BE564"/>
  <c r="T564"/>
  <c r="R564"/>
  <c r="P564"/>
  <c r="BI561"/>
  <c r="BH561"/>
  <c r="BG561"/>
  <c r="BE561"/>
  <c r="T561"/>
  <c r="R561"/>
  <c r="P561"/>
  <c r="BI551"/>
  <c r="BH551"/>
  <c r="BG551"/>
  <c r="BE551"/>
  <c r="T551"/>
  <c r="R551"/>
  <c r="P551"/>
  <c r="BI546"/>
  <c r="BH546"/>
  <c r="BG546"/>
  <c r="BE546"/>
  <c r="T546"/>
  <c r="R546"/>
  <c r="P546"/>
  <c r="BI541"/>
  <c r="BH541"/>
  <c r="BG541"/>
  <c r="BE541"/>
  <c r="T541"/>
  <c r="R541"/>
  <c r="P541"/>
  <c r="BI536"/>
  <c r="BH536"/>
  <c r="BG536"/>
  <c r="BE536"/>
  <c r="T536"/>
  <c r="R536"/>
  <c r="P536"/>
  <c r="BI530"/>
  <c r="BH530"/>
  <c r="BG530"/>
  <c r="BE530"/>
  <c r="T530"/>
  <c r="R530"/>
  <c r="P530"/>
  <c r="BI521"/>
  <c r="BH521"/>
  <c r="BG521"/>
  <c r="BE521"/>
  <c r="T521"/>
  <c r="R521"/>
  <c r="P521"/>
  <c r="BI512"/>
  <c r="BH512"/>
  <c r="BG512"/>
  <c r="BE512"/>
  <c r="T512"/>
  <c r="R512"/>
  <c r="P512"/>
  <c r="BI502"/>
  <c r="BH502"/>
  <c r="BG502"/>
  <c r="BE502"/>
  <c r="T502"/>
  <c r="R502"/>
  <c r="P502"/>
  <c r="BI493"/>
  <c r="BH493"/>
  <c r="BG493"/>
  <c r="BE493"/>
  <c r="T493"/>
  <c r="R493"/>
  <c r="P493"/>
  <c r="BI483"/>
  <c r="BH483"/>
  <c r="BG483"/>
  <c r="BE483"/>
  <c r="T483"/>
  <c r="R483"/>
  <c r="P483"/>
  <c r="BI477"/>
  <c r="BH477"/>
  <c r="BG477"/>
  <c r="BE477"/>
  <c r="T477"/>
  <c r="R477"/>
  <c r="P477"/>
  <c r="BI471"/>
  <c r="BH471"/>
  <c r="BG471"/>
  <c r="BE471"/>
  <c r="T471"/>
  <c r="R471"/>
  <c r="P471"/>
  <c r="BI464"/>
  <c r="BH464"/>
  <c r="BG464"/>
  <c r="BE464"/>
  <c r="T464"/>
  <c r="R464"/>
  <c r="P464"/>
  <c r="BI457"/>
  <c r="BH457"/>
  <c r="BG457"/>
  <c r="BE457"/>
  <c r="T457"/>
  <c r="R457"/>
  <c r="P457"/>
  <c r="BI443"/>
  <c r="BH443"/>
  <c r="BG443"/>
  <c r="BE443"/>
  <c r="T443"/>
  <c r="R443"/>
  <c r="P443"/>
  <c r="BI435"/>
  <c r="BH435"/>
  <c r="BG435"/>
  <c r="BE435"/>
  <c r="T435"/>
  <c r="R435"/>
  <c r="P435"/>
  <c r="BI427"/>
  <c r="BH427"/>
  <c r="BG427"/>
  <c r="BE427"/>
  <c r="T427"/>
  <c r="R427"/>
  <c r="P427"/>
  <c r="BI424"/>
  <c r="BH424"/>
  <c r="BG424"/>
  <c r="BE424"/>
  <c r="T424"/>
  <c r="R424"/>
  <c r="P424"/>
  <c r="BI418"/>
  <c r="BH418"/>
  <c r="BG418"/>
  <c r="BE418"/>
  <c r="T418"/>
  <c r="R418"/>
  <c r="P418"/>
  <c r="BI415"/>
  <c r="BH415"/>
  <c r="BG415"/>
  <c r="BE415"/>
  <c r="T415"/>
  <c r="R415"/>
  <c r="P415"/>
  <c r="BI411"/>
  <c r="BH411"/>
  <c r="BG411"/>
  <c r="BE411"/>
  <c r="T411"/>
  <c r="R411"/>
  <c r="P411"/>
  <c r="BI406"/>
  <c r="BH406"/>
  <c r="BG406"/>
  <c r="BE406"/>
  <c r="T406"/>
  <c r="R406"/>
  <c r="P406"/>
  <c r="BI402"/>
  <c r="BH402"/>
  <c r="BG402"/>
  <c r="BE402"/>
  <c r="T402"/>
  <c r="T401"/>
  <c r="R402"/>
  <c r="R401"/>
  <c r="P402"/>
  <c r="P401"/>
  <c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68"/>
  <c r="BH368"/>
  <c r="BG368"/>
  <c r="BE368"/>
  <c r="T368"/>
  <c r="R368"/>
  <c r="P368"/>
  <c r="BI354"/>
  <c r="BH354"/>
  <c r="BG354"/>
  <c r="BE354"/>
  <c r="T354"/>
  <c r="R354"/>
  <c r="P354"/>
  <c r="BI348"/>
  <c r="BH348"/>
  <c r="BG348"/>
  <c r="BE348"/>
  <c r="T348"/>
  <c r="R348"/>
  <c r="P348"/>
  <c r="BI339"/>
  <c r="BH339"/>
  <c r="BG339"/>
  <c r="BE339"/>
  <c r="T339"/>
  <c r="R339"/>
  <c r="P339"/>
  <c r="BI330"/>
  <c r="BH330"/>
  <c r="BG330"/>
  <c r="BE330"/>
  <c r="T330"/>
  <c r="R330"/>
  <c r="P330"/>
  <c r="BI323"/>
  <c r="BH323"/>
  <c r="BG323"/>
  <c r="BE323"/>
  <c r="T323"/>
  <c r="R323"/>
  <c r="P323"/>
  <c r="BI316"/>
  <c r="BH316"/>
  <c r="BG316"/>
  <c r="BE316"/>
  <c r="T316"/>
  <c r="R316"/>
  <c r="P316"/>
  <c r="BI311"/>
  <c r="BH311"/>
  <c r="BG311"/>
  <c r="BE311"/>
  <c r="T311"/>
  <c r="R311"/>
  <c r="P311"/>
  <c r="BI305"/>
  <c r="BH305"/>
  <c r="BG305"/>
  <c r="BE305"/>
  <c r="T305"/>
  <c r="R305"/>
  <c r="P305"/>
  <c r="BI296"/>
  <c r="BH296"/>
  <c r="BG296"/>
  <c r="BE296"/>
  <c r="T296"/>
  <c r="R296"/>
  <c r="P296"/>
  <c r="BI274"/>
  <c r="BH274"/>
  <c r="BG274"/>
  <c r="BE274"/>
  <c r="T274"/>
  <c r="R274"/>
  <c r="P274"/>
  <c r="BI257"/>
  <c r="BH257"/>
  <c r="BG257"/>
  <c r="BE257"/>
  <c r="T257"/>
  <c r="R257"/>
  <c r="P257"/>
  <c r="BI235"/>
  <c r="BH235"/>
  <c r="BG235"/>
  <c r="BE235"/>
  <c r="T235"/>
  <c r="R235"/>
  <c r="P235"/>
  <c r="BI213"/>
  <c r="BH213"/>
  <c r="BG213"/>
  <c r="BE213"/>
  <c r="T213"/>
  <c r="R213"/>
  <c r="P213"/>
  <c r="BI191"/>
  <c r="BH191"/>
  <c r="BG191"/>
  <c r="BE191"/>
  <c r="T191"/>
  <c r="R191"/>
  <c r="P191"/>
  <c r="BI177"/>
  <c r="BH177"/>
  <c r="BG177"/>
  <c r="BE177"/>
  <c r="T177"/>
  <c r="R177"/>
  <c r="P177"/>
  <c r="BI171"/>
  <c r="BH171"/>
  <c r="BG171"/>
  <c r="BE171"/>
  <c r="T171"/>
  <c r="R171"/>
  <c r="P171"/>
  <c r="BI165"/>
  <c r="BH165"/>
  <c r="BG165"/>
  <c r="BE165"/>
  <c r="T165"/>
  <c r="R165"/>
  <c r="P165"/>
  <c r="BI158"/>
  <c r="BH158"/>
  <c r="BG158"/>
  <c r="BE158"/>
  <c r="T158"/>
  <c r="R158"/>
  <c r="P158"/>
  <c r="BI153"/>
  <c r="BH153"/>
  <c r="BG153"/>
  <c r="BE153"/>
  <c r="T153"/>
  <c r="R153"/>
  <c r="P153"/>
  <c r="BI140"/>
  <c r="BH140"/>
  <c r="BG140"/>
  <c r="BE140"/>
  <c r="T140"/>
  <c r="R140"/>
  <c r="P140"/>
  <c r="BI134"/>
  <c r="BH134"/>
  <c r="BG134"/>
  <c r="BE134"/>
  <c r="T134"/>
  <c r="R134"/>
  <c r="P134"/>
  <c r="BI127"/>
  <c r="BH127"/>
  <c r="BG127"/>
  <c r="BE127"/>
  <c r="T127"/>
  <c r="R127"/>
  <c r="P127"/>
  <c r="BI120"/>
  <c r="BH120"/>
  <c r="BG120"/>
  <c r="BE120"/>
  <c r="T120"/>
  <c r="R120"/>
  <c r="P120"/>
  <c r="BI113"/>
  <c r="BH113"/>
  <c r="BG113"/>
  <c r="BE113"/>
  <c r="T113"/>
  <c r="R113"/>
  <c r="P113"/>
  <c r="BI104"/>
  <c r="BH104"/>
  <c r="BG104"/>
  <c r="BE104"/>
  <c r="T104"/>
  <c r="R104"/>
  <c r="P104"/>
  <c r="J97"/>
  <c r="F97"/>
  <c r="F95"/>
  <c r="E93"/>
  <c r="J58"/>
  <c r="F58"/>
  <c r="F56"/>
  <c r="E54"/>
  <c r="J26"/>
  <c r="E26"/>
  <c r="J98"/>
  <c r="J25"/>
  <c r="J20"/>
  <c r="E20"/>
  <c r="F98"/>
  <c r="J19"/>
  <c r="J14"/>
  <c r="J95"/>
  <c r="E7"/>
  <c r="E50"/>
  <c i="10" r="J39"/>
  <c r="J38"/>
  <c i="1" r="AY66"/>
  <c i="10" r="J37"/>
  <c i="1" r="AX66"/>
  <c i="10"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T155"/>
  <c r="R156"/>
  <c r="R155"/>
  <c r="P156"/>
  <c r="P155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59"/>
  <c r="J25"/>
  <c r="J20"/>
  <c r="E20"/>
  <c r="F59"/>
  <c r="J19"/>
  <c r="J14"/>
  <c r="J87"/>
  <c r="E7"/>
  <c r="E50"/>
  <c i="9" r="J39"/>
  <c r="J38"/>
  <c i="1" r="AY65"/>
  <c i="9" r="J37"/>
  <c i="1" r="AX65"/>
  <c i="9"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81"/>
  <c i="8" r="J39"/>
  <c r="J38"/>
  <c i="1" r="AY64"/>
  <c i="8" r="J37"/>
  <c i="1" r="AX64"/>
  <c i="8"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4"/>
  <c r="BH1094"/>
  <c r="BG1094"/>
  <c r="BE1094"/>
  <c r="T1094"/>
  <c r="R1094"/>
  <c r="P1094"/>
  <c r="BI1093"/>
  <c r="BH1093"/>
  <c r="BG1093"/>
  <c r="BE1093"/>
  <c r="T1093"/>
  <c r="R1093"/>
  <c r="P1093"/>
  <c r="BI1043"/>
  <c r="BH1043"/>
  <c r="BG1043"/>
  <c r="BE1043"/>
  <c r="T1043"/>
  <c r="T994"/>
  <c r="R1043"/>
  <c r="R994"/>
  <c r="P1043"/>
  <c r="P994"/>
  <c r="BI995"/>
  <c r="BH995"/>
  <c r="BG995"/>
  <c r="BE995"/>
  <c r="T995"/>
  <c r="R995"/>
  <c r="P995"/>
  <c r="BI988"/>
  <c r="BH988"/>
  <c r="BG988"/>
  <c r="BE988"/>
  <c r="T988"/>
  <c r="R988"/>
  <c r="P988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63"/>
  <c r="BH963"/>
  <c r="BG963"/>
  <c r="BE963"/>
  <c r="T963"/>
  <c r="R963"/>
  <c r="P963"/>
  <c r="BI953"/>
  <c r="BH953"/>
  <c r="BG953"/>
  <c r="BE953"/>
  <c r="T953"/>
  <c r="R953"/>
  <c r="P953"/>
  <c r="BI944"/>
  <c r="BH944"/>
  <c r="BG944"/>
  <c r="BE944"/>
  <c r="T944"/>
  <c r="R944"/>
  <c r="P944"/>
  <c r="BI935"/>
  <c r="BH935"/>
  <c r="BG935"/>
  <c r="BE935"/>
  <c r="T935"/>
  <c r="R935"/>
  <c r="P935"/>
  <c r="BI917"/>
  <c r="BH917"/>
  <c r="BG917"/>
  <c r="BE917"/>
  <c r="T917"/>
  <c r="R917"/>
  <c r="P917"/>
  <c r="BI899"/>
  <c r="BH899"/>
  <c r="BG899"/>
  <c r="BE899"/>
  <c r="T899"/>
  <c r="R899"/>
  <c r="P899"/>
  <c r="BI881"/>
  <c r="BH881"/>
  <c r="BG881"/>
  <c r="BE881"/>
  <c r="T881"/>
  <c r="R881"/>
  <c r="P881"/>
  <c r="BI863"/>
  <c r="BH863"/>
  <c r="BG863"/>
  <c r="BE863"/>
  <c r="T863"/>
  <c r="R863"/>
  <c r="P863"/>
  <c r="BI860"/>
  <c r="BH860"/>
  <c r="BG860"/>
  <c r="BE860"/>
  <c r="T860"/>
  <c r="R860"/>
  <c r="P860"/>
  <c r="BI846"/>
  <c r="BH846"/>
  <c r="BG846"/>
  <c r="BE846"/>
  <c r="T846"/>
  <c r="R846"/>
  <c r="P846"/>
  <c r="BI832"/>
  <c r="BH832"/>
  <c r="BG832"/>
  <c r="BE832"/>
  <c r="T832"/>
  <c r="R832"/>
  <c r="P832"/>
  <c r="BI814"/>
  <c r="BH814"/>
  <c r="BG814"/>
  <c r="BE814"/>
  <c r="T814"/>
  <c r="R814"/>
  <c r="P814"/>
  <c r="BI796"/>
  <c r="BH796"/>
  <c r="BG796"/>
  <c r="BE796"/>
  <c r="T796"/>
  <c r="R796"/>
  <c r="P796"/>
  <c r="BI782"/>
  <c r="BH782"/>
  <c r="BG782"/>
  <c r="BE782"/>
  <c r="T782"/>
  <c r="R782"/>
  <c r="P782"/>
  <c r="BI768"/>
  <c r="BH768"/>
  <c r="BG768"/>
  <c r="BE768"/>
  <c r="T768"/>
  <c r="R768"/>
  <c r="P768"/>
  <c r="BI751"/>
  <c r="BH751"/>
  <c r="BG751"/>
  <c r="BE751"/>
  <c r="T751"/>
  <c r="R751"/>
  <c r="P751"/>
  <c r="BI737"/>
  <c r="BH737"/>
  <c r="BG737"/>
  <c r="BE737"/>
  <c r="T737"/>
  <c r="R737"/>
  <c r="P737"/>
  <c r="BI723"/>
  <c r="BH723"/>
  <c r="BG723"/>
  <c r="BE723"/>
  <c r="T723"/>
  <c r="R723"/>
  <c r="P723"/>
  <c r="BI709"/>
  <c r="BH709"/>
  <c r="BG709"/>
  <c r="BE709"/>
  <c r="T709"/>
  <c r="R709"/>
  <c r="P709"/>
  <c r="BI695"/>
  <c r="BH695"/>
  <c r="BG695"/>
  <c r="BE695"/>
  <c r="T695"/>
  <c r="R695"/>
  <c r="P695"/>
  <c r="BI692"/>
  <c r="BH692"/>
  <c r="BG692"/>
  <c r="BE692"/>
  <c r="T692"/>
  <c r="R692"/>
  <c r="P692"/>
  <c r="BI685"/>
  <c r="BH685"/>
  <c r="BG685"/>
  <c r="BE685"/>
  <c r="T685"/>
  <c r="R685"/>
  <c r="P685"/>
  <c r="BI679"/>
  <c r="BH679"/>
  <c r="BG679"/>
  <c r="BE679"/>
  <c r="T679"/>
  <c r="R679"/>
  <c r="P679"/>
  <c r="BI673"/>
  <c r="BH673"/>
  <c r="BG673"/>
  <c r="BE673"/>
  <c r="T673"/>
  <c r="R673"/>
  <c r="P673"/>
  <c r="BI667"/>
  <c r="BH667"/>
  <c r="BG667"/>
  <c r="BE667"/>
  <c r="T667"/>
  <c r="R667"/>
  <c r="P667"/>
  <c r="BI659"/>
  <c r="BH659"/>
  <c r="BG659"/>
  <c r="BE659"/>
  <c r="T659"/>
  <c r="R659"/>
  <c r="P659"/>
  <c r="BI651"/>
  <c r="BH651"/>
  <c r="BG651"/>
  <c r="BE651"/>
  <c r="T651"/>
  <c r="R651"/>
  <c r="P651"/>
  <c r="BI643"/>
  <c r="BH643"/>
  <c r="BG643"/>
  <c r="BE643"/>
  <c r="T643"/>
  <c r="R643"/>
  <c r="P643"/>
  <c r="BI636"/>
  <c r="BH636"/>
  <c r="BG636"/>
  <c r="BE636"/>
  <c r="T636"/>
  <c r="R636"/>
  <c r="P636"/>
  <c r="BI629"/>
  <c r="BH629"/>
  <c r="BG629"/>
  <c r="BE629"/>
  <c r="T629"/>
  <c r="R629"/>
  <c r="P629"/>
  <c r="BI621"/>
  <c r="BH621"/>
  <c r="BG621"/>
  <c r="BE621"/>
  <c r="T621"/>
  <c r="R621"/>
  <c r="P621"/>
  <c r="BI613"/>
  <c r="BH613"/>
  <c r="BG613"/>
  <c r="BE613"/>
  <c r="T613"/>
  <c r="R613"/>
  <c r="P613"/>
  <c r="BI605"/>
  <c r="BH605"/>
  <c r="BG605"/>
  <c r="BE605"/>
  <c r="T605"/>
  <c r="R605"/>
  <c r="P605"/>
  <c r="BI597"/>
  <c r="BH597"/>
  <c r="BG597"/>
  <c r="BE597"/>
  <c r="T597"/>
  <c r="R597"/>
  <c r="P597"/>
  <c r="BI594"/>
  <c r="BH594"/>
  <c r="BG594"/>
  <c r="BE594"/>
  <c r="T594"/>
  <c r="R594"/>
  <c r="P594"/>
  <c r="BI589"/>
  <c r="BH589"/>
  <c r="BG589"/>
  <c r="BE589"/>
  <c r="T589"/>
  <c r="R589"/>
  <c r="P589"/>
  <c r="BI585"/>
  <c r="BH585"/>
  <c r="BG585"/>
  <c r="BE585"/>
  <c r="T585"/>
  <c r="R585"/>
  <c r="P585"/>
  <c r="BI580"/>
  <c r="BH580"/>
  <c r="BG580"/>
  <c r="BE580"/>
  <c r="T580"/>
  <c r="R580"/>
  <c r="P580"/>
  <c r="BI575"/>
  <c r="BH575"/>
  <c r="BG575"/>
  <c r="BE575"/>
  <c r="T575"/>
  <c r="R575"/>
  <c r="P575"/>
  <c r="BI570"/>
  <c r="BH570"/>
  <c r="BG570"/>
  <c r="BE570"/>
  <c r="T570"/>
  <c r="R570"/>
  <c r="P570"/>
  <c r="BI564"/>
  <c r="BH564"/>
  <c r="BG564"/>
  <c r="BE564"/>
  <c r="T564"/>
  <c r="R564"/>
  <c r="P564"/>
  <c r="BI561"/>
  <c r="BH561"/>
  <c r="BG561"/>
  <c r="BE561"/>
  <c r="T561"/>
  <c r="R561"/>
  <c r="P561"/>
  <c r="BI551"/>
  <c r="BH551"/>
  <c r="BG551"/>
  <c r="BE551"/>
  <c r="T551"/>
  <c r="R551"/>
  <c r="P551"/>
  <c r="BI546"/>
  <c r="BH546"/>
  <c r="BG546"/>
  <c r="BE546"/>
  <c r="T546"/>
  <c r="R546"/>
  <c r="P546"/>
  <c r="BI541"/>
  <c r="BH541"/>
  <c r="BG541"/>
  <c r="BE541"/>
  <c r="T541"/>
  <c r="R541"/>
  <c r="P541"/>
  <c r="BI536"/>
  <c r="BH536"/>
  <c r="BG536"/>
  <c r="BE536"/>
  <c r="T536"/>
  <c r="R536"/>
  <c r="P536"/>
  <c r="BI530"/>
  <c r="BH530"/>
  <c r="BG530"/>
  <c r="BE530"/>
  <c r="T530"/>
  <c r="R530"/>
  <c r="P530"/>
  <c r="BI521"/>
  <c r="BH521"/>
  <c r="BG521"/>
  <c r="BE521"/>
  <c r="T521"/>
  <c r="R521"/>
  <c r="P521"/>
  <c r="BI512"/>
  <c r="BH512"/>
  <c r="BG512"/>
  <c r="BE512"/>
  <c r="T512"/>
  <c r="R512"/>
  <c r="P512"/>
  <c r="BI502"/>
  <c r="BH502"/>
  <c r="BG502"/>
  <c r="BE502"/>
  <c r="T502"/>
  <c r="R502"/>
  <c r="P502"/>
  <c r="BI493"/>
  <c r="BH493"/>
  <c r="BG493"/>
  <c r="BE493"/>
  <c r="T493"/>
  <c r="R493"/>
  <c r="P493"/>
  <c r="BI483"/>
  <c r="BH483"/>
  <c r="BG483"/>
  <c r="BE483"/>
  <c r="T483"/>
  <c r="R483"/>
  <c r="P483"/>
  <c r="BI477"/>
  <c r="BH477"/>
  <c r="BG477"/>
  <c r="BE477"/>
  <c r="T477"/>
  <c r="R477"/>
  <c r="P477"/>
  <c r="BI471"/>
  <c r="BH471"/>
  <c r="BG471"/>
  <c r="BE471"/>
  <c r="T471"/>
  <c r="R471"/>
  <c r="P471"/>
  <c r="BI464"/>
  <c r="BH464"/>
  <c r="BG464"/>
  <c r="BE464"/>
  <c r="T464"/>
  <c r="R464"/>
  <c r="P464"/>
  <c r="BI457"/>
  <c r="BH457"/>
  <c r="BG457"/>
  <c r="BE457"/>
  <c r="T457"/>
  <c r="R457"/>
  <c r="P457"/>
  <c r="BI443"/>
  <c r="BH443"/>
  <c r="BG443"/>
  <c r="BE443"/>
  <c r="T443"/>
  <c r="R443"/>
  <c r="P443"/>
  <c r="BI435"/>
  <c r="BH435"/>
  <c r="BG435"/>
  <c r="BE435"/>
  <c r="T435"/>
  <c r="R435"/>
  <c r="P435"/>
  <c r="BI427"/>
  <c r="BH427"/>
  <c r="BG427"/>
  <c r="BE427"/>
  <c r="T427"/>
  <c r="R427"/>
  <c r="P427"/>
  <c r="BI424"/>
  <c r="BH424"/>
  <c r="BG424"/>
  <c r="BE424"/>
  <c r="T424"/>
  <c r="R424"/>
  <c r="P424"/>
  <c r="BI418"/>
  <c r="BH418"/>
  <c r="BG418"/>
  <c r="BE418"/>
  <c r="T418"/>
  <c r="R418"/>
  <c r="P418"/>
  <c r="BI415"/>
  <c r="BH415"/>
  <c r="BG415"/>
  <c r="BE415"/>
  <c r="T415"/>
  <c r="R415"/>
  <c r="P415"/>
  <c r="BI411"/>
  <c r="BH411"/>
  <c r="BG411"/>
  <c r="BE411"/>
  <c r="T411"/>
  <c r="R411"/>
  <c r="P411"/>
  <c r="BI406"/>
  <c r="BH406"/>
  <c r="BG406"/>
  <c r="BE406"/>
  <c r="T406"/>
  <c r="R406"/>
  <c r="P406"/>
  <c r="BI402"/>
  <c r="BH402"/>
  <c r="BG402"/>
  <c r="BE402"/>
  <c r="T402"/>
  <c r="T401"/>
  <c r="R402"/>
  <c r="R401"/>
  <c r="P402"/>
  <c r="P401"/>
  <c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68"/>
  <c r="BH368"/>
  <c r="BG368"/>
  <c r="BE368"/>
  <c r="T368"/>
  <c r="R368"/>
  <c r="P368"/>
  <c r="BI354"/>
  <c r="BH354"/>
  <c r="BG354"/>
  <c r="BE354"/>
  <c r="T354"/>
  <c r="R354"/>
  <c r="P354"/>
  <c r="BI348"/>
  <c r="BH348"/>
  <c r="BG348"/>
  <c r="BE348"/>
  <c r="T348"/>
  <c r="R348"/>
  <c r="P348"/>
  <c r="BI339"/>
  <c r="BH339"/>
  <c r="BG339"/>
  <c r="BE339"/>
  <c r="T339"/>
  <c r="R339"/>
  <c r="P339"/>
  <c r="BI330"/>
  <c r="BH330"/>
  <c r="BG330"/>
  <c r="BE330"/>
  <c r="T330"/>
  <c r="R330"/>
  <c r="P330"/>
  <c r="BI323"/>
  <c r="BH323"/>
  <c r="BG323"/>
  <c r="BE323"/>
  <c r="T323"/>
  <c r="R323"/>
  <c r="P323"/>
  <c r="BI316"/>
  <c r="BH316"/>
  <c r="BG316"/>
  <c r="BE316"/>
  <c r="T316"/>
  <c r="R316"/>
  <c r="P316"/>
  <c r="BI311"/>
  <c r="BH311"/>
  <c r="BG311"/>
  <c r="BE311"/>
  <c r="T311"/>
  <c r="R311"/>
  <c r="P311"/>
  <c r="BI305"/>
  <c r="BH305"/>
  <c r="BG305"/>
  <c r="BE305"/>
  <c r="T305"/>
  <c r="R305"/>
  <c r="P305"/>
  <c r="BI296"/>
  <c r="BH296"/>
  <c r="BG296"/>
  <c r="BE296"/>
  <c r="T296"/>
  <c r="R296"/>
  <c r="P296"/>
  <c r="BI274"/>
  <c r="BH274"/>
  <c r="BG274"/>
  <c r="BE274"/>
  <c r="T274"/>
  <c r="R274"/>
  <c r="P274"/>
  <c r="BI257"/>
  <c r="BH257"/>
  <c r="BG257"/>
  <c r="BE257"/>
  <c r="T257"/>
  <c r="R257"/>
  <c r="P257"/>
  <c r="BI235"/>
  <c r="BH235"/>
  <c r="BG235"/>
  <c r="BE235"/>
  <c r="T235"/>
  <c r="R235"/>
  <c r="P235"/>
  <c r="BI213"/>
  <c r="BH213"/>
  <c r="BG213"/>
  <c r="BE213"/>
  <c r="T213"/>
  <c r="R213"/>
  <c r="P213"/>
  <c r="BI191"/>
  <c r="BH191"/>
  <c r="BG191"/>
  <c r="BE191"/>
  <c r="T191"/>
  <c r="R191"/>
  <c r="P191"/>
  <c r="BI177"/>
  <c r="BH177"/>
  <c r="BG177"/>
  <c r="BE177"/>
  <c r="T177"/>
  <c r="R177"/>
  <c r="P177"/>
  <c r="BI171"/>
  <c r="BH171"/>
  <c r="BG171"/>
  <c r="BE171"/>
  <c r="T171"/>
  <c r="R171"/>
  <c r="P171"/>
  <c r="BI165"/>
  <c r="BH165"/>
  <c r="BG165"/>
  <c r="BE165"/>
  <c r="T165"/>
  <c r="R165"/>
  <c r="P165"/>
  <c r="BI158"/>
  <c r="BH158"/>
  <c r="BG158"/>
  <c r="BE158"/>
  <c r="T158"/>
  <c r="R158"/>
  <c r="P158"/>
  <c r="BI153"/>
  <c r="BH153"/>
  <c r="BG153"/>
  <c r="BE153"/>
  <c r="T153"/>
  <c r="R153"/>
  <c r="P153"/>
  <c r="BI140"/>
  <c r="BH140"/>
  <c r="BG140"/>
  <c r="BE140"/>
  <c r="T140"/>
  <c r="R140"/>
  <c r="P140"/>
  <c r="BI134"/>
  <c r="BH134"/>
  <c r="BG134"/>
  <c r="BE134"/>
  <c r="T134"/>
  <c r="R134"/>
  <c r="P134"/>
  <c r="BI127"/>
  <c r="BH127"/>
  <c r="BG127"/>
  <c r="BE127"/>
  <c r="T127"/>
  <c r="R127"/>
  <c r="P127"/>
  <c r="BI120"/>
  <c r="BH120"/>
  <c r="BG120"/>
  <c r="BE120"/>
  <c r="T120"/>
  <c r="R120"/>
  <c r="P120"/>
  <c r="BI113"/>
  <c r="BH113"/>
  <c r="BG113"/>
  <c r="BE113"/>
  <c r="T113"/>
  <c r="R113"/>
  <c r="P113"/>
  <c r="BI104"/>
  <c r="BH104"/>
  <c r="BG104"/>
  <c r="BE104"/>
  <c r="T104"/>
  <c r="R104"/>
  <c r="P104"/>
  <c r="J97"/>
  <c r="F97"/>
  <c r="F95"/>
  <c r="E93"/>
  <c r="J58"/>
  <c r="F58"/>
  <c r="F56"/>
  <c r="E54"/>
  <c r="J26"/>
  <c r="E26"/>
  <c r="J98"/>
  <c r="J25"/>
  <c r="J20"/>
  <c r="E20"/>
  <c r="F59"/>
  <c r="J19"/>
  <c r="J14"/>
  <c r="J95"/>
  <c r="E7"/>
  <c r="E50"/>
  <c i="7" r="J39"/>
  <c r="J38"/>
  <c i="1" r="AY62"/>
  <c i="7" r="J37"/>
  <c i="1" r="AX62"/>
  <c i="7"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T155"/>
  <c r="R156"/>
  <c r="R155"/>
  <c r="P156"/>
  <c r="P155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59"/>
  <c r="J25"/>
  <c r="J20"/>
  <c r="E20"/>
  <c r="F59"/>
  <c r="J19"/>
  <c r="J14"/>
  <c r="J87"/>
  <c r="E7"/>
  <c r="E50"/>
  <c i="6" r="J39"/>
  <c r="J38"/>
  <c i="1" r="AY61"/>
  <c i="6" r="J37"/>
  <c i="1" r="AX61"/>
  <c i="6"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87"/>
  <c r="E7"/>
  <c r="E81"/>
  <c i="5" r="J39"/>
  <c r="J38"/>
  <c i="1" r="AY60"/>
  <c i="5" r="J37"/>
  <c i="1" r="AX60"/>
  <c i="5" r="BI940"/>
  <c r="BH940"/>
  <c r="BG940"/>
  <c r="BE940"/>
  <c r="T940"/>
  <c r="R940"/>
  <c r="P940"/>
  <c r="BI939"/>
  <c r="BH939"/>
  <c r="BG939"/>
  <c r="BE939"/>
  <c r="T939"/>
  <c r="R939"/>
  <c r="P939"/>
  <c r="BI938"/>
  <c r="BH938"/>
  <c r="BG938"/>
  <c r="BE938"/>
  <c r="T938"/>
  <c r="R938"/>
  <c r="P938"/>
  <c r="BI937"/>
  <c r="BH937"/>
  <c r="BG937"/>
  <c r="BE937"/>
  <c r="T937"/>
  <c r="R937"/>
  <c r="P937"/>
  <c r="BI936"/>
  <c r="BH936"/>
  <c r="BG936"/>
  <c r="BE936"/>
  <c r="T936"/>
  <c r="R936"/>
  <c r="P936"/>
  <c r="BI935"/>
  <c r="BH935"/>
  <c r="BG935"/>
  <c r="BE935"/>
  <c r="T935"/>
  <c r="R935"/>
  <c r="P935"/>
  <c r="BI934"/>
  <c r="BH934"/>
  <c r="BG934"/>
  <c r="BE934"/>
  <c r="T934"/>
  <c r="R934"/>
  <c r="P934"/>
  <c r="BI933"/>
  <c r="BH933"/>
  <c r="BG933"/>
  <c r="BE933"/>
  <c r="T933"/>
  <c r="R933"/>
  <c r="P933"/>
  <c r="BI897"/>
  <c r="BH897"/>
  <c r="BG897"/>
  <c r="BE897"/>
  <c r="T897"/>
  <c r="T861"/>
  <c r="R897"/>
  <c r="R861"/>
  <c r="P897"/>
  <c r="P861"/>
  <c r="BI862"/>
  <c r="BH862"/>
  <c r="BG862"/>
  <c r="BE862"/>
  <c r="T862"/>
  <c r="R862"/>
  <c r="P862"/>
  <c r="BI855"/>
  <c r="BH855"/>
  <c r="BG855"/>
  <c r="BE855"/>
  <c r="T855"/>
  <c r="R855"/>
  <c r="P855"/>
  <c r="BI849"/>
  <c r="BH849"/>
  <c r="BG849"/>
  <c r="BE849"/>
  <c r="T849"/>
  <c r="R849"/>
  <c r="P849"/>
  <c r="BI843"/>
  <c r="BH843"/>
  <c r="BG843"/>
  <c r="BE843"/>
  <c r="T843"/>
  <c r="R843"/>
  <c r="P843"/>
  <c r="BI840"/>
  <c r="BH840"/>
  <c r="BG840"/>
  <c r="BE840"/>
  <c r="T840"/>
  <c r="R840"/>
  <c r="P840"/>
  <c r="BI830"/>
  <c r="BH830"/>
  <c r="BG830"/>
  <c r="BE830"/>
  <c r="T830"/>
  <c r="R830"/>
  <c r="P830"/>
  <c r="BI820"/>
  <c r="BH820"/>
  <c r="BG820"/>
  <c r="BE820"/>
  <c r="T820"/>
  <c r="R820"/>
  <c r="P820"/>
  <c r="BI811"/>
  <c r="BH811"/>
  <c r="BG811"/>
  <c r="BE811"/>
  <c r="T811"/>
  <c r="R811"/>
  <c r="P811"/>
  <c r="BI802"/>
  <c r="BH802"/>
  <c r="BG802"/>
  <c r="BE802"/>
  <c r="T802"/>
  <c r="R802"/>
  <c r="P802"/>
  <c r="BI784"/>
  <c r="BH784"/>
  <c r="BG784"/>
  <c r="BE784"/>
  <c r="T784"/>
  <c r="R784"/>
  <c r="P784"/>
  <c r="BI766"/>
  <c r="BH766"/>
  <c r="BG766"/>
  <c r="BE766"/>
  <c r="T766"/>
  <c r="R766"/>
  <c r="P766"/>
  <c r="BI748"/>
  <c r="BH748"/>
  <c r="BG748"/>
  <c r="BE748"/>
  <c r="T748"/>
  <c r="R748"/>
  <c r="P748"/>
  <c r="BI730"/>
  <c r="BH730"/>
  <c r="BG730"/>
  <c r="BE730"/>
  <c r="T730"/>
  <c r="R730"/>
  <c r="P730"/>
  <c r="BI727"/>
  <c r="BH727"/>
  <c r="BG727"/>
  <c r="BE727"/>
  <c r="T727"/>
  <c r="R727"/>
  <c r="P727"/>
  <c r="BI718"/>
  <c r="BH718"/>
  <c r="BG718"/>
  <c r="BE718"/>
  <c r="T718"/>
  <c r="R718"/>
  <c r="P718"/>
  <c r="BI709"/>
  <c r="BH709"/>
  <c r="BG709"/>
  <c r="BE709"/>
  <c r="T709"/>
  <c r="R709"/>
  <c r="P709"/>
  <c r="BI699"/>
  <c r="BH699"/>
  <c r="BG699"/>
  <c r="BE699"/>
  <c r="T699"/>
  <c r="R699"/>
  <c r="P699"/>
  <c r="BI689"/>
  <c r="BH689"/>
  <c r="BG689"/>
  <c r="BE689"/>
  <c r="T689"/>
  <c r="R689"/>
  <c r="P689"/>
  <c r="BI680"/>
  <c r="BH680"/>
  <c r="BG680"/>
  <c r="BE680"/>
  <c r="T680"/>
  <c r="R680"/>
  <c r="P680"/>
  <c r="BI671"/>
  <c r="BH671"/>
  <c r="BG671"/>
  <c r="BE671"/>
  <c r="T671"/>
  <c r="R671"/>
  <c r="P671"/>
  <c r="BI659"/>
  <c r="BH659"/>
  <c r="BG659"/>
  <c r="BE659"/>
  <c r="T659"/>
  <c r="R659"/>
  <c r="P659"/>
  <c r="BI650"/>
  <c r="BH650"/>
  <c r="BG650"/>
  <c r="BE650"/>
  <c r="T650"/>
  <c r="R650"/>
  <c r="P650"/>
  <c r="BI641"/>
  <c r="BH641"/>
  <c r="BG641"/>
  <c r="BE641"/>
  <c r="T641"/>
  <c r="R641"/>
  <c r="P641"/>
  <c r="BI632"/>
  <c r="BH632"/>
  <c r="BG632"/>
  <c r="BE632"/>
  <c r="T632"/>
  <c r="R632"/>
  <c r="P632"/>
  <c r="BI623"/>
  <c r="BH623"/>
  <c r="BG623"/>
  <c r="BE623"/>
  <c r="T623"/>
  <c r="R623"/>
  <c r="P623"/>
  <c r="BI620"/>
  <c r="BH620"/>
  <c r="BG620"/>
  <c r="BE620"/>
  <c r="T620"/>
  <c r="R620"/>
  <c r="P620"/>
  <c r="BI613"/>
  <c r="BH613"/>
  <c r="BG613"/>
  <c r="BE613"/>
  <c r="T613"/>
  <c r="R613"/>
  <c r="P613"/>
  <c r="BI607"/>
  <c r="BH607"/>
  <c r="BG607"/>
  <c r="BE607"/>
  <c r="T607"/>
  <c r="R607"/>
  <c r="P607"/>
  <c r="BI601"/>
  <c r="BH601"/>
  <c r="BG601"/>
  <c r="BE601"/>
  <c r="T601"/>
  <c r="R601"/>
  <c r="P601"/>
  <c r="BI595"/>
  <c r="BH595"/>
  <c r="BG595"/>
  <c r="BE595"/>
  <c r="T595"/>
  <c r="R595"/>
  <c r="P595"/>
  <c r="BI587"/>
  <c r="BH587"/>
  <c r="BG587"/>
  <c r="BE587"/>
  <c r="T587"/>
  <c r="R587"/>
  <c r="P587"/>
  <c r="BI579"/>
  <c r="BH579"/>
  <c r="BG579"/>
  <c r="BE579"/>
  <c r="T579"/>
  <c r="R579"/>
  <c r="P579"/>
  <c r="BI571"/>
  <c r="BH571"/>
  <c r="BG571"/>
  <c r="BE571"/>
  <c r="T571"/>
  <c r="R571"/>
  <c r="P571"/>
  <c r="BI564"/>
  <c r="BH564"/>
  <c r="BG564"/>
  <c r="BE564"/>
  <c r="T564"/>
  <c r="R564"/>
  <c r="P564"/>
  <c r="BI557"/>
  <c r="BH557"/>
  <c r="BG557"/>
  <c r="BE557"/>
  <c r="T557"/>
  <c r="R557"/>
  <c r="P557"/>
  <c r="BI549"/>
  <c r="BH549"/>
  <c r="BG549"/>
  <c r="BE549"/>
  <c r="T549"/>
  <c r="R549"/>
  <c r="P549"/>
  <c r="BI541"/>
  <c r="BH541"/>
  <c r="BG541"/>
  <c r="BE541"/>
  <c r="T541"/>
  <c r="R541"/>
  <c r="P541"/>
  <c r="BI533"/>
  <c r="BH533"/>
  <c r="BG533"/>
  <c r="BE533"/>
  <c r="T533"/>
  <c r="R533"/>
  <c r="P533"/>
  <c r="BI525"/>
  <c r="BH525"/>
  <c r="BG525"/>
  <c r="BE525"/>
  <c r="T525"/>
  <c r="R525"/>
  <c r="P525"/>
  <c r="BI522"/>
  <c r="BH522"/>
  <c r="BG522"/>
  <c r="BE522"/>
  <c r="T522"/>
  <c r="R522"/>
  <c r="P522"/>
  <c r="BI517"/>
  <c r="BH517"/>
  <c r="BG517"/>
  <c r="BE517"/>
  <c r="T517"/>
  <c r="R517"/>
  <c r="P517"/>
  <c r="BI513"/>
  <c r="BH513"/>
  <c r="BG513"/>
  <c r="BE513"/>
  <c r="T513"/>
  <c r="R513"/>
  <c r="P513"/>
  <c r="BI508"/>
  <c r="BH508"/>
  <c r="BG508"/>
  <c r="BE508"/>
  <c r="T508"/>
  <c r="R508"/>
  <c r="P508"/>
  <c r="BI503"/>
  <c r="BH503"/>
  <c r="BG503"/>
  <c r="BE503"/>
  <c r="T503"/>
  <c r="R503"/>
  <c r="P503"/>
  <c r="BI498"/>
  <c r="BH498"/>
  <c r="BG498"/>
  <c r="BE498"/>
  <c r="T498"/>
  <c r="R498"/>
  <c r="P498"/>
  <c r="BI492"/>
  <c r="BH492"/>
  <c r="BG492"/>
  <c r="BE492"/>
  <c r="T492"/>
  <c r="R492"/>
  <c r="P492"/>
  <c r="BI489"/>
  <c r="BH489"/>
  <c r="BG489"/>
  <c r="BE489"/>
  <c r="T489"/>
  <c r="R489"/>
  <c r="P489"/>
  <c r="BI483"/>
  <c r="BH483"/>
  <c r="BG483"/>
  <c r="BE483"/>
  <c r="T483"/>
  <c r="R483"/>
  <c r="P483"/>
  <c r="BI478"/>
  <c r="BH478"/>
  <c r="BG478"/>
  <c r="BE478"/>
  <c r="T478"/>
  <c r="R478"/>
  <c r="P478"/>
  <c r="BI473"/>
  <c r="BH473"/>
  <c r="BG473"/>
  <c r="BE473"/>
  <c r="T473"/>
  <c r="R473"/>
  <c r="P473"/>
  <c r="BI468"/>
  <c r="BH468"/>
  <c r="BG468"/>
  <c r="BE468"/>
  <c r="T468"/>
  <c r="R468"/>
  <c r="P468"/>
  <c r="BI462"/>
  <c r="BH462"/>
  <c r="BG462"/>
  <c r="BE462"/>
  <c r="T462"/>
  <c r="R462"/>
  <c r="P462"/>
  <c r="BI457"/>
  <c r="BH457"/>
  <c r="BG457"/>
  <c r="BE457"/>
  <c r="T457"/>
  <c r="R457"/>
  <c r="P457"/>
  <c r="BI452"/>
  <c r="BH452"/>
  <c r="BG452"/>
  <c r="BE452"/>
  <c r="T452"/>
  <c r="R452"/>
  <c r="P452"/>
  <c r="BI446"/>
  <c r="BH446"/>
  <c r="BG446"/>
  <c r="BE446"/>
  <c r="T446"/>
  <c r="R446"/>
  <c r="P446"/>
  <c r="BI441"/>
  <c r="BH441"/>
  <c r="BG441"/>
  <c r="BE441"/>
  <c r="T441"/>
  <c r="R441"/>
  <c r="P441"/>
  <c r="BI435"/>
  <c r="BH435"/>
  <c r="BG435"/>
  <c r="BE435"/>
  <c r="T435"/>
  <c r="R435"/>
  <c r="P435"/>
  <c r="BI429"/>
  <c r="BH429"/>
  <c r="BG429"/>
  <c r="BE429"/>
  <c r="T429"/>
  <c r="R429"/>
  <c r="P429"/>
  <c r="BI423"/>
  <c r="BH423"/>
  <c r="BG423"/>
  <c r="BE423"/>
  <c r="T423"/>
  <c r="R423"/>
  <c r="P423"/>
  <c r="BI418"/>
  <c r="BH418"/>
  <c r="BG418"/>
  <c r="BE418"/>
  <c r="T418"/>
  <c r="R418"/>
  <c r="P418"/>
  <c r="BI413"/>
  <c r="BH413"/>
  <c r="BG413"/>
  <c r="BE413"/>
  <c r="T413"/>
  <c r="R413"/>
  <c r="P413"/>
  <c r="BI405"/>
  <c r="BH405"/>
  <c r="BG405"/>
  <c r="BE405"/>
  <c r="T405"/>
  <c r="R405"/>
  <c r="P405"/>
  <c r="BI397"/>
  <c r="BH397"/>
  <c r="BG397"/>
  <c r="BE397"/>
  <c r="T397"/>
  <c r="R397"/>
  <c r="P397"/>
  <c r="BI389"/>
  <c r="BH389"/>
  <c r="BG389"/>
  <c r="BE389"/>
  <c r="T389"/>
  <c r="R389"/>
  <c r="P389"/>
  <c r="BI386"/>
  <c r="BH386"/>
  <c r="BG386"/>
  <c r="BE386"/>
  <c r="T386"/>
  <c r="R386"/>
  <c r="P386"/>
  <c r="BI380"/>
  <c r="BH380"/>
  <c r="BG380"/>
  <c r="BE380"/>
  <c r="T380"/>
  <c r="R380"/>
  <c r="P380"/>
  <c r="BI377"/>
  <c r="BH377"/>
  <c r="BG377"/>
  <c r="BE377"/>
  <c r="T377"/>
  <c r="R377"/>
  <c r="P377"/>
  <c r="BI373"/>
  <c r="BH373"/>
  <c r="BG373"/>
  <c r="BE373"/>
  <c r="T373"/>
  <c r="R373"/>
  <c r="P373"/>
  <c r="BI368"/>
  <c r="BH368"/>
  <c r="BG368"/>
  <c r="BE368"/>
  <c r="T368"/>
  <c r="R368"/>
  <c r="P368"/>
  <c r="BI364"/>
  <c r="BH364"/>
  <c r="BG364"/>
  <c r="BE364"/>
  <c r="T364"/>
  <c r="T363"/>
  <c r="R364"/>
  <c r="R363"/>
  <c r="P364"/>
  <c r="P363"/>
  <c r="BI361"/>
  <c r="BH361"/>
  <c r="BG361"/>
  <c r="BE361"/>
  <c r="T361"/>
  <c r="R361"/>
  <c r="P361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40"/>
  <c r="BH340"/>
  <c r="BG340"/>
  <c r="BE340"/>
  <c r="T340"/>
  <c r="R340"/>
  <c r="P340"/>
  <c r="BI331"/>
  <c r="BH331"/>
  <c r="BG331"/>
  <c r="BE331"/>
  <c r="T331"/>
  <c r="R331"/>
  <c r="P331"/>
  <c r="BI325"/>
  <c r="BH325"/>
  <c r="BG325"/>
  <c r="BE325"/>
  <c r="T325"/>
  <c r="R325"/>
  <c r="P325"/>
  <c r="BI319"/>
  <c r="BH319"/>
  <c r="BG319"/>
  <c r="BE319"/>
  <c r="T319"/>
  <c r="R319"/>
  <c r="P319"/>
  <c r="BI313"/>
  <c r="BH313"/>
  <c r="BG313"/>
  <c r="BE313"/>
  <c r="T313"/>
  <c r="R313"/>
  <c r="P313"/>
  <c r="BI306"/>
  <c r="BH306"/>
  <c r="BG306"/>
  <c r="BE306"/>
  <c r="T306"/>
  <c r="R306"/>
  <c r="P306"/>
  <c r="BI299"/>
  <c r="BH299"/>
  <c r="BG299"/>
  <c r="BE299"/>
  <c r="T299"/>
  <c r="R299"/>
  <c r="P299"/>
  <c r="BI294"/>
  <c r="BH294"/>
  <c r="BG294"/>
  <c r="BE294"/>
  <c r="T294"/>
  <c r="R294"/>
  <c r="P294"/>
  <c r="BI288"/>
  <c r="BH288"/>
  <c r="BG288"/>
  <c r="BE288"/>
  <c r="T288"/>
  <c r="R288"/>
  <c r="P288"/>
  <c r="BI281"/>
  <c r="BH281"/>
  <c r="BG281"/>
  <c r="BE281"/>
  <c r="T281"/>
  <c r="R281"/>
  <c r="P281"/>
  <c r="BI269"/>
  <c r="BH269"/>
  <c r="BG269"/>
  <c r="BE269"/>
  <c r="T269"/>
  <c r="R269"/>
  <c r="P269"/>
  <c r="BI252"/>
  <c r="BH252"/>
  <c r="BG252"/>
  <c r="BE252"/>
  <c r="T252"/>
  <c r="R252"/>
  <c r="P252"/>
  <c r="BI230"/>
  <c r="BH230"/>
  <c r="BG230"/>
  <c r="BE230"/>
  <c r="T230"/>
  <c r="R230"/>
  <c r="P230"/>
  <c r="BI208"/>
  <c r="BH208"/>
  <c r="BG208"/>
  <c r="BE208"/>
  <c r="T208"/>
  <c r="R208"/>
  <c r="P208"/>
  <c r="BI186"/>
  <c r="BH186"/>
  <c r="BG186"/>
  <c r="BE186"/>
  <c r="T186"/>
  <c r="R186"/>
  <c r="P186"/>
  <c r="BI177"/>
  <c r="BH177"/>
  <c r="BG177"/>
  <c r="BE177"/>
  <c r="T177"/>
  <c r="R177"/>
  <c r="P177"/>
  <c r="BI171"/>
  <c r="BH171"/>
  <c r="BG171"/>
  <c r="BE171"/>
  <c r="T171"/>
  <c r="R171"/>
  <c r="P171"/>
  <c r="BI165"/>
  <c r="BH165"/>
  <c r="BG165"/>
  <c r="BE165"/>
  <c r="T165"/>
  <c r="R165"/>
  <c r="P165"/>
  <c r="BI158"/>
  <c r="BH158"/>
  <c r="BG158"/>
  <c r="BE158"/>
  <c r="T158"/>
  <c r="R158"/>
  <c r="P158"/>
  <c r="BI153"/>
  <c r="BH153"/>
  <c r="BG153"/>
  <c r="BE153"/>
  <c r="T153"/>
  <c r="R153"/>
  <c r="P153"/>
  <c r="BI140"/>
  <c r="BH140"/>
  <c r="BG140"/>
  <c r="BE140"/>
  <c r="T140"/>
  <c r="R140"/>
  <c r="P140"/>
  <c r="BI134"/>
  <c r="BH134"/>
  <c r="BG134"/>
  <c r="BE134"/>
  <c r="T134"/>
  <c r="R134"/>
  <c r="P134"/>
  <c r="BI127"/>
  <c r="BH127"/>
  <c r="BG127"/>
  <c r="BE127"/>
  <c r="T127"/>
  <c r="R127"/>
  <c r="P127"/>
  <c r="BI120"/>
  <c r="BH120"/>
  <c r="BG120"/>
  <c r="BE120"/>
  <c r="T120"/>
  <c r="R120"/>
  <c r="P120"/>
  <c r="BI113"/>
  <c r="BH113"/>
  <c r="BG113"/>
  <c r="BE113"/>
  <c r="T113"/>
  <c r="R113"/>
  <c r="P113"/>
  <c r="BI104"/>
  <c r="BH104"/>
  <c r="BG104"/>
  <c r="BE104"/>
  <c r="T104"/>
  <c r="R104"/>
  <c r="P104"/>
  <c r="J97"/>
  <c r="F97"/>
  <c r="F95"/>
  <c r="E93"/>
  <c r="J58"/>
  <c r="F58"/>
  <c r="F56"/>
  <c r="E54"/>
  <c r="J26"/>
  <c r="E26"/>
  <c r="J59"/>
  <c r="J25"/>
  <c r="J20"/>
  <c r="E20"/>
  <c r="F98"/>
  <c r="J19"/>
  <c r="J14"/>
  <c r="J95"/>
  <c r="E7"/>
  <c r="E89"/>
  <c i="4" r="J39"/>
  <c r="J38"/>
  <c i="1" r="AY58"/>
  <c i="4" r="J37"/>
  <c i="1" r="AX58"/>
  <c i="4"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T334"/>
  <c r="R335"/>
  <c r="R334"/>
  <c r="P335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5"/>
  <c r="BH325"/>
  <c r="BG325"/>
  <c r="BE325"/>
  <c r="T325"/>
  <c r="R325"/>
  <c r="P325"/>
  <c r="BI321"/>
  <c r="BH321"/>
  <c r="BG321"/>
  <c r="BE321"/>
  <c r="T321"/>
  <c r="R321"/>
  <c r="P321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8"/>
  <c r="BH298"/>
  <c r="BG298"/>
  <c r="BE298"/>
  <c r="T298"/>
  <c r="R298"/>
  <c r="P298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7"/>
  <c r="BH227"/>
  <c r="BG227"/>
  <c r="BE227"/>
  <c r="T227"/>
  <c r="R227"/>
  <c r="P227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T155"/>
  <c r="R156"/>
  <c r="R155"/>
  <c r="P156"/>
  <c r="P155"/>
  <c r="BI152"/>
  <c r="BH152"/>
  <c r="BG152"/>
  <c r="BE152"/>
  <c r="T152"/>
  <c r="T151"/>
  <c r="R152"/>
  <c r="R151"/>
  <c r="P152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R124"/>
  <c r="P124"/>
  <c r="BI121"/>
  <c r="BH121"/>
  <c r="BG121"/>
  <c r="BE121"/>
  <c r="T121"/>
  <c r="R121"/>
  <c r="P121"/>
  <c r="BI118"/>
  <c r="BH118"/>
  <c r="BG118"/>
  <c r="BE118"/>
  <c r="T118"/>
  <c r="R118"/>
  <c r="P118"/>
  <c r="BI115"/>
  <c r="BH115"/>
  <c r="BG115"/>
  <c r="BE115"/>
  <c r="T115"/>
  <c r="R115"/>
  <c r="P115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BI100"/>
  <c r="BH100"/>
  <c r="BG100"/>
  <c r="BE100"/>
  <c r="T100"/>
  <c r="R100"/>
  <c r="P100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56"/>
  <c r="E7"/>
  <c r="E81"/>
  <c i="3" r="J39"/>
  <c r="J38"/>
  <c i="1" r="AY57"/>
  <c i="3" r="J37"/>
  <c i="1" r="AX57"/>
  <c i="3"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7"/>
  <c r="BH207"/>
  <c r="BG207"/>
  <c r="BE207"/>
  <c r="T207"/>
  <c r="R207"/>
  <c r="P207"/>
  <c r="BI203"/>
  <c r="BH203"/>
  <c r="BG203"/>
  <c r="BE203"/>
  <c r="T203"/>
  <c r="R203"/>
  <c r="P203"/>
  <c r="BI199"/>
  <c r="BH199"/>
  <c r="BG199"/>
  <c r="BE199"/>
  <c r="T199"/>
  <c r="R199"/>
  <c r="P199"/>
  <c r="BI198"/>
  <c r="BH198"/>
  <c r="BG198"/>
  <c r="BE198"/>
  <c r="T198"/>
  <c r="R198"/>
  <c r="P198"/>
  <c r="BI194"/>
  <c r="BH194"/>
  <c r="BG194"/>
  <c r="BE194"/>
  <c r="T194"/>
  <c r="R194"/>
  <c r="P194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8"/>
  <c r="BH118"/>
  <c r="BG118"/>
  <c r="BE118"/>
  <c r="T118"/>
  <c r="R118"/>
  <c r="P118"/>
  <c r="BI113"/>
  <c r="BH113"/>
  <c r="BG113"/>
  <c r="BE113"/>
  <c r="T113"/>
  <c r="R113"/>
  <c r="P113"/>
  <c r="BI106"/>
  <c r="BH106"/>
  <c r="BG106"/>
  <c r="BE106"/>
  <c r="T106"/>
  <c r="R106"/>
  <c r="P106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J89"/>
  <c r="F89"/>
  <c r="F87"/>
  <c r="E85"/>
  <c r="J58"/>
  <c r="F58"/>
  <c r="F56"/>
  <c r="E54"/>
  <c r="J26"/>
  <c r="E26"/>
  <c r="J90"/>
  <c r="J25"/>
  <c r="J20"/>
  <c r="E20"/>
  <c r="F90"/>
  <c r="J19"/>
  <c r="J14"/>
  <c r="J56"/>
  <c r="E7"/>
  <c r="E50"/>
  <c i="2" r="J39"/>
  <c r="J38"/>
  <c i="1" r="AY56"/>
  <c i="2" r="J37"/>
  <c i="1" r="AX56"/>
  <c i="2" r="BI940"/>
  <c r="BH940"/>
  <c r="BG940"/>
  <c r="BE940"/>
  <c r="T940"/>
  <c r="R940"/>
  <c r="P940"/>
  <c r="BI939"/>
  <c r="BH939"/>
  <c r="BG939"/>
  <c r="BE939"/>
  <c r="T939"/>
  <c r="R939"/>
  <c r="P939"/>
  <c r="BI938"/>
  <c r="BH938"/>
  <c r="BG938"/>
  <c r="BE938"/>
  <c r="T938"/>
  <c r="R938"/>
  <c r="P938"/>
  <c r="BI937"/>
  <c r="BH937"/>
  <c r="BG937"/>
  <c r="BE937"/>
  <c r="T937"/>
  <c r="R937"/>
  <c r="P937"/>
  <c r="BI936"/>
  <c r="BH936"/>
  <c r="BG936"/>
  <c r="BE936"/>
  <c r="T936"/>
  <c r="R936"/>
  <c r="P936"/>
  <c r="BI935"/>
  <c r="BH935"/>
  <c r="BG935"/>
  <c r="BE935"/>
  <c r="T935"/>
  <c r="R935"/>
  <c r="P935"/>
  <c r="BI934"/>
  <c r="BH934"/>
  <c r="BG934"/>
  <c r="BE934"/>
  <c r="T934"/>
  <c r="R934"/>
  <c r="P934"/>
  <c r="BI933"/>
  <c r="BH933"/>
  <c r="BG933"/>
  <c r="BE933"/>
  <c r="T933"/>
  <c r="R933"/>
  <c r="P933"/>
  <c r="BI897"/>
  <c r="BH897"/>
  <c r="BG897"/>
  <c r="BE897"/>
  <c r="T897"/>
  <c r="T861"/>
  <c r="R897"/>
  <c r="R861"/>
  <c r="P897"/>
  <c r="P861"/>
  <c r="BI862"/>
  <c r="BH862"/>
  <c r="BG862"/>
  <c r="BE862"/>
  <c r="T862"/>
  <c r="R862"/>
  <c r="P862"/>
  <c r="BI855"/>
  <c r="BH855"/>
  <c r="BG855"/>
  <c r="BE855"/>
  <c r="T855"/>
  <c r="R855"/>
  <c r="P855"/>
  <c r="BI849"/>
  <c r="BH849"/>
  <c r="BG849"/>
  <c r="BE849"/>
  <c r="T849"/>
  <c r="R849"/>
  <c r="P849"/>
  <c r="BI843"/>
  <c r="BH843"/>
  <c r="BG843"/>
  <c r="BE843"/>
  <c r="T843"/>
  <c r="R843"/>
  <c r="P843"/>
  <c r="BI840"/>
  <c r="BH840"/>
  <c r="BG840"/>
  <c r="BE840"/>
  <c r="T840"/>
  <c r="R840"/>
  <c r="P840"/>
  <c r="BI830"/>
  <c r="BH830"/>
  <c r="BG830"/>
  <c r="BE830"/>
  <c r="T830"/>
  <c r="R830"/>
  <c r="P830"/>
  <c r="BI820"/>
  <c r="BH820"/>
  <c r="BG820"/>
  <c r="BE820"/>
  <c r="T820"/>
  <c r="R820"/>
  <c r="P820"/>
  <c r="BI811"/>
  <c r="BH811"/>
  <c r="BG811"/>
  <c r="BE811"/>
  <c r="T811"/>
  <c r="R811"/>
  <c r="P811"/>
  <c r="BI802"/>
  <c r="BH802"/>
  <c r="BG802"/>
  <c r="BE802"/>
  <c r="T802"/>
  <c r="R802"/>
  <c r="P802"/>
  <c r="BI784"/>
  <c r="BH784"/>
  <c r="BG784"/>
  <c r="BE784"/>
  <c r="T784"/>
  <c r="R784"/>
  <c r="P784"/>
  <c r="BI766"/>
  <c r="BH766"/>
  <c r="BG766"/>
  <c r="BE766"/>
  <c r="T766"/>
  <c r="R766"/>
  <c r="P766"/>
  <c r="BI748"/>
  <c r="BH748"/>
  <c r="BG748"/>
  <c r="BE748"/>
  <c r="T748"/>
  <c r="R748"/>
  <c r="P748"/>
  <c r="BI730"/>
  <c r="BH730"/>
  <c r="BG730"/>
  <c r="BE730"/>
  <c r="T730"/>
  <c r="R730"/>
  <c r="P730"/>
  <c r="BI727"/>
  <c r="BH727"/>
  <c r="BG727"/>
  <c r="BE727"/>
  <c r="T727"/>
  <c r="R727"/>
  <c r="P727"/>
  <c r="BI718"/>
  <c r="BH718"/>
  <c r="BG718"/>
  <c r="BE718"/>
  <c r="T718"/>
  <c r="R718"/>
  <c r="P718"/>
  <c r="BI709"/>
  <c r="BH709"/>
  <c r="BG709"/>
  <c r="BE709"/>
  <c r="T709"/>
  <c r="R709"/>
  <c r="P709"/>
  <c r="BI699"/>
  <c r="BH699"/>
  <c r="BG699"/>
  <c r="BE699"/>
  <c r="T699"/>
  <c r="R699"/>
  <c r="P699"/>
  <c r="BI689"/>
  <c r="BH689"/>
  <c r="BG689"/>
  <c r="BE689"/>
  <c r="T689"/>
  <c r="R689"/>
  <c r="P689"/>
  <c r="BI680"/>
  <c r="BH680"/>
  <c r="BG680"/>
  <c r="BE680"/>
  <c r="T680"/>
  <c r="R680"/>
  <c r="P680"/>
  <c r="BI671"/>
  <c r="BH671"/>
  <c r="BG671"/>
  <c r="BE671"/>
  <c r="T671"/>
  <c r="R671"/>
  <c r="P671"/>
  <c r="BI659"/>
  <c r="BH659"/>
  <c r="BG659"/>
  <c r="BE659"/>
  <c r="T659"/>
  <c r="R659"/>
  <c r="P659"/>
  <c r="BI650"/>
  <c r="BH650"/>
  <c r="BG650"/>
  <c r="BE650"/>
  <c r="T650"/>
  <c r="R650"/>
  <c r="P650"/>
  <c r="BI641"/>
  <c r="BH641"/>
  <c r="BG641"/>
  <c r="BE641"/>
  <c r="T641"/>
  <c r="R641"/>
  <c r="P641"/>
  <c r="BI632"/>
  <c r="BH632"/>
  <c r="BG632"/>
  <c r="BE632"/>
  <c r="T632"/>
  <c r="R632"/>
  <c r="P632"/>
  <c r="BI623"/>
  <c r="BH623"/>
  <c r="BG623"/>
  <c r="BE623"/>
  <c r="T623"/>
  <c r="R623"/>
  <c r="P623"/>
  <c r="BI620"/>
  <c r="BH620"/>
  <c r="BG620"/>
  <c r="BE620"/>
  <c r="T620"/>
  <c r="R620"/>
  <c r="P620"/>
  <c r="BI613"/>
  <c r="BH613"/>
  <c r="BG613"/>
  <c r="BE613"/>
  <c r="T613"/>
  <c r="R613"/>
  <c r="P613"/>
  <c r="BI607"/>
  <c r="BH607"/>
  <c r="BG607"/>
  <c r="BE607"/>
  <c r="T607"/>
  <c r="R607"/>
  <c r="P607"/>
  <c r="BI601"/>
  <c r="BH601"/>
  <c r="BG601"/>
  <c r="BE601"/>
  <c r="T601"/>
  <c r="R601"/>
  <c r="P601"/>
  <c r="BI595"/>
  <c r="BH595"/>
  <c r="BG595"/>
  <c r="BE595"/>
  <c r="T595"/>
  <c r="R595"/>
  <c r="P595"/>
  <c r="BI587"/>
  <c r="BH587"/>
  <c r="BG587"/>
  <c r="BE587"/>
  <c r="T587"/>
  <c r="R587"/>
  <c r="P587"/>
  <c r="BI579"/>
  <c r="BH579"/>
  <c r="BG579"/>
  <c r="BE579"/>
  <c r="T579"/>
  <c r="R579"/>
  <c r="P579"/>
  <c r="BI571"/>
  <c r="BH571"/>
  <c r="BG571"/>
  <c r="BE571"/>
  <c r="T571"/>
  <c r="R571"/>
  <c r="P571"/>
  <c r="BI564"/>
  <c r="BH564"/>
  <c r="BG564"/>
  <c r="BE564"/>
  <c r="T564"/>
  <c r="R564"/>
  <c r="P564"/>
  <c r="BI557"/>
  <c r="BH557"/>
  <c r="BG557"/>
  <c r="BE557"/>
  <c r="T557"/>
  <c r="R557"/>
  <c r="P557"/>
  <c r="BI549"/>
  <c r="BH549"/>
  <c r="BG549"/>
  <c r="BE549"/>
  <c r="T549"/>
  <c r="R549"/>
  <c r="P549"/>
  <c r="BI541"/>
  <c r="BH541"/>
  <c r="BG541"/>
  <c r="BE541"/>
  <c r="T541"/>
  <c r="R541"/>
  <c r="P541"/>
  <c r="BI533"/>
  <c r="BH533"/>
  <c r="BG533"/>
  <c r="BE533"/>
  <c r="T533"/>
  <c r="R533"/>
  <c r="P533"/>
  <c r="BI525"/>
  <c r="BH525"/>
  <c r="BG525"/>
  <c r="BE525"/>
  <c r="T525"/>
  <c r="R525"/>
  <c r="P525"/>
  <c r="BI522"/>
  <c r="BH522"/>
  <c r="BG522"/>
  <c r="BE522"/>
  <c r="T522"/>
  <c r="R522"/>
  <c r="P522"/>
  <c r="BI517"/>
  <c r="BH517"/>
  <c r="BG517"/>
  <c r="BE517"/>
  <c r="T517"/>
  <c r="R517"/>
  <c r="P517"/>
  <c r="BI513"/>
  <c r="BH513"/>
  <c r="BG513"/>
  <c r="BE513"/>
  <c r="T513"/>
  <c r="R513"/>
  <c r="P513"/>
  <c r="BI508"/>
  <c r="BH508"/>
  <c r="BG508"/>
  <c r="BE508"/>
  <c r="T508"/>
  <c r="R508"/>
  <c r="P508"/>
  <c r="BI503"/>
  <c r="BH503"/>
  <c r="BG503"/>
  <c r="BE503"/>
  <c r="T503"/>
  <c r="R503"/>
  <c r="P503"/>
  <c r="BI498"/>
  <c r="BH498"/>
  <c r="BG498"/>
  <c r="BE498"/>
  <c r="T498"/>
  <c r="R498"/>
  <c r="P498"/>
  <c r="BI492"/>
  <c r="BH492"/>
  <c r="BG492"/>
  <c r="BE492"/>
  <c r="T492"/>
  <c r="R492"/>
  <c r="P492"/>
  <c r="BI489"/>
  <c r="BH489"/>
  <c r="BG489"/>
  <c r="BE489"/>
  <c r="T489"/>
  <c r="R489"/>
  <c r="P489"/>
  <c r="BI483"/>
  <c r="BH483"/>
  <c r="BG483"/>
  <c r="BE483"/>
  <c r="T483"/>
  <c r="R483"/>
  <c r="P483"/>
  <c r="BI478"/>
  <c r="BH478"/>
  <c r="BG478"/>
  <c r="BE478"/>
  <c r="T478"/>
  <c r="R478"/>
  <c r="P478"/>
  <c r="BI473"/>
  <c r="BH473"/>
  <c r="BG473"/>
  <c r="BE473"/>
  <c r="T473"/>
  <c r="R473"/>
  <c r="P473"/>
  <c r="BI468"/>
  <c r="BH468"/>
  <c r="BG468"/>
  <c r="BE468"/>
  <c r="T468"/>
  <c r="R468"/>
  <c r="P468"/>
  <c r="BI462"/>
  <c r="BH462"/>
  <c r="BG462"/>
  <c r="BE462"/>
  <c r="T462"/>
  <c r="R462"/>
  <c r="P462"/>
  <c r="BI457"/>
  <c r="BH457"/>
  <c r="BG457"/>
  <c r="BE457"/>
  <c r="T457"/>
  <c r="R457"/>
  <c r="P457"/>
  <c r="BI452"/>
  <c r="BH452"/>
  <c r="BG452"/>
  <c r="BE452"/>
  <c r="T452"/>
  <c r="R452"/>
  <c r="P452"/>
  <c r="BI446"/>
  <c r="BH446"/>
  <c r="BG446"/>
  <c r="BE446"/>
  <c r="T446"/>
  <c r="R446"/>
  <c r="P446"/>
  <c r="BI441"/>
  <c r="BH441"/>
  <c r="BG441"/>
  <c r="BE441"/>
  <c r="T441"/>
  <c r="R441"/>
  <c r="P441"/>
  <c r="BI435"/>
  <c r="BH435"/>
  <c r="BG435"/>
  <c r="BE435"/>
  <c r="T435"/>
  <c r="R435"/>
  <c r="P435"/>
  <c r="BI429"/>
  <c r="BH429"/>
  <c r="BG429"/>
  <c r="BE429"/>
  <c r="T429"/>
  <c r="R429"/>
  <c r="P429"/>
  <c r="BI423"/>
  <c r="BH423"/>
  <c r="BG423"/>
  <c r="BE423"/>
  <c r="T423"/>
  <c r="R423"/>
  <c r="P423"/>
  <c r="BI418"/>
  <c r="BH418"/>
  <c r="BG418"/>
  <c r="BE418"/>
  <c r="T418"/>
  <c r="R418"/>
  <c r="P418"/>
  <c r="BI413"/>
  <c r="BH413"/>
  <c r="BG413"/>
  <c r="BE413"/>
  <c r="T413"/>
  <c r="R413"/>
  <c r="P413"/>
  <c r="BI405"/>
  <c r="BH405"/>
  <c r="BG405"/>
  <c r="BE405"/>
  <c r="T405"/>
  <c r="R405"/>
  <c r="P405"/>
  <c r="BI397"/>
  <c r="BH397"/>
  <c r="BG397"/>
  <c r="BE397"/>
  <c r="T397"/>
  <c r="R397"/>
  <c r="P397"/>
  <c r="BI389"/>
  <c r="BH389"/>
  <c r="BG389"/>
  <c r="BE389"/>
  <c r="T389"/>
  <c r="R389"/>
  <c r="P389"/>
  <c r="BI386"/>
  <c r="BH386"/>
  <c r="BG386"/>
  <c r="BE386"/>
  <c r="T386"/>
  <c r="R386"/>
  <c r="P386"/>
  <c r="BI380"/>
  <c r="BH380"/>
  <c r="BG380"/>
  <c r="BE380"/>
  <c r="T380"/>
  <c r="R380"/>
  <c r="P380"/>
  <c r="BI377"/>
  <c r="BH377"/>
  <c r="BG377"/>
  <c r="BE377"/>
  <c r="T377"/>
  <c r="R377"/>
  <c r="P377"/>
  <c r="BI373"/>
  <c r="BH373"/>
  <c r="BG373"/>
  <c r="BE373"/>
  <c r="T373"/>
  <c r="R373"/>
  <c r="P373"/>
  <c r="BI368"/>
  <c r="BH368"/>
  <c r="BG368"/>
  <c r="BE368"/>
  <c r="T368"/>
  <c r="R368"/>
  <c r="P368"/>
  <c r="BI364"/>
  <c r="BH364"/>
  <c r="BG364"/>
  <c r="BE364"/>
  <c r="T364"/>
  <c r="T363"/>
  <c r="R364"/>
  <c r="R363"/>
  <c r="P364"/>
  <c r="P363"/>
  <c r="BI361"/>
  <c r="BH361"/>
  <c r="BG361"/>
  <c r="BE361"/>
  <c r="T361"/>
  <c r="R361"/>
  <c r="P361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40"/>
  <c r="BH340"/>
  <c r="BG340"/>
  <c r="BE340"/>
  <c r="T340"/>
  <c r="R340"/>
  <c r="P340"/>
  <c r="BI331"/>
  <c r="BH331"/>
  <c r="BG331"/>
  <c r="BE331"/>
  <c r="T331"/>
  <c r="R331"/>
  <c r="P331"/>
  <c r="BI325"/>
  <c r="BH325"/>
  <c r="BG325"/>
  <c r="BE325"/>
  <c r="T325"/>
  <c r="R325"/>
  <c r="P325"/>
  <c r="BI319"/>
  <c r="BH319"/>
  <c r="BG319"/>
  <c r="BE319"/>
  <c r="T319"/>
  <c r="R319"/>
  <c r="P319"/>
  <c r="BI313"/>
  <c r="BH313"/>
  <c r="BG313"/>
  <c r="BE313"/>
  <c r="T313"/>
  <c r="R313"/>
  <c r="P313"/>
  <c r="BI306"/>
  <c r="BH306"/>
  <c r="BG306"/>
  <c r="BE306"/>
  <c r="T306"/>
  <c r="R306"/>
  <c r="P306"/>
  <c r="BI299"/>
  <c r="BH299"/>
  <c r="BG299"/>
  <c r="BE299"/>
  <c r="T299"/>
  <c r="R299"/>
  <c r="P299"/>
  <c r="BI294"/>
  <c r="BH294"/>
  <c r="BG294"/>
  <c r="BE294"/>
  <c r="T294"/>
  <c r="R294"/>
  <c r="P294"/>
  <c r="BI288"/>
  <c r="BH288"/>
  <c r="BG288"/>
  <c r="BE288"/>
  <c r="T288"/>
  <c r="R288"/>
  <c r="P288"/>
  <c r="BI281"/>
  <c r="BH281"/>
  <c r="BG281"/>
  <c r="BE281"/>
  <c r="T281"/>
  <c r="R281"/>
  <c r="P281"/>
  <c r="BI269"/>
  <c r="BH269"/>
  <c r="BG269"/>
  <c r="BE269"/>
  <c r="T269"/>
  <c r="R269"/>
  <c r="P269"/>
  <c r="BI252"/>
  <c r="BH252"/>
  <c r="BG252"/>
  <c r="BE252"/>
  <c r="T252"/>
  <c r="R252"/>
  <c r="P252"/>
  <c r="BI230"/>
  <c r="BH230"/>
  <c r="BG230"/>
  <c r="BE230"/>
  <c r="T230"/>
  <c r="R230"/>
  <c r="P230"/>
  <c r="BI208"/>
  <c r="BH208"/>
  <c r="BG208"/>
  <c r="BE208"/>
  <c r="T208"/>
  <c r="R208"/>
  <c r="P208"/>
  <c r="BI186"/>
  <c r="BH186"/>
  <c r="BG186"/>
  <c r="BE186"/>
  <c r="T186"/>
  <c r="R186"/>
  <c r="P186"/>
  <c r="BI177"/>
  <c r="BH177"/>
  <c r="BG177"/>
  <c r="BE177"/>
  <c r="T177"/>
  <c r="R177"/>
  <c r="P177"/>
  <c r="BI171"/>
  <c r="BH171"/>
  <c r="BG171"/>
  <c r="BE171"/>
  <c r="T171"/>
  <c r="R171"/>
  <c r="P171"/>
  <c r="BI165"/>
  <c r="BH165"/>
  <c r="BG165"/>
  <c r="BE165"/>
  <c r="T165"/>
  <c r="R165"/>
  <c r="P165"/>
  <c r="BI158"/>
  <c r="BH158"/>
  <c r="BG158"/>
  <c r="BE158"/>
  <c r="T158"/>
  <c r="R158"/>
  <c r="P158"/>
  <c r="BI153"/>
  <c r="BH153"/>
  <c r="BG153"/>
  <c r="BE153"/>
  <c r="T153"/>
  <c r="R153"/>
  <c r="P153"/>
  <c r="BI140"/>
  <c r="BH140"/>
  <c r="BG140"/>
  <c r="BE140"/>
  <c r="T140"/>
  <c r="R140"/>
  <c r="P140"/>
  <c r="BI134"/>
  <c r="BH134"/>
  <c r="BG134"/>
  <c r="BE134"/>
  <c r="T134"/>
  <c r="R134"/>
  <c r="P134"/>
  <c r="BI127"/>
  <c r="BH127"/>
  <c r="BG127"/>
  <c r="BE127"/>
  <c r="T127"/>
  <c r="R127"/>
  <c r="P127"/>
  <c r="BI120"/>
  <c r="BH120"/>
  <c r="BG120"/>
  <c r="BE120"/>
  <c r="T120"/>
  <c r="R120"/>
  <c r="P120"/>
  <c r="BI113"/>
  <c r="BH113"/>
  <c r="BG113"/>
  <c r="BE113"/>
  <c r="T113"/>
  <c r="R113"/>
  <c r="P113"/>
  <c r="BI104"/>
  <c r="BH104"/>
  <c r="BG104"/>
  <c r="BE104"/>
  <c r="T104"/>
  <c r="R104"/>
  <c r="P104"/>
  <c r="J97"/>
  <c r="F97"/>
  <c r="F95"/>
  <c r="E93"/>
  <c r="J58"/>
  <c r="F58"/>
  <c r="F56"/>
  <c r="E54"/>
  <c r="J26"/>
  <c r="E26"/>
  <c r="J98"/>
  <c r="J25"/>
  <c r="J20"/>
  <c r="E20"/>
  <c r="F59"/>
  <c r="J19"/>
  <c r="J14"/>
  <c r="J95"/>
  <c r="E7"/>
  <c r="E89"/>
  <c i="1" r="L50"/>
  <c r="AM50"/>
  <c r="AM49"/>
  <c r="L49"/>
  <c r="AM47"/>
  <c r="L47"/>
  <c r="L45"/>
  <c r="L44"/>
  <c i="2" r="BK897"/>
  <c r="J613"/>
  <c r="BK340"/>
  <c r="J355"/>
  <c r="BK641"/>
  <c r="BK397"/>
  <c r="J331"/>
  <c r="BK186"/>
  <c i="3" r="J312"/>
  <c r="J194"/>
  <c r="BK215"/>
  <c r="BK194"/>
  <c r="BK258"/>
  <c i="4" r="J167"/>
  <c r="J276"/>
  <c r="BK144"/>
  <c r="BK231"/>
  <c i="5" r="J623"/>
  <c r="J938"/>
  <c r="J355"/>
  <c i="6" r="BK333"/>
  <c r="BK102"/>
  <c r="J335"/>
  <c r="BK279"/>
  <c r="BK249"/>
  <c r="J279"/>
  <c i="7" r="J181"/>
  <c r="J218"/>
  <c r="BK235"/>
  <c r="BK100"/>
  <c r="BK148"/>
  <c i="8" r="BK512"/>
  <c r="BK832"/>
  <c r="J424"/>
  <c r="J899"/>
  <c r="J477"/>
  <c r="J443"/>
  <c r="J935"/>
  <c i="9" r="BK333"/>
  <c r="J203"/>
  <c r="BK186"/>
  <c r="J198"/>
  <c r="J223"/>
  <c i="10" r="BK256"/>
  <c r="BK332"/>
  <c r="J235"/>
  <c r="BK333"/>
  <c r="J121"/>
  <c i="11" r="BK257"/>
  <c r="J594"/>
  <c r="BK564"/>
  <c i="12" r="BK150"/>
  <c r="BK274"/>
  <c i="13" r="J185"/>
  <c r="BK185"/>
  <c i="14" r="J1043"/>
  <c r="J723"/>
  <c r="J570"/>
  <c r="BK1095"/>
  <c r="BK751"/>
  <c r="J685"/>
  <c r="BK348"/>
  <c r="J580"/>
  <c r="BK127"/>
  <c r="BK585"/>
  <c i="15" r="J331"/>
  <c r="BK331"/>
  <c r="BK241"/>
  <c i="16" r="J235"/>
  <c r="BK115"/>
  <c r="J196"/>
  <c r="BK247"/>
  <c i="17" r="BK963"/>
  <c r="BK339"/>
  <c r="BK311"/>
  <c r="J963"/>
  <c r="J120"/>
  <c r="BK512"/>
  <c r="BK605"/>
  <c r="J158"/>
  <c r="BK643"/>
  <c i="18" r="J249"/>
  <c r="J293"/>
  <c r="J179"/>
  <c r="J332"/>
  <c r="J279"/>
  <c r="J167"/>
  <c r="BK102"/>
  <c i="19" r="J181"/>
  <c r="BK131"/>
  <c i="2" r="BK936"/>
  <c r="BK855"/>
  <c r="BK557"/>
  <c r="BK355"/>
  <c r="J127"/>
  <c r="BK549"/>
  <c r="BK934"/>
  <c r="J671"/>
  <c r="J557"/>
  <c r="BK104"/>
  <c r="BK319"/>
  <c r="BK489"/>
  <c r="J423"/>
  <c i="3" r="J309"/>
  <c r="J199"/>
  <c r="BK106"/>
  <c r="BK167"/>
  <c r="BK227"/>
  <c r="J215"/>
  <c i="4" r="BK227"/>
  <c r="BK121"/>
  <c r="J218"/>
  <c r="BK209"/>
  <c r="J152"/>
  <c r="BK280"/>
  <c r="J115"/>
  <c r="BK284"/>
  <c i="5" r="BK489"/>
  <c r="J127"/>
  <c r="BK571"/>
  <c r="J361"/>
  <c r="BK680"/>
  <c r="J483"/>
  <c r="BK934"/>
  <c r="BK492"/>
  <c r="J843"/>
  <c r="BK473"/>
  <c r="BK564"/>
  <c r="J319"/>
  <c i="6" r="BK274"/>
  <c r="BK175"/>
  <c r="J198"/>
  <c r="J175"/>
  <c r="J155"/>
  <c r="BK298"/>
  <c i="7" r="BK333"/>
  <c r="J221"/>
  <c r="J315"/>
  <c r="BK181"/>
  <c r="BK301"/>
  <c r="BK164"/>
  <c r="J243"/>
  <c i="8" r="BK695"/>
  <c r="J860"/>
  <c r="J158"/>
  <c r="J406"/>
  <c r="J177"/>
  <c r="BK953"/>
  <c r="J782"/>
  <c r="BK667"/>
  <c r="J464"/>
  <c r="BK551"/>
  <c r="J1100"/>
  <c r="BK493"/>
  <c i="9" r="BK309"/>
  <c r="BK241"/>
  <c r="BK266"/>
  <c r="J102"/>
  <c r="J232"/>
  <c r="J279"/>
  <c r="BK163"/>
  <c r="BK98"/>
  <c i="10" r="J298"/>
  <c r="J178"/>
  <c r="BK331"/>
  <c r="J280"/>
  <c r="BK199"/>
  <c r="BK100"/>
  <c r="BK235"/>
  <c i="11" r="BK551"/>
  <c r="J597"/>
  <c r="BK402"/>
  <c r="J1099"/>
  <c r="J536"/>
  <c r="J814"/>
  <c r="J424"/>
  <c i="12" r="BK266"/>
  <c r="J207"/>
  <c r="BK134"/>
  <c r="BK227"/>
  <c r="J146"/>
  <c i="13" r="BK272"/>
  <c r="BK128"/>
  <c r="J193"/>
  <c r="BK280"/>
  <c r="BK321"/>
  <c r="J247"/>
  <c r="J171"/>
  <c i="14" r="J695"/>
  <c r="J399"/>
  <c r="J796"/>
  <c r="BK457"/>
  <c r="BK399"/>
  <c r="J415"/>
  <c r="BK651"/>
  <c r="J860"/>
  <c r="BK464"/>
  <c i="15" r="J258"/>
  <c r="BK312"/>
  <c r="J227"/>
  <c r="BK236"/>
  <c r="BK183"/>
  <c r="J155"/>
  <c r="J130"/>
  <c r="J186"/>
  <c r="BK139"/>
  <c i="16" r="J337"/>
  <c r="J256"/>
  <c r="J167"/>
  <c r="J331"/>
  <c r="BK276"/>
  <c r="J152"/>
  <c r="BK280"/>
  <c r="BK107"/>
  <c r="J178"/>
  <c i="17" r="J564"/>
  <c r="BK667"/>
  <c r="J134"/>
  <c r="BK235"/>
  <c r="BK796"/>
  <c r="BK305"/>
  <c r="J679"/>
  <c r="J402"/>
  <c r="BK917"/>
  <c r="BK541"/>
  <c i="18" r="BK333"/>
  <c r="BK245"/>
  <c i="19" r="BK199"/>
  <c r="J315"/>
  <c r="BK235"/>
  <c r="J304"/>
  <c r="J131"/>
  <c r="J152"/>
  <c r="J144"/>
  <c i="2" r="BK659"/>
  <c r="BK423"/>
  <c r="BK113"/>
  <c r="J104"/>
  <c r="J340"/>
  <c r="BK158"/>
  <c r="BK522"/>
  <c i="3" r="BK331"/>
  <c r="J150"/>
  <c r="J305"/>
  <c r="BK186"/>
  <c r="BK211"/>
  <c i="4" r="J231"/>
  <c r="J107"/>
  <c r="J338"/>
  <c r="BK215"/>
  <c r="J243"/>
  <c i="5" r="J446"/>
  <c r="BK607"/>
  <c r="BK288"/>
  <c r="J802"/>
  <c r="BK171"/>
  <c r="BK230"/>
  <c r="BK429"/>
  <c r="BK361"/>
  <c i="6" r="BK330"/>
  <c r="BK194"/>
  <c r="J150"/>
  <c r="J100"/>
  <c i="7" r="BK331"/>
  <c r="J141"/>
  <c r="J264"/>
  <c r="BK227"/>
  <c r="J171"/>
  <c r="J107"/>
  <c i="8" r="J621"/>
  <c r="BK1098"/>
  <c r="BK751"/>
  <c r="BK483"/>
  <c r="BK899"/>
  <c r="J1094"/>
  <c r="BK339"/>
  <c i="9" r="J171"/>
  <c r="BK100"/>
  <c r="BK179"/>
  <c r="BK167"/>
  <c r="BK316"/>
  <c r="BK134"/>
  <c i="10" r="BK131"/>
  <c r="J284"/>
  <c r="J144"/>
  <c r="BK227"/>
  <c i="11" r="BK982"/>
  <c r="BK477"/>
  <c r="J692"/>
  <c r="J235"/>
  <c r="J1097"/>
  <c r="J570"/>
  <c r="J796"/>
  <c r="J393"/>
  <c i="12" r="J203"/>
  <c r="BK183"/>
  <c r="BK171"/>
  <c r="BK253"/>
  <c r="J279"/>
  <c i="13" r="BK199"/>
  <c r="J284"/>
  <c r="J188"/>
  <c r="J315"/>
  <c r="BK202"/>
  <c i="14" r="BK899"/>
  <c r="J330"/>
  <c r="BK814"/>
  <c r="J564"/>
  <c r="J1098"/>
  <c r="BK976"/>
  <c r="J651"/>
  <c r="BK512"/>
  <c i="15" r="J150"/>
  <c r="BK302"/>
  <c i="16" r="J148"/>
  <c r="J247"/>
  <c r="BK284"/>
  <c r="BK171"/>
  <c i="17" r="J982"/>
  <c r="BK368"/>
  <c r="J274"/>
  <c r="J860"/>
  <c r="J171"/>
  <c r="J685"/>
  <c r="J235"/>
  <c r="BK564"/>
  <c i="18" r="BK219"/>
  <c r="J203"/>
  <c r="J190"/>
  <c r="BK163"/>
  <c r="BK96"/>
  <c r="BK274"/>
  <c r="J232"/>
  <c r="BK283"/>
  <c r="J330"/>
  <c r="BK249"/>
  <c r="BK143"/>
  <c r="J333"/>
  <c r="J274"/>
  <c r="BK198"/>
  <c r="J159"/>
  <c i="19" r="J288"/>
  <c r="J333"/>
  <c r="BK227"/>
  <c r="BK268"/>
  <c r="J215"/>
  <c r="BK110"/>
  <c i="2" r="BK935"/>
  <c r="J620"/>
  <c r="J134"/>
  <c r="J498"/>
  <c r="J650"/>
  <c r="J473"/>
  <c r="J281"/>
  <c r="J377"/>
  <c r="BK368"/>
  <c r="BK357"/>
  <c i="3" r="J316"/>
  <c r="BK293"/>
  <c r="BK175"/>
  <c r="J298"/>
  <c r="J155"/>
  <c i="4" r="J292"/>
  <c r="J141"/>
  <c r="BK315"/>
  <c r="BK103"/>
  <c r="BK221"/>
  <c i="5" r="BK389"/>
  <c r="BK843"/>
  <c r="J418"/>
  <c r="BK935"/>
  <c r="J386"/>
  <c r="BK104"/>
  <c r="BK937"/>
  <c r="J549"/>
  <c r="J441"/>
  <c i="6" r="BK167"/>
  <c r="J331"/>
  <c r="J262"/>
  <c r="J283"/>
  <c i="7" r="J137"/>
  <c r="BK103"/>
  <c r="BK167"/>
  <c i="8" r="J402"/>
  <c r="BK411"/>
  <c r="BK846"/>
  <c r="J1097"/>
  <c i="9" r="J262"/>
  <c r="J134"/>
  <c r="J207"/>
  <c i="10" r="BK160"/>
  <c r="J134"/>
  <c r="J110"/>
  <c i="11" r="BK673"/>
  <c r="J1094"/>
  <c r="BK521"/>
  <c r="BK171"/>
  <c r="BK296"/>
  <c r="BK594"/>
  <c r="J113"/>
  <c r="J493"/>
  <c r="BK113"/>
  <c i="12" r="BK305"/>
  <c r="BK167"/>
  <c r="J316"/>
  <c r="J122"/>
  <c r="J183"/>
  <c i="13" r="BK100"/>
  <c r="J178"/>
  <c r="J272"/>
  <c r="BK137"/>
  <c i="14" r="BK1093"/>
  <c r="BK471"/>
  <c r="BK881"/>
  <c r="J113"/>
  <c r="J575"/>
  <c r="J158"/>
  <c r="J140"/>
  <c r="BK597"/>
  <c i="15" r="J167"/>
  <c i="16" r="J301"/>
  <c r="J160"/>
  <c i="17" r="BK502"/>
  <c r="BK570"/>
  <c r="BK424"/>
  <c r="J411"/>
  <c r="BK257"/>
  <c i="19" r="BK193"/>
  <c r="BK115"/>
  <c i="2" r="BK462"/>
  <c r="J357"/>
  <c r="J435"/>
  <c i="3" r="J245"/>
  <c r="J258"/>
  <c r="BK100"/>
  <c i="4" r="J325"/>
  <c i="5" r="J699"/>
  <c r="BK830"/>
  <c r="BK508"/>
  <c r="BK766"/>
  <c i="6" r="BK113"/>
  <c r="J316"/>
  <c r="J236"/>
  <c r="J171"/>
  <c r="J98"/>
  <c i="7" r="J337"/>
  <c r="J124"/>
  <c r="BK196"/>
  <c r="BK260"/>
  <c r="J152"/>
  <c r="BK231"/>
  <c i="8" r="BK768"/>
  <c r="J471"/>
  <c r="J330"/>
  <c r="BK988"/>
  <c r="J673"/>
  <c r="BK399"/>
  <c r="J435"/>
  <c r="J963"/>
  <c i="9" r="BK155"/>
  <c r="J245"/>
  <c r="J309"/>
  <c r="BK334"/>
  <c r="BK211"/>
  <c i="10" r="J292"/>
  <c r="J335"/>
  <c r="J239"/>
  <c r="BK284"/>
  <c r="J115"/>
  <c r="BK188"/>
  <c i="11" r="BK541"/>
  <c r="J541"/>
  <c r="J575"/>
  <c r="BK709"/>
  <c r="J973"/>
  <c r="J471"/>
  <c r="BK471"/>
  <c i="12" r="BK316"/>
  <c r="J194"/>
  <c r="BK113"/>
  <c r="J283"/>
  <c r="J98"/>
  <c i="13" r="BK260"/>
  <c r="J276"/>
  <c r="J325"/>
  <c r="J260"/>
  <c r="BK118"/>
  <c i="14" r="BK561"/>
  <c r="J863"/>
  <c r="BK483"/>
  <c r="J354"/>
  <c r="BK435"/>
  <c r="J411"/>
  <c r="BK1097"/>
  <c i="15" r="J305"/>
  <c r="BK333"/>
  <c r="J219"/>
  <c i="16" r="BK292"/>
  <c r="J264"/>
  <c r="J134"/>
  <c i="17" r="J944"/>
  <c r="J561"/>
  <c r="J768"/>
  <c r="BK296"/>
  <c r="BK594"/>
  <c r="J113"/>
  <c r="BK418"/>
  <c r="BK899"/>
  <c r="J953"/>
  <c r="BK561"/>
  <c i="18" r="BK106"/>
  <c r="BK253"/>
  <c i="19" r="J227"/>
  <c r="J332"/>
  <c r="BK121"/>
  <c r="J221"/>
  <c r="BK215"/>
  <c r="BK118"/>
  <c i="2" r="J549"/>
  <c r="BK361"/>
  <c r="J641"/>
  <c r="BK353"/>
  <c r="J659"/>
  <c r="BK441"/>
  <c i="1" r="AS75"/>
  <c i="3" r="J167"/>
  <c r="J163"/>
  <c r="BK207"/>
  <c r="J279"/>
  <c i="4" r="J272"/>
  <c r="J215"/>
  <c r="BK171"/>
  <c r="BK338"/>
  <c r="BK199"/>
  <c r="J268"/>
  <c i="5" r="J435"/>
  <c r="BK498"/>
  <c r="BK936"/>
  <c r="BK522"/>
  <c r="J230"/>
  <c r="BK452"/>
  <c r="BK587"/>
  <c r="BK340"/>
  <c i="6" r="BK323"/>
  <c r="BK198"/>
  <c r="J183"/>
  <c r="BK130"/>
  <c i="7" r="BK280"/>
  <c r="BK288"/>
  <c r="J199"/>
  <c r="J110"/>
  <c r="BK171"/>
  <c i="8" r="BK104"/>
  <c r="J521"/>
  <c r="J1099"/>
  <c r="J768"/>
  <c r="J530"/>
  <c r="BK709"/>
  <c r="BK171"/>
  <c r="BK457"/>
  <c i="9" r="BK96"/>
  <c r="BK223"/>
  <c r="J334"/>
  <c r="BK106"/>
  <c r="BK269"/>
  <c r="J155"/>
  <c i="10" r="BK124"/>
  <c r="BK276"/>
  <c r="BK134"/>
  <c r="J202"/>
  <c r="J152"/>
  <c i="11" r="BK899"/>
  <c r="BK316"/>
  <c r="J418"/>
  <c r="BK213"/>
  <c r="J751"/>
  <c r="BK1098"/>
  <c r="BK502"/>
  <c r="J737"/>
  <c r="J406"/>
  <c i="12" r="BK327"/>
  <c r="BK186"/>
  <c r="BK203"/>
  <c r="BK335"/>
  <c i="13" r="BK284"/>
  <c r="BK301"/>
  <c r="J148"/>
  <c r="BK331"/>
  <c r="J156"/>
  <c i="14" r="J1095"/>
  <c r="J541"/>
  <c r="J935"/>
  <c r="J536"/>
  <c r="J393"/>
  <c r="BK551"/>
  <c r="BK305"/>
  <c r="BK546"/>
  <c r="J311"/>
  <c i="15" r="BK279"/>
  <c r="BK293"/>
  <c r="J139"/>
  <c r="J207"/>
  <c r="BK171"/>
  <c r="BK146"/>
  <c r="BK219"/>
  <c r="BK198"/>
  <c r="BK175"/>
  <c r="J106"/>
  <c i="16" r="J272"/>
  <c r="J185"/>
  <c r="BK335"/>
  <c r="BK227"/>
  <c r="J333"/>
  <c r="BK160"/>
  <c r="J218"/>
  <c r="BK167"/>
  <c i="17" r="BK1094"/>
  <c r="BK536"/>
  <c r="BK673"/>
  <c r="J796"/>
  <c r="J305"/>
  <c r="J546"/>
  <c r="BK1097"/>
  <c r="BK483"/>
  <c r="J1095"/>
  <c r="BK636"/>
  <c i="18" r="BK323"/>
  <c r="BK118"/>
  <c i="19" r="BK141"/>
  <c r="BK280"/>
  <c r="BK100"/>
  <c r="BK231"/>
  <c r="BK181"/>
  <c i="2" r="J727"/>
  <c r="BK680"/>
  <c r="J373"/>
  <c r="BK601"/>
  <c r="J120"/>
  <c r="J689"/>
  <c r="J571"/>
  <c r="BK140"/>
  <c r="BK483"/>
  <c i="3" r="J334"/>
  <c r="BK327"/>
  <c r="BK309"/>
  <c r="J302"/>
  <c i="4" r="J235"/>
  <c r="BK193"/>
  <c r="BK264"/>
  <c r="BK276"/>
  <c i="5" r="J513"/>
  <c r="BK252"/>
  <c r="BK620"/>
  <c r="BK165"/>
  <c r="BK549"/>
  <c r="BK357"/>
  <c r="J171"/>
  <c r="BK623"/>
  <c r="BK397"/>
  <c i="6" r="J215"/>
  <c r="J106"/>
  <c r="BK334"/>
  <c r="BK203"/>
  <c r="J199"/>
  <c r="BK146"/>
  <c r="BK227"/>
  <c i="7" r="J235"/>
  <c r="BK276"/>
  <c r="J311"/>
  <c r="J212"/>
  <c i="8" r="J737"/>
  <c r="BK629"/>
  <c r="J541"/>
  <c r="BK995"/>
  <c r="BK605"/>
  <c r="BK165"/>
  <c r="BK296"/>
  <c r="J415"/>
  <c i="9" r="J219"/>
  <c r="BK171"/>
  <c r="BK332"/>
  <c r="J159"/>
  <c i="10" r="BK156"/>
  <c r="BK315"/>
  <c r="J218"/>
  <c i="11" r="BK393"/>
  <c r="J177"/>
  <c r="J457"/>
  <c r="BK814"/>
  <c i="12" r="J302"/>
  <c r="BK245"/>
  <c i="13" r="J231"/>
  <c r="J227"/>
  <c i="19" r="J235"/>
  <c i="2" r="J766"/>
  <c r="BK331"/>
  <c r="J386"/>
  <c i="3" r="BK253"/>
  <c r="J171"/>
  <c i="4" r="J181"/>
  <c r="BK107"/>
  <c i="5" r="BK355"/>
  <c r="J937"/>
  <c r="J208"/>
  <c r="J158"/>
  <c i="6" r="J302"/>
  <c r="J102"/>
  <c i="7" r="J103"/>
  <c i="8" r="BK589"/>
  <c r="BK305"/>
  <c r="BK348"/>
  <c r="J917"/>
  <c i="9" r="BK118"/>
  <c r="J126"/>
  <c i="10" r="BK107"/>
  <c r="J156"/>
  <c r="J131"/>
  <c i="11" r="BK570"/>
  <c r="J1096"/>
  <c r="J399"/>
  <c r="BK659"/>
  <c r="J899"/>
  <c r="J464"/>
  <c r="J391"/>
  <c i="12" r="J334"/>
  <c r="BK155"/>
  <c r="BK309"/>
  <c r="J190"/>
  <c r="BK96"/>
  <c i="13" r="J196"/>
  <c r="BK268"/>
  <c r="BK218"/>
  <c r="J118"/>
  <c i="14" r="J973"/>
  <c r="BK580"/>
  <c r="J213"/>
  <c r="BK846"/>
  <c r="BK570"/>
  <c r="BK973"/>
  <c r="BK541"/>
  <c r="BK953"/>
  <c r="J153"/>
  <c r="J521"/>
  <c i="15" r="BK122"/>
  <c r="J274"/>
  <c r="BK298"/>
  <c r="J253"/>
  <c r="J203"/>
  <c r="BK126"/>
  <c r="BK207"/>
  <c r="BK167"/>
  <c r="BK98"/>
  <c i="16" r="J284"/>
  <c r="BK152"/>
  <c r="BK325"/>
  <c r="J243"/>
  <c r="BK137"/>
  <c r="BK218"/>
  <c r="BK209"/>
  <c i="17" r="BK493"/>
  <c r="BK695"/>
  <c r="J605"/>
  <c r="BK104"/>
  <c r="BK1099"/>
  <c r="J530"/>
  <c r="BK651"/>
  <c r="BK171"/>
  <c i="18" r="J283"/>
  <c i="19" r="J164"/>
  <c r="BK272"/>
  <c r="J325"/>
  <c r="BK247"/>
  <c r="BK307"/>
  <c i="2" r="J934"/>
  <c r="J541"/>
  <c r="BK177"/>
  <c r="J325"/>
  <c r="J508"/>
  <c r="BK120"/>
  <c r="J208"/>
  <c i="3" r="J319"/>
  <c r="J219"/>
  <c r="J179"/>
  <c r="BK333"/>
  <c r="BK330"/>
  <c i="4" r="BK311"/>
  <c r="BK137"/>
  <c r="BK260"/>
  <c r="BK331"/>
  <c r="J96"/>
  <c r="J221"/>
  <c i="5" r="J933"/>
  <c r="J607"/>
  <c r="J252"/>
  <c r="J579"/>
  <c r="BK897"/>
  <c r="J429"/>
  <c i="6" r="J334"/>
  <c r="J159"/>
  <c r="BK245"/>
  <c i="7" r="BK311"/>
  <c r="J121"/>
  <c r="BK188"/>
  <c r="J252"/>
  <c r="J178"/>
  <c i="8" r="J399"/>
  <c r="BK402"/>
  <c r="J165"/>
  <c r="J881"/>
  <c r="J629"/>
  <c r="J134"/>
  <c r="J153"/>
  <c r="BK134"/>
  <c i="9" r="J269"/>
  <c r="J96"/>
  <c r="BK207"/>
  <c r="J175"/>
  <c i="10" r="J304"/>
  <c r="BK325"/>
  <c r="J264"/>
  <c r="J272"/>
  <c r="J107"/>
  <c i="11" r="J621"/>
  <c r="J982"/>
  <c r="BK368"/>
  <c r="BK153"/>
  <c r="BK1100"/>
  <c r="BK120"/>
  <c r="BK613"/>
  <c r="BK418"/>
  <c r="J636"/>
  <c i="12" r="BK312"/>
  <c r="BK163"/>
  <c r="J232"/>
  <c r="J198"/>
  <c r="BK223"/>
  <c i="13" r="BK160"/>
  <c r="J256"/>
  <c r="J337"/>
  <c r="BK276"/>
  <c r="J221"/>
  <c i="14" r="J982"/>
  <c r="BK530"/>
  <c r="J1093"/>
  <c r="J435"/>
  <c r="J418"/>
  <c r="BK395"/>
  <c r="J191"/>
  <c r="BK564"/>
  <c i="15" r="J333"/>
  <c r="BK332"/>
  <c r="BK227"/>
  <c i="16" r="J193"/>
  <c r="J252"/>
  <c r="BK268"/>
  <c i="17" r="J667"/>
  <c r="J165"/>
  <c r="BK860"/>
  <c r="J585"/>
  <c r="J1097"/>
  <c r="BK406"/>
  <c r="J832"/>
  <c i="18" r="J334"/>
  <c r="J215"/>
  <c r="BK167"/>
  <c r="BK113"/>
  <c r="BK298"/>
  <c r="J262"/>
  <c r="BK331"/>
  <c r="J241"/>
  <c r="J312"/>
  <c r="J175"/>
  <c r="BK150"/>
  <c r="BK98"/>
  <c r="J258"/>
  <c r="BK194"/>
  <c i="19" r="J335"/>
  <c r="J156"/>
  <c r="BK304"/>
  <c r="J321"/>
  <c r="BK171"/>
  <c i="2" r="BK564"/>
  <c r="BK435"/>
  <c r="BK820"/>
  <c r="J564"/>
  <c r="J784"/>
  <c r="J522"/>
  <c r="BK165"/>
  <c r="J165"/>
  <c i="1" r="AS55"/>
  <c i="3" r="J175"/>
  <c r="BK183"/>
  <c r="BK232"/>
  <c i="4" r="J174"/>
  <c r="BK100"/>
  <c r="BK148"/>
  <c r="BK335"/>
  <c i="5" r="J498"/>
  <c r="J557"/>
  <c r="J939"/>
  <c r="BK313"/>
  <c r="BK601"/>
  <c r="BK208"/>
  <c r="J140"/>
  <c i="6" r="J249"/>
  <c r="J122"/>
  <c r="BK305"/>
  <c r="BK327"/>
  <c i="7" r="J332"/>
  <c r="J148"/>
  <c i="8" r="J570"/>
  <c r="BK944"/>
  <c r="BK580"/>
  <c r="J393"/>
  <c i="9" r="BK253"/>
  <c r="BK258"/>
  <c i="10" r="J193"/>
  <c r="J288"/>
  <c r="J118"/>
  <c i="11" r="J995"/>
  <c r="J323"/>
  <c r="BK191"/>
  <c r="J832"/>
  <c r="BK1097"/>
  <c r="BK546"/>
  <c r="BK667"/>
  <c i="12" r="J100"/>
  <c r="BK198"/>
  <c r="BK126"/>
  <c r="BK100"/>
  <c r="J186"/>
  <c i="13" r="J292"/>
  <c r="BK335"/>
  <c r="J107"/>
  <c r="BK148"/>
  <c i="14" r="BK629"/>
  <c r="BK120"/>
  <c r="J589"/>
  <c r="BK296"/>
  <c r="BK935"/>
  <c r="BK963"/>
  <c i="15" r="J302"/>
  <c r="J319"/>
  <c r="BK316"/>
  <c i="16" r="J141"/>
  <c i="17" r="J399"/>
  <c r="J393"/>
  <c r="BK629"/>
  <c r="BK1096"/>
  <c r="J988"/>
  <c i="18" r="BK258"/>
  <c r="J122"/>
  <c r="J236"/>
  <c r="BK134"/>
  <c i="19" r="BK221"/>
  <c r="BK301"/>
  <c r="J301"/>
  <c r="J118"/>
  <c i="2" r="J153"/>
  <c r="J897"/>
  <c r="J418"/>
  <c r="J525"/>
  <c i="3" r="BK134"/>
  <c r="J143"/>
  <c i="4" r="J164"/>
  <c r="J252"/>
  <c i="5" r="BK299"/>
  <c r="J457"/>
  <c r="J299"/>
  <c i="6" r="BK139"/>
  <c r="BK232"/>
  <c r="BK293"/>
  <c r="BK215"/>
  <c r="J163"/>
  <c r="BK122"/>
  <c i="7" r="J284"/>
  <c r="BK298"/>
  <c r="BK174"/>
  <c r="BK152"/>
  <c i="8" r="BK643"/>
  <c r="BK443"/>
  <c r="BK158"/>
  <c r="BK917"/>
  <c r="BK613"/>
  <c r="J191"/>
  <c r="BK536"/>
  <c r="J1095"/>
  <c r="BK427"/>
  <c i="9" r="BK232"/>
  <c r="J335"/>
  <c r="BK198"/>
  <c r="BK227"/>
  <c r="J227"/>
  <c i="10" r="J231"/>
  <c r="BK321"/>
  <c r="BK268"/>
  <c r="J128"/>
  <c r="J171"/>
  <c i="11" r="BK1093"/>
  <c r="J330"/>
  <c r="J589"/>
  <c r="J165"/>
  <c r="BK935"/>
  <c r="J1100"/>
  <c r="J605"/>
  <c r="BK846"/>
  <c r="BK134"/>
  <c i="12" r="J167"/>
  <c r="BK207"/>
  <c r="J274"/>
  <c r="J262"/>
  <c i="13" r="BK188"/>
  <c r="J164"/>
  <c r="BK196"/>
  <c r="J128"/>
  <c r="J209"/>
  <c i="14" r="J944"/>
  <c r="BK339"/>
  <c r="BK782"/>
  <c r="J782"/>
  <c r="BK521"/>
  <c r="BK213"/>
  <c r="J316"/>
  <c r="J493"/>
  <c i="15" r="J223"/>
  <c r="J312"/>
  <c i="16" r="J171"/>
  <c r="BK178"/>
  <c r="J199"/>
  <c r="BK193"/>
  <c i="17" r="BK391"/>
  <c r="J597"/>
  <c r="BK477"/>
  <c r="BK881"/>
  <c r="BK274"/>
  <c r="J751"/>
  <c r="BK863"/>
  <c r="J613"/>
  <c r="BK323"/>
  <c i="18" r="BK334"/>
  <c r="BK122"/>
  <c i="19" r="J193"/>
  <c r="BK252"/>
  <c r="BK315"/>
  <c r="J199"/>
  <c i="2" r="J936"/>
  <c r="J718"/>
  <c r="BK830"/>
  <c r="BK595"/>
  <c r="J935"/>
  <c r="BK727"/>
  <c r="BK541"/>
  <c r="J368"/>
  <c r="J313"/>
  <c r="BK288"/>
  <c i="3" r="J186"/>
  <c r="BK190"/>
  <c r="J335"/>
  <c r="J106"/>
  <c i="4" r="BK330"/>
  <c r="BK196"/>
  <c r="J332"/>
  <c r="J178"/>
  <c r="BK332"/>
  <c r="BK304"/>
  <c i="5" r="J897"/>
  <c r="J368"/>
  <c r="J849"/>
  <c r="J468"/>
  <c r="BK140"/>
  <c r="J325"/>
  <c r="J601"/>
  <c r="BK281"/>
  <c i="6" r="BK288"/>
  <c r="BK179"/>
  <c r="BK150"/>
  <c r="J274"/>
  <c i="7" r="BK134"/>
  <c r="BK193"/>
  <c r="J325"/>
  <c r="J185"/>
  <c i="8" r="BK597"/>
  <c r="BK323"/>
  <c r="BK391"/>
  <c r="BK1093"/>
  <c r="J679"/>
  <c r="J171"/>
  <c r="BK368"/>
  <c r="J395"/>
  <c i="9" r="J258"/>
  <c r="BK279"/>
  <c r="J312"/>
  <c r="J118"/>
  <c i="10" r="BK181"/>
  <c r="J321"/>
  <c r="BK178"/>
  <c r="BK280"/>
  <c r="J215"/>
  <c i="11" r="BK782"/>
  <c r="J140"/>
  <c r="J530"/>
  <c r="BK140"/>
  <c r="J274"/>
  <c r="BK629"/>
  <c r="J120"/>
  <c r="J512"/>
  <c i="12" r="BK333"/>
  <c r="BK249"/>
  <c r="J269"/>
  <c r="BK269"/>
  <c r="BK283"/>
  <c i="13" r="BK212"/>
  <c r="J243"/>
  <c r="BK227"/>
  <c r="J100"/>
  <c i="14" r="BK1098"/>
  <c r="J613"/>
  <c r="J988"/>
  <c r="BK177"/>
  <c r="BK679"/>
  <c r="J814"/>
  <c r="J917"/>
  <c i="15" r="J334"/>
  <c r="J309"/>
  <c r="BK253"/>
  <c r="BK249"/>
  <c r="BK186"/>
  <c r="BK150"/>
  <c r="J232"/>
  <c r="J190"/>
  <c r="BK143"/>
  <c i="16" r="BK311"/>
  <c r="BK337"/>
  <c r="BK321"/>
  <c r="BK212"/>
  <c r="BK128"/>
  <c r="BK260"/>
  <c r="BK272"/>
  <c r="BK148"/>
  <c r="BK141"/>
  <c i="17" r="BK415"/>
  <c r="BK316"/>
  <c r="BK457"/>
  <c r="J737"/>
  <c r="J395"/>
  <c r="J636"/>
  <c r="BK973"/>
  <c r="J512"/>
  <c i="19" r="J337"/>
  <c r="BK298"/>
  <c r="BK218"/>
  <c r="BK164"/>
  <c i="2" r="J830"/>
  <c r="J441"/>
  <c r="BK230"/>
  <c r="J517"/>
  <c r="J820"/>
  <c r="BK613"/>
  <c r="J483"/>
  <c i="1" r="AS67"/>
  <c i="3" r="BK298"/>
  <c r="BK102"/>
  <c r="J249"/>
  <c r="BK171"/>
  <c i="4" r="J144"/>
  <c r="J321"/>
  <c r="BK128"/>
  <c r="J301"/>
  <c r="BK268"/>
  <c i="5" r="J632"/>
  <c r="J935"/>
  <c r="BK938"/>
  <c r="BK671"/>
  <c r="BK158"/>
  <c r="BK306"/>
  <c r="J478"/>
  <c i="6" r="J319"/>
  <c r="BK98"/>
  <c r="BK319"/>
  <c r="J253"/>
  <c r="J179"/>
  <c r="J323"/>
  <c i="7" r="BK332"/>
  <c r="BK128"/>
  <c r="BK178"/>
  <c r="J202"/>
  <c r="BK118"/>
  <c r="J188"/>
  <c i="8" r="BK636"/>
  <c r="J411"/>
  <c r="BK471"/>
  <c r="BK796"/>
  <c r="J427"/>
  <c r="BK354"/>
  <c r="J995"/>
  <c i="9" r="BK331"/>
  <c r="J122"/>
  <c r="BK335"/>
  <c r="BK150"/>
  <c r="BK190"/>
  <c i="10" r="BK193"/>
  <c r="BK292"/>
  <c r="J164"/>
  <c i="11" r="BK597"/>
  <c r="BK406"/>
  <c r="J667"/>
  <c r="BK530"/>
  <c i="12" r="BK122"/>
  <c r="BK334"/>
  <c i="13" r="J268"/>
  <c r="BK115"/>
  <c r="BK144"/>
  <c i="14" r="BK402"/>
  <c r="BK917"/>
  <c r="J546"/>
  <c r="BK274"/>
  <c r="BK323"/>
  <c r="J585"/>
  <c r="BK311"/>
  <c r="BK673"/>
  <c r="J339"/>
  <c i="15" r="BK274"/>
  <c r="J298"/>
  <c i="16" r="BK338"/>
  <c r="BK174"/>
  <c r="J288"/>
  <c r="J260"/>
  <c r="BK124"/>
  <c i="17" r="BK585"/>
  <c r="J935"/>
  <c r="J477"/>
  <c r="J316"/>
  <c r="J692"/>
  <c r="J257"/>
  <c r="BK944"/>
  <c r="BK443"/>
  <c i="18" r="BK330"/>
  <c r="BK319"/>
  <c r="BK146"/>
  <c r="J134"/>
  <c r="BK211"/>
  <c r="BK190"/>
  <c i="19" r="BK332"/>
  <c r="J280"/>
  <c r="BK152"/>
  <c r="BK160"/>
  <c i="2" r="BK933"/>
  <c r="BK623"/>
  <c r="BK457"/>
  <c r="J288"/>
  <c i="1" r="AS63"/>
  <c i="2" r="BK587"/>
  <c r="J429"/>
  <c r="J397"/>
  <c r="J513"/>
  <c r="J478"/>
  <c r="J140"/>
  <c i="3" r="J227"/>
  <c r="J331"/>
  <c r="J327"/>
  <c r="J130"/>
  <c r="J183"/>
  <c i="4" r="J288"/>
  <c r="BK131"/>
  <c r="J280"/>
  <c r="BK167"/>
  <c r="J121"/>
  <c r="BK212"/>
  <c r="J307"/>
  <c i="5" r="J730"/>
  <c r="J288"/>
  <c r="BK862"/>
  <c r="J522"/>
  <c r="BK120"/>
  <c r="J820"/>
  <c r="J525"/>
  <c r="J153"/>
  <c r="J564"/>
  <c r="BK269"/>
  <c r="BK613"/>
  <c r="BK319"/>
  <c r="BK423"/>
  <c r="BK186"/>
  <c i="6" r="J194"/>
  <c r="BK118"/>
  <c r="BK186"/>
  <c r="BK159"/>
  <c r="J330"/>
  <c r="BK266"/>
  <c i="7" r="BK292"/>
  <c r="BK156"/>
  <c r="BK284"/>
  <c r="BK144"/>
  <c r="BK247"/>
  <c r="J115"/>
  <c r="J193"/>
  <c i="8" r="BK659"/>
  <c r="J368"/>
  <c r="BK881"/>
  <c r="J457"/>
  <c r="BK1097"/>
  <c r="BK935"/>
  <c r="BK723"/>
  <c r="J502"/>
  <c r="BK679"/>
  <c r="BK406"/>
  <c r="J391"/>
  <c i="9" r="J167"/>
  <c r="BK312"/>
  <c r="J194"/>
  <c r="J211"/>
  <c r="BK298"/>
  <c r="J323"/>
  <c r="BK215"/>
  <c i="10" r="J333"/>
  <c r="BK243"/>
  <c r="BK141"/>
  <c r="J311"/>
  <c r="BK221"/>
  <c r="BK137"/>
  <c r="BK264"/>
  <c r="J256"/>
  <c i="11" r="BK953"/>
  <c r="BK435"/>
  <c r="J305"/>
  <c r="BK636"/>
  <c r="J134"/>
  <c r="BK1099"/>
  <c r="J709"/>
  <c r="J191"/>
  <c r="J613"/>
  <c i="12" r="BK323"/>
  <c r="J309"/>
  <c r="BK179"/>
  <c r="J253"/>
  <c r="BK241"/>
  <c r="J113"/>
  <c i="13" r="BK221"/>
  <c r="BK337"/>
  <c r="J141"/>
  <c r="BK174"/>
  <c r="J215"/>
  <c i="14" r="J594"/>
  <c r="BK995"/>
  <c r="J530"/>
  <c r="BK134"/>
  <c r="J165"/>
  <c r="J1100"/>
  <c r="J296"/>
  <c r="BK605"/>
  <c i="15" r="BK334"/>
  <c r="BK232"/>
  <c r="J262"/>
  <c r="J171"/>
  <c r="J211"/>
  <c r="BK159"/>
  <c r="BK262"/>
  <c r="J199"/>
  <c r="J159"/>
  <c r="BK102"/>
  <c i="16" r="BK315"/>
  <c r="BK199"/>
  <c r="J115"/>
  <c r="BK304"/>
  <c r="J131"/>
  <c r="BK252"/>
  <c r="BK103"/>
  <c r="BK144"/>
  <c i="17" r="J651"/>
  <c r="BK832"/>
  <c r="BK213"/>
  <c r="BK521"/>
  <c r="BK153"/>
  <c r="J621"/>
  <c r="J153"/>
  <c r="J575"/>
  <c r="BK1093"/>
  <c r="J589"/>
  <c i="18" r="J113"/>
  <c i="19" r="BK311"/>
  <c r="J331"/>
  <c r="J110"/>
  <c r="BK202"/>
  <c r="BK209"/>
  <c r="BK212"/>
  <c i="2" r="J607"/>
  <c r="BK313"/>
  <c r="BK671"/>
  <c r="J933"/>
  <c r="BK513"/>
  <c r="BK325"/>
  <c r="J319"/>
  <c i="3" r="BK126"/>
  <c r="BK236"/>
  <c r="BK319"/>
  <c r="J232"/>
  <c r="BK249"/>
  <c i="4" r="J188"/>
  <c r="BK298"/>
  <c r="J185"/>
  <c r="BK115"/>
  <c r="J311"/>
  <c r="BK256"/>
  <c i="5" r="J353"/>
  <c r="BK727"/>
  <c r="BK457"/>
  <c r="BK632"/>
  <c r="J397"/>
  <c r="BK709"/>
  <c r="BK689"/>
  <c r="J306"/>
  <c i="6" r="J190"/>
  <c r="BK126"/>
  <c r="J327"/>
  <c i="7" r="BK268"/>
  <c r="J338"/>
  <c r="J164"/>
  <c r="J298"/>
  <c r="BK325"/>
  <c r="J100"/>
  <c i="8" r="BK621"/>
  <c r="J418"/>
  <c r="J1043"/>
  <c r="J814"/>
  <c r="J575"/>
  <c r="J651"/>
  <c r="J973"/>
  <c i="9" r="J316"/>
  <c r="J319"/>
  <c r="J331"/>
  <c r="J100"/>
  <c r="BK236"/>
  <c i="10" r="J332"/>
  <c r="BK115"/>
  <c r="BK196"/>
  <c r="BK307"/>
  <c r="J124"/>
  <c r="J103"/>
  <c i="11" r="BK348"/>
  <c r="BK605"/>
  <c r="J316"/>
  <c r="J564"/>
  <c r="J846"/>
  <c r="BK177"/>
  <c r="J296"/>
  <c i="12" r="J335"/>
  <c r="BK143"/>
  <c r="BK236"/>
  <c r="J118"/>
  <c i="13" r="BK243"/>
  <c r="J311"/>
  <c r="J218"/>
  <c r="BK304"/>
  <c r="BK156"/>
  <c r="BK178"/>
  <c r="BK131"/>
  <c i="14" r="J692"/>
  <c r="J177"/>
  <c r="J679"/>
  <c r="BK140"/>
  <c r="J120"/>
  <c r="J235"/>
  <c r="BK368"/>
  <c r="BK613"/>
  <c i="15" r="J288"/>
  <c r="J335"/>
  <c r="J245"/>
  <c i="16" r="J311"/>
  <c r="J107"/>
  <c r="BK185"/>
  <c r="BK215"/>
  <c i="17" r="BK589"/>
  <c r="BK685"/>
  <c r="BK613"/>
  <c r="J323"/>
  <c r="BK846"/>
  <c r="J1096"/>
  <c r="J629"/>
  <c r="BK191"/>
  <c i="18" r="J211"/>
  <c r="BK186"/>
  <c r="J102"/>
  <c r="BK293"/>
  <c r="J219"/>
  <c r="J130"/>
  <c r="BK309"/>
  <c r="BK241"/>
  <c r="J171"/>
  <c r="BK130"/>
  <c r="BK312"/>
  <c r="BK203"/>
  <c r="J150"/>
  <c i="19" r="J218"/>
  <c r="BK325"/>
  <c r="J276"/>
  <c r="BK174"/>
  <c r="J160"/>
  <c r="J141"/>
  <c r="J100"/>
  <c r="BK188"/>
  <c r="J134"/>
  <c i="2" r="BK940"/>
  <c r="J937"/>
  <c r="J748"/>
  <c r="J452"/>
  <c r="BK766"/>
  <c r="J306"/>
  <c r="J601"/>
  <c r="BK418"/>
  <c r="J462"/>
  <c r="BK503"/>
  <c r="J113"/>
  <c i="3" r="BK279"/>
  <c r="J253"/>
  <c r="BK118"/>
  <c r="J274"/>
  <c r="J96"/>
  <c r="J203"/>
  <c i="4" r="J202"/>
  <c r="J331"/>
  <c r="BK188"/>
  <c r="J118"/>
  <c r="J260"/>
  <c i="5" r="J373"/>
  <c r="J766"/>
  <c r="BK113"/>
  <c r="BK579"/>
  <c r="BK811"/>
  <c r="BK483"/>
  <c r="J659"/>
  <c r="BK513"/>
  <c i="6" r="J298"/>
  <c r="J309"/>
  <c r="J223"/>
  <c r="J245"/>
  <c r="J143"/>
  <c i="7" r="J272"/>
  <c r="BK221"/>
  <c i="8" r="BK692"/>
  <c r="J796"/>
  <c r="BK1100"/>
  <c r="J213"/>
  <c r="BK393"/>
  <c i="9" r="J130"/>
  <c r="J163"/>
  <c i="10" r="BK103"/>
  <c r="J188"/>
  <c i="11" r="J863"/>
  <c r="BK424"/>
  <c r="J354"/>
  <c r="BK1095"/>
  <c r="J953"/>
  <c r="J257"/>
  <c r="BK536"/>
  <c r="J171"/>
  <c i="12" r="J288"/>
  <c r="BK139"/>
  <c r="BK190"/>
  <c r="J155"/>
  <c i="13" r="BK252"/>
  <c r="BK247"/>
  <c r="BK315"/>
  <c r="J235"/>
  <c i="14" r="J953"/>
  <c r="BK354"/>
  <c r="J1094"/>
  <c r="BK723"/>
  <c r="BK406"/>
  <c r="J471"/>
  <c r="BK1094"/>
  <c r="J395"/>
  <c r="J621"/>
  <c r="BK316"/>
  <c i="15" r="BK305"/>
  <c i="16" r="J227"/>
  <c i="17" r="BK597"/>
  <c r="BK995"/>
  <c r="BK127"/>
  <c r="BK723"/>
  <c i="18" r="BK100"/>
  <c r="BK171"/>
  <c r="J323"/>
  <c r="J198"/>
  <c i="19" r="J307"/>
  <c r="J212"/>
  <c i="2" r="J595"/>
  <c r="BK730"/>
  <c r="BK802"/>
  <c r="BK299"/>
  <c r="BK281"/>
  <c i="3" r="BK274"/>
  <c r="J236"/>
  <c r="J333"/>
  <c i="4" r="BK134"/>
  <c i="5" r="J452"/>
  <c r="BK373"/>
  <c r="BK380"/>
  <c r="J709"/>
  <c i="6" r="BK183"/>
  <c r="BK241"/>
  <c r="BK253"/>
  <c r="BK190"/>
  <c r="BK316"/>
  <c i="7" r="BK160"/>
  <c r="BK335"/>
  <c r="J156"/>
  <c r="J231"/>
  <c r="J280"/>
  <c i="8" r="BK685"/>
  <c r="J305"/>
  <c r="J605"/>
  <c r="J296"/>
  <c r="BK976"/>
  <c r="J512"/>
  <c r="J113"/>
  <c r="BK274"/>
  <c r="J863"/>
  <c i="9" r="BK330"/>
  <c r="J274"/>
  <c r="BK102"/>
  <c r="BK319"/>
  <c r="J179"/>
  <c i="10" r="BK335"/>
  <c r="BK174"/>
  <c r="J301"/>
  <c r="BK148"/>
  <c r="BK212"/>
  <c r="BK209"/>
  <c i="11" r="BK643"/>
  <c r="J127"/>
  <c r="J427"/>
  <c r="BK963"/>
  <c r="BK1096"/>
  <c r="BK561"/>
  <c r="BK104"/>
  <c r="BK411"/>
  <c i="12" r="J333"/>
  <c r="BK211"/>
  <c r="J96"/>
  <c r="BK215"/>
  <c r="J130"/>
  <c r="J219"/>
  <c i="13" r="J338"/>
  <c r="J212"/>
  <c r="BK231"/>
  <c r="J239"/>
  <c r="BK152"/>
  <c i="14" r="J597"/>
  <c r="BK191"/>
  <c r="BK659"/>
  <c r="BK424"/>
  <c r="J846"/>
  <c r="J899"/>
  <c r="BK737"/>
  <c r="J127"/>
  <c i="15" r="BK134"/>
  <c r="J293"/>
  <c i="16" r="BK134"/>
  <c r="J268"/>
  <c r="BK131"/>
  <c r="J164"/>
  <c r="J239"/>
  <c i="17" r="BK134"/>
  <c r="BK120"/>
  <c r="BK395"/>
  <c r="J673"/>
  <c r="BK113"/>
  <c r="BK659"/>
  <c r="J140"/>
  <c r="J782"/>
  <c i="18" r="BK327"/>
  <c r="J298"/>
  <c i="19" r="BK276"/>
  <c r="BK335"/>
  <c r="J202"/>
  <c r="BK260"/>
  <c r="J231"/>
  <c r="BK196"/>
  <c i="2" r="J802"/>
  <c r="BK386"/>
  <c r="BK784"/>
  <c r="BK468"/>
  <c r="J186"/>
  <c i="3" r="BK241"/>
  <c r="BK219"/>
  <c r="J332"/>
  <c r="BK159"/>
  <c r="J190"/>
  <c i="4" r="BK178"/>
  <c r="BK247"/>
  <c r="BK141"/>
  <c r="J256"/>
  <c r="BK272"/>
  <c i="5" r="J503"/>
  <c r="BK331"/>
  <c r="BK659"/>
  <c r="J104"/>
  <c r="BK641"/>
  <c r="J389"/>
  <c r="J595"/>
  <c r="BK784"/>
  <c i="6" r="BK309"/>
  <c i="7" r="BK256"/>
  <c r="J256"/>
  <c r="J276"/>
  <c r="BK209"/>
  <c r="J134"/>
  <c i="8" r="BK521"/>
  <c r="BK585"/>
  <c r="J127"/>
  <c r="BK982"/>
  <c r="J636"/>
  <c r="J104"/>
  <c r="BK1096"/>
  <c r="BK191"/>
  <c i="9" r="BK126"/>
  <c r="J305"/>
  <c r="J327"/>
  <c r="J241"/>
  <c i="10" r="J330"/>
  <c r="BK330"/>
  <c r="J227"/>
  <c r="J331"/>
  <c r="BK144"/>
  <c r="J100"/>
  <c i="11" r="BK483"/>
  <c r="BK723"/>
  <c r="J988"/>
  <c r="BK589"/>
  <c r="J580"/>
  <c r="J917"/>
  <c r="BK457"/>
  <c r="J153"/>
  <c i="12" r="BK219"/>
  <c r="BK106"/>
  <c r="J171"/>
  <c i="13" r="J264"/>
  <c r="BK107"/>
  <c r="J199"/>
  <c r="BK141"/>
  <c r="J167"/>
  <c i="14" r="J881"/>
  <c r="J323"/>
  <c r="BK768"/>
  <c r="J751"/>
  <c r="BK153"/>
  <c r="BK104"/>
  <c r="J483"/>
  <c i="15" r="J283"/>
  <c r="BK309"/>
  <c r="J266"/>
  <c r="BK266"/>
  <c r="BK215"/>
  <c r="J194"/>
  <c r="J163"/>
  <c r="J279"/>
  <c r="BK96"/>
  <c r="BK163"/>
  <c r="J96"/>
  <c i="16" r="BK331"/>
  <c r="J174"/>
  <c r="BK307"/>
  <c r="J209"/>
  <c i="17" r="J973"/>
  <c r="BK354"/>
  <c r="J814"/>
  <c r="J443"/>
  <c r="BK402"/>
  <c r="BK464"/>
  <c r="BK953"/>
  <c r="J354"/>
  <c r="BK814"/>
  <c i="18" r="J96"/>
  <c r="BK236"/>
  <c i="19" r="J196"/>
  <c r="BK330"/>
  <c r="BK239"/>
  <c r="J272"/>
  <c r="BK124"/>
  <c r="BK96"/>
  <c i="2" r="BK937"/>
  <c r="J503"/>
  <c i="1" r="AS59"/>
  <c i="2" r="BK153"/>
  <c r="BK306"/>
  <c i="3" r="BK198"/>
  <c r="J266"/>
  <c r="BK139"/>
  <c r="J118"/>
  <c i="4" r="BK301"/>
  <c r="J110"/>
  <c r="J212"/>
  <c r="BK110"/>
  <c r="J315"/>
  <c r="J304"/>
  <c i="5" r="BK441"/>
  <c r="J340"/>
  <c r="J541"/>
  <c r="J934"/>
  <c r="J492"/>
  <c r="BK939"/>
  <c r="J377"/>
  <c r="BK699"/>
  <c r="J120"/>
  <c i="6" r="BK106"/>
  <c r="J96"/>
  <c r="J312"/>
  <c r="J207"/>
  <c r="BK96"/>
  <c i="7" r="BK337"/>
  <c r="BK131"/>
  <c r="BK137"/>
  <c r="J215"/>
  <c i="8" r="BK213"/>
  <c r="J589"/>
  <c r="J1098"/>
  <c r="J709"/>
  <c r="J546"/>
  <c r="BK594"/>
  <c r="J551"/>
  <c r="BK235"/>
  <c i="9" r="J332"/>
  <c r="J249"/>
  <c r="J266"/>
  <c r="J283"/>
  <c i="10" r="J325"/>
  <c r="J338"/>
  <c r="BK272"/>
  <c r="J252"/>
  <c i="11" r="BK796"/>
  <c r="J585"/>
  <c r="BK1043"/>
  <c r="BK354"/>
  <c i="12" r="J327"/>
  <c r="J102"/>
  <c i="13" r="J134"/>
  <c r="J332"/>
  <c i="17" r="BK546"/>
  <c r="BK1095"/>
  <c r="BK393"/>
  <c r="BK768"/>
  <c r="BK348"/>
  <c i="18" r="BK232"/>
  <c r="J163"/>
  <c r="J118"/>
  <c r="J316"/>
  <c r="BK199"/>
  <c r="J146"/>
  <c i="19" r="J268"/>
  <c r="BK107"/>
  <c i="2" r="J940"/>
  <c r="BK709"/>
  <c r="BK389"/>
  <c r="BK208"/>
  <c r="J632"/>
  <c r="J849"/>
  <c r="BK632"/>
  <c r="BK478"/>
  <c r="J252"/>
  <c r="BK364"/>
  <c r="BK127"/>
  <c r="J294"/>
  <c i="3" r="BK122"/>
  <c r="J159"/>
  <c r="BK143"/>
  <c r="J262"/>
  <c r="J293"/>
  <c r="BK334"/>
  <c r="J122"/>
  <c i="4" r="J148"/>
  <c r="BK337"/>
  <c r="BK181"/>
  <c r="J335"/>
  <c r="BK252"/>
  <c r="BK218"/>
  <c i="5" r="BK533"/>
  <c r="J423"/>
  <c r="BK802"/>
  <c r="BK386"/>
  <c r="BK933"/>
  <c r="J620"/>
  <c r="J405"/>
  <c r="BK650"/>
  <c r="J331"/>
  <c r="BK748"/>
  <c r="J727"/>
  <c r="J380"/>
  <c i="6" r="J332"/>
  <c r="BK211"/>
  <c r="J134"/>
  <c r="J167"/>
  <c r="J146"/>
  <c r="BK312"/>
  <c r="J241"/>
  <c i="7" r="BK264"/>
  <c r="J333"/>
  <c r="BK202"/>
  <c r="BK124"/>
  <c r="J321"/>
  <c r="J209"/>
  <c r="J131"/>
  <c r="J301"/>
  <c r="J118"/>
  <c i="8" r="BK541"/>
  <c r="J585"/>
  <c r="J536"/>
  <c r="J348"/>
  <c r="J988"/>
  <c r="J846"/>
  <c r="BK561"/>
  <c r="BK113"/>
  <c r="J339"/>
  <c r="J976"/>
  <c r="BK120"/>
  <c i="9" r="J106"/>
  <c r="J143"/>
  <c r="BK130"/>
  <c r="BK194"/>
  <c r="J302"/>
  <c r="BK249"/>
  <c r="J139"/>
  <c i="10" r="J167"/>
  <c r="J221"/>
  <c r="BK96"/>
  <c i="11" r="J723"/>
  <c r="J368"/>
  <c r="BK988"/>
  <c r="J685"/>
  <c r="BK976"/>
  <c r="BK917"/>
  <c r="J1095"/>
  <c r="BK585"/>
  <c r="J944"/>
  <c r="BK464"/>
  <c i="12" r="BK330"/>
  <c r="J236"/>
  <c r="BK118"/>
  <c r="J305"/>
  <c r="J258"/>
  <c i="13" r="BK171"/>
  <c r="BK235"/>
  <c r="BK330"/>
  <c r="BK292"/>
  <c r="J174"/>
  <c r="BK134"/>
  <c i="14" r="J832"/>
  <c r="BK171"/>
  <c r="BK643"/>
  <c r="BK330"/>
  <c r="BK1043"/>
  <c r="J391"/>
  <c r="J636"/>
  <c i="15" r="J327"/>
  <c r="J316"/>
  <c r="J330"/>
  <c r="BK245"/>
  <c r="J215"/>
  <c r="J198"/>
  <c r="BK106"/>
  <c r="J98"/>
  <c r="BK194"/>
  <c r="J146"/>
  <c i="16" r="J330"/>
  <c r="J215"/>
  <c r="J338"/>
  <c r="J315"/>
  <c r="BK202"/>
  <c r="J321"/>
  <c r="J118"/>
  <c i="17" r="BK1043"/>
  <c r="BK140"/>
  <c r="J418"/>
  <c r="J695"/>
  <c r="J391"/>
  <c r="J1043"/>
  <c r="BK411"/>
  <c r="BK782"/>
  <c r="BK982"/>
  <c i="18" r="J302"/>
  <c r="BK139"/>
  <c i="19" r="BK134"/>
  <c r="BK292"/>
  <c r="J185"/>
  <c r="BK156"/>
  <c r="BK178"/>
  <c i="2" r="BK938"/>
  <c r="J730"/>
  <c r="J446"/>
  <c r="BK811"/>
  <c r="BK380"/>
  <c r="BK429"/>
  <c r="BK498"/>
  <c r="BK294"/>
  <c i="3" r="BK262"/>
  <c r="J100"/>
  <c r="J269"/>
  <c r="BK150"/>
  <c r="J146"/>
  <c i="4" r="J156"/>
  <c r="BK325"/>
  <c r="J134"/>
  <c r="J298"/>
  <c r="BK292"/>
  <c i="5" r="BK517"/>
  <c r="BK820"/>
  <c r="BK364"/>
  <c r="J862"/>
  <c r="J462"/>
  <c r="BK134"/>
  <c r="BK405"/>
  <c r="J680"/>
  <c r="BK177"/>
  <c i="6" r="J232"/>
  <c r="BK163"/>
  <c r="J293"/>
  <c i="7" r="BK243"/>
  <c r="BK330"/>
  <c r="BK141"/>
  <c r="BK121"/>
  <c r="J288"/>
  <c i="8" r="BK814"/>
  <c r="J323"/>
  <c r="BK1094"/>
  <c r="J953"/>
  <c r="BK424"/>
  <c r="BK530"/>
  <c r="BK860"/>
  <c i="9" r="J215"/>
  <c r="J199"/>
  <c r="BK199"/>
  <c r="J236"/>
  <c r="J330"/>
  <c r="BK203"/>
  <c i="10" r="J247"/>
  <c r="J337"/>
  <c r="BK239"/>
  <c r="BK121"/>
  <c r="BK164"/>
  <c r="BK185"/>
  <c i="11" r="J551"/>
  <c r="BK944"/>
  <c r="J483"/>
  <c r="J935"/>
  <c r="J768"/>
  <c r="BK995"/>
  <c r="J477"/>
  <c r="BK881"/>
  <c r="BK443"/>
  <c i="12" r="BK331"/>
  <c r="J245"/>
  <c r="BK98"/>
  <c r="J298"/>
  <c r="J134"/>
  <c i="13" r="J280"/>
  <c r="BK121"/>
  <c r="BK110"/>
  <c r="BK332"/>
  <c r="J103"/>
  <c r="J160"/>
  <c i="14" r="J768"/>
  <c r="J457"/>
  <c r="BK860"/>
  <c r="J477"/>
  <c r="J512"/>
  <c r="BK536"/>
  <c r="J673"/>
  <c r="J995"/>
  <c r="BK427"/>
  <c i="15" r="BK113"/>
  <c i="16" r="BK96"/>
  <c r="J137"/>
  <c r="BK231"/>
  <c r="J276"/>
  <c r="J103"/>
  <c i="17" r="BK427"/>
  <c r="J339"/>
  <c r="J1098"/>
  <c r="J643"/>
  <c r="J493"/>
  <c r="BK580"/>
  <c r="J995"/>
  <c r="J502"/>
  <c i="18" r="J266"/>
  <c r="J199"/>
  <c r="BK175"/>
  <c r="J143"/>
  <c r="BK305"/>
  <c r="BK266"/>
  <c r="BK332"/>
  <c r="J253"/>
  <c r="J319"/>
  <c r="BK223"/>
  <c r="BK159"/>
  <c r="J106"/>
  <c r="J327"/>
  <c r="BK215"/>
  <c r="J186"/>
  <c r="J98"/>
  <c i="19" r="BK185"/>
  <c r="BK284"/>
  <c r="J124"/>
  <c r="J239"/>
  <c r="J107"/>
  <c i="2" r="J699"/>
  <c r="J353"/>
  <c r="BK650"/>
  <c i="1" r="AS71"/>
  <c i="2" r="BK525"/>
  <c i="3" r="J211"/>
  <c r="BK199"/>
  <c r="J198"/>
  <c r="J330"/>
  <c r="BK130"/>
  <c r="J113"/>
  <c r="BK98"/>
  <c i="4" r="J124"/>
  <c r="J199"/>
  <c r="J137"/>
  <c r="BK307"/>
  <c r="BK321"/>
  <c i="5" r="J294"/>
  <c r="J650"/>
  <c r="J177"/>
  <c r="BK718"/>
  <c r="J186"/>
  <c r="J357"/>
  <c r="J718"/>
  <c r="J413"/>
  <c i="6" r="BK199"/>
  <c r="BK236"/>
  <c r="BK283"/>
  <c r="J227"/>
  <c i="7" r="J335"/>
  <c r="J174"/>
  <c r="J227"/>
  <c i="8" r="BK564"/>
  <c r="BK477"/>
  <c r="J1096"/>
  <c r="J613"/>
  <c i="9" r="BK288"/>
  <c r="BK327"/>
  <c i="10" r="J243"/>
  <c r="J212"/>
  <c r="BK218"/>
  <c i="11" r="J339"/>
  <c r="BK651"/>
  <c r="BK692"/>
  <c r="J411"/>
  <c r="J415"/>
  <c r="J782"/>
  <c i="12" r="J312"/>
  <c r="BK262"/>
  <c r="J159"/>
  <c r="J241"/>
  <c r="BK232"/>
  <c r="J249"/>
  <c i="13" r="BK167"/>
  <c r="J202"/>
  <c r="BK209"/>
  <c r="BK103"/>
  <c i="14" r="BK796"/>
  <c r="J305"/>
  <c r="J502"/>
  <c r="BK692"/>
  <c r="J402"/>
  <c r="J274"/>
  <c r="BK502"/>
  <c i="15" r="J100"/>
  <c r="J249"/>
  <c i="16" r="J128"/>
  <c r="BK196"/>
  <c i="17" r="J863"/>
  <c r="BK976"/>
  <c r="BK165"/>
  <c r="J483"/>
  <c i="18" r="J227"/>
  <c r="J100"/>
  <c r="J207"/>
  <c r="J155"/>
  <c i="19" r="BK337"/>
  <c r="J209"/>
  <c r="J178"/>
  <c i="2" r="J811"/>
  <c r="J299"/>
  <c r="BK571"/>
  <c r="BK607"/>
  <c r="BK492"/>
  <c i="3" r="BK332"/>
  <c r="J134"/>
  <c r="BK203"/>
  <c i="4" r="J193"/>
  <c r="BK202"/>
  <c i="5" r="J489"/>
  <c r="J613"/>
  <c r="J134"/>
  <c r="BK503"/>
  <c i="6" r="J305"/>
  <c r="J211"/>
  <c r="J269"/>
  <c r="BK269"/>
  <c r="BK155"/>
  <c r="BK302"/>
  <c i="7" r="BK321"/>
  <c r="J247"/>
  <c r="BK315"/>
  <c r="J96"/>
  <c r="BK212"/>
  <c i="8" r="J561"/>
  <c r="BK127"/>
  <c r="BK395"/>
  <c r="BK1043"/>
  <c r="J832"/>
  <c r="J311"/>
  <c r="BK330"/>
  <c i="9" r="BK245"/>
  <c r="BK159"/>
  <c r="J288"/>
  <c r="J293"/>
  <c r="J150"/>
  <c i="10" r="BK311"/>
  <c r="J137"/>
  <c r="BK215"/>
  <c r="J315"/>
  <c r="J96"/>
  <c i="11" r="J881"/>
  <c r="BK415"/>
  <c r="BK679"/>
  <c r="BK305"/>
  <c r="J1098"/>
  <c r="BK427"/>
  <c r="BK768"/>
  <c r="BK399"/>
  <c r="BK695"/>
  <c r="BK323"/>
  <c i="12" r="J319"/>
  <c r="BK258"/>
  <c r="J139"/>
  <c r="BK288"/>
  <c r="BK159"/>
  <c i="13" r="J307"/>
  <c r="J321"/>
  <c r="J131"/>
  <c r="BK307"/>
  <c r="J110"/>
  <c i="14" r="BK1096"/>
  <c r="BK477"/>
  <c r="J976"/>
  <c r="J561"/>
  <c r="BK443"/>
  <c r="J605"/>
  <c r="BK982"/>
  <c r="BK158"/>
  <c r="BK575"/>
  <c i="15" r="BK335"/>
  <c r="J269"/>
  <c i="16" r="BK121"/>
  <c r="BK243"/>
  <c r="BK235"/>
  <c r="J96"/>
  <c i="17" r="J659"/>
  <c r="J311"/>
  <c r="J457"/>
  <c r="BK692"/>
  <c r="BK158"/>
  <c r="J570"/>
  <c r="BK1098"/>
  <c r="J348"/>
  <c r="J427"/>
  <c i="18" r="J269"/>
  <c r="BK316"/>
  <c i="19" r="J330"/>
  <c r="BK167"/>
  <c r="J243"/>
  <c r="BK288"/>
  <c r="J137"/>
  <c r="BK137"/>
  <c i="2" r="J939"/>
  <c r="J587"/>
  <c r="BK269"/>
  <c r="J709"/>
  <c r="J862"/>
  <c r="BK620"/>
  <c r="J489"/>
  <c r="J177"/>
  <c r="BK134"/>
  <c r="BK533"/>
  <c i="3" r="BK305"/>
  <c r="BK302"/>
  <c r="J283"/>
  <c r="J288"/>
  <c r="J323"/>
  <c r="J139"/>
  <c i="4" r="J128"/>
  <c r="BK333"/>
  <c r="BK156"/>
  <c r="BK288"/>
  <c r="J330"/>
  <c r="BK239"/>
  <c i="5" r="J364"/>
  <c r="J784"/>
  <c r="BK353"/>
  <c r="J748"/>
  <c r="J641"/>
  <c r="BK855"/>
  <c r="BK153"/>
  <c r="BK418"/>
  <c i="6" r="BK207"/>
  <c r="J126"/>
  <c r="BK332"/>
  <c r="BK219"/>
  <c i="7" r="BK218"/>
  <c r="J331"/>
  <c r="BK115"/>
  <c r="J239"/>
  <c r="BK110"/>
  <c i="8" r="BK673"/>
  <c r="J597"/>
  <c r="J483"/>
  <c r="BK311"/>
  <c r="BK963"/>
  <c r="J354"/>
  <c r="BK464"/>
  <c r="J944"/>
  <c i="9" r="J186"/>
  <c r="J183"/>
  <c r="BK113"/>
  <c r="BK183"/>
  <c i="10" r="J148"/>
  <c r="BK298"/>
  <c r="BK202"/>
  <c r="J260"/>
  <c i="11" r="BK1094"/>
  <c r="J402"/>
  <c r="J1043"/>
  <c r="BK339"/>
  <c r="J1093"/>
  <c r="BK751"/>
  <c r="J435"/>
  <c r="BK580"/>
  <c i="12" r="BK279"/>
  <c r="BK302"/>
  <c r="BK146"/>
  <c r="J211"/>
  <c r="BK175"/>
  <c i="13" r="J181"/>
  <c r="BK256"/>
  <c r="J331"/>
  <c r="BK298"/>
  <c r="BK181"/>
  <c i="14" r="J963"/>
  <c r="J427"/>
  <c r="BK709"/>
  <c r="BK411"/>
  <c r="BK1099"/>
  <c r="J368"/>
  <c r="J171"/>
  <c r="BK415"/>
  <c i="15" r="BK130"/>
  <c r="J236"/>
  <c r="BK288"/>
  <c r="BK258"/>
  <c r="BK199"/>
  <c r="J179"/>
  <c r="J113"/>
  <c r="BK203"/>
  <c r="BK155"/>
  <c i="16" r="J335"/>
  <c r="J212"/>
  <c r="J100"/>
  <c r="BK330"/>
  <c r="BK264"/>
  <c r="BK164"/>
  <c r="BK118"/>
  <c r="J231"/>
  <c r="J121"/>
  <c r="BK239"/>
  <c r="BK100"/>
  <c r="J202"/>
  <c i="17" r="BK177"/>
  <c r="BK551"/>
  <c r="J580"/>
  <c r="J1093"/>
  <c r="J127"/>
  <c r="J541"/>
  <c r="BK679"/>
  <c r="J435"/>
  <c i="18" r="J309"/>
  <c i="19" r="J298"/>
  <c r="BK338"/>
  <c r="BK243"/>
  <c r="J311"/>
  <c r="J148"/>
  <c r="J128"/>
  <c r="BK148"/>
  <c i="2" r="BK939"/>
  <c r="BK579"/>
  <c r="BK171"/>
  <c r="J855"/>
  <c r="BK452"/>
  <c r="J405"/>
  <c r="BK377"/>
  <c r="J389"/>
  <c i="3" r="J207"/>
  <c r="BK163"/>
  <c r="BK312"/>
  <c r="J223"/>
  <c i="4" r="BK185"/>
  <c r="J209"/>
  <c r="J160"/>
  <c r="J337"/>
  <c r="J100"/>
  <c r="J247"/>
  <c i="5" r="BK377"/>
  <c r="BK730"/>
  <c r="BK446"/>
  <c r="J811"/>
  <c r="BK413"/>
  <c r="BK525"/>
  <c r="J840"/>
  <c r="J689"/>
  <c r="J313"/>
  <c i="6" r="BK171"/>
  <c r="BK100"/>
  <c r="BK331"/>
  <c r="J288"/>
  <c r="J118"/>
  <c i="7" r="J304"/>
  <c r="J307"/>
  <c r="J268"/>
  <c r="BK272"/>
  <c i="8" r="J580"/>
  <c r="BK153"/>
  <c r="J1093"/>
  <c r="BK973"/>
  <c r="BK651"/>
  <c r="BK782"/>
  <c r="J120"/>
  <c i="9" r="BK175"/>
  <c r="BK139"/>
  <c r="BK305"/>
  <c i="10" r="BK338"/>
  <c r="BK128"/>
  <c r="BK247"/>
  <c r="J276"/>
  <c r="J185"/>
  <c i="11" r="BK973"/>
  <c r="J963"/>
  <c r="BK274"/>
  <c i="12" r="J215"/>
  <c r="BK199"/>
  <c i="13" r="J288"/>
  <c r="J152"/>
  <c i="18" r="J245"/>
  <c i="2" r="BK517"/>
  <c r="BK748"/>
  <c r="BK446"/>
  <c i="3" r="BK283"/>
  <c r="BK288"/>
  <c i="4" r="BK96"/>
  <c r="J131"/>
  <c r="BK235"/>
  <c i="5" r="BK468"/>
  <c r="BK368"/>
  <c i="7" r="BK252"/>
  <c i="8" r="J667"/>
  <c r="BK1099"/>
  <c r="J594"/>
  <c r="BK257"/>
  <c i="9" r="J333"/>
  <c i="10" r="J307"/>
  <c r="BK260"/>
  <c r="BK301"/>
  <c r="J160"/>
  <c i="11" r="BK493"/>
  <c r="J860"/>
  <c r="BK311"/>
  <c r="BK158"/>
  <c r="BK235"/>
  <c r="J651"/>
  <c r="BK330"/>
  <c r="BK165"/>
  <c i="12" r="J266"/>
  <c r="J143"/>
  <c r="J199"/>
  <c r="J175"/>
  <c i="13" r="J301"/>
  <c r="J304"/>
  <c r="BK338"/>
  <c r="J137"/>
  <c r="J121"/>
  <c i="14" r="J1097"/>
  <c r="BK493"/>
  <c r="BK944"/>
  <c r="BK685"/>
  <c r="J464"/>
  <c r="J257"/>
  <c r="J1096"/>
  <c r="J348"/>
  <c i="15" r="BK330"/>
  <c r="BK283"/>
  <c r="BK269"/>
  <c r="BK190"/>
  <c r="J118"/>
  <c r="BK223"/>
  <c r="BK179"/>
  <c r="BK118"/>
  <c i="16" r="J325"/>
  <c r="J181"/>
  <c r="BK333"/>
  <c r="BK221"/>
  <c r="J110"/>
  <c r="BK156"/>
  <c r="J298"/>
  <c i="17" r="J846"/>
  <c r="BK330"/>
  <c r="BK471"/>
  <c r="BK935"/>
  <c r="BK435"/>
  <c r="BK530"/>
  <c r="J976"/>
  <c r="BK1100"/>
  <c r="BK751"/>
  <c r="J424"/>
  <c i="18" r="J305"/>
  <c i="19" r="J252"/>
  <c r="J96"/>
  <c r="BK256"/>
  <c r="J284"/>
  <c r="J121"/>
  <c i="2" r="BK843"/>
  <c r="J492"/>
  <c r="J364"/>
  <c r="BK718"/>
  <c r="J623"/>
  <c r="J843"/>
  <c r="BK405"/>
  <c r="J380"/>
  <c r="J457"/>
  <c i="3" r="BK316"/>
  <c r="BK179"/>
  <c r="J102"/>
  <c i="4" r="J171"/>
  <c r="J103"/>
  <c r="BK164"/>
  <c r="J239"/>
  <c i="5" r="J587"/>
  <c r="J281"/>
  <c r="J533"/>
  <c r="BK940"/>
  <c r="J508"/>
  <c r="J517"/>
  <c r="J830"/>
  <c r="BK294"/>
  <c i="6" r="J130"/>
  <c r="J139"/>
  <c r="J203"/>
  <c i="7" r="BK185"/>
  <c r="J292"/>
  <c r="BK307"/>
  <c r="J167"/>
  <c i="8" r="BK140"/>
  <c r="J493"/>
  <c r="J274"/>
  <c r="J982"/>
  <c r="J692"/>
  <c r="BK316"/>
  <c r="BK418"/>
  <c r="BK546"/>
  <c i="9" r="BK283"/>
  <c r="BK146"/>
  <c r="BK302"/>
  <c r="BK293"/>
  <c i="10" r="BK337"/>
  <c r="J196"/>
  <c r="BK304"/>
  <c r="J174"/>
  <c r="BK231"/>
  <c r="J181"/>
  <c i="11" r="J679"/>
  <c r="J158"/>
  <c r="BK575"/>
  <c r="BK512"/>
  <c r="BK391"/>
  <c r="J673"/>
  <c r="J395"/>
  <c r="J521"/>
  <c i="12" r="J331"/>
  <c r="BK293"/>
  <c r="BK130"/>
  <c r="J323"/>
  <c r="J179"/>
  <c i="13" r="J298"/>
  <c r="BK239"/>
  <c r="BK215"/>
  <c r="BK124"/>
  <c r="J124"/>
  <c r="BK96"/>
  <c i="14" r="BK589"/>
  <c r="BK165"/>
  <c r="BK621"/>
  <c r="BK988"/>
  <c r="BK695"/>
  <c r="J1099"/>
  <c r="BK113"/>
  <c r="BK257"/>
  <c i="15" r="BK319"/>
  <c r="J102"/>
  <c i="16" r="BK288"/>
  <c r="J304"/>
  <c r="J124"/>
  <c r="BK188"/>
  <c i="17" r="J551"/>
  <c r="J881"/>
  <c r="J464"/>
  <c r="J1100"/>
  <c r="J521"/>
  <c r="BK737"/>
  <c r="J368"/>
  <c i="18" r="J223"/>
  <c r="J194"/>
  <c r="J126"/>
  <c r="BK302"/>
  <c r="BK227"/>
  <c r="BK269"/>
  <c r="J335"/>
  <c r="BK262"/>
  <c r="BK183"/>
  <c r="J139"/>
  <c r="J331"/>
  <c r="BK207"/>
  <c r="BK179"/>
  <c r="BK126"/>
  <c i="19" r="J256"/>
  <c r="BK103"/>
  <c r="J260"/>
  <c r="J292"/>
  <c r="J103"/>
  <c i="2" r="BK862"/>
  <c r="J533"/>
  <c r="BK252"/>
  <c r="BK699"/>
  <c r="J680"/>
  <c r="BK373"/>
  <c r="J413"/>
  <c r="J230"/>
  <c i="3" r="BK335"/>
  <c r="J98"/>
  <c r="BK96"/>
  <c r="BK223"/>
  <c r="BK266"/>
  <c r="BK155"/>
  <c i="4" r="BK160"/>
  <c r="J264"/>
  <c r="BK174"/>
  <c r="BK118"/>
  <c i="5" r="J269"/>
  <c r="BK478"/>
  <c r="J855"/>
  <c r="J473"/>
  <c r="J571"/>
  <c r="BK849"/>
  <c r="BK595"/>
  <c r="BK325"/>
  <c i="6" r="J186"/>
  <c r="J266"/>
  <c r="J219"/>
  <c i="7" r="J260"/>
  <c r="BK304"/>
  <c r="BK215"/>
  <c i="8" r="J659"/>
  <c r="J257"/>
  <c r="J695"/>
  <c r="BK570"/>
  <c i="9" r="J298"/>
  <c r="J98"/>
  <c r="J113"/>
  <c i="10" r="J141"/>
  <c r="BK167"/>
  <c i="11" r="J502"/>
  <c r="BK832"/>
  <c r="J104"/>
  <c r="J695"/>
  <c r="BK685"/>
  <c r="BK860"/>
  <c r="BK395"/>
  <c i="12" r="BK332"/>
  <c r="J227"/>
  <c r="J106"/>
  <c r="J293"/>
  <c r="J332"/>
  <c i="13" r="BK193"/>
  <c r="BK264"/>
  <c r="J333"/>
  <c r="J330"/>
  <c i="14" r="J551"/>
  <c r="BK832"/>
  <c r="BK391"/>
  <c r="J709"/>
  <c r="J643"/>
  <c r="BK667"/>
  <c r="J424"/>
  <c i="15" r="J332"/>
  <c r="J134"/>
  <c i="16" r="J292"/>
  <c i="17" r="BK988"/>
  <c r="BK575"/>
  <c r="BK399"/>
  <c r="J296"/>
  <c r="BK709"/>
  <c i="18" r="BK279"/>
  <c r="BK155"/>
  <c r="BK288"/>
  <c r="J183"/>
  <c i="19" r="J174"/>
  <c r="J264"/>
  <c r="BK144"/>
  <c i="2" r="J938"/>
  <c r="J840"/>
  <c r="J269"/>
  <c r="J171"/>
  <c i="3" r="BK323"/>
  <c r="BK245"/>
  <c i="4" r="J333"/>
  <c r="BK243"/>
  <c i="5" r="J936"/>
  <c r="J940"/>
  <c r="BK127"/>
  <c r="BK557"/>
  <c i="6" r="BK258"/>
  <c r="J333"/>
  <c r="BK223"/>
  <c r="BK134"/>
  <c r="J258"/>
  <c i="7" r="BK239"/>
  <c r="BK96"/>
  <c r="BK107"/>
  <c r="J128"/>
  <c r="BK199"/>
  <c i="8" r="J643"/>
  <c r="BK502"/>
  <c r="BK1095"/>
  <c r="BK737"/>
  <c r="J564"/>
  <c r="J751"/>
  <c r="J140"/>
  <c r="BK177"/>
  <c i="9" r="J146"/>
  <c r="BK262"/>
  <c r="BK143"/>
  <c r="J253"/>
  <c r="BK122"/>
  <c i="10" r="BK118"/>
  <c r="BK288"/>
  <c r="BK171"/>
  <c r="J199"/>
  <c i="11" r="BK737"/>
  <c r="J976"/>
  <c r="J348"/>
  <c r="J443"/>
  <c r="BK127"/>
  <c r="J659"/>
  <c r="J213"/>
  <c r="BK621"/>
  <c i="12" r="J223"/>
  <c r="BK298"/>
  <c r="J150"/>
  <c r="J330"/>
  <c r="BK194"/>
  <c i="13" r="BK288"/>
  <c r="BK164"/>
  <c r="J252"/>
  <c r="J335"/>
  <c r="BK325"/>
  <c r="J144"/>
  <c i="14" r="BK863"/>
  <c r="J104"/>
  <c r="BK594"/>
  <c r="BK235"/>
  <c r="BK1100"/>
  <c r="BK393"/>
  <c r="J629"/>
  <c r="J406"/>
  <c i="15" r="BK327"/>
  <c r="J323"/>
  <c i="16" r="J332"/>
  <c r="BK110"/>
  <c r="J280"/>
  <c i="17" r="J1099"/>
  <c r="J471"/>
  <c r="J899"/>
  <c r="J917"/>
  <c r="J415"/>
  <c r="J330"/>
  <c r="J536"/>
  <c r="J1094"/>
  <c r="J723"/>
  <c i="18" r="BK335"/>
  <c i="19" r="J338"/>
  <c r="BK128"/>
  <c r="BK321"/>
  <c r="BK331"/>
  <c r="J167"/>
  <c r="J115"/>
  <c i="2" r="BK849"/>
  <c r="J468"/>
  <c r="J158"/>
  <c r="BK689"/>
  <c r="BK473"/>
  <c r="BK840"/>
  <c r="J579"/>
  <c r="BK413"/>
  <c r="J361"/>
  <c r="BK508"/>
  <c i="3" r="BK269"/>
  <c r="BK113"/>
  <c r="J126"/>
  <c r="BK146"/>
  <c r="J241"/>
  <c i="4" r="BK152"/>
  <c r="J284"/>
  <c r="J196"/>
  <c r="BK124"/>
  <c r="J227"/>
  <c i="5" r="BK541"/>
  <c r="J113"/>
  <c r="BK435"/>
  <c r="BK840"/>
  <c r="J165"/>
  <c r="J671"/>
  <c r="BK462"/>
  <c i="6" r="BK335"/>
  <c r="BK262"/>
  <c r="BK143"/>
  <c r="J113"/>
  <c i="7" r="J330"/>
  <c r="BK338"/>
  <c r="J160"/>
  <c r="J144"/>
  <c r="J196"/>
  <c i="8" r="BK575"/>
  <c r="J685"/>
  <c r="BK415"/>
  <c r="J235"/>
  <c r="BK863"/>
  <c r="BK435"/>
  <c r="J316"/>
  <c r="J723"/>
  <c i="9" r="BK274"/>
  <c r="BK323"/>
  <c r="J190"/>
  <c r="BK219"/>
  <c i="10" r="J268"/>
  <c r="BK110"/>
  <c r="BK252"/>
  <c r="BK152"/>
  <c r="J209"/>
  <c i="11" r="J561"/>
  <c r="J643"/>
  <c r="J546"/>
  <c r="BK863"/>
  <c r="J311"/>
  <c r="J629"/>
  <c i="12" r="BK102"/>
  <c r="J163"/>
  <c r="BK319"/>
  <c r="J126"/>
  <c i="13" r="BK333"/>
  <c r="J96"/>
  <c r="BK311"/>
  <c r="J115"/>
  <c i="14" r="J737"/>
  <c r="J134"/>
  <c r="BK636"/>
  <c r="J667"/>
  <c r="J443"/>
  <c r="BK418"/>
  <c r="J659"/>
  <c i="15" r="BK323"/>
  <c r="J143"/>
  <c r="J241"/>
  <c r="BK211"/>
  <c r="J175"/>
  <c r="J122"/>
  <c r="BK100"/>
  <c r="J183"/>
  <c r="J126"/>
  <c i="16" r="J221"/>
  <c r="J156"/>
  <c r="BK332"/>
  <c r="BK301"/>
  <c r="J144"/>
  <c r="BK298"/>
  <c r="J188"/>
  <c r="J307"/>
  <c r="BK181"/>
  <c r="BK256"/>
  <c i="17" r="BK621"/>
  <c r="J104"/>
  <c r="J191"/>
  <c r="J213"/>
  <c r="J594"/>
  <c r="J709"/>
  <c r="J177"/>
  <c r="J406"/>
  <c i="18" r="J288"/>
  <c i="19" r="J247"/>
  <c r="BK333"/>
  <c r="J171"/>
  <c r="BK264"/>
  <c r="J188"/>
  <c i="2" l="1" r="P164"/>
  <c r="P312"/>
  <c r="P352"/>
  <c r="R388"/>
  <c r="P622"/>
  <c r="P729"/>
  <c r="BK932"/>
  <c r="J932"/>
  <c r="J79"/>
  <c i="3" r="R95"/>
  <c r="R94"/>
  <c r="BK145"/>
  <c r="J145"/>
  <c r="J68"/>
  <c r="T145"/>
  <c r="T304"/>
  <c i="4" r="T159"/>
  <c r="BK336"/>
  <c r="J336"/>
  <c r="J71"/>
  <c i="5" r="BK103"/>
  <c r="J103"/>
  <c r="J65"/>
  <c r="T103"/>
  <c r="T312"/>
  <c r="R388"/>
  <c r="R524"/>
  <c r="T622"/>
  <c i="6" r="BK105"/>
  <c r="J105"/>
  <c r="J67"/>
  <c r="R185"/>
  <c r="BK329"/>
  <c r="J329"/>
  <c r="J71"/>
  <c i="7" r="P159"/>
  <c r="BK329"/>
  <c r="J329"/>
  <c r="J69"/>
  <c r="BK336"/>
  <c r="J336"/>
  <c r="J71"/>
  <c i="8" r="BK103"/>
  <c r="J103"/>
  <c r="J65"/>
  <c r="T103"/>
  <c r="R329"/>
  <c r="R390"/>
  <c r="P405"/>
  <c r="T405"/>
  <c r="P417"/>
  <c r="T417"/>
  <c r="BK694"/>
  <c r="J694"/>
  <c r="J75"/>
  <c r="P862"/>
  <c i="9" r="P105"/>
  <c r="BK145"/>
  <c r="J145"/>
  <c r="J68"/>
  <c r="R145"/>
  <c r="BK304"/>
  <c r="J304"/>
  <c r="J70"/>
  <c r="T329"/>
  <c i="10" r="T159"/>
  <c r="BK336"/>
  <c r="J336"/>
  <c r="J71"/>
  <c i="11" r="BK164"/>
  <c r="J164"/>
  <c r="J66"/>
  <c r="P329"/>
  <c r="P390"/>
  <c r="BK405"/>
  <c r="J405"/>
  <c r="J71"/>
  <c r="BK417"/>
  <c r="J417"/>
  <c r="J72"/>
  <c r="BK596"/>
  <c r="J596"/>
  <c r="J74"/>
  <c r="R694"/>
  <c r="P1092"/>
  <c i="12" r="R95"/>
  <c r="R94"/>
  <c r="P185"/>
  <c r="T304"/>
  <c i="13" r="P95"/>
  <c r="R159"/>
  <c r="BK329"/>
  <c r="J329"/>
  <c r="J69"/>
  <c r="T329"/>
  <c r="BK336"/>
  <c r="J336"/>
  <c r="J71"/>
  <c r="R336"/>
  <c i="14" r="BK164"/>
  <c r="J164"/>
  <c r="J66"/>
  <c r="P329"/>
  <c r="P390"/>
  <c r="P426"/>
  <c r="T596"/>
  <c r="T862"/>
  <c r="BK975"/>
  <c r="J975"/>
  <c r="J77"/>
  <c r="R975"/>
  <c r="BK1092"/>
  <c r="J1092"/>
  <c r="J79"/>
  <c i="15" r="T105"/>
  <c r="P145"/>
  <c r="T145"/>
  <c r="BK304"/>
  <c r="J304"/>
  <c r="J70"/>
  <c r="R329"/>
  <c i="16" r="R159"/>
  <c i="17" r="R164"/>
  <c r="BK426"/>
  <c r="J426"/>
  <c r="J73"/>
  <c r="T596"/>
  <c r="P862"/>
  <c r="R975"/>
  <c i="18" r="R105"/>
  <c r="R185"/>
  <c r="T329"/>
  <c i="2" r="T164"/>
  <c r="T352"/>
  <c r="P367"/>
  <c r="BK379"/>
  <c r="J379"/>
  <c r="J72"/>
  <c r="R379"/>
  <c r="R524"/>
  <c r="BK729"/>
  <c r="J729"/>
  <c r="J76"/>
  <c r="T932"/>
  <c i="3" r="P95"/>
  <c r="P94"/>
  <c r="T105"/>
  <c r="BK185"/>
  <c r="J185"/>
  <c r="J69"/>
  <c r="BK304"/>
  <c r="J304"/>
  <c r="J70"/>
  <c r="P329"/>
  <c i="4" r="R159"/>
  <c i="5" r="P103"/>
  <c r="R103"/>
  <c r="BK312"/>
  <c r="J312"/>
  <c r="J67"/>
  <c r="P352"/>
  <c r="BK388"/>
  <c r="J388"/>
  <c r="J73"/>
  <c r="P524"/>
  <c r="R622"/>
  <c r="BK932"/>
  <c r="J932"/>
  <c r="J79"/>
  <c i="6" r="P105"/>
  <c r="P185"/>
  <c r="P304"/>
  <c r="P329"/>
  <c i="7" r="T159"/>
  <c r="P336"/>
  <c i="8" r="T164"/>
  <c r="BK390"/>
  <c r="J390"/>
  <c r="J68"/>
  <c r="R426"/>
  <c r="R596"/>
  <c r="BK862"/>
  <c r="J862"/>
  <c r="J76"/>
  <c r="P1092"/>
  <c i="9" r="R105"/>
  <c r="T185"/>
  <c r="P329"/>
  <c i="10" r="R159"/>
  <c i="11" r="P164"/>
  <c r="R329"/>
  <c r="R390"/>
  <c r="P405"/>
  <c r="P417"/>
  <c r="T426"/>
  <c r="P694"/>
  <c r="P862"/>
  <c r="BK1092"/>
  <c r="J1092"/>
  <c r="J79"/>
  <c i="12" r="P95"/>
  <c r="P94"/>
  <c r="P105"/>
  <c r="T105"/>
  <c r="R145"/>
  <c r="R304"/>
  <c i="13" r="R95"/>
  <c i="14" r="P164"/>
  <c r="R329"/>
  <c r="R426"/>
  <c r="R596"/>
  <c r="BK862"/>
  <c r="J862"/>
  <c r="J76"/>
  <c r="T1092"/>
  <c i="15" r="P105"/>
  <c r="BK145"/>
  <c r="J145"/>
  <c r="J68"/>
  <c r="R145"/>
  <c r="R304"/>
  <c i="16" r="P95"/>
  <c r="T95"/>
  <c r="BK329"/>
  <c r="J329"/>
  <c r="J69"/>
  <c r="BK336"/>
  <c r="J336"/>
  <c r="J71"/>
  <c i="17" r="BK164"/>
  <c r="J164"/>
  <c r="J66"/>
  <c r="BK329"/>
  <c r="J329"/>
  <c r="J67"/>
  <c r="R390"/>
  <c r="T426"/>
  <c r="R596"/>
  <c r="T694"/>
  <c r="BK975"/>
  <c r="J975"/>
  <c r="J77"/>
  <c i="18" r="BK95"/>
  <c r="J95"/>
  <c r="J65"/>
  <c r="T95"/>
  <c r="T94"/>
  <c r="P145"/>
  <c r="T145"/>
  <c r="T304"/>
  <c i="19" r="P159"/>
  <c r="BK336"/>
  <c r="J336"/>
  <c r="J71"/>
  <c i="2" r="R103"/>
  <c r="R312"/>
  <c r="P388"/>
  <c r="P524"/>
  <c r="R622"/>
  <c i="3" r="BK95"/>
  <c r="BK94"/>
  <c r="J94"/>
  <c r="J64"/>
  <c r="R105"/>
  <c r="P185"/>
  <c r="P304"/>
  <c r="R329"/>
  <c i="4" r="P95"/>
  <c r="T95"/>
  <c r="R329"/>
  <c i="5" r="T164"/>
  <c r="R352"/>
  <c r="BK367"/>
  <c r="J367"/>
  <c r="J71"/>
  <c r="R367"/>
  <c r="BK379"/>
  <c r="J379"/>
  <c r="J72"/>
  <c r="R379"/>
  <c r="BK524"/>
  <c r="J524"/>
  <c r="J74"/>
  <c r="BK729"/>
  <c r="J729"/>
  <c r="J76"/>
  <c r="T932"/>
  <c i="6" r="BK95"/>
  <c r="BK94"/>
  <c r="R95"/>
  <c r="R94"/>
  <c r="BK185"/>
  <c r="J185"/>
  <c r="J69"/>
  <c r="R304"/>
  <c i="7" r="BK159"/>
  <c r="J159"/>
  <c r="J68"/>
  <c r="P329"/>
  <c r="T336"/>
  <c i="8" r="R164"/>
  <c r="BK426"/>
  <c r="P596"/>
  <c r="R694"/>
  <c r="R1092"/>
  <c i="9" r="BK105"/>
  <c r="J105"/>
  <c r="J67"/>
  <c r="P185"/>
  <c r="T304"/>
  <c i="10" r="BK159"/>
  <c r="J159"/>
  <c r="J68"/>
  <c r="BK329"/>
  <c r="J329"/>
  <c r="J69"/>
  <c r="R336"/>
  <c i="11" r="P103"/>
  <c r="P102"/>
  <c r="R103"/>
  <c r="BK329"/>
  <c r="J329"/>
  <c r="J67"/>
  <c r="BK390"/>
  <c r="J390"/>
  <c r="J68"/>
  <c r="R405"/>
  <c r="R417"/>
  <c r="R596"/>
  <c r="T862"/>
  <c r="P975"/>
  <c r="R975"/>
  <c i="12" r="R105"/>
  <c r="BK145"/>
  <c r="J145"/>
  <c r="J68"/>
  <c r="P145"/>
  <c r="T145"/>
  <c r="P304"/>
  <c r="R329"/>
  <c i="13" r="BK159"/>
  <c r="J159"/>
  <c r="J68"/>
  <c i="14" r="T164"/>
  <c r="BK390"/>
  <c r="J390"/>
  <c r="J68"/>
  <c r="T390"/>
  <c r="P405"/>
  <c r="R405"/>
  <c r="BK417"/>
  <c r="J417"/>
  <c r="J72"/>
  <c r="T417"/>
  <c r="BK596"/>
  <c r="J596"/>
  <c r="J74"/>
  <c r="T694"/>
  <c i="15" r="BK105"/>
  <c r="J105"/>
  <c r="J67"/>
  <c r="P185"/>
  <c r="T304"/>
  <c i="16" r="T159"/>
  <c r="P336"/>
  <c i="17" r="T164"/>
  <c r="BK390"/>
  <c r="J390"/>
  <c r="J68"/>
  <c r="BK405"/>
  <c r="J405"/>
  <c r="J71"/>
  <c r="R405"/>
  <c r="BK417"/>
  <c r="J417"/>
  <c r="J72"/>
  <c r="BK596"/>
  <c r="J596"/>
  <c r="J74"/>
  <c r="R694"/>
  <c r="R1092"/>
  <c i="18" r="R95"/>
  <c r="R94"/>
  <c r="BK145"/>
  <c r="J145"/>
  <c r="J68"/>
  <c r="R145"/>
  <c r="R304"/>
  <c i="19" r="R95"/>
  <c r="P329"/>
  <c i="2" r="BK103"/>
  <c r="J103"/>
  <c r="J65"/>
  <c r="R164"/>
  <c r="BK388"/>
  <c r="J388"/>
  <c r="J73"/>
  <c r="T524"/>
  <c r="R729"/>
  <c r="BK842"/>
  <c r="J842"/>
  <c r="J77"/>
  <c r="T842"/>
  <c r="R932"/>
  <c i="3" r="BK105"/>
  <c r="BK104"/>
  <c r="J104"/>
  <c r="J66"/>
  <c r="T185"/>
  <c r="T329"/>
  <c i="4" r="P159"/>
  <c r="T329"/>
  <c r="T336"/>
  <c i="5" r="P164"/>
  <c r="P312"/>
  <c r="T352"/>
  <c r="P367"/>
  <c r="T367"/>
  <c r="P379"/>
  <c r="T379"/>
  <c r="BK622"/>
  <c r="J622"/>
  <c r="J75"/>
  <c r="P729"/>
  <c r="BK842"/>
  <c r="J842"/>
  <c r="J77"/>
  <c r="P842"/>
  <c r="T842"/>
  <c r="R932"/>
  <c i="6" r="T105"/>
  <c r="R145"/>
  <c r="T304"/>
  <c i="7" r="BK95"/>
  <c r="J95"/>
  <c r="J65"/>
  <c r="T95"/>
  <c r="T94"/>
  <c r="T93"/>
  <c r="T329"/>
  <c i="8" r="P103"/>
  <c r="R103"/>
  <c r="R102"/>
  <c r="P329"/>
  <c r="P390"/>
  <c r="T426"/>
  <c r="T596"/>
  <c r="R862"/>
  <c r="BK975"/>
  <c r="J975"/>
  <c r="J77"/>
  <c r="R975"/>
  <c r="BK1092"/>
  <c r="J1092"/>
  <c r="J79"/>
  <c i="9" r="BK95"/>
  <c r="J95"/>
  <c r="J65"/>
  <c r="R95"/>
  <c r="R94"/>
  <c r="T95"/>
  <c r="T94"/>
  <c r="R185"/>
  <c r="BK329"/>
  <c r="J329"/>
  <c r="J71"/>
  <c i="10" r="P95"/>
  <c r="T95"/>
  <c r="R329"/>
  <c r="P336"/>
  <c i="11" r="T164"/>
  <c r="T390"/>
  <c r="T405"/>
  <c r="T417"/>
  <c r="R426"/>
  <c r="T596"/>
  <c r="T694"/>
  <c r="T1092"/>
  <c i="12" r="BK95"/>
  <c r="BK94"/>
  <c r="J94"/>
  <c r="J64"/>
  <c r="T95"/>
  <c r="T94"/>
  <c r="R185"/>
  <c r="BK329"/>
  <c r="J329"/>
  <c r="J71"/>
  <c i="13" r="T95"/>
  <c i="14" r="R164"/>
  <c r="BK426"/>
  <c r="J426"/>
  <c r="J73"/>
  <c r="P596"/>
  <c r="R694"/>
  <c r="P1092"/>
  <c i="15" r="P95"/>
  <c r="P94"/>
  <c r="BK185"/>
  <c r="J185"/>
  <c r="J69"/>
  <c r="P304"/>
  <c r="P329"/>
  <c i="16" r="P159"/>
  <c r="T329"/>
  <c r="T336"/>
  <c i="17" r="P103"/>
  <c r="T103"/>
  <c r="R329"/>
  <c r="T390"/>
  <c r="P426"/>
  <c r="P694"/>
  <c r="R862"/>
  <c r="P1092"/>
  <c i="18" r="BK105"/>
  <c r="J105"/>
  <c r="J67"/>
  <c r="T185"/>
  <c r="P329"/>
  <c i="19" r="P95"/>
  <c r="P94"/>
  <c r="P93"/>
  <c i="1" r="AU78"/>
  <c i="19" r="R159"/>
  <c r="BK329"/>
  <c r="J329"/>
  <c r="J69"/>
  <c r="P336"/>
  <c i="2" r="BK164"/>
  <c r="J164"/>
  <c r="J66"/>
  <c r="T312"/>
  <c r="R352"/>
  <c r="BK367"/>
  <c r="J367"/>
  <c r="J71"/>
  <c r="R367"/>
  <c r="T367"/>
  <c r="P379"/>
  <c r="T379"/>
  <c r="BK524"/>
  <c r="J524"/>
  <c r="J74"/>
  <c r="T622"/>
  <c i="3" r="P105"/>
  <c r="R185"/>
  <c r="BK329"/>
  <c r="J329"/>
  <c r="J71"/>
  <c i="4" r="BK95"/>
  <c r="R95"/>
  <c r="BK329"/>
  <c r="J329"/>
  <c r="J69"/>
  <c r="P336"/>
  <c i="5" r="R164"/>
  <c r="BK352"/>
  <c r="J352"/>
  <c r="J68"/>
  <c r="P388"/>
  <c r="T524"/>
  <c r="R729"/>
  <c i="6" r="P95"/>
  <c r="P94"/>
  <c r="T95"/>
  <c r="T94"/>
  <c r="BK145"/>
  <c r="J145"/>
  <c r="J68"/>
  <c r="P145"/>
  <c r="T145"/>
  <c r="BK304"/>
  <c r="J304"/>
  <c r="J70"/>
  <c r="R329"/>
  <c i="7" r="P95"/>
  <c r="P94"/>
  <c r="P93"/>
  <c i="1" r="AU62"/>
  <c i="7" r="R95"/>
  <c r="R329"/>
  <c i="8" r="BK164"/>
  <c r="J164"/>
  <c r="J66"/>
  <c r="T329"/>
  <c r="T390"/>
  <c r="BK405"/>
  <c r="J405"/>
  <c r="J71"/>
  <c r="R405"/>
  <c r="BK417"/>
  <c r="J417"/>
  <c r="J72"/>
  <c r="R417"/>
  <c r="BK596"/>
  <c r="J596"/>
  <c r="J74"/>
  <c r="T694"/>
  <c i="9" r="P95"/>
  <c r="P94"/>
  <c r="BK185"/>
  <c r="J185"/>
  <c r="J69"/>
  <c r="R304"/>
  <c i="10" r="BK95"/>
  <c r="J95"/>
  <c r="J65"/>
  <c r="R95"/>
  <c r="R94"/>
  <c r="R93"/>
  <c r="P329"/>
  <c i="11" r="R164"/>
  <c r="P426"/>
  <c r="BK694"/>
  <c r="J694"/>
  <c r="J75"/>
  <c r="BK862"/>
  <c r="J862"/>
  <c r="J76"/>
  <c r="R1092"/>
  <c i="12" r="BK105"/>
  <c r="J105"/>
  <c r="J67"/>
  <c r="T185"/>
  <c r="P329"/>
  <c i="13" r="BK95"/>
  <c r="T159"/>
  <c r="P329"/>
  <c r="R329"/>
  <c r="P336"/>
  <c r="T336"/>
  <c i="14" r="P103"/>
  <c r="P102"/>
  <c r="R103"/>
  <c r="BK329"/>
  <c r="J329"/>
  <c r="J67"/>
  <c r="T426"/>
  <c r="P694"/>
  <c r="R862"/>
  <c r="P975"/>
  <c r="T975"/>
  <c r="R1092"/>
  <c i="15" r="BK95"/>
  <c r="J95"/>
  <c r="J65"/>
  <c r="R95"/>
  <c r="R94"/>
  <c r="T95"/>
  <c r="T94"/>
  <c r="R185"/>
  <c r="BK329"/>
  <c r="J329"/>
  <c r="J71"/>
  <c i="16" r="BK159"/>
  <c r="J159"/>
  <c r="J68"/>
  <c r="R329"/>
  <c i="17" r="P164"/>
  <c r="P329"/>
  <c r="P390"/>
  <c r="R426"/>
  <c r="BK694"/>
  <c r="J694"/>
  <c r="J75"/>
  <c r="T862"/>
  <c r="T1092"/>
  <c i="18" r="P95"/>
  <c r="P94"/>
  <c r="T105"/>
  <c r="T104"/>
  <c r="T93"/>
  <c r="P185"/>
  <c r="P304"/>
  <c r="R329"/>
  <c i="19" r="BK95"/>
  <c r="J95"/>
  <c r="J65"/>
  <c r="T95"/>
  <c r="T159"/>
  <c r="T329"/>
  <c r="R336"/>
  <c i="2" r="P103"/>
  <c r="P102"/>
  <c r="T103"/>
  <c r="T102"/>
  <c r="BK312"/>
  <c r="J312"/>
  <c r="J67"/>
  <c r="BK352"/>
  <c r="J352"/>
  <c r="J68"/>
  <c r="T388"/>
  <c r="BK622"/>
  <c r="J622"/>
  <c r="J75"/>
  <c r="T729"/>
  <c r="P842"/>
  <c r="R842"/>
  <c r="P932"/>
  <c i="3" r="T95"/>
  <c r="T94"/>
  <c r="P145"/>
  <c r="R145"/>
  <c r="R304"/>
  <c i="4" r="BK159"/>
  <c r="J159"/>
  <c r="J68"/>
  <c r="P329"/>
  <c r="R336"/>
  <c i="5" r="BK164"/>
  <c r="J164"/>
  <c r="J66"/>
  <c r="R312"/>
  <c r="T388"/>
  <c r="P622"/>
  <c r="T729"/>
  <c r="R842"/>
  <c r="P932"/>
  <c i="6" r="R105"/>
  <c r="R104"/>
  <c r="R93"/>
  <c r="T185"/>
  <c r="T329"/>
  <c i="7" r="R159"/>
  <c r="R336"/>
  <c i="8" r="P164"/>
  <c r="BK329"/>
  <c r="J329"/>
  <c r="J67"/>
  <c r="P426"/>
  <c r="P694"/>
  <c r="T862"/>
  <c r="P975"/>
  <c r="T975"/>
  <c r="T1092"/>
  <c i="9" r="T105"/>
  <c r="P145"/>
  <c r="T145"/>
  <c r="P304"/>
  <c r="R329"/>
  <c i="10" r="P159"/>
  <c r="T329"/>
  <c r="T336"/>
  <c i="11" r="BK103"/>
  <c r="J103"/>
  <c r="J65"/>
  <c r="T103"/>
  <c r="T329"/>
  <c r="BK426"/>
  <c r="J426"/>
  <c r="J73"/>
  <c r="P596"/>
  <c r="R862"/>
  <c r="BK975"/>
  <c r="J975"/>
  <c r="J77"/>
  <c r="T975"/>
  <c i="12" r="BK185"/>
  <c r="J185"/>
  <c r="J69"/>
  <c r="BK304"/>
  <c r="J304"/>
  <c r="J70"/>
  <c r="T329"/>
  <c i="13" r="P159"/>
  <c i="14" r="BK103"/>
  <c r="J103"/>
  <c r="J65"/>
  <c r="T103"/>
  <c r="T329"/>
  <c r="R390"/>
  <c r="BK405"/>
  <c r="J405"/>
  <c r="J71"/>
  <c r="T405"/>
  <c r="P417"/>
  <c r="R417"/>
  <c r="BK694"/>
  <c r="J694"/>
  <c r="J75"/>
  <c r="P862"/>
  <c i="15" r="R105"/>
  <c r="R104"/>
  <c r="R93"/>
  <c r="T185"/>
  <c r="T329"/>
  <c i="16" r="BK95"/>
  <c r="R95"/>
  <c r="R94"/>
  <c r="R93"/>
  <c r="P329"/>
  <c r="R336"/>
  <c i="17" r="BK103"/>
  <c r="R103"/>
  <c r="R102"/>
  <c r="T329"/>
  <c r="P405"/>
  <c r="T405"/>
  <c r="P417"/>
  <c r="R417"/>
  <c r="T417"/>
  <c r="P596"/>
  <c r="BK862"/>
  <c r="J862"/>
  <c r="J76"/>
  <c r="P975"/>
  <c r="T975"/>
  <c r="BK1092"/>
  <c r="J1092"/>
  <c r="J79"/>
  <c i="18" r="P105"/>
  <c r="P104"/>
  <c r="BK185"/>
  <c r="J185"/>
  <c r="J69"/>
  <c r="BK304"/>
  <c r="J304"/>
  <c r="J70"/>
  <c r="BK329"/>
  <c r="J329"/>
  <c r="J71"/>
  <c i="19" r="BK159"/>
  <c r="J159"/>
  <c r="J68"/>
  <c r="R329"/>
  <c r="T336"/>
  <c i="2" r="BK861"/>
  <c r="J861"/>
  <c r="J78"/>
  <c i="8" r="BK401"/>
  <c r="J401"/>
  <c r="J69"/>
  <c i="11" r="BK994"/>
  <c r="J994"/>
  <c r="J78"/>
  <c i="4" r="BK334"/>
  <c r="J334"/>
  <c r="J70"/>
  <c i="5" r="BK861"/>
  <c r="J861"/>
  <c r="J78"/>
  <c i="13" r="BK151"/>
  <c r="J151"/>
  <c r="J66"/>
  <c i="5" r="BK363"/>
  <c r="J363"/>
  <c r="J69"/>
  <c i="8" r="BK994"/>
  <c r="J994"/>
  <c r="J78"/>
  <c i="17" r="BK994"/>
  <c r="J994"/>
  <c r="J78"/>
  <c i="19" r="BK151"/>
  <c r="J151"/>
  <c r="J66"/>
  <c r="BK155"/>
  <c r="J155"/>
  <c r="J67"/>
  <c r="BK334"/>
  <c r="J334"/>
  <c r="J70"/>
  <c i="10" r="BK155"/>
  <c r="J155"/>
  <c r="J67"/>
  <c i="13" r="BK155"/>
  <c r="J155"/>
  <c r="J67"/>
  <c i="14" r="BK994"/>
  <c r="J994"/>
  <c r="J78"/>
  <c i="2" r="BK363"/>
  <c r="J363"/>
  <c r="J69"/>
  <c i="4" r="BK151"/>
  <c r="J151"/>
  <c r="J66"/>
  <c r="BK155"/>
  <c r="J155"/>
  <c r="J67"/>
  <c i="7" r="BK151"/>
  <c r="J151"/>
  <c r="J66"/>
  <c r="BK155"/>
  <c r="J155"/>
  <c r="J67"/>
  <c r="BK334"/>
  <c r="J334"/>
  <c r="J70"/>
  <c i="10" r="BK151"/>
  <c r="J151"/>
  <c r="J66"/>
  <c r="BK334"/>
  <c r="J334"/>
  <c r="J70"/>
  <c i="13" r="BK334"/>
  <c r="J334"/>
  <c r="J70"/>
  <c i="16" r="BK334"/>
  <c r="J334"/>
  <c r="J70"/>
  <c i="17" r="BK401"/>
  <c r="J401"/>
  <c r="J69"/>
  <c i="11" r="BK401"/>
  <c r="J401"/>
  <c r="J69"/>
  <c i="14" r="BK401"/>
  <c r="J401"/>
  <c r="J69"/>
  <c i="16" r="BK151"/>
  <c r="J151"/>
  <c r="J66"/>
  <c r="BK155"/>
  <c r="J155"/>
  <c r="J67"/>
  <c i="19" r="F90"/>
  <c r="BF107"/>
  <c r="BF141"/>
  <c r="BF167"/>
  <c r="BF174"/>
  <c r="BF188"/>
  <c r="BF196"/>
  <c r="BF202"/>
  <c r="J56"/>
  <c r="BF134"/>
  <c r="BF148"/>
  <c r="BF199"/>
  <c r="BF209"/>
  <c i="18" r="BK94"/>
  <c r="J94"/>
  <c r="J64"/>
  <c i="19" r="BF110"/>
  <c r="BF124"/>
  <c r="BF164"/>
  <c r="BF171"/>
  <c r="BF178"/>
  <c r="BF193"/>
  <c r="BF239"/>
  <c r="BF247"/>
  <c r="BF280"/>
  <c i="18" r="BK104"/>
  <c r="J104"/>
  <c r="J66"/>
  <c i="19" r="E50"/>
  <c r="J59"/>
  <c r="BF103"/>
  <c r="BF118"/>
  <c r="BF121"/>
  <c r="BF137"/>
  <c r="BF156"/>
  <c r="BF181"/>
  <c r="BF272"/>
  <c r="BF292"/>
  <c r="BF298"/>
  <c r="BF301"/>
  <c r="BF330"/>
  <c r="BF96"/>
  <c r="BF128"/>
  <c r="BF185"/>
  <c r="BF212"/>
  <c r="BF215"/>
  <c r="BF221"/>
  <c r="BF231"/>
  <c r="BF235"/>
  <c r="BF252"/>
  <c r="BF256"/>
  <c r="BF260"/>
  <c r="BF264"/>
  <c r="BF268"/>
  <c r="BF276"/>
  <c r="BF284"/>
  <c r="BF288"/>
  <c r="BF307"/>
  <c r="BF311"/>
  <c r="BF315"/>
  <c r="BF325"/>
  <c r="BF331"/>
  <c r="BF332"/>
  <c r="BF333"/>
  <c r="BF335"/>
  <c r="BF337"/>
  <c r="BF338"/>
  <c r="BF100"/>
  <c r="BF115"/>
  <c r="BF131"/>
  <c r="BF144"/>
  <c r="BF152"/>
  <c r="BF160"/>
  <c r="BF218"/>
  <c r="BF227"/>
  <c r="BF243"/>
  <c r="BF304"/>
  <c r="BF321"/>
  <c i="18" r="E50"/>
  <c r="J59"/>
  <c r="F90"/>
  <c r="BF126"/>
  <c r="BF143"/>
  <c r="BF159"/>
  <c r="BF167"/>
  <c r="BF175"/>
  <c r="BF183"/>
  <c r="BF186"/>
  <c r="BF190"/>
  <c r="BF198"/>
  <c r="BF199"/>
  <c r="BF203"/>
  <c r="BF207"/>
  <c r="BF245"/>
  <c r="BF249"/>
  <c r="BF309"/>
  <c r="BF330"/>
  <c r="BF96"/>
  <c r="BF98"/>
  <c r="BF102"/>
  <c r="BF122"/>
  <c r="BF134"/>
  <c r="BF155"/>
  <c r="BF232"/>
  <c r="BF266"/>
  <c r="BF269"/>
  <c r="BF283"/>
  <c r="BF288"/>
  <c r="BF106"/>
  <c r="BF236"/>
  <c r="BF298"/>
  <c r="BF302"/>
  <c r="BF316"/>
  <c r="BF327"/>
  <c i="17" r="BK404"/>
  <c r="J404"/>
  <c r="J70"/>
  <c i="18" r="BF219"/>
  <c r="BF253"/>
  <c r="BF279"/>
  <c i="17" r="J103"/>
  <c r="J65"/>
  <c i="18" r="J87"/>
  <c r="BF100"/>
  <c r="BF113"/>
  <c r="BF118"/>
  <c r="BF146"/>
  <c r="BF150"/>
  <c r="BF163"/>
  <c r="BF171"/>
  <c r="BF179"/>
  <c r="BF194"/>
  <c r="BF211"/>
  <c r="BF215"/>
  <c r="BF241"/>
  <c r="BF258"/>
  <c r="BF262"/>
  <c r="BF274"/>
  <c r="BF293"/>
  <c r="BF305"/>
  <c r="BF323"/>
  <c r="BF331"/>
  <c r="BF332"/>
  <c r="BF333"/>
  <c r="BF334"/>
  <c r="BF335"/>
  <c r="BF130"/>
  <c r="BF139"/>
  <c r="BF223"/>
  <c r="BF227"/>
  <c r="BF312"/>
  <c r="BF319"/>
  <c i="17" r="J59"/>
  <c r="BF330"/>
  <c r="BF348"/>
  <c r="BF354"/>
  <c r="BF399"/>
  <c r="BF411"/>
  <c r="BF471"/>
  <c r="BF477"/>
  <c r="BF551"/>
  <c r="BF561"/>
  <c r="BF570"/>
  <c r="BF597"/>
  <c r="BF629"/>
  <c r="BF673"/>
  <c r="BF692"/>
  <c r="BF737"/>
  <c r="BF768"/>
  <c r="BF846"/>
  <c r="BF917"/>
  <c r="BF944"/>
  <c r="BF976"/>
  <c r="BF982"/>
  <c r="BF995"/>
  <c r="BF1094"/>
  <c i="16" r="J95"/>
  <c r="J65"/>
  <c i="17" r="BF104"/>
  <c r="BF165"/>
  <c r="BF296"/>
  <c r="BF368"/>
  <c r="BF435"/>
  <c r="BF493"/>
  <c r="BF564"/>
  <c r="BF585"/>
  <c r="BF667"/>
  <c r="BF860"/>
  <c r="BF881"/>
  <c r="BF1093"/>
  <c r="BF1096"/>
  <c r="BF1098"/>
  <c r="BF1099"/>
  <c r="BF1100"/>
  <c r="BF127"/>
  <c r="BF158"/>
  <c r="BF171"/>
  <c r="BF177"/>
  <c r="BF191"/>
  <c r="BF213"/>
  <c r="BF257"/>
  <c r="BF316"/>
  <c r="BF339"/>
  <c r="BF393"/>
  <c r="BF395"/>
  <c r="BF406"/>
  <c r="BF415"/>
  <c r="BF443"/>
  <c r="BF502"/>
  <c r="BF521"/>
  <c r="BF575"/>
  <c r="BF613"/>
  <c r="BF659"/>
  <c r="BF751"/>
  <c r="BF832"/>
  <c r="BF935"/>
  <c r="BF953"/>
  <c r="BF973"/>
  <c r="BF988"/>
  <c r="BF1095"/>
  <c r="BF1097"/>
  <c r="J95"/>
  <c r="BF120"/>
  <c r="BF140"/>
  <c r="BF153"/>
  <c r="BF305"/>
  <c r="BF391"/>
  <c r="BF424"/>
  <c r="BF464"/>
  <c r="BF483"/>
  <c r="BF580"/>
  <c r="BF589"/>
  <c r="BF621"/>
  <c r="BF651"/>
  <c r="BF814"/>
  <c r="BF1043"/>
  <c r="E50"/>
  <c r="F59"/>
  <c r="BF274"/>
  <c r="BF311"/>
  <c r="BF418"/>
  <c r="BF457"/>
  <c r="BF536"/>
  <c r="BF541"/>
  <c r="BF546"/>
  <c r="BF594"/>
  <c r="BF605"/>
  <c r="BF695"/>
  <c r="BF723"/>
  <c r="BF796"/>
  <c r="BF863"/>
  <c r="BF963"/>
  <c r="BF113"/>
  <c r="BF134"/>
  <c r="BF235"/>
  <c r="BF323"/>
  <c r="BF402"/>
  <c r="BF427"/>
  <c r="BF512"/>
  <c r="BF530"/>
  <c r="BF636"/>
  <c r="BF643"/>
  <c r="BF679"/>
  <c r="BF685"/>
  <c r="BF709"/>
  <c r="BF782"/>
  <c r="BF899"/>
  <c i="15" r="BK104"/>
  <c r="J104"/>
  <c r="J66"/>
  <c i="16" r="F90"/>
  <c r="BF103"/>
  <c r="BF118"/>
  <c r="BF134"/>
  <c r="BF164"/>
  <c r="BF174"/>
  <c r="BF193"/>
  <c r="BF196"/>
  <c r="BF227"/>
  <c r="BF235"/>
  <c r="BF252"/>
  <c r="BF292"/>
  <c r="BF96"/>
  <c r="BF121"/>
  <c r="BF152"/>
  <c r="BF171"/>
  <c r="BF181"/>
  <c r="BF212"/>
  <c r="BF218"/>
  <c r="BF231"/>
  <c r="BF272"/>
  <c r="BF284"/>
  <c r="J87"/>
  <c r="BF124"/>
  <c r="BF128"/>
  <c r="BF199"/>
  <c r="BF202"/>
  <c r="BF247"/>
  <c r="BF268"/>
  <c r="BF280"/>
  <c r="J59"/>
  <c r="BF100"/>
  <c r="BF115"/>
  <c r="BF137"/>
  <c r="BF148"/>
  <c r="BF178"/>
  <c r="BF209"/>
  <c r="BF215"/>
  <c r="BF221"/>
  <c r="BF239"/>
  <c r="BF260"/>
  <c r="BF264"/>
  <c r="BF332"/>
  <c r="BF337"/>
  <c r="E81"/>
  <c r="BF107"/>
  <c r="BF131"/>
  <c r="BF141"/>
  <c r="BF144"/>
  <c r="BF156"/>
  <c r="BF160"/>
  <c r="BF188"/>
  <c r="BF256"/>
  <c r="BF276"/>
  <c r="BF288"/>
  <c r="BF298"/>
  <c r="BF304"/>
  <c r="BF307"/>
  <c r="BF311"/>
  <c r="BF315"/>
  <c r="BF321"/>
  <c r="BF330"/>
  <c r="BF333"/>
  <c r="BF338"/>
  <c r="BF110"/>
  <c r="BF167"/>
  <c r="BF185"/>
  <c r="BF243"/>
  <c r="BF301"/>
  <c r="BF325"/>
  <c r="BF331"/>
  <c r="BF335"/>
  <c i="14" r="BK102"/>
  <c r="J102"/>
  <c r="J64"/>
  <c i="15" r="E81"/>
  <c r="BF100"/>
  <c r="BF122"/>
  <c r="BF134"/>
  <c r="BF139"/>
  <c r="BF155"/>
  <c r="BF171"/>
  <c r="BF179"/>
  <c r="BF186"/>
  <c r="BF198"/>
  <c r="BF203"/>
  <c r="BF207"/>
  <c r="BF249"/>
  <c r="J56"/>
  <c r="BF106"/>
  <c r="BF146"/>
  <c r="BF159"/>
  <c r="BF175"/>
  <c r="BF183"/>
  <c r="BF190"/>
  <c r="BF194"/>
  <c r="BF199"/>
  <c r="BF211"/>
  <c r="BF215"/>
  <c r="BF219"/>
  <c r="BF223"/>
  <c r="BF262"/>
  <c r="BF96"/>
  <c r="BF113"/>
  <c r="BF126"/>
  <c r="BF150"/>
  <c r="BF236"/>
  <c r="BF241"/>
  <c r="BF245"/>
  <c r="BF279"/>
  <c r="BF312"/>
  <c r="BF319"/>
  <c r="J59"/>
  <c r="BF118"/>
  <c r="BF232"/>
  <c r="BF253"/>
  <c r="BF258"/>
  <c r="BF274"/>
  <c r="BF283"/>
  <c r="BF288"/>
  <c r="BF309"/>
  <c r="BF316"/>
  <c r="BF323"/>
  <c r="BF331"/>
  <c r="BF333"/>
  <c r="BF334"/>
  <c r="BF335"/>
  <c r="F59"/>
  <c r="BF98"/>
  <c r="BF102"/>
  <c r="BF130"/>
  <c r="BF143"/>
  <c r="BF163"/>
  <c r="BF167"/>
  <c r="BF227"/>
  <c r="BF266"/>
  <c r="BF269"/>
  <c r="BF293"/>
  <c r="BF298"/>
  <c r="BF302"/>
  <c r="BF305"/>
  <c r="BF327"/>
  <c r="BF330"/>
  <c r="BF332"/>
  <c i="14" r="BF140"/>
  <c r="BF391"/>
  <c r="BF399"/>
  <c r="BF402"/>
  <c r="BF415"/>
  <c r="BF418"/>
  <c r="BF477"/>
  <c r="BF483"/>
  <c r="BF530"/>
  <c r="BF597"/>
  <c r="BF643"/>
  <c r="BF659"/>
  <c r="BF679"/>
  <c r="BF695"/>
  <c r="BF768"/>
  <c r="BF796"/>
  <c r="BF944"/>
  <c r="BF1093"/>
  <c r="BF1098"/>
  <c i="13" r="J95"/>
  <c r="J65"/>
  <c i="14" r="J56"/>
  <c r="J59"/>
  <c r="BF104"/>
  <c r="BF113"/>
  <c r="BF127"/>
  <c r="BF158"/>
  <c r="BF274"/>
  <c r="BF311"/>
  <c r="BF348"/>
  <c r="BF435"/>
  <c r="BF493"/>
  <c r="BF512"/>
  <c r="BF536"/>
  <c r="BF564"/>
  <c r="BF605"/>
  <c r="BF621"/>
  <c r="BF629"/>
  <c r="BF667"/>
  <c r="BF846"/>
  <c r="BF1043"/>
  <c r="BF1097"/>
  <c r="BF1099"/>
  <c r="BF1100"/>
  <c r="F59"/>
  <c r="BF120"/>
  <c r="BF134"/>
  <c r="BF296"/>
  <c r="BF305"/>
  <c r="BF323"/>
  <c r="BF330"/>
  <c r="BF339"/>
  <c r="BF406"/>
  <c r="BF424"/>
  <c r="BF427"/>
  <c r="BF457"/>
  <c r="BF546"/>
  <c r="BF570"/>
  <c r="BF580"/>
  <c r="BF636"/>
  <c r="BF899"/>
  <c r="BF963"/>
  <c r="BF973"/>
  <c r="BF982"/>
  <c r="BF1095"/>
  <c r="E50"/>
  <c r="BF153"/>
  <c r="BF561"/>
  <c r="BF723"/>
  <c r="BF814"/>
  <c r="BF863"/>
  <c r="BF881"/>
  <c r="BF191"/>
  <c r="BF257"/>
  <c r="BF316"/>
  <c r="BF354"/>
  <c r="BF368"/>
  <c r="BF393"/>
  <c r="BF443"/>
  <c r="BF551"/>
  <c r="BF575"/>
  <c r="BF585"/>
  <c r="BF589"/>
  <c r="BF613"/>
  <c r="BF651"/>
  <c r="BF673"/>
  <c r="BF737"/>
  <c r="BF782"/>
  <c r="BF976"/>
  <c r="BF995"/>
  <c r="BF1094"/>
  <c r="BF165"/>
  <c r="BF171"/>
  <c r="BF177"/>
  <c r="BF213"/>
  <c r="BF235"/>
  <c r="BF395"/>
  <c r="BF411"/>
  <c r="BF464"/>
  <c r="BF471"/>
  <c r="BF502"/>
  <c r="BF521"/>
  <c r="BF541"/>
  <c r="BF594"/>
  <c r="BF685"/>
  <c r="BF692"/>
  <c r="BF709"/>
  <c r="BF751"/>
  <c r="BF832"/>
  <c r="BF860"/>
  <c r="BF917"/>
  <c r="BF935"/>
  <c r="BF953"/>
  <c r="BF988"/>
  <c r="BF1096"/>
  <c i="12" r="J95"/>
  <c r="J65"/>
  <c r="BK104"/>
  <c r="J104"/>
  <c r="J66"/>
  <c i="13" r="F59"/>
  <c r="J87"/>
  <c r="BF100"/>
  <c r="BF107"/>
  <c r="BF110"/>
  <c r="BF131"/>
  <c r="BF141"/>
  <c r="BF178"/>
  <c r="BF181"/>
  <c r="BF185"/>
  <c r="BF188"/>
  <c r="BF239"/>
  <c r="E50"/>
  <c r="J90"/>
  <c r="BF103"/>
  <c r="BF160"/>
  <c r="BF164"/>
  <c r="BF171"/>
  <c r="BF174"/>
  <c r="BF202"/>
  <c i="12" r="BK93"/>
  <c r="J93"/>
  <c r="J63"/>
  <c i="13" r="BF121"/>
  <c r="BF134"/>
  <c r="BF148"/>
  <c r="BF256"/>
  <c r="BF264"/>
  <c r="BF311"/>
  <c r="BF332"/>
  <c r="BF96"/>
  <c r="BF118"/>
  <c r="BF152"/>
  <c r="BF199"/>
  <c r="BF284"/>
  <c r="BF292"/>
  <c r="BF301"/>
  <c r="BF307"/>
  <c r="BF325"/>
  <c r="BF331"/>
  <c r="BF337"/>
  <c r="BF124"/>
  <c r="BF128"/>
  <c r="BF137"/>
  <c r="BF156"/>
  <c r="BF193"/>
  <c r="BF215"/>
  <c r="BF221"/>
  <c r="BF235"/>
  <c r="BF252"/>
  <c r="BF260"/>
  <c r="BF268"/>
  <c r="BF280"/>
  <c r="BF315"/>
  <c r="BF321"/>
  <c r="BF330"/>
  <c r="BF333"/>
  <c r="BF335"/>
  <c r="BF338"/>
  <c r="BF115"/>
  <c r="BF144"/>
  <c r="BF167"/>
  <c r="BF196"/>
  <c r="BF209"/>
  <c r="BF212"/>
  <c r="BF218"/>
  <c r="BF227"/>
  <c r="BF231"/>
  <c r="BF243"/>
  <c r="BF247"/>
  <c r="BF272"/>
  <c r="BF276"/>
  <c r="BF288"/>
  <c r="BF298"/>
  <c r="BF304"/>
  <c i="12" r="E81"/>
  <c r="BF236"/>
  <c r="BF266"/>
  <c r="BF269"/>
  <c r="BF302"/>
  <c r="BF309"/>
  <c r="F90"/>
  <c r="BF134"/>
  <c r="BF139"/>
  <c r="BF171"/>
  <c r="BF175"/>
  <c r="BF183"/>
  <c r="BF199"/>
  <c r="BF203"/>
  <c r="BF207"/>
  <c r="BF211"/>
  <c r="BF227"/>
  <c r="BF245"/>
  <c r="BF262"/>
  <c r="BF293"/>
  <c r="BF316"/>
  <c i="11" r="BK404"/>
  <c r="J404"/>
  <c r="J70"/>
  <c i="12" r="J59"/>
  <c r="BF253"/>
  <c r="BF288"/>
  <c r="BF323"/>
  <c r="BF331"/>
  <c r="BF332"/>
  <c r="BF333"/>
  <c r="BF334"/>
  <c r="BF186"/>
  <c r="BF198"/>
  <c r="BF223"/>
  <c r="BF274"/>
  <c r="BF279"/>
  <c r="BF283"/>
  <c r="BF327"/>
  <c i="11" r="BK102"/>
  <c r="J102"/>
  <c r="J64"/>
  <c i="12" r="J56"/>
  <c r="BF96"/>
  <c r="BF100"/>
  <c r="BF102"/>
  <c r="BF106"/>
  <c r="BF113"/>
  <c r="BF118"/>
  <c r="BF122"/>
  <c r="BF126"/>
  <c r="BF130"/>
  <c r="BF143"/>
  <c r="BF146"/>
  <c r="BF150"/>
  <c r="BF155"/>
  <c r="BF159"/>
  <c r="BF163"/>
  <c r="BF167"/>
  <c r="BF190"/>
  <c r="BF194"/>
  <c r="BF215"/>
  <c r="BF219"/>
  <c r="BF232"/>
  <c r="BF258"/>
  <c r="BF298"/>
  <c r="BF305"/>
  <c r="BF312"/>
  <c r="BF319"/>
  <c r="BF330"/>
  <c r="BF335"/>
  <c r="BF98"/>
  <c r="BF179"/>
  <c r="BF241"/>
  <c r="BF249"/>
  <c i="10" r="BK94"/>
  <c r="J94"/>
  <c r="J64"/>
  <c i="11" r="BF104"/>
  <c r="BF134"/>
  <c r="BF158"/>
  <c r="BF171"/>
  <c r="BF177"/>
  <c r="BF391"/>
  <c r="BF399"/>
  <c r="BF402"/>
  <c r="BF435"/>
  <c r="BF443"/>
  <c r="BF551"/>
  <c r="BF580"/>
  <c r="BF594"/>
  <c r="BF695"/>
  <c r="BF832"/>
  <c r="BF863"/>
  <c r="BF881"/>
  <c r="BF976"/>
  <c r="F59"/>
  <c r="BF113"/>
  <c r="BF213"/>
  <c r="BF235"/>
  <c r="BF305"/>
  <c r="BF323"/>
  <c r="BF457"/>
  <c r="BF471"/>
  <c r="BF493"/>
  <c r="BF530"/>
  <c r="BF536"/>
  <c r="BF541"/>
  <c r="BF564"/>
  <c r="BF575"/>
  <c r="BF597"/>
  <c r="BF605"/>
  <c r="BF621"/>
  <c r="BF659"/>
  <c r="BF679"/>
  <c r="BF768"/>
  <c r="BF782"/>
  <c r="BF796"/>
  <c r="BF846"/>
  <c r="BF982"/>
  <c r="BF1093"/>
  <c r="BF1094"/>
  <c r="BF165"/>
  <c r="BF348"/>
  <c r="BF393"/>
  <c r="BF521"/>
  <c r="BF570"/>
  <c r="BF667"/>
  <c r="BF673"/>
  <c r="BF685"/>
  <c r="BF860"/>
  <c r="BF899"/>
  <c r="BF935"/>
  <c r="BF963"/>
  <c r="BF988"/>
  <c r="BF995"/>
  <c r="BF1096"/>
  <c r="BF1098"/>
  <c r="BF1099"/>
  <c r="BF1100"/>
  <c r="J56"/>
  <c r="E89"/>
  <c r="BF120"/>
  <c r="BF127"/>
  <c r="BF274"/>
  <c r="BF354"/>
  <c r="BF561"/>
  <c r="BF585"/>
  <c r="BF636"/>
  <c r="BF651"/>
  <c r="BF944"/>
  <c r="BF1043"/>
  <c r="J59"/>
  <c r="BF140"/>
  <c r="BF311"/>
  <c r="BF316"/>
  <c r="BF330"/>
  <c r="BF339"/>
  <c r="BF368"/>
  <c r="BF395"/>
  <c r="BF415"/>
  <c r="BF464"/>
  <c r="BF502"/>
  <c r="BF512"/>
  <c r="BF546"/>
  <c r="BF589"/>
  <c r="BF629"/>
  <c r="BF737"/>
  <c r="BF814"/>
  <c r="BF953"/>
  <c r="BF1097"/>
  <c r="BF153"/>
  <c r="BF191"/>
  <c r="BF257"/>
  <c r="BF296"/>
  <c r="BF406"/>
  <c r="BF411"/>
  <c r="BF418"/>
  <c r="BF424"/>
  <c r="BF427"/>
  <c r="BF477"/>
  <c r="BF483"/>
  <c r="BF613"/>
  <c r="BF643"/>
  <c r="BF692"/>
  <c r="BF709"/>
  <c r="BF723"/>
  <c r="BF751"/>
  <c r="BF917"/>
  <c r="BF973"/>
  <c r="BF1095"/>
  <c i="9" r="BK94"/>
  <c r="J94"/>
  <c r="J64"/>
  <c i="10" r="J56"/>
  <c r="E81"/>
  <c r="BF115"/>
  <c r="BF118"/>
  <c r="BF148"/>
  <c r="BF156"/>
  <c r="BF164"/>
  <c r="BF193"/>
  <c r="BF218"/>
  <c i="9" r="BK104"/>
  <c r="J104"/>
  <c r="J66"/>
  <c i="10" r="J90"/>
  <c r="BF121"/>
  <c r="BF124"/>
  <c r="BF134"/>
  <c r="BF196"/>
  <c r="BF256"/>
  <c r="F90"/>
  <c r="BF96"/>
  <c r="BF131"/>
  <c r="BF144"/>
  <c r="BF174"/>
  <c r="BF215"/>
  <c r="BF231"/>
  <c r="BF247"/>
  <c r="BF260"/>
  <c r="BF268"/>
  <c r="BF284"/>
  <c r="BF298"/>
  <c r="BF100"/>
  <c r="BF152"/>
  <c r="BF181"/>
  <c r="BF188"/>
  <c r="BF202"/>
  <c r="BF209"/>
  <c r="BF239"/>
  <c r="BF280"/>
  <c r="BF307"/>
  <c r="BF325"/>
  <c r="BF330"/>
  <c r="BF332"/>
  <c r="BF107"/>
  <c r="BF128"/>
  <c r="BF141"/>
  <c r="BF160"/>
  <c r="BF171"/>
  <c r="BF199"/>
  <c r="BF212"/>
  <c r="BF221"/>
  <c r="BF227"/>
  <c r="BF243"/>
  <c r="BF252"/>
  <c r="BF264"/>
  <c r="BF276"/>
  <c r="BF301"/>
  <c r="BF311"/>
  <c r="BF315"/>
  <c r="BF333"/>
  <c r="BF335"/>
  <c r="BF337"/>
  <c r="BF338"/>
  <c r="BF103"/>
  <c r="BF110"/>
  <c r="BF137"/>
  <c r="BF167"/>
  <c r="BF178"/>
  <c r="BF185"/>
  <c r="BF235"/>
  <c r="BF272"/>
  <c r="BF288"/>
  <c r="BF292"/>
  <c r="BF304"/>
  <c r="BF321"/>
  <c r="BF331"/>
  <c i="9" r="BF106"/>
  <c r="BF118"/>
  <c r="BF130"/>
  <c r="BF150"/>
  <c r="BF159"/>
  <c r="BF163"/>
  <c r="BF167"/>
  <c r="BF171"/>
  <c r="BF183"/>
  <c r="BF186"/>
  <c r="BF199"/>
  <c r="BF211"/>
  <c r="BF219"/>
  <c r="BF227"/>
  <c r="BF245"/>
  <c r="BF253"/>
  <c r="BF258"/>
  <c r="BF262"/>
  <c r="BF269"/>
  <c r="BF288"/>
  <c r="BF302"/>
  <c r="BF305"/>
  <c r="BF316"/>
  <c r="BF323"/>
  <c r="BF331"/>
  <c i="8" r="J426"/>
  <c r="J73"/>
  <c i="9" r="BF102"/>
  <c r="BF146"/>
  <c r="BF175"/>
  <c r="BF223"/>
  <c r="BF249"/>
  <c r="BF332"/>
  <c r="BF333"/>
  <c r="BF334"/>
  <c r="BF155"/>
  <c i="8" r="BK102"/>
  <c r="J102"/>
  <c r="J64"/>
  <c i="9" r="E50"/>
  <c r="J56"/>
  <c r="J59"/>
  <c r="F90"/>
  <c r="BF113"/>
  <c r="BF122"/>
  <c r="BF134"/>
  <c r="BF143"/>
  <c r="BF198"/>
  <c r="BF215"/>
  <c r="BF232"/>
  <c r="BF236"/>
  <c r="BF241"/>
  <c r="BF298"/>
  <c r="BF309"/>
  <c r="BF319"/>
  <c r="BF327"/>
  <c r="BF335"/>
  <c r="BF96"/>
  <c r="BF98"/>
  <c r="BF126"/>
  <c r="BF190"/>
  <c r="BF203"/>
  <c r="BF266"/>
  <c r="BF279"/>
  <c r="BF293"/>
  <c r="BF312"/>
  <c r="BF330"/>
  <c r="BF100"/>
  <c r="BF139"/>
  <c r="BF179"/>
  <c r="BF194"/>
  <c r="BF207"/>
  <c r="BF274"/>
  <c r="BF283"/>
  <c i="8" r="BF153"/>
  <c r="BF158"/>
  <c r="BF177"/>
  <c r="BF191"/>
  <c r="BF305"/>
  <c r="BF368"/>
  <c r="BF406"/>
  <c r="BF457"/>
  <c r="BF471"/>
  <c r="BF483"/>
  <c r="BF561"/>
  <c r="BF621"/>
  <c r="BF636"/>
  <c r="BF659"/>
  <c r="BF667"/>
  <c r="BF737"/>
  <c r="BF832"/>
  <c r="BF846"/>
  <c r="BF899"/>
  <c r="BF963"/>
  <c r="BF976"/>
  <c r="BF995"/>
  <c r="BF1043"/>
  <c r="BF1094"/>
  <c r="BF1095"/>
  <c r="BF1100"/>
  <c r="BF120"/>
  <c r="BF140"/>
  <c r="BF274"/>
  <c r="BF296"/>
  <c r="BF316"/>
  <c r="BF399"/>
  <c r="BF521"/>
  <c r="BF564"/>
  <c r="BF570"/>
  <c r="BF613"/>
  <c r="BF651"/>
  <c r="BF673"/>
  <c r="BF685"/>
  <c r="BF751"/>
  <c r="BF860"/>
  <c i="7" r="BK94"/>
  <c r="J94"/>
  <c r="J64"/>
  <c i="8" r="J56"/>
  <c r="J59"/>
  <c r="E89"/>
  <c r="F98"/>
  <c r="BF104"/>
  <c r="BF113"/>
  <c r="BF235"/>
  <c r="BF311"/>
  <c r="BF411"/>
  <c r="BF427"/>
  <c r="BF502"/>
  <c r="BF541"/>
  <c r="BF546"/>
  <c r="BF575"/>
  <c r="BF589"/>
  <c r="BF594"/>
  <c r="BF597"/>
  <c r="BF629"/>
  <c r="BF679"/>
  <c r="BF692"/>
  <c r="BF695"/>
  <c r="BF796"/>
  <c r="BF814"/>
  <c r="BF863"/>
  <c r="BF881"/>
  <c r="BF944"/>
  <c r="BF953"/>
  <c r="BF973"/>
  <c r="BF982"/>
  <c r="BF988"/>
  <c r="BF1093"/>
  <c r="BF1096"/>
  <c r="BF1097"/>
  <c r="BF1098"/>
  <c r="BF1099"/>
  <c r="BF171"/>
  <c r="BF330"/>
  <c r="BF395"/>
  <c r="BF402"/>
  <c r="BF418"/>
  <c r="BF435"/>
  <c r="BF464"/>
  <c r="BF477"/>
  <c r="BF493"/>
  <c r="BF536"/>
  <c r="BF551"/>
  <c r="BF643"/>
  <c r="BF709"/>
  <c r="BF723"/>
  <c r="BF768"/>
  <c r="BF917"/>
  <c r="BF935"/>
  <c r="BF165"/>
  <c r="BF213"/>
  <c r="BF257"/>
  <c r="BF339"/>
  <c r="BF348"/>
  <c r="BF354"/>
  <c r="BF391"/>
  <c r="BF424"/>
  <c r="BF443"/>
  <c r="BF512"/>
  <c r="BF782"/>
  <c r="BF127"/>
  <c r="BF134"/>
  <c r="BF323"/>
  <c r="BF393"/>
  <c r="BF415"/>
  <c r="BF530"/>
  <c r="BF580"/>
  <c r="BF585"/>
  <c r="BF605"/>
  <c i="6" r="J94"/>
  <c r="J64"/>
  <c r="J95"/>
  <c r="J65"/>
  <c r="BK104"/>
  <c r="J104"/>
  <c r="J66"/>
  <c i="7" r="E81"/>
  <c r="BF141"/>
  <c r="BF148"/>
  <c r="BF174"/>
  <c r="BF185"/>
  <c r="BF221"/>
  <c r="J56"/>
  <c r="F90"/>
  <c r="BF110"/>
  <c r="BF115"/>
  <c r="BF156"/>
  <c r="BF164"/>
  <c r="BF178"/>
  <c r="BF188"/>
  <c r="BF231"/>
  <c r="BF239"/>
  <c r="BF268"/>
  <c r="J90"/>
  <c r="BF96"/>
  <c r="BF100"/>
  <c r="BF128"/>
  <c r="BF134"/>
  <c r="BF152"/>
  <c r="BF193"/>
  <c r="BF256"/>
  <c r="BF276"/>
  <c r="BF311"/>
  <c r="BF103"/>
  <c r="BF118"/>
  <c r="BF144"/>
  <c r="BF171"/>
  <c r="BF196"/>
  <c r="BF218"/>
  <c r="BF227"/>
  <c r="BF235"/>
  <c r="BF243"/>
  <c r="BF260"/>
  <c r="BF272"/>
  <c r="BF284"/>
  <c r="BF292"/>
  <c r="BF298"/>
  <c r="BF315"/>
  <c r="BF330"/>
  <c r="BF137"/>
  <c r="BF160"/>
  <c r="BF167"/>
  <c r="BF199"/>
  <c r="BF202"/>
  <c r="BF209"/>
  <c r="BF212"/>
  <c r="BF215"/>
  <c r="BF280"/>
  <c r="BF301"/>
  <c r="BF304"/>
  <c r="BF325"/>
  <c r="BF332"/>
  <c r="BF333"/>
  <c r="BF337"/>
  <c r="BF338"/>
  <c r="BF107"/>
  <c r="BF121"/>
  <c r="BF124"/>
  <c r="BF131"/>
  <c r="BF181"/>
  <c r="BF247"/>
  <c r="BF252"/>
  <c r="BF264"/>
  <c r="BF288"/>
  <c r="BF307"/>
  <c r="BF321"/>
  <c r="BF331"/>
  <c r="BF335"/>
  <c i="6" r="BF215"/>
  <c r="BF223"/>
  <c r="BF241"/>
  <c r="BF266"/>
  <c r="BF279"/>
  <c r="BF298"/>
  <c r="BF323"/>
  <c r="BF327"/>
  <c r="BF330"/>
  <c r="BF334"/>
  <c r="E50"/>
  <c r="J56"/>
  <c r="J59"/>
  <c r="BF146"/>
  <c r="BF150"/>
  <c r="BF155"/>
  <c r="BF159"/>
  <c r="BF175"/>
  <c r="BF186"/>
  <c r="BF194"/>
  <c r="BF316"/>
  <c r="BF203"/>
  <c r="BF207"/>
  <c r="BF236"/>
  <c r="BF219"/>
  <c r="BF232"/>
  <c r="BF258"/>
  <c r="BF269"/>
  <c r="BF312"/>
  <c r="BF331"/>
  <c r="BF249"/>
  <c r="BF253"/>
  <c r="BF274"/>
  <c r="BF288"/>
  <c r="BF302"/>
  <c r="BF305"/>
  <c r="BF309"/>
  <c r="BF335"/>
  <c r="F59"/>
  <c r="BF96"/>
  <c r="BF98"/>
  <c r="BF100"/>
  <c r="BF102"/>
  <c r="BF106"/>
  <c r="BF113"/>
  <c r="BF118"/>
  <c r="BF122"/>
  <c r="BF126"/>
  <c r="BF130"/>
  <c r="BF134"/>
  <c r="BF139"/>
  <c r="BF143"/>
  <c r="BF163"/>
  <c r="BF167"/>
  <c r="BF171"/>
  <c r="BF179"/>
  <c r="BF183"/>
  <c r="BF190"/>
  <c r="BF198"/>
  <c r="BF199"/>
  <c r="BF211"/>
  <c r="BF227"/>
  <c r="BF245"/>
  <c r="BF262"/>
  <c r="BF283"/>
  <c r="BF293"/>
  <c r="BF319"/>
  <c r="BF332"/>
  <c r="BF333"/>
  <c i="5" r="E50"/>
  <c r="J56"/>
  <c r="BF104"/>
  <c r="BF120"/>
  <c r="BF140"/>
  <c r="BF171"/>
  <c r="BF177"/>
  <c r="BF186"/>
  <c r="BF269"/>
  <c r="BF357"/>
  <c r="BF364"/>
  <c r="BF368"/>
  <c r="BF423"/>
  <c r="BF457"/>
  <c r="BF557"/>
  <c r="BF587"/>
  <c r="BF601"/>
  <c r="BF607"/>
  <c r="BF623"/>
  <c r="BF659"/>
  <c r="BF820"/>
  <c r="BF840"/>
  <c r="BF127"/>
  <c r="BF158"/>
  <c r="BF165"/>
  <c r="BF208"/>
  <c r="BF386"/>
  <c r="BF441"/>
  <c r="BF478"/>
  <c r="BF498"/>
  <c r="BF508"/>
  <c r="BF525"/>
  <c r="BF533"/>
  <c r="BF641"/>
  <c r="BF766"/>
  <c r="BF784"/>
  <c r="BF811"/>
  <c r="BF855"/>
  <c r="BF934"/>
  <c i="4" r="J95"/>
  <c r="J65"/>
  <c i="5" r="BF319"/>
  <c r="BF331"/>
  <c r="BF353"/>
  <c r="BF389"/>
  <c r="BF446"/>
  <c r="BF468"/>
  <c r="BF489"/>
  <c r="BF522"/>
  <c r="BF613"/>
  <c r="BF620"/>
  <c r="BF730"/>
  <c r="BF936"/>
  <c r="BF937"/>
  <c r="F59"/>
  <c r="BF134"/>
  <c r="BF153"/>
  <c r="BF230"/>
  <c r="BF252"/>
  <c r="BF294"/>
  <c r="BF373"/>
  <c r="BF377"/>
  <c r="BF397"/>
  <c r="BF413"/>
  <c r="BF452"/>
  <c r="BF492"/>
  <c r="BF503"/>
  <c r="BF513"/>
  <c r="BF579"/>
  <c r="BF595"/>
  <c r="BF680"/>
  <c r="BF699"/>
  <c r="BF727"/>
  <c r="BF802"/>
  <c r="BF830"/>
  <c r="BF935"/>
  <c r="BF938"/>
  <c r="BF939"/>
  <c r="BF940"/>
  <c r="J98"/>
  <c r="BF113"/>
  <c r="BF281"/>
  <c r="BF288"/>
  <c r="BF340"/>
  <c r="BF355"/>
  <c r="BF380"/>
  <c r="BF418"/>
  <c r="BF462"/>
  <c r="BF473"/>
  <c r="BF541"/>
  <c r="BF689"/>
  <c r="BF709"/>
  <c r="BF748"/>
  <c r="BF843"/>
  <c r="BF897"/>
  <c r="BF933"/>
  <c r="BF299"/>
  <c r="BF306"/>
  <c r="BF313"/>
  <c r="BF325"/>
  <c r="BF361"/>
  <c r="BF405"/>
  <c r="BF429"/>
  <c r="BF435"/>
  <c r="BF483"/>
  <c r="BF517"/>
  <c r="BF549"/>
  <c r="BF564"/>
  <c r="BF571"/>
  <c r="BF632"/>
  <c r="BF650"/>
  <c r="BF671"/>
  <c r="BF718"/>
  <c r="BF849"/>
  <c r="BF862"/>
  <c i="3" r="BK93"/>
  <c r="J93"/>
  <c r="J63"/>
  <c i="4" r="F59"/>
  <c r="BF96"/>
  <c r="BF199"/>
  <c r="BF212"/>
  <c r="BF231"/>
  <c r="BF288"/>
  <c r="BF100"/>
  <c r="BF103"/>
  <c r="BF110"/>
  <c r="BF121"/>
  <c r="BF252"/>
  <c r="BF256"/>
  <c r="BF292"/>
  <c r="BF301"/>
  <c r="BF330"/>
  <c i="3" r="J105"/>
  <c r="J67"/>
  <c i="4" r="E50"/>
  <c r="J87"/>
  <c r="BF202"/>
  <c r="BF215"/>
  <c r="BF227"/>
  <c r="BF247"/>
  <c r="BF276"/>
  <c r="BF307"/>
  <c r="BF315"/>
  <c r="BF331"/>
  <c r="BF333"/>
  <c r="BF335"/>
  <c r="BF337"/>
  <c r="BF338"/>
  <c r="J59"/>
  <c r="BF115"/>
  <c r="BF118"/>
  <c r="BF128"/>
  <c r="BF131"/>
  <c r="BF134"/>
  <c r="BF152"/>
  <c r="BF167"/>
  <c r="BF174"/>
  <c r="BF193"/>
  <c r="BF221"/>
  <c r="BF239"/>
  <c r="BF264"/>
  <c r="BF268"/>
  <c r="BF272"/>
  <c r="BF284"/>
  <c r="BF298"/>
  <c r="BF332"/>
  <c i="3" r="J95"/>
  <c r="J65"/>
  <c i="4" r="BF235"/>
  <c r="BF243"/>
  <c r="BF311"/>
  <c r="BF107"/>
  <c r="BF124"/>
  <c r="BF137"/>
  <c r="BF141"/>
  <c r="BF144"/>
  <c r="BF148"/>
  <c r="BF156"/>
  <c r="BF160"/>
  <c r="BF164"/>
  <c r="BF171"/>
  <c r="BF178"/>
  <c r="BF181"/>
  <c r="BF185"/>
  <c r="BF188"/>
  <c r="BF196"/>
  <c r="BF209"/>
  <c r="BF218"/>
  <c r="BF260"/>
  <c r="BF280"/>
  <c r="BF304"/>
  <c r="BF321"/>
  <c r="BF325"/>
  <c i="2" r="BK102"/>
  <c r="J102"/>
  <c r="J64"/>
  <c i="3" r="E81"/>
  <c r="J87"/>
  <c r="BF106"/>
  <c r="BF139"/>
  <c r="BF171"/>
  <c r="BF207"/>
  <c r="BF258"/>
  <c i="2" r="BK366"/>
  <c r="J366"/>
  <c r="J70"/>
  <c i="3" r="J59"/>
  <c r="BF102"/>
  <c r="BF126"/>
  <c r="BF146"/>
  <c r="BF150"/>
  <c r="BF183"/>
  <c r="BF194"/>
  <c r="BF223"/>
  <c r="BF245"/>
  <c r="BF253"/>
  <c r="BF266"/>
  <c r="BF269"/>
  <c r="BF302"/>
  <c r="BF305"/>
  <c r="BF309"/>
  <c r="BF316"/>
  <c r="BF330"/>
  <c r="BF100"/>
  <c r="BF113"/>
  <c r="BF118"/>
  <c r="BF122"/>
  <c r="BF143"/>
  <c r="BF327"/>
  <c r="BF331"/>
  <c r="BF98"/>
  <c r="BF130"/>
  <c r="BF179"/>
  <c r="BF190"/>
  <c r="BF198"/>
  <c r="BF232"/>
  <c r="BF274"/>
  <c r="BF288"/>
  <c r="BF293"/>
  <c r="BF298"/>
  <c r="BF312"/>
  <c r="BF323"/>
  <c r="F59"/>
  <c r="BF96"/>
  <c r="BF159"/>
  <c r="BF163"/>
  <c r="BF186"/>
  <c r="BF203"/>
  <c r="BF211"/>
  <c r="BF215"/>
  <c r="BF227"/>
  <c r="BF236"/>
  <c r="BF241"/>
  <c r="BF249"/>
  <c r="BF279"/>
  <c r="BF319"/>
  <c r="BF332"/>
  <c r="BF333"/>
  <c r="BF334"/>
  <c r="BF134"/>
  <c r="BF155"/>
  <c r="BF167"/>
  <c r="BF175"/>
  <c r="BF199"/>
  <c r="BF219"/>
  <c r="BF262"/>
  <c r="BF283"/>
  <c r="BF335"/>
  <c i="2" r="BF120"/>
  <c r="BF127"/>
  <c r="BF364"/>
  <c r="BF377"/>
  <c r="BF413"/>
  <c r="BF441"/>
  <c r="BF457"/>
  <c r="BF462"/>
  <c r="BF468"/>
  <c r="BF489"/>
  <c r="BF492"/>
  <c r="BF503"/>
  <c r="BF517"/>
  <c r="BF104"/>
  <c r="BF171"/>
  <c r="BF452"/>
  <c r="BF478"/>
  <c r="BF483"/>
  <c r="BF533"/>
  <c r="J56"/>
  <c r="BF186"/>
  <c r="BF269"/>
  <c r="BF319"/>
  <c r="BF361"/>
  <c r="BF373"/>
  <c r="BF435"/>
  <c r="BF473"/>
  <c r="E50"/>
  <c r="J59"/>
  <c r="F98"/>
  <c r="BF113"/>
  <c r="BF140"/>
  <c r="BF299"/>
  <c r="BF306"/>
  <c r="BF325"/>
  <c r="BF389"/>
  <c r="BF397"/>
  <c r="BF405"/>
  <c r="BF423"/>
  <c r="BF429"/>
  <c r="BF508"/>
  <c r="BF522"/>
  <c r="BF587"/>
  <c r="BF689"/>
  <c r="BF709"/>
  <c r="BF718"/>
  <c r="BF748"/>
  <c r="BF766"/>
  <c r="BF784"/>
  <c r="BF802"/>
  <c r="BF820"/>
  <c r="BF862"/>
  <c r="BF134"/>
  <c r="BF158"/>
  <c r="BF281"/>
  <c r="BF288"/>
  <c r="BF368"/>
  <c r="BF386"/>
  <c r="BF498"/>
  <c r="BF541"/>
  <c r="BF549"/>
  <c r="BF571"/>
  <c r="BF579"/>
  <c r="BF607"/>
  <c r="BF613"/>
  <c r="BF623"/>
  <c r="BF632"/>
  <c r="BF650"/>
  <c r="BF671"/>
  <c r="BF699"/>
  <c r="BF730"/>
  <c r="BF153"/>
  <c r="BF165"/>
  <c r="BF177"/>
  <c r="BF208"/>
  <c r="BF230"/>
  <c r="BF252"/>
  <c r="BF294"/>
  <c r="BF313"/>
  <c r="BF331"/>
  <c r="BF340"/>
  <c r="BF353"/>
  <c r="BF355"/>
  <c r="BF357"/>
  <c r="BF380"/>
  <c r="BF418"/>
  <c r="BF446"/>
  <c r="BF513"/>
  <c r="BF525"/>
  <c r="BF557"/>
  <c r="BF564"/>
  <c r="BF595"/>
  <c r="BF601"/>
  <c r="BF620"/>
  <c r="BF641"/>
  <c r="BF659"/>
  <c r="BF680"/>
  <c r="BF727"/>
  <c r="BF811"/>
  <c r="BF830"/>
  <c r="BF840"/>
  <c r="BF843"/>
  <c r="BF849"/>
  <c r="BF855"/>
  <c r="BF897"/>
  <c r="BF933"/>
  <c r="BF934"/>
  <c r="BF935"/>
  <c r="BF936"/>
  <c r="BF937"/>
  <c r="BF938"/>
  <c r="BF939"/>
  <c r="BF940"/>
  <c i="3" r="F35"/>
  <c i="1" r="AZ57"/>
  <c i="9" r="J35"/>
  <c i="1" r="AV65"/>
  <c i="13" r="F38"/>
  <c i="1" r="BC70"/>
  <c i="15" r="F37"/>
  <c i="1" r="BB73"/>
  <c i="2" r="F39"/>
  <c i="1" r="BD56"/>
  <c i="8" r="F37"/>
  <c i="1" r="BB64"/>
  <c i="6" r="J35"/>
  <c i="1" r="AV61"/>
  <c i="9" r="F35"/>
  <c i="1" r="AZ65"/>
  <c i="9" r="F38"/>
  <c i="1" r="BC65"/>
  <c i="16" r="F37"/>
  <c i="1" r="BB74"/>
  <c i="18" r="F38"/>
  <c i="1" r="BC77"/>
  <c i="7" r="J35"/>
  <c i="1" r="AV62"/>
  <c i="13" r="F37"/>
  <c i="1" r="BB70"/>
  <c i="17" r="F38"/>
  <c i="1" r="BC76"/>
  <c i="3" r="J35"/>
  <c i="1" r="AV57"/>
  <c i="8" r="F38"/>
  <c i="1" r="BC64"/>
  <c i="6" r="F39"/>
  <c i="1" r="BD61"/>
  <c i="12" r="F35"/>
  <c i="1" r="AZ69"/>
  <c i="17" r="F39"/>
  <c i="1" r="BD76"/>
  <c i="16" r="F35"/>
  <c i="1" r="AZ74"/>
  <c i="19" r="F37"/>
  <c i="1" r="BB78"/>
  <c i="6" r="F35"/>
  <c i="1" r="AZ61"/>
  <c i="7" r="F35"/>
  <c i="1" r="AZ62"/>
  <c i="10" r="F37"/>
  <c i="1" r="BB66"/>
  <c i="18" r="F37"/>
  <c i="1" r="BB77"/>
  <c i="8" r="F39"/>
  <c i="1" r="BD64"/>
  <c i="2" r="J35"/>
  <c i="1" r="AV56"/>
  <c i="8" r="J35"/>
  <c i="1" r="AV64"/>
  <c i="14" r="F38"/>
  <c i="1" r="BC72"/>
  <c i="3" r="F37"/>
  <c i="1" r="BB57"/>
  <c i="7" r="F38"/>
  <c i="1" r="BC62"/>
  <c i="12" r="F39"/>
  <c i="1" r="BD69"/>
  <c i="15" r="F35"/>
  <c i="1" r="AZ73"/>
  <c i="15" r="F39"/>
  <c i="1" r="BD73"/>
  <c i="5" r="J35"/>
  <c i="1" r="AV60"/>
  <c i="14" r="F37"/>
  <c i="1" r="BB72"/>
  <c i="6" r="F38"/>
  <c i="1" r="BC61"/>
  <c i="11" r="F39"/>
  <c i="1" r="BD68"/>
  <c i="19" r="F35"/>
  <c i="1" r="AZ78"/>
  <c i="14" r="F39"/>
  <c i="1" r="BD72"/>
  <c i="10" r="F39"/>
  <c i="1" r="BD66"/>
  <c i="16" r="F38"/>
  <c i="1" r="BC74"/>
  <c r="AS54"/>
  <c i="4" r="F37"/>
  <c i="1" r="BB58"/>
  <c i="4" r="F35"/>
  <c i="1" r="AZ58"/>
  <c i="4" r="F38"/>
  <c i="1" r="BC58"/>
  <c i="10" r="F35"/>
  <c i="1" r="AZ66"/>
  <c i="15" r="J35"/>
  <c i="1" r="AV73"/>
  <c i="15" r="F38"/>
  <c i="1" r="BC73"/>
  <c i="19" r="F38"/>
  <c i="1" r="BC78"/>
  <c i="10" r="J35"/>
  <c i="1" r="AV66"/>
  <c i="11" r="J35"/>
  <c i="1" r="AV68"/>
  <c i="10" r="F38"/>
  <c i="1" r="BC66"/>
  <c i="2" r="F35"/>
  <c i="1" r="AZ56"/>
  <c i="12" r="F38"/>
  <c i="1" r="BC69"/>
  <c i="18" r="F35"/>
  <c i="1" r="AZ77"/>
  <c i="11" r="F35"/>
  <c i="1" r="AZ68"/>
  <c i="16" r="F39"/>
  <c i="1" r="BD74"/>
  <c i="7" r="F37"/>
  <c i="1" r="BB62"/>
  <c i="13" r="F39"/>
  <c i="1" r="BD70"/>
  <c i="19" r="J35"/>
  <c i="1" r="AV78"/>
  <c i="3" r="F39"/>
  <c i="1" r="BD57"/>
  <c i="5" r="F39"/>
  <c i="1" r="BD60"/>
  <c i="17" r="J35"/>
  <c i="1" r="AV76"/>
  <c i="19" r="F39"/>
  <c i="1" r="BD78"/>
  <c i="4" r="J35"/>
  <c i="1" r="AV58"/>
  <c i="5" r="F35"/>
  <c i="1" r="AZ60"/>
  <c i="7" r="F39"/>
  <c i="1" r="BD62"/>
  <c i="12" r="F37"/>
  <c i="1" r="BB69"/>
  <c i="17" r="F35"/>
  <c i="1" r="AZ76"/>
  <c i="4" r="F39"/>
  <c i="1" r="BD58"/>
  <c i="6" r="F37"/>
  <c i="1" r="BB61"/>
  <c i="9" r="F39"/>
  <c i="1" r="BD65"/>
  <c i="18" r="J35"/>
  <c i="1" r="AV77"/>
  <c i="5" r="F38"/>
  <c i="1" r="BC60"/>
  <c i="11" r="F37"/>
  <c i="1" r="BB68"/>
  <c i="3" r="F38"/>
  <c i="1" r="BC57"/>
  <c i="11" r="F38"/>
  <c i="1" r="BC68"/>
  <c i="8" r="F35"/>
  <c i="1" r="AZ64"/>
  <c i="13" r="J35"/>
  <c i="1" r="AV70"/>
  <c i="16" r="J35"/>
  <c i="1" r="AV74"/>
  <c i="2" r="F38"/>
  <c i="1" r="BC56"/>
  <c i="12" r="J35"/>
  <c i="1" r="AV69"/>
  <c i="13" r="F35"/>
  <c i="1" r="AZ70"/>
  <c i="14" r="J35"/>
  <c i="1" r="AV72"/>
  <c i="9" r="F37"/>
  <c i="1" r="BB65"/>
  <c i="14" r="F35"/>
  <c i="1" r="AZ72"/>
  <c i="18" r="F39"/>
  <c i="1" r="BD77"/>
  <c i="2" r="F37"/>
  <c i="1" r="BB56"/>
  <c i="5" r="F37"/>
  <c i="1" r="BB60"/>
  <c i="17" r="F37"/>
  <c i="1" r="BB76"/>
  <c i="8" l="1" r="P404"/>
  <c i="4" r="BK94"/>
  <c r="BK93"/>
  <c r="J93"/>
  <c i="17" r="P102"/>
  <c i="10" r="P94"/>
  <c r="P93"/>
  <c i="1" r="AU66"/>
  <c i="6" r="T104"/>
  <c r="T93"/>
  <c i="11" r="R102"/>
  <c i="4" r="P94"/>
  <c r="P93"/>
  <c i="1" r="AU58"/>
  <c i="3" r="R104"/>
  <c r="R93"/>
  <c i="16" r="T94"/>
  <c r="T93"/>
  <c i="11" r="P404"/>
  <c r="P101"/>
  <c i="1" r="AU68"/>
  <c i="9" r="R104"/>
  <c r="R93"/>
  <c i="5" r="P102"/>
  <c i="13" r="R94"/>
  <c r="R93"/>
  <c i="10" r="T94"/>
  <c r="T93"/>
  <c i="9" r="T104"/>
  <c r="T93"/>
  <c i="13" r="BK94"/>
  <c r="J94"/>
  <c r="J64"/>
  <c i="2" r="T366"/>
  <c i="17" r="T102"/>
  <c i="13" r="T94"/>
  <c r="T93"/>
  <c i="5" r="T366"/>
  <c i="16" r="P94"/>
  <c r="P93"/>
  <c i="1" r="AU74"/>
  <c i="15" r="P104"/>
  <c r="P93"/>
  <c i="1" r="AU73"/>
  <c i="12" r="T104"/>
  <c r="T93"/>
  <c i="3" r="T104"/>
  <c r="T93"/>
  <c i="18" r="R104"/>
  <c r="R93"/>
  <c i="14" r="P404"/>
  <c r="P101"/>
  <c i="1" r="AU72"/>
  <c i="9" r="P104"/>
  <c r="P93"/>
  <c i="1" r="AU65"/>
  <c i="14" r="R102"/>
  <c i="7" r="R94"/>
  <c r="R93"/>
  <c i="4" r="R94"/>
  <c r="R93"/>
  <c i="8" r="T404"/>
  <c i="19" r="R94"/>
  <c r="R93"/>
  <c i="2" r="P366"/>
  <c r="P101"/>
  <c i="1" r="AU56"/>
  <c i="17" r="T404"/>
  <c i="8" r="T102"/>
  <c r="T101"/>
  <c i="5" r="R102"/>
  <c i="17" r="BK102"/>
  <c r="J102"/>
  <c r="J64"/>
  <c i="14" r="T102"/>
  <c i="11" r="T102"/>
  <c i="19" r="T94"/>
  <c r="T93"/>
  <c i="18" r="P93"/>
  <c i="1" r="AU77"/>
  <c i="17" r="R404"/>
  <c r="R101"/>
  <c i="4" r="T94"/>
  <c r="T93"/>
  <c i="8" r="R404"/>
  <c r="R101"/>
  <c i="5" r="T102"/>
  <c r="T101"/>
  <c i="2" r="T101"/>
  <c r="R366"/>
  <c i="11" r="R404"/>
  <c r="T404"/>
  <c r="T101"/>
  <c i="8" r="P102"/>
  <c r="P101"/>
  <c i="1" r="AU64"/>
  <c i="14" r="R404"/>
  <c i="12" r="P104"/>
  <c r="P93"/>
  <c i="1" r="AU69"/>
  <c i="6" r="P104"/>
  <c r="P93"/>
  <c i="1" r="AU61"/>
  <c i="15" r="T104"/>
  <c r="T93"/>
  <c i="13" r="P94"/>
  <c r="P93"/>
  <c i="1" r="AU70"/>
  <c i="16" r="BK94"/>
  <c r="J94"/>
  <c r="J64"/>
  <c i="14" r="T404"/>
  <c r="T101"/>
  <c i="3" r="P104"/>
  <c r="P93"/>
  <c i="1" r="AU57"/>
  <c i="17" r="P404"/>
  <c i="5" r="P366"/>
  <c i="12" r="R104"/>
  <c r="R93"/>
  <c i="8" r="BK404"/>
  <c r="J404"/>
  <c r="J70"/>
  <c i="5" r="R366"/>
  <c i="2" r="R102"/>
  <c i="15" r="BK94"/>
  <c r="J94"/>
  <c r="J64"/>
  <c i="5" r="BK102"/>
  <c r="J102"/>
  <c r="J64"/>
  <c r="BK366"/>
  <c r="J366"/>
  <c r="J70"/>
  <c i="14" r="BK404"/>
  <c r="J404"/>
  <c r="J70"/>
  <c i="19" r="BK94"/>
  <c r="J94"/>
  <c r="J64"/>
  <c i="18" r="BK93"/>
  <c r="J93"/>
  <c i="17" r="BK101"/>
  <c r="J101"/>
  <c r="J63"/>
  <c i="15" r="BK93"/>
  <c r="J93"/>
  <c r="J63"/>
  <c i="14" r="BK101"/>
  <c r="J101"/>
  <c i="11" r="BK101"/>
  <c r="J101"/>
  <c i="10" r="BK93"/>
  <c r="J93"/>
  <c i="9" r="BK93"/>
  <c r="J93"/>
  <c r="J63"/>
  <c i="8" r="BK101"/>
  <c r="J101"/>
  <c i="7" r="BK93"/>
  <c r="J93"/>
  <c r="J63"/>
  <c i="6" r="BK93"/>
  <c r="J93"/>
  <c i="2" r="BK101"/>
  <c r="J101"/>
  <c r="J63"/>
  <c r="F36"/>
  <c i="1" r="BA56"/>
  <c r="BD71"/>
  <c i="18" r="J36"/>
  <c i="1" r="AW77"/>
  <c r="AT77"/>
  <c i="12" r="J36"/>
  <c i="1" r="AW69"/>
  <c r="AT69"/>
  <c r="BD55"/>
  <c i="6" r="J36"/>
  <c i="1" r="AW61"/>
  <c r="AT61"/>
  <c r="AZ71"/>
  <c r="AV71"/>
  <c r="AZ67"/>
  <c r="AV67"/>
  <c i="2" r="J36"/>
  <c i="1" r="AW56"/>
  <c r="AT56"/>
  <c i="16" r="J36"/>
  <c i="1" r="AW74"/>
  <c r="AT74"/>
  <c i="10" r="J36"/>
  <c i="1" r="AW66"/>
  <c r="AT66"/>
  <c i="12" r="F36"/>
  <c i="1" r="BA69"/>
  <c r="BC55"/>
  <c i="6" r="F36"/>
  <c i="1" r="BA61"/>
  <c r="BC75"/>
  <c r="AY75"/>
  <c i="7" r="F36"/>
  <c i="1" r="BA62"/>
  <c i="8" r="J36"/>
  <c i="1" r="AW64"/>
  <c r="AT64"/>
  <c i="10" r="F36"/>
  <c i="1" r="BA66"/>
  <c i="9" r="F36"/>
  <c i="1" r="BA65"/>
  <c i="11" r="J32"/>
  <c i="1" r="AG68"/>
  <c i="12" r="J32"/>
  <c i="1" r="AG69"/>
  <c r="BC67"/>
  <c r="AY67"/>
  <c r="BD67"/>
  <c i="13" r="J36"/>
  <c i="1" r="AW70"/>
  <c r="AT70"/>
  <c r="BB71"/>
  <c r="AX71"/>
  <c i="17" r="J36"/>
  <c i="1" r="AW76"/>
  <c r="AT76"/>
  <c i="4" r="J32"/>
  <c i="1" r="AG58"/>
  <c r="BB67"/>
  <c r="AX67"/>
  <c i="19" r="F36"/>
  <c i="1" r="BA78"/>
  <c r="BB59"/>
  <c r="AX59"/>
  <c i="13" r="F36"/>
  <c i="1" r="BA70"/>
  <c i="14" r="F36"/>
  <c i="1" r="BA72"/>
  <c r="BB55"/>
  <c r="AX55"/>
  <c i="5" r="J36"/>
  <c i="1" r="AW60"/>
  <c r="AT60"/>
  <c i="4" r="F36"/>
  <c i="1" r="BA58"/>
  <c i="8" r="J32"/>
  <c i="1" r="AG64"/>
  <c r="BD63"/>
  <c r="BC63"/>
  <c r="AY63"/>
  <c i="11" r="F36"/>
  <c i="1" r="BA68"/>
  <c i="8" r="F36"/>
  <c i="1" r="BA64"/>
  <c i="11" r="J36"/>
  <c i="1" r="AW68"/>
  <c r="AT68"/>
  <c i="14" r="J32"/>
  <c i="1" r="AG72"/>
  <c i="15" r="J36"/>
  <c i="1" r="AW73"/>
  <c r="AT73"/>
  <c i="6" r="J32"/>
  <c i="1" r="AG61"/>
  <c r="AZ59"/>
  <c r="AV59"/>
  <c r="BC59"/>
  <c r="AY59"/>
  <c r="BD59"/>
  <c i="7" r="J36"/>
  <c i="1" r="AW62"/>
  <c r="AT62"/>
  <c r="BB63"/>
  <c r="AX63"/>
  <c r="AZ63"/>
  <c r="AV63"/>
  <c r="BC71"/>
  <c r="AY71"/>
  <c i="18" r="F36"/>
  <c i="1" r="BA77"/>
  <c i="17" r="F36"/>
  <c i="1" r="BA76"/>
  <c i="14" r="J36"/>
  <c i="1" r="AW72"/>
  <c r="AT72"/>
  <c i="18" r="J32"/>
  <c i="1" r="AG77"/>
  <c i="19" r="J36"/>
  <c i="1" r="AW78"/>
  <c r="AT78"/>
  <c i="3" r="F36"/>
  <c i="1" r="BA57"/>
  <c r="BD75"/>
  <c r="AZ75"/>
  <c r="AV75"/>
  <c i="3" r="J36"/>
  <c i="1" r="AW57"/>
  <c r="AT57"/>
  <c r="AZ55"/>
  <c i="5" r="F36"/>
  <c i="1" r="BA60"/>
  <c i="3" r="J32"/>
  <c i="1" r="AG57"/>
  <c i="4" r="J36"/>
  <c i="1" r="AW58"/>
  <c r="AT58"/>
  <c r="AN58"/>
  <c i="9" r="J36"/>
  <c i="1" r="AW65"/>
  <c r="AT65"/>
  <c i="10" r="J32"/>
  <c i="1" r="AG66"/>
  <c i="15" r="F36"/>
  <c i="1" r="BA73"/>
  <c r="BB75"/>
  <c r="AX75"/>
  <c i="16" r="F36"/>
  <c i="1" r="BA74"/>
  <c i="2" l="1" r="R101"/>
  <c i="14" r="R101"/>
  <c i="5" r="R101"/>
  <c r="P101"/>
  <c i="1" r="AU60"/>
  <c i="17" r="P101"/>
  <c i="1" r="AU76"/>
  <c i="17" r="T101"/>
  <c i="11" r="R101"/>
  <c i="13" r="BK93"/>
  <c r="J93"/>
  <c i="4" r="J94"/>
  <c r="J64"/>
  <c i="19" r="BK93"/>
  <c r="J93"/>
  <c i="5" r="BK101"/>
  <c r="J101"/>
  <c r="J63"/>
  <c i="4" r="J63"/>
  <c i="16" r="BK93"/>
  <c r="J93"/>
  <c r="J63"/>
  <c i="1" r="AN77"/>
  <c i="18" r="J63"/>
  <c r="J41"/>
  <c i="1" r="AN72"/>
  <c i="14" r="J63"/>
  <c r="J41"/>
  <c i="1" r="AN69"/>
  <c r="AN68"/>
  <c i="12" r="J41"/>
  <c i="11" r="J63"/>
  <c i="1" r="AN66"/>
  <c i="10" r="J63"/>
  <c i="11" r="J41"/>
  <c i="10" r="J41"/>
  <c i="1" r="AN64"/>
  <c i="8" r="J63"/>
  <c r="J41"/>
  <c i="1" r="AN61"/>
  <c i="6" r="J63"/>
  <c r="J41"/>
  <c i="1" r="AN57"/>
  <c i="4" r="J41"/>
  <c i="3" r="J41"/>
  <c i="1" r="AU55"/>
  <c r="AU75"/>
  <c r="BA55"/>
  <c r="AW55"/>
  <c i="9" r="J32"/>
  <c i="1" r="AG65"/>
  <c r="AG63"/>
  <c r="BA67"/>
  <c r="AW67"/>
  <c r="AT67"/>
  <c r="AY55"/>
  <c r="BC54"/>
  <c r="W32"/>
  <c i="2" r="J32"/>
  <c i="1" r="AG56"/>
  <c r="AG55"/>
  <c i="15" r="J32"/>
  <c i="1" r="AG73"/>
  <c r="BA75"/>
  <c r="AW75"/>
  <c r="AT75"/>
  <c r="BA71"/>
  <c r="AW71"/>
  <c r="AT71"/>
  <c r="AU59"/>
  <c i="17" r="J32"/>
  <c i="1" r="AG76"/>
  <c r="AU71"/>
  <c r="BA59"/>
  <c r="AW59"/>
  <c r="AT59"/>
  <c r="AZ54"/>
  <c r="AV54"/>
  <c r="AK29"/>
  <c i="13" r="J32"/>
  <c i="1" r="AG70"/>
  <c r="AG67"/>
  <c r="AV55"/>
  <c r="BB54"/>
  <c r="W31"/>
  <c i="19" r="J32"/>
  <c i="1" r="AG78"/>
  <c r="BA63"/>
  <c r="AW63"/>
  <c r="AT63"/>
  <c r="AU63"/>
  <c r="AU67"/>
  <c i="7" r="J32"/>
  <c i="1" r="AG62"/>
  <c r="BD54"/>
  <c r="W33"/>
  <c i="19" l="1" r="J41"/>
  <c i="13" r="J41"/>
  <c i="19" r="J63"/>
  <c i="13" r="J63"/>
  <c i="17" r="J41"/>
  <c i="1" r="AN76"/>
  <c i="15" r="J41"/>
  <c i="1" r="AN73"/>
  <c r="AN67"/>
  <c r="AN63"/>
  <c i="9" r="J41"/>
  <c i="1" r="AN65"/>
  <c i="7" r="J41"/>
  <c i="1" r="AN62"/>
  <c i="2" r="J41"/>
  <c i="1" r="AN56"/>
  <c r="AN78"/>
  <c r="AN70"/>
  <c i="5" r="J32"/>
  <c i="1" r="AG60"/>
  <c r="W29"/>
  <c r="AY54"/>
  <c r="AX54"/>
  <c i="16" r="J32"/>
  <c i="1" r="AG74"/>
  <c r="AN74"/>
  <c r="AG75"/>
  <c r="AT55"/>
  <c r="AU54"/>
  <c r="BA54"/>
  <c r="AW54"/>
  <c r="AK30"/>
  <c l="1" r="AN75"/>
  <c i="16" r="J41"/>
  <c i="5" r="J41"/>
  <c i="1" r="AN55"/>
  <c r="AN60"/>
  <c r="AG71"/>
  <c r="AN71"/>
  <c r="W30"/>
  <c r="AG59"/>
  <c r="AT54"/>
  <c l="1"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<sst xmlns="http://schemas.openxmlformats.org/spreadsheetml/2006/main">
  <si>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</si>
  <si>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</si>
  <si>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</si>
  <si>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</si>
  <si>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</si>
  <si>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{de0e94fc-a76b-4a08-b99b-8d4de62e36eb}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</si>
  <si>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</si>
  <si>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</si>
  <si>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</si>
  <si>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</si>
  <si>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</si>
  <si>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</si>
  <si>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</si>
  <si>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</si>
  <si>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N10792024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</si>
  <si>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</si>
  <si>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</si>
  <si>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bytových jader v objektu č.p.776, ul.Zašovská, Valašské Meziříčí</t>
  </si>
  <si>
    <t>KSO:</t>
  </si>
  <si>
    <t/>
  </si>
  <si>
    <t>CC-CZ:</t>
  </si>
  <si>
    <t>Místo:</t>
  </si>
  <si>
    <t xml:space="preserve"> </t>
  </si>
  <si>
    <t>Datum:</t>
  </si>
  <si>
    <t>24. 9. 2024</t>
  </si>
  <si>
    <t>Zadavatel:</t>
  </si>
  <si>
    <t>IČ:</t>
  </si>
  <si>
    <t>Město Valašské Meziříčí, Náměstí 7/5, 757 01 VM</t>
  </si>
  <si>
    <t>DIČ:</t>
  </si>
  <si>
    <t>Uchazeč:</t>
  </si>
  <si>
    <t>Vyplň údaj</t>
  </si>
  <si>
    <t>Projektant:</t>
  </si>
  <si>
    <t>ARTING plus s.r.o,Vrbenská 739, Valašské Meziříčí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</si>
  <si>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</si>
  <si>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</si>
  <si>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</si>
  <si>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</si>
  <si>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</si>
  <si>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</si>
  <si>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</si>
  <si>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</si>
  <si>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</si>
  <si>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</si>
  <si>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</si>
  <si>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</si>
  <si>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</si>
  <si>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</si>
  <si>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</si>
  <si>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</si>
  <si>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</si>
  <si>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</si>
  <si>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</si>
  <si>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</si>
  <si>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</si>
  <si>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</si>
  <si>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</si>
  <si>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</si>
  <si>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</si>
  <si>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</si>
  <si>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</si>
  <si>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</si>
  <si>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</si>
  <si>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</si>
  <si>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</si>
  <si>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</si>
  <si>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</si>
  <si>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</si>
  <si>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</si>
  <si>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</si>
  <si>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</si>
  <si>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</si>
  <si>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</si>
  <si>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</si>
  <si>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</si>
  <si>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</si>
  <si>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</si>
  <si>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Stavební úpravy bytu č. 32       1+ KK</t>
  </si>
  <si>
    <t>STA</t>
  </si>
  <si>
    <t>1</t>
  </si>
  <si>
    <t>{34122c03-6d04-4db9-95d9-7b0ba7ffc35c}</t>
  </si>
  <si>
    <t>/</t>
  </si>
  <si>
    <t>011</t>
  </si>
  <si>
    <t>Byt č.32 1+ KK - architektonicko stavební řešení</t>
  </si>
  <si>
    <t>Soupis</t>
  </si>
  <si>
    <t>2</t>
  </si>
  <si>
    <t>{c1a757a6-54ab-41b3-a647-f4c2dde34d73}</t>
  </si>
  <si>
    <t>012</t>
  </si>
  <si>
    <t>Byt č.32 1+ KK - ZTI a VZT</t>
  </si>
  <si>
    <t>{77409864-b93b-4828-9182-763e695d0079}</t>
  </si>
  <si>
    <t>013</t>
  </si>
  <si>
    <t>Byt č. 32 1 + KK - Elektroinstalace</t>
  </si>
  <si>
    <t>{ea87f2ec-8248-435f-8939-81c4f866c7a4}</t>
  </si>
  <si>
    <t>SO 02</t>
  </si>
  <si>
    <t xml:space="preserve">Stavební úpravy bytu č. 79       1+ KK</t>
  </si>
  <si>
    <t>{b3a2acf3-81ac-4ad8-ac74-b64a639ad3c5}</t>
  </si>
  <si>
    <t>021</t>
  </si>
  <si>
    <t>Byt č.79 1+ KK - architektonicko stavební řešení</t>
  </si>
  <si>
    <t>{decee85e-b9dc-4595-bea3-a1685e8b89ff}</t>
  </si>
  <si>
    <t>022</t>
  </si>
  <si>
    <t>Byt č.79 1+ KK - ZTI a VZT</t>
  </si>
  <si>
    <t>{cfc466d1-544d-4f11-9d66-d055d0f431b1}</t>
  </si>
  <si>
    <t>023</t>
  </si>
  <si>
    <t>Byt č. 79 1 + KK - Elektroinstalace</t>
  </si>
  <si>
    <t>{f1dcf13d-90f1-43e8-ac79-ee808febb49c}</t>
  </si>
  <si>
    <t>SO 03</t>
  </si>
  <si>
    <t xml:space="preserve">Stavební úpravy bytu č. 87       2+ KK</t>
  </si>
  <si>
    <t>{888174ba-81bd-4cb4-9d66-8082a121639e}</t>
  </si>
  <si>
    <t>031</t>
  </si>
  <si>
    <t>Byt č.87 2+ KK - architektonicko stavební řešení</t>
  </si>
  <si>
    <t>{84799b96-cdb5-4cbc-8154-9a4ac336f388}</t>
  </si>
  <si>
    <t>032</t>
  </si>
  <si>
    <t>Byt č.87 2+ KK - ZTI a VZT</t>
  </si>
  <si>
    <t>{07690fc7-92de-4bd2-9889-7efb34c8bd7a}</t>
  </si>
  <si>
    <t>033</t>
  </si>
  <si>
    <t>Byt č. 89 2 + KK - Elektroinstalace</t>
  </si>
  <si>
    <t>{0c9676de-ab30-47e1-8ac5-60b517d67946}</t>
  </si>
  <si>
    <t>SO 04</t>
  </si>
  <si>
    <t xml:space="preserve">Stavební úpravy bytu č. 92       2+ KK</t>
  </si>
  <si>
    <t>{0eb68844-4bc2-4f9d-81c3-ffb00c7179a3}</t>
  </si>
  <si>
    <t>041</t>
  </si>
  <si>
    <t>Byt č.92 2+ KK - architektonicko stavební řešení</t>
  </si>
  <si>
    <t>{c46ce3a2-0fc0-4bf8-9ef2-2828186a53e6}</t>
  </si>
  <si>
    <t>042</t>
  </si>
  <si>
    <t>Byt č.92 2+ KK - ZTI a VZT</t>
  </si>
  <si>
    <t>{b4e3f78e-b108-4d01-a959-ea9627775d62}</t>
  </si>
  <si>
    <t>043</t>
  </si>
  <si>
    <t>Byt č. 92 2+ KK - Elektroinstalace</t>
  </si>
  <si>
    <t>{f8c59807-494f-4de2-b335-5166929bdd6e}</t>
  </si>
  <si>
    <t>SO 05</t>
  </si>
  <si>
    <t xml:space="preserve">Stavební úpravy bytu č. 105       2+ KK</t>
  </si>
  <si>
    <t>{cd376bf6-3de5-4bb5-9d1c-d2f96c76ed05}</t>
  </si>
  <si>
    <t>051</t>
  </si>
  <si>
    <t>Byt č.105 2+ KK - architektonicko stavební řešení</t>
  </si>
  <si>
    <t>{454fd5d4-ee09-4ca5-a6ba-97d641f07f29}</t>
  </si>
  <si>
    <t>052</t>
  </si>
  <si>
    <t>Byt č.105 2+ KK - ZTI a VZT</t>
  </si>
  <si>
    <t>{a052da72-ec09-40cb-893f-d3630488a17e}</t>
  </si>
  <si>
    <t>053</t>
  </si>
  <si>
    <t>Byt č.105 2+ KK - Elektroinstalace</t>
  </si>
  <si>
    <t>{7a728d9c-af6a-46b0-8535-2fdf6cae0fb8}</t>
  </si>
  <si>
    <t>SO 06</t>
  </si>
  <si>
    <t xml:space="preserve">Stavební úpravy bytu č. 106       2+ KK</t>
  </si>
  <si>
    <t>{184c8e15-dfa8-40d6-9e01-68b74198b0e3}</t>
  </si>
  <si>
    <t>061</t>
  </si>
  <si>
    <t>Byt č.106 2+ KK - architektonicko stavební řešení</t>
  </si>
  <si>
    <t>{568f62d9-0545-4732-ad9b-c3704c8970d0}</t>
  </si>
  <si>
    <t>062</t>
  </si>
  <si>
    <t>Byt č.106 2+ KK - ZTI a VZT</t>
  </si>
  <si>
    <t>{2351efc8-13db-4348-aef8-6241542a727a}</t>
  </si>
  <si>
    <t>063</t>
  </si>
  <si>
    <t>Byt č.106 2+ KK - Elektroinstalace</t>
  </si>
  <si>
    <t>{b217b12c-0442-4f02-9979-f5923e33720b}</t>
  </si>
  <si>
    <t>KRYCÍ LIST SOUPISU PRACÍ</t>
  </si>
  <si>
    <t>Objekt:</t>
  </si>
  <si>
    <t xml:space="preserve">SO 01 - Stavební úpravy bytu č. 32       1+ KK</t>
  </si>
  <si>
    <t>Soupis:</t>
  </si>
  <si>
    <t>011 - Byt č.32 1+ KK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</si>
  <si>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</si>
  <si>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</si>
  <si>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</si>
  <si>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</si>
  <si>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</si>
  <si>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</si>
  <si>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</si>
  <si>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</si>
  <si>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</si>
  <si>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</si>
  <si>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</si>
  <si>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</si>
  <si>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761 - Konstrukce prosvětlovací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</si>
  <si>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</si>
  <si>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</si>
  <si>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</si>
  <si>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</si>
  <si>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</si>
  <si>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</si>
  <si>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</si>
  <si>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</si>
  <si>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</si>
  <si>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</si>
  <si>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</si>
  <si>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</si>
  <si>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</si>
  <si>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</si>
  <si>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</si>
  <si>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</si>
  <si>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</si>
  <si>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</si>
  <si>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</si>
  <si>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</si>
  <si>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</si>
  <si>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</si>
  <si>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</si>
  <si>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</si>
  <si>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</si>
  <si>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</si>
  <si>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310002101</t>
  </si>
  <si>
    <t>Vložení trub (chrániček) do otvorů vytvořených ve zdech včetně utěsnění vnější průřezové plochy do 0,02 m2, tloušťky zdi do 0,5 m</t>
  </si>
  <si>
    <t>kus</t>
  </si>
  <si>
    <t>CS ÚRS 2024 02</t>
  </si>
  <si>
    <t>4</t>
  </si>
  <si>
    <t>1221233949</t>
  </si>
  <si>
    <t>Online PSC</t>
  </si>
  <si>
    <t>https://podminky.urs.cz/item/CS_URS_2024_02/310002101</t>
  </si>
  <si>
    <t>VV</t>
  </si>
  <si>
    <t>půdorys</t>
  </si>
  <si>
    <t>5 prostupy VZT</t>
  </si>
  <si>
    <t>prostup 125</t>
  </si>
  <si>
    <t>1+1</t>
  </si>
  <si>
    <t>prostup 110</t>
  </si>
  <si>
    <t>Součet</t>
  </si>
  <si>
    <t>M</t>
  </si>
  <si>
    <t>28611112</t>
  </si>
  <si>
    <t>trubka kanalizační PVC DN 110x500mm SN4</t>
  </si>
  <si>
    <t>m</t>
  </si>
  <si>
    <t>8</t>
  </si>
  <si>
    <t>324671588</t>
  </si>
  <si>
    <t>1*0,08</t>
  </si>
  <si>
    <t>0,08*1,05 'Přepočtené koeficientem množství</t>
  </si>
  <si>
    <t>28611117</t>
  </si>
  <si>
    <t>trubka kanalizační PVC DN 125x500mm SN4</t>
  </si>
  <si>
    <t>339784350</t>
  </si>
  <si>
    <t>(1+1)*0,08</t>
  </si>
  <si>
    <t>0,16*1,05 'Přepočtené koeficientem množství</t>
  </si>
  <si>
    <t>317941121</t>
  </si>
  <si>
    <t>Osazování ocelových válcovaných nosníků na zdivu I nebo IE nebo U nebo UE nebo L do č. 12 nebo výšky do 120 mm</t>
  </si>
  <si>
    <t>t</t>
  </si>
  <si>
    <t>1381268494</t>
  </si>
  <si>
    <t>https://podminky.urs.cz/item/CS_URS_2024_02/317941121</t>
  </si>
  <si>
    <t>překlad bytové jádro</t>
  </si>
  <si>
    <t>U80</t>
  </si>
  <si>
    <t>0,94*8,64/1000</t>
  </si>
  <si>
    <t>5</t>
  </si>
  <si>
    <t>13010814</t>
  </si>
  <si>
    <t>ocel profilová jakost S235JR (11 375) průřez U (UPN) 80</t>
  </si>
  <si>
    <t>-399569692</t>
  </si>
  <si>
    <t>6</t>
  </si>
  <si>
    <t>342272215</t>
  </si>
  <si>
    <t>Příčky z pórobetonových tvárnic hladkých na tenké maltové lože objemová hmotnost do 500 kg/m3, tloušťka příčky 75 mm</t>
  </si>
  <si>
    <t>m2</t>
  </si>
  <si>
    <t>-1091378372</t>
  </si>
  <si>
    <t>https://podminky.urs.cz/item/CS_URS_2024_02/342272215</t>
  </si>
  <si>
    <t>(1,83+0,88+0,5+0,5+1,225)*2,62</t>
  </si>
  <si>
    <t>-(0,6*1,97+0,89*0,5)</t>
  </si>
  <si>
    <t>0,86*2,62</t>
  </si>
  <si>
    <t>-(0,6*1)</t>
  </si>
  <si>
    <t>Mezisoučet</t>
  </si>
  <si>
    <t>4 instalační přizdívka v.300mm</t>
  </si>
  <si>
    <t>(1,145+1,5)*0,3</t>
  </si>
  <si>
    <t>(0,2+0,2)*0,3</t>
  </si>
  <si>
    <t>7</t>
  </si>
  <si>
    <t>342291131</t>
  </si>
  <si>
    <t>Ukotvení příček plochými kotvami, do konstrukce betonové</t>
  </si>
  <si>
    <t>295597752</t>
  </si>
  <si>
    <t>https://podminky.urs.cz/item/CS_URS_2024_02/342291131</t>
  </si>
  <si>
    <t>2,62*4</t>
  </si>
  <si>
    <t>346244353</t>
  </si>
  <si>
    <t>Obezdívka koupelnových van ploch rovných z přesných pórobetonových tvárnic, na tenké maltové lože, tl. 75 mm</t>
  </si>
  <si>
    <t>-534005550</t>
  </si>
  <si>
    <t>https://podminky.urs.cz/item/CS_URS_2024_02/346244353</t>
  </si>
  <si>
    <t>sprchová vanička</t>
  </si>
  <si>
    <t>(0,89+0,8)*2*0,3</t>
  </si>
  <si>
    <t>Úpravy povrchů, podlahy a osazování výplní</t>
  </si>
  <si>
    <t>9</t>
  </si>
  <si>
    <t>611142001</t>
  </si>
  <si>
    <t>Pletivo vnitřních ploch v ploše nebo pruzích, na plném podkladu sklovláknité vtlačené do tmelu včetně tmelu stropů</t>
  </si>
  <si>
    <t>1779637528</t>
  </si>
  <si>
    <t>https://podminky.urs.cz/item/CS_URS_2024_02/611142001</t>
  </si>
  <si>
    <t>3 koupelna,WC</t>
  </si>
  <si>
    <t>3,17</t>
  </si>
  <si>
    <t>10</t>
  </si>
  <si>
    <t>611321131</t>
  </si>
  <si>
    <t>Vápenocementový štuk vnitřních ploch tloušťky do 3 mm vodorovných konstrukcí stropů rovných</t>
  </si>
  <si>
    <t>1151686327</t>
  </si>
  <si>
    <t>https://podminky.urs.cz/item/CS_URS_2024_02/611321131</t>
  </si>
  <si>
    <t>11</t>
  </si>
  <si>
    <t>611325422</t>
  </si>
  <si>
    <t>Oprava vápenocementové omítky vnitřních ploch štukové dvouvrstvé, tl. jádrové omítky do 20 mm a tl. štuku do 3 mm stropů, v rozsahu opravované plochy přes 10 do 30%</t>
  </si>
  <si>
    <t>801600624</t>
  </si>
  <si>
    <t>https://podminky.urs.cz/item/CS_URS_2024_02/611325422</t>
  </si>
  <si>
    <t>2 předsíň</t>
  </si>
  <si>
    <t>2,67</t>
  </si>
  <si>
    <t>4 obývací místnost</t>
  </si>
  <si>
    <t>3,78*3,46</t>
  </si>
  <si>
    <t>0,3*1,83</t>
  </si>
  <si>
    <t>612121112</t>
  </si>
  <si>
    <t>Zatření spár vnitřních povrchů stěrkovou hmotou, ploch z pórobetonových tvárnic stěn</t>
  </si>
  <si>
    <t>1057766548</t>
  </si>
  <si>
    <t>https://podminky.urs.cz/item/CS_URS_2024_02/612121112</t>
  </si>
  <si>
    <t>1,225*2,62</t>
  </si>
  <si>
    <t>-(0,6*1,97)</t>
  </si>
  <si>
    <t>(0,3+0,4)*2,62</t>
  </si>
  <si>
    <t>(1,145+0,86+0,8+0,08+0,8+0,89+0,8+0,3)*2,62</t>
  </si>
  <si>
    <t>0,89*0,3</t>
  </si>
  <si>
    <t>0,3*0,08</t>
  </si>
  <si>
    <t>1,43*0,08</t>
  </si>
  <si>
    <t>1,065*0,08</t>
  </si>
  <si>
    <t>(0,2+0,12)*0,08</t>
  </si>
  <si>
    <t>1,83*2,62</t>
  </si>
  <si>
    <t>-(0,89*0,5)</t>
  </si>
  <si>
    <t>13</t>
  </si>
  <si>
    <t>612131121</t>
  </si>
  <si>
    <t>Podkladní a spojovací vrstva vnitřních omítaných ploch penetrace disperzní nanášená ručně stěn</t>
  </si>
  <si>
    <t>-796020543</t>
  </si>
  <si>
    <t>https://podminky.urs.cz/item/CS_URS_2024_02/612131121</t>
  </si>
  <si>
    <t>14</t>
  </si>
  <si>
    <t>612142001</t>
  </si>
  <si>
    <t>Pletivo vnitřních ploch v ploše nebo pruzích, na plném podkladu sklovláknité vtlačené do tmelu včetně tmelu stěn</t>
  </si>
  <si>
    <t>-1426745414</t>
  </si>
  <si>
    <t>https://podminky.urs.cz/item/CS_URS_2024_02/612142001</t>
  </si>
  <si>
    <t>15</t>
  </si>
  <si>
    <t>612321131</t>
  </si>
  <si>
    <t>Vápenocementový štuk vnitřních ploch tloušťky do 3 mm svislých konstrukcí stěn</t>
  </si>
  <si>
    <t>1070996240</t>
  </si>
  <si>
    <t>https://podminky.urs.cz/item/CS_URS_2024_02/612321131</t>
  </si>
  <si>
    <t>(1,145+2,13+1,145+0,94+0,3)*1,12</t>
  </si>
  <si>
    <t>-(0,6*0,5+0,6*0,5)</t>
  </si>
  <si>
    <t>(0,8+0,89+0,8)*0,42</t>
  </si>
  <si>
    <t>0,3*1,12</t>
  </si>
  <si>
    <t>1,83*1,87</t>
  </si>
  <si>
    <t>1,05*1,12</t>
  </si>
  <si>
    <t>16</t>
  </si>
  <si>
    <t>612325422</t>
  </si>
  <si>
    <t>Oprava vápenocementové omítky vnitřních ploch štukové dvouvrstvé, tl. jádrové omítky do 20 mm a tl. štuku do 3 mm stěn, v rozsahu opravované plochy přes 10 do 30%</t>
  </si>
  <si>
    <t>-1164846989</t>
  </si>
  <si>
    <t>https://podminky.urs.cz/item/CS_URS_2024_02/612325422</t>
  </si>
  <si>
    <t xml:space="preserve">půdorys </t>
  </si>
  <si>
    <t>(2,24+1,25+0,6+1,55)*2,62</t>
  </si>
  <si>
    <t>-(0,8*1,97*2)</t>
  </si>
  <si>
    <t>(3,78+1,63+0,3+0,3+3,1+0,6+0,08+2,86)*2,62</t>
  </si>
  <si>
    <t>(1,6+1,2+0,9+2,4+0,99)*0,2</t>
  </si>
  <si>
    <t>-(1,2*1,6+0,9*2,4+0,8*1,97)</t>
  </si>
  <si>
    <t>-(0,3+1,05)*1,5</t>
  </si>
  <si>
    <t>17</t>
  </si>
  <si>
    <t>619991011</t>
  </si>
  <si>
    <t>Zakrytí vnitřních ploch před znečištěním fólií včetně pozdějšího odkrytí samostatných konstrukcí a prvků</t>
  </si>
  <si>
    <t>-711167521</t>
  </si>
  <si>
    <t>https://podminky.urs.cz/item/CS_URS_2024_02/619991011</t>
  </si>
  <si>
    <t>okno</t>
  </si>
  <si>
    <t>1,2*1,6</t>
  </si>
  <si>
    <t>0,9*2,4</t>
  </si>
  <si>
    <t>18</t>
  </si>
  <si>
    <t>642942111</t>
  </si>
  <si>
    <t>Osazování zárubní nebo rámů kovových dveřních lisovaných nebo z úhelníků bez dveřních křídel na cementovou maltu, plochy otvoru do 2,5 m2</t>
  </si>
  <si>
    <t>-1931351709</t>
  </si>
  <si>
    <t>https://podminky.urs.cz/item/CS_URS_2024_02/642942111</t>
  </si>
  <si>
    <t>19</t>
  </si>
  <si>
    <t>55331480</t>
  </si>
  <si>
    <t>zárubeň jednokřídlá ocelová pro zdění tl stěny 75-100mm rozměru 600/1970, 2100mm</t>
  </si>
  <si>
    <t>1397754990</t>
  </si>
  <si>
    <t>20</t>
  </si>
  <si>
    <t>644941111</t>
  </si>
  <si>
    <t>Montáž průvětrníků nebo mřížek odvětrávacích velikosti do 150 x 200 mm</t>
  </si>
  <si>
    <t>-410840527</t>
  </si>
  <si>
    <t>https://podminky.urs.cz/item/CS_URS_2024_02/644941111</t>
  </si>
  <si>
    <t>5c nad pračkou</t>
  </si>
  <si>
    <t>56245648</t>
  </si>
  <si>
    <t>mřížka větrací kruhová plast se síťovinou 100mm</t>
  </si>
  <si>
    <t>-602356593</t>
  </si>
  <si>
    <t>Ostatní konstrukce a práce, bourání</t>
  </si>
  <si>
    <t>22</t>
  </si>
  <si>
    <t>949101111</t>
  </si>
  <si>
    <t>Lešení pomocné pracovní pro objekty pozemních staveb pro zatížení do 150 kg/m2, o výšce lešeňové podlahy do 1,9 m</t>
  </si>
  <si>
    <t>-561132406</t>
  </si>
  <si>
    <t>https://podminky.urs.cz/item/CS_URS_2024_02/949101111</t>
  </si>
  <si>
    <t>2,67+3,17</t>
  </si>
  <si>
    <t>23</t>
  </si>
  <si>
    <t>952901111</t>
  </si>
  <si>
    <t>Vyčištění budov nebo objektů před předáním do užívání budov bytové nebo občanské výstavby, světlé výšky podlaží do 4 m</t>
  </si>
  <si>
    <t>1954061622</t>
  </si>
  <si>
    <t>https://podminky.urs.cz/item/CS_URS_2024_02/952901111</t>
  </si>
  <si>
    <t>24</t>
  </si>
  <si>
    <t>965081213</t>
  </si>
  <si>
    <t>Bourání podlah z dlaždic bez podkladního lože nebo mazaniny, s jakoukoliv výplní spár keramických nebo xylolitových tl. do 10 mm, plochy přes 1 m2</t>
  </si>
  <si>
    <t>-418727006</t>
  </si>
  <si>
    <t>https://podminky.urs.cz/item/CS_URS_2024_02/965081213</t>
  </si>
  <si>
    <t>půdorys bourání</t>
  </si>
  <si>
    <t>4 obývací místnost pod kuchyňskou linkou</t>
  </si>
  <si>
    <t>1,83*0,68</t>
  </si>
  <si>
    <t>25</t>
  </si>
  <si>
    <t>978011141</t>
  </si>
  <si>
    <t>Otlučení vápenných nebo vápenocementových omítek vnitřních ploch stropů, v rozsahu přes 10 do 30 %</t>
  </si>
  <si>
    <t>596667007</t>
  </si>
  <si>
    <t>https://podminky.urs.cz/item/CS_URS_2024_02/978011141</t>
  </si>
  <si>
    <t>26</t>
  </si>
  <si>
    <t>978013141</t>
  </si>
  <si>
    <t>Otlučení vápenných nebo vápenocementových omítek vnitřních ploch stěn s vyškrabáním spar, s očištěním zdiva, v rozsahu přes 10 do 30 %</t>
  </si>
  <si>
    <t>979849392</t>
  </si>
  <si>
    <t>https://podminky.urs.cz/item/CS_URS_2024_02/978013141</t>
  </si>
  <si>
    <t>997</t>
  </si>
  <si>
    <t>Přesun sutě</t>
  </si>
  <si>
    <t>27</t>
  </si>
  <si>
    <t>997013217</t>
  </si>
  <si>
    <t>Vnitrostaveništní doprava suti a vybouraných hmot vodorovně do 50 m s naložením ručně pro budovy a haly výšky přes 21 do 24 m</t>
  </si>
  <si>
    <t>-1497834504</t>
  </si>
  <si>
    <t>https://podminky.urs.cz/item/CS_URS_2024_02/997013217</t>
  </si>
  <si>
    <t>28</t>
  </si>
  <si>
    <t>997013501</t>
  </si>
  <si>
    <t>Odvoz suti a vybouraných hmot na skládku nebo meziskládku se složením, na vzdálenost do 1 km</t>
  </si>
  <si>
    <t>-763467738</t>
  </si>
  <si>
    <t>https://podminky.urs.cz/item/CS_URS_2024_02/997013501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</si>
  <si>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</si>
  <si>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</si>
  <si>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</si>
  <si>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1057429626</t>
  </si>
  <si>
    <t>https://podminky.urs.cz/item/CS_URS_2024_02/997013509</t>
  </si>
  <si>
    <t>1,315*4</t>
  </si>
  <si>
    <t>30</t>
  </si>
  <si>
    <t>997013631</t>
  </si>
  <si>
    <t>Poplatek za uložení stavebního odpadu na skládce (skládkovné) směsného stavebního a demoličního zatříděného do Katalogu odpadů pod kódem 17 09 04</t>
  </si>
  <si>
    <t>-879998655</t>
  </si>
  <si>
    <t>https://podminky.urs.cz/item/CS_URS_2024_02/997013631</t>
  </si>
  <si>
    <t>998</t>
  </si>
  <si>
    <t>Přesun hmot</t>
  </si>
  <si>
    <t>31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</si>
  <si>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</si>
  <si>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</si>
  <si>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-1652692927</t>
  </si>
  <si>
    <t>https://podminky.urs.cz/item/CS_URS_2024_02/998018003</t>
  </si>
  <si>
    <t>PSV</t>
  </si>
  <si>
    <t>Práce a dodávky PSV</t>
  </si>
  <si>
    <t>751</t>
  </si>
  <si>
    <t>Vzduchotechnika</t>
  </si>
  <si>
    <t>32</t>
  </si>
  <si>
    <t>751377012</t>
  </si>
  <si>
    <t>Montáž odsávacích stropů, zákrytů odsávacího zákrytu (digestoř) bytového komínového</t>
  </si>
  <si>
    <t>-1453463309</t>
  </si>
  <si>
    <t>https://podminky.urs.cz/item/CS_URS_2024_02/751377012</t>
  </si>
  <si>
    <t>33</t>
  </si>
  <si>
    <t>42958002</t>
  </si>
  <si>
    <t>odsavač par komínový (digestoř) černý nerez, max. výkon 370 m3/hod</t>
  </si>
  <si>
    <t>1447286813</t>
  </si>
  <si>
    <t>34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</si>
  <si>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</si>
  <si>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</si>
  <si>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2051208827</t>
  </si>
  <si>
    <t>https://podminky.urs.cz/item/CS_URS_2024_02/998751122</t>
  </si>
  <si>
    <t>761</t>
  </si>
  <si>
    <t>Konstrukce prosvětlovací</t>
  </si>
  <si>
    <t>35</t>
  </si>
  <si>
    <t>761111111</t>
  </si>
  <si>
    <t>Stěny a příčky ze skleněných tvárnic zděné rozměr 190 x 190 x 80 mm bezbarvé lesklé dezén mřížka</t>
  </si>
  <si>
    <t>-1339231337</t>
  </si>
  <si>
    <t>https://podminky.urs.cz/item/CS_URS_2024_02/761111111</t>
  </si>
  <si>
    <t>3 koupelna</t>
  </si>
  <si>
    <t>0,89*0,5</t>
  </si>
  <si>
    <t>36</t>
  </si>
  <si>
    <t>998761123</t>
  </si>
  <si>
    <t>Přesun hmot pro konstrukce prosvětlovací stanovený z hmotnosti přesunovaného materiálu vodorovná dopravní vzdálenost do 50 m ruční (bez užití mechanizace) v objektech výšky přes 12 do 24 m</t>
  </si>
  <si>
    <t>1475741573</t>
  </si>
  <si>
    <t>https://podminky.urs.cz/item/CS_URS_2024_02/998761123</t>
  </si>
  <si>
    <t>766</t>
  </si>
  <si>
    <t>Konstrukce truhlářské</t>
  </si>
  <si>
    <t>37</t>
  </si>
  <si>
    <t>766111820</t>
  </si>
  <si>
    <t>Demontáž dřevěných stěn plných</t>
  </si>
  <si>
    <t>1582686209</t>
  </si>
  <si>
    <t>https://podminky.urs.cz/item/CS_URS_2024_02/766111820</t>
  </si>
  <si>
    <t>půdorys stávající stav</t>
  </si>
  <si>
    <t>(1,645+2,15)*2*2,265</t>
  </si>
  <si>
    <t>0,825*2,265</t>
  </si>
  <si>
    <t>1,59*2,265</t>
  </si>
  <si>
    <t>-(0,6*2,265)</t>
  </si>
  <si>
    <t>38</t>
  </si>
  <si>
    <t>766421812</t>
  </si>
  <si>
    <t>Demontáž obložení podhledů panely, plochy přes 1,5 m2</t>
  </si>
  <si>
    <t>-1422471646</t>
  </si>
  <si>
    <t>https://podminky.urs.cz/item/CS_URS_2024_02/766421812</t>
  </si>
  <si>
    <t>3.1 umývárna</t>
  </si>
  <si>
    <t>1,97</t>
  </si>
  <si>
    <t>3.2 WC</t>
  </si>
  <si>
    <t>0,96</t>
  </si>
  <si>
    <t>39</t>
  </si>
  <si>
    <t>766660001</t>
  </si>
  <si>
    <t>Montáž dveřních křídel dřevěných nebo plastových otevíravých do ocelové zárubně povrchově upravených jednokřídlových, šířky do 800 mm</t>
  </si>
  <si>
    <t>-1635383587</t>
  </si>
  <si>
    <t>https://podminky.urs.cz/item/CS_URS_2024_02/766660001</t>
  </si>
  <si>
    <t>3 koupelna,WC 600/1970</t>
  </si>
  <si>
    <t>4 obývací pokoj 800/1970</t>
  </si>
  <si>
    <t>40</t>
  </si>
  <si>
    <t>61162084</t>
  </si>
  <si>
    <t>dveře jednokřídlé dřevotřískové povrch laminátový plné 600x1970-2100mm</t>
  </si>
  <si>
    <t>-402110804</t>
  </si>
  <si>
    <t>41</t>
  </si>
  <si>
    <t>61162086</t>
  </si>
  <si>
    <t>dveře jednokřídlé dřevotřískové povrch laminátový plné 800x1970-2100mm</t>
  </si>
  <si>
    <t>552806403</t>
  </si>
  <si>
    <t>42</t>
  </si>
  <si>
    <t>7666R</t>
  </si>
  <si>
    <t>Montáž revizních dvířek 600/1000 mm, dvoukřídlových, materiál lamino bílé</t>
  </si>
  <si>
    <t>vlastní</t>
  </si>
  <si>
    <t>829004399</t>
  </si>
  <si>
    <t xml:space="preserve">3 koupelna,WC </t>
  </si>
  <si>
    <t xml:space="preserve">revizní dvířka 600/1000 </t>
  </si>
  <si>
    <t>43</t>
  </si>
  <si>
    <t>6116R</t>
  </si>
  <si>
    <t>revizní dvířka 600/1000 mm, lamino bílé, včetně rámu a kování</t>
  </si>
  <si>
    <t>-748560333</t>
  </si>
  <si>
    <t>44</t>
  </si>
  <si>
    <t>766660728</t>
  </si>
  <si>
    <t>Montáž dveřních doplňků dveřního kování interiérového zámku</t>
  </si>
  <si>
    <t>-1649636605</t>
  </si>
  <si>
    <t>https://podminky.urs.cz/item/CS_URS_2024_02/766660728</t>
  </si>
  <si>
    <t>45</t>
  </si>
  <si>
    <t>54924015</t>
  </si>
  <si>
    <t>zámek zadlabací mezipokojový pravolevý rozteč 72x40mm</t>
  </si>
  <si>
    <t>-354388451</t>
  </si>
  <si>
    <t>46</t>
  </si>
  <si>
    <t>766660729</t>
  </si>
  <si>
    <t>Montáž dveřních doplňků dveřního kování interiérového štítku s klikou</t>
  </si>
  <si>
    <t>447280696</t>
  </si>
  <si>
    <t>https://podminky.urs.cz/item/CS_URS_2024_02/766660729</t>
  </si>
  <si>
    <t>47</t>
  </si>
  <si>
    <t>54914123</t>
  </si>
  <si>
    <t>kování rozetové klika/klika</t>
  </si>
  <si>
    <t>2126086254</t>
  </si>
  <si>
    <t>48</t>
  </si>
  <si>
    <t>54914127</t>
  </si>
  <si>
    <t>kování rozetové spodní pro dozický klíč</t>
  </si>
  <si>
    <t>1170544491</t>
  </si>
  <si>
    <t>49</t>
  </si>
  <si>
    <t>766660730</t>
  </si>
  <si>
    <t>Montáž dveřních doplňků dveřního kování interiérového WC kliky se zámkem</t>
  </si>
  <si>
    <t>1468396668</t>
  </si>
  <si>
    <t>https://podminky.urs.cz/item/CS_URS_2024_02/766660730</t>
  </si>
  <si>
    <t>50</t>
  </si>
  <si>
    <t>1153213414</t>
  </si>
  <si>
    <t>51</t>
  </si>
  <si>
    <t>54914128</t>
  </si>
  <si>
    <t>kování rozetové spodní pro WC</t>
  </si>
  <si>
    <t>-421302638</t>
  </si>
  <si>
    <t>52</t>
  </si>
  <si>
    <t>54924005</t>
  </si>
  <si>
    <t>zámek zadlabací mezipokojový levý pro WC kování rozteč 72x55mm</t>
  </si>
  <si>
    <t>-2044035064</t>
  </si>
  <si>
    <t>53</t>
  </si>
  <si>
    <t>766691914</t>
  </si>
  <si>
    <t>Ostatní práce vyvěšení nebo zavěšení křídel dřevěných dveřních, plochy do 2 m2</t>
  </si>
  <si>
    <t>2046261611</t>
  </si>
  <si>
    <t>https://podminky.urs.cz/item/CS_URS_2024_02/766691914</t>
  </si>
  <si>
    <t>54</t>
  </si>
  <si>
    <t>76681R</t>
  </si>
  <si>
    <t>Montáž a dodávka kuchyňské linky</t>
  </si>
  <si>
    <t>-1012089842</t>
  </si>
  <si>
    <t>55</t>
  </si>
  <si>
    <t>766811141</t>
  </si>
  <si>
    <t>Montáž kuchyňských linek korpusu Příplatek k ceně za usazení vestavěných spotřebičů trouby</t>
  </si>
  <si>
    <t>1076653687</t>
  </si>
  <si>
    <t>https://podminky.urs.cz/item/CS_URS_2024_02/766811141</t>
  </si>
  <si>
    <t>56</t>
  </si>
  <si>
    <t>54111004</t>
  </si>
  <si>
    <t>sporák elektrický 4 litinové plotny klasická trouba do 70l š 50cm</t>
  </si>
  <si>
    <t>-1580219076</t>
  </si>
  <si>
    <t>57</t>
  </si>
  <si>
    <t>766812820</t>
  </si>
  <si>
    <t>Demontáž kuchyňských linek dřevěných nebo kovových včetně skříněk uchycených na stěně, délky do 1500 mm</t>
  </si>
  <si>
    <t>-2066491009</t>
  </si>
  <si>
    <t>https://podminky.urs.cz/item/CS_URS_2024_02/766812820</t>
  </si>
  <si>
    <t>58</t>
  </si>
  <si>
    <t>766821122</t>
  </si>
  <si>
    <t>Montáž nábytku vestavěného korpusu skříně šatní dvoukřídlové</t>
  </si>
  <si>
    <t>-1900162381</t>
  </si>
  <si>
    <t>https://podminky.urs.cz/item/CS_URS_2024_02/766821122</t>
  </si>
  <si>
    <t>59</t>
  </si>
  <si>
    <t>RMAT0001</t>
  </si>
  <si>
    <t>skříň vestavěná 2 dveřová</t>
  </si>
  <si>
    <t>ks</t>
  </si>
  <si>
    <t>-527038288</t>
  </si>
  <si>
    <t>60</t>
  </si>
  <si>
    <t>766825811</t>
  </si>
  <si>
    <t>Demontáž nábytku vestavěného skříní jednokřídlových</t>
  </si>
  <si>
    <t>1470407525</t>
  </si>
  <si>
    <t>https://podminky.urs.cz/item/CS_URS_2024_02/766825811</t>
  </si>
  <si>
    <t>61</t>
  </si>
  <si>
    <t>998766123</t>
  </si>
  <si>
    <t>Přesun hmot pro konstrukce truhlářské stanovený z hmotnosti přesunovaného materiálu vodorovná dopravní vzdálenost do 50 m ruční (bez užití mechanizace) v objektech výšky přes 12 do 24 m</t>
  </si>
  <si>
    <t>-1016217199</t>
  </si>
  <si>
    <t>https://podminky.urs.cz/item/CS_URS_2024_02/998766123</t>
  </si>
  <si>
    <t>771</t>
  </si>
  <si>
    <t>Podlahy z dlaždic</t>
  </si>
  <si>
    <t>62</t>
  </si>
  <si>
    <t>771111011</t>
  </si>
  <si>
    <t>Příprava podkladu před provedením dlažby vysátí podlah</t>
  </si>
  <si>
    <t>-2036091077</t>
  </si>
  <si>
    <t>https://podminky.urs.cz/item/CS_URS_2024_02/771111011</t>
  </si>
  <si>
    <t xml:space="preserve">4  obývací pokoj pod kuchyňskou linkou</t>
  </si>
  <si>
    <t>0,6*1,83</t>
  </si>
  <si>
    <t>63</t>
  </si>
  <si>
    <t>771121011</t>
  </si>
  <si>
    <t>Příprava podkladu před provedením dlažby nátěr penetrační na podlahu</t>
  </si>
  <si>
    <t>1370548447</t>
  </si>
  <si>
    <t>https://podminky.urs.cz/item/CS_URS_2024_02/771121011</t>
  </si>
  <si>
    <t>64</t>
  </si>
  <si>
    <t>771121027</t>
  </si>
  <si>
    <t>Příprava podkladu před provedením dlažby broušení podlah stávajícího podkladu pro odstranění nerovností (diamantovým kotoučem)</t>
  </si>
  <si>
    <t>26605238</t>
  </si>
  <si>
    <t>https://podminky.urs.cz/item/CS_URS_2024_02/771121027</t>
  </si>
  <si>
    <t>65</t>
  </si>
  <si>
    <t>771151023</t>
  </si>
  <si>
    <t>Příprava podkladu před provedením dlažby samonivelační stěrka min. pevnosti 30 MPa, tloušťky přes 5 do 8 mm</t>
  </si>
  <si>
    <t>97193869</t>
  </si>
  <si>
    <t>https://podminky.urs.cz/item/CS_URS_2024_02/771151023</t>
  </si>
  <si>
    <t>66</t>
  </si>
  <si>
    <t>771161021</t>
  </si>
  <si>
    <t>Příprava podkladu před provedením dlažby montáž profilu ukončujícího profilu pro plynulý přechod (dlažba-koberec apod.)</t>
  </si>
  <si>
    <t>-47936053</t>
  </si>
  <si>
    <t>https://podminky.urs.cz/item/CS_URS_2024_02/771161021</t>
  </si>
  <si>
    <t>koupelna</t>
  </si>
  <si>
    <t>0,6</t>
  </si>
  <si>
    <t>obývací místnost</t>
  </si>
  <si>
    <t>1,83+0,3</t>
  </si>
  <si>
    <t>67</t>
  </si>
  <si>
    <t>55343118</t>
  </si>
  <si>
    <t>profil přechodový Al narážecí 40mm bronz</t>
  </si>
  <si>
    <t>566512124</t>
  </si>
  <si>
    <t>2,73*1,1 'Přepočtené koeficientem množství</t>
  </si>
  <si>
    <t>68</t>
  </si>
  <si>
    <t>771574416</t>
  </si>
  <si>
    <t>Montáž podlah z dlaždic keramických lepených cementovým flexibilním lepidlem hladkých, tloušťky do 10 mm přes 9 do 12 ks/m2</t>
  </si>
  <si>
    <t>1584246086</t>
  </si>
  <si>
    <t>https://podminky.urs.cz/item/CS_URS_2024_02/771574416</t>
  </si>
  <si>
    <t>69</t>
  </si>
  <si>
    <t>59761127</t>
  </si>
  <si>
    <t>dlažba keramická slinutá mrazuvzdorná R10/B povrch hladký/matný tl do 10mm přes 9 do 12ks/m2</t>
  </si>
  <si>
    <t>-509981206</t>
  </si>
  <si>
    <t>4,268*1,1 'Přepočtené koeficientem množství</t>
  </si>
  <si>
    <t>70</t>
  </si>
  <si>
    <t>771577211</t>
  </si>
  <si>
    <t>Montáž podlah z dlaždic keramických lepených cementovým flexibilním lepidlem Příplatek k cenám za plochu do 5 m2 jednotlivě</t>
  </si>
  <si>
    <t>206198343</t>
  </si>
  <si>
    <t>https://podminky.urs.cz/item/CS_URS_2024_02/771577211</t>
  </si>
  <si>
    <t>71</t>
  </si>
  <si>
    <t>771591112</t>
  </si>
  <si>
    <t>Izolace podlahy pod dlažbu nátěrem nebo stěrkou ve dvou vrstvách</t>
  </si>
  <si>
    <t>490961644</t>
  </si>
  <si>
    <t>https://podminky.urs.cz/item/CS_URS_2024_02/771591112</t>
  </si>
  <si>
    <t>72</t>
  </si>
  <si>
    <t>771591241</t>
  </si>
  <si>
    <t>Izolace podlahy pod dlažbu těsnícími izolačními pásy vnitřní kout</t>
  </si>
  <si>
    <t>270167932</t>
  </si>
  <si>
    <t>https://podminky.urs.cz/item/CS_URS_2024_02/771591241</t>
  </si>
  <si>
    <t>73</t>
  </si>
  <si>
    <t>771591242</t>
  </si>
  <si>
    <t>Izolace podlahy pod dlažbu těsnícími izolačními pásy vnější roh</t>
  </si>
  <si>
    <t>1333347726</t>
  </si>
  <si>
    <t>https://podminky.urs.cz/item/CS_URS_2024_02/771591242</t>
  </si>
  <si>
    <t>74</t>
  </si>
  <si>
    <t>771591264</t>
  </si>
  <si>
    <t>Izolace podlahy pod dlažbu těsnícími izolačními pásy mezi podlahou a stěnu</t>
  </si>
  <si>
    <t>-1354005041</t>
  </si>
  <si>
    <t>https://podminky.urs.cz/item/CS_URS_2024_02/771591264</t>
  </si>
  <si>
    <t>1,145+0,7+0,08+1,35+0,8+0,08+0,2+0,2+0,08+1,77</t>
  </si>
  <si>
    <t>0,8+0,8+0,89</t>
  </si>
  <si>
    <t>75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</si>
  <si>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</si>
  <si>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</si>
  <si>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1065070899</t>
  </si>
  <si>
    <t>https://podminky.urs.cz/item/CS_URS_2024_02/998771123</t>
  </si>
  <si>
    <t>776</t>
  </si>
  <si>
    <t>Podlahy povlakové</t>
  </si>
  <si>
    <t>76</t>
  </si>
  <si>
    <t>776111117</t>
  </si>
  <si>
    <t>Příprava podkladu povlakových podlah a stěn broušení podlah stávajícího podkladu pro odstranění nerovností (diamantovým kotoučem)</t>
  </si>
  <si>
    <t>-1565035326</t>
  </si>
  <si>
    <t>https://podminky.urs.cz/item/CS_URS_2024_02/776111117</t>
  </si>
  <si>
    <t>-(0,3*1,83)</t>
  </si>
  <si>
    <t>77</t>
  </si>
  <si>
    <t>776111311</t>
  </si>
  <si>
    <t>Příprava podkladu povlakových podlah a stěn vysátí podlah</t>
  </si>
  <si>
    <t>-1608408082</t>
  </si>
  <si>
    <t>https://podminky.urs.cz/item/CS_URS_2024_02/776111311</t>
  </si>
  <si>
    <t>78</t>
  </si>
  <si>
    <t>776121321</t>
  </si>
  <si>
    <t>Příprava podkladu povlakových podlah a stěn penetrace neředěná podlah</t>
  </si>
  <si>
    <t>-639987987</t>
  </si>
  <si>
    <t>https://podminky.urs.cz/item/CS_URS_2024_02/776121321</t>
  </si>
  <si>
    <t>79</t>
  </si>
  <si>
    <t>776141123</t>
  </si>
  <si>
    <t>Příprava podkladu povlakových podlah a stěn vyrovnání samonivelační stěrkou podlah min.pevnosti 30 MPa, tloušťky přes 5 do 8 mm</t>
  </si>
  <si>
    <t>844201172</t>
  </si>
  <si>
    <t>https://podminky.urs.cz/item/CS_URS_2024_02/776141123</t>
  </si>
  <si>
    <t>80</t>
  </si>
  <si>
    <t>776201811</t>
  </si>
  <si>
    <t>Demontáž povlakových podlahovin lepených ručně bez podložky</t>
  </si>
  <si>
    <t>-987002064</t>
  </si>
  <si>
    <t>https://podminky.urs.cz/item/CS_URS_2024_02/776201811</t>
  </si>
  <si>
    <t>2,82</t>
  </si>
  <si>
    <t>81</t>
  </si>
  <si>
    <t>776241111</t>
  </si>
  <si>
    <t>Montáž podlahovin ze sametového vinylu lepením pásů hladkých (bez vzoru)</t>
  </si>
  <si>
    <t>-2055853833</t>
  </si>
  <si>
    <t>https://podminky.urs.cz/item/CS_URS_2024_02/776241111</t>
  </si>
  <si>
    <t>82</t>
  </si>
  <si>
    <t>28411080</t>
  </si>
  <si>
    <t>vinyl sametový vyrobený systémem vločkování tl 4,3mm, nylon 6,6, hustota vlákna 70mil/m2, zátěž 33, R10, hořlavost Bfl S1, útlum 20dB</t>
  </si>
  <si>
    <t>-1778146449</t>
  </si>
  <si>
    <t>15,2*1,1 'Přepočtené koeficientem množství</t>
  </si>
  <si>
    <t>83</t>
  </si>
  <si>
    <t>776411111</t>
  </si>
  <si>
    <t>Montáž soklíků lepením obvodových, výšky do 80 mm</t>
  </si>
  <si>
    <t>355256891</t>
  </si>
  <si>
    <t>https://podminky.urs.cz/item/CS_URS_2024_02/776411111</t>
  </si>
  <si>
    <t>2,24+1,25+1,225+1,25</t>
  </si>
  <si>
    <t>-(0,8+0,6+0,8)</t>
  </si>
  <si>
    <t>3,78+1,63+0,3+2,48+0,6+0,68+2,86</t>
  </si>
  <si>
    <t>-(0,8)</t>
  </si>
  <si>
    <t>84</t>
  </si>
  <si>
    <t>28411008</t>
  </si>
  <si>
    <t>lišta soklová PVC 16x60mm</t>
  </si>
  <si>
    <t>380554331</t>
  </si>
  <si>
    <t>15,295*1,02 'Přepočtené koeficientem množství</t>
  </si>
  <si>
    <t>85</t>
  </si>
  <si>
    <t>776991121</t>
  </si>
  <si>
    <t>Ostatní práce údržba nových podlahovin po pokládce čištění základní</t>
  </si>
  <si>
    <t>-1516657910</t>
  </si>
  <si>
    <t>https://podminky.urs.cz/item/CS_URS_2024_02/776991121</t>
  </si>
  <si>
    <t>86</t>
  </si>
  <si>
    <t>776991141</t>
  </si>
  <si>
    <t>Ostatní práce údržba nových podlahovin po pokládce pastování a leštění ručně</t>
  </si>
  <si>
    <t>1427303799</t>
  </si>
  <si>
    <t>https://podminky.urs.cz/item/CS_URS_2024_02/776991141</t>
  </si>
  <si>
    <t>87</t>
  </si>
  <si>
    <t>998776123</t>
  </si>
  <si>
    <t>Přesun hmot pro podlahy povlakové stanovený z hmotnosti přesunovaného materiálu vodorovná dopravní vzdálenost do 50 m ruční (bez užití mechanizace) v objektech výšky přes 12 do 24 m</t>
  </si>
  <si>
    <t>-2022640245</t>
  </si>
  <si>
    <t>https://podminky.urs.cz/item/CS_URS_2024_02/998776123</t>
  </si>
  <si>
    <t>781</t>
  </si>
  <si>
    <t>Dokončovací práce - obklady</t>
  </si>
  <si>
    <t>88</t>
  </si>
  <si>
    <t>781121011</t>
  </si>
  <si>
    <t>Příprava podkladu před provedením obkladu nátěr penetrační na stěnu</t>
  </si>
  <si>
    <t>-553667914</t>
  </si>
  <si>
    <t>https://podminky.urs.cz/item/CS_URS_2024_02/781121011</t>
  </si>
  <si>
    <t>(1,145+2,13+1,145+0,94+0,3)*1,5</t>
  </si>
  <si>
    <t>-(0,6*1,5+0,6*0,5)</t>
  </si>
  <si>
    <t>(0,8+0,89+0,8)*2,2</t>
  </si>
  <si>
    <t>0,3*1,5</t>
  </si>
  <si>
    <t>1,83*0,75</t>
  </si>
  <si>
    <t>1,05*1,5</t>
  </si>
  <si>
    <t>89</t>
  </si>
  <si>
    <t>781131112</t>
  </si>
  <si>
    <t>Izolace stěny pod obklad izolace nátěrem nebo stěrkou ve dvou vrstvách</t>
  </si>
  <si>
    <t>-1227727884</t>
  </si>
  <si>
    <t>https://podminky.urs.cz/item/CS_URS_2024_02/781131112</t>
  </si>
  <si>
    <t>90</t>
  </si>
  <si>
    <t>781472218</t>
  </si>
  <si>
    <t>Montáž keramických obkladů stěn lepených cementovým flexibilním lepidlem hladkých přes 19 do 22 ks/m2</t>
  </si>
  <si>
    <t>1983335555</t>
  </si>
  <si>
    <t>https://podminky.urs.cz/item/CS_URS_2024_02/781472218</t>
  </si>
  <si>
    <t>91</t>
  </si>
  <si>
    <t>59761709</t>
  </si>
  <si>
    <t>obklad keramický nemrazuvzdorný povrch hladký/mat/lesk tl do 10mm přes 19 do 22ks/m2</t>
  </si>
  <si>
    <t>799762052</t>
  </si>
  <si>
    <t>16,706*1,1 'Přepočtené koeficientem množství</t>
  </si>
  <si>
    <t>92</t>
  </si>
  <si>
    <t>781492211</t>
  </si>
  <si>
    <t>Obklad - dokončující práce montáž profilu lepeného flexibilním cementovým lepidlem rohového</t>
  </si>
  <si>
    <t>1767504725</t>
  </si>
  <si>
    <t>https://podminky.urs.cz/item/CS_URS_2024_02/781492211</t>
  </si>
  <si>
    <t>0,3+0,08+1,35+0,865+0,08+0,3+0,12+0,12+0,08+0,3</t>
  </si>
  <si>
    <t>2*2,2</t>
  </si>
  <si>
    <t>1,5</t>
  </si>
  <si>
    <t>93</t>
  </si>
  <si>
    <t>28342003</t>
  </si>
  <si>
    <t>lišta ukončovací z PVC 10mm</t>
  </si>
  <si>
    <t>1312880432</t>
  </si>
  <si>
    <t>9,495*1,05 'Přepočtené koeficientem množství</t>
  </si>
  <si>
    <t>94</t>
  </si>
  <si>
    <t>781492251</t>
  </si>
  <si>
    <t>Obklad - dokončující práce montáž profilu lepeného flexibilním cementovým lepidlem ukončovacího</t>
  </si>
  <si>
    <t>845807142</t>
  </si>
  <si>
    <t>https://podminky.urs.cz/item/CS_URS_2024_02/781492251</t>
  </si>
  <si>
    <t>(1,145+2,13+1,145+0,94+0,3)</t>
  </si>
  <si>
    <t>-(0,6+0,6)</t>
  </si>
  <si>
    <t>(0,8+0,89+0,8)</t>
  </si>
  <si>
    <t>0,3+1,05+1,5</t>
  </si>
  <si>
    <t>95</t>
  </si>
  <si>
    <t>1434845740</t>
  </si>
  <si>
    <t>9,8*1,05 'Přepočtené koeficientem množství</t>
  </si>
  <si>
    <t>96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</si>
  <si>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</si>
  <si>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</si>
  <si>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-1902044821</t>
  </si>
  <si>
    <t>https://podminky.urs.cz/item/CS_URS_2024_02/998781123</t>
  </si>
  <si>
    <t>783</t>
  </si>
  <si>
    <t>Dokončovací práce - nátěry</t>
  </si>
  <si>
    <t>97</t>
  </si>
  <si>
    <t>783301311</t>
  </si>
  <si>
    <t>Příprava podkladu zámečnických konstrukcí před provedením nátěru odmaštění odmašťovačem vodou ředitelným</t>
  </si>
  <si>
    <t>-97639632</t>
  </si>
  <si>
    <t>https://podminky.urs.cz/item/CS_URS_2024_02/783301311</t>
  </si>
  <si>
    <t>zárubně</t>
  </si>
  <si>
    <t>2+2+2</t>
  </si>
  <si>
    <t>98</t>
  </si>
  <si>
    <t>783314101</t>
  </si>
  <si>
    <t>Základní nátěr zámečnických konstrukcí jednonásobný syntetický</t>
  </si>
  <si>
    <t>-439250262</t>
  </si>
  <si>
    <t>https://podminky.urs.cz/item/CS_URS_2024_02/783314101</t>
  </si>
  <si>
    <t>99</t>
  </si>
  <si>
    <t>783317101</t>
  </si>
  <si>
    <t>Krycí nátěr (email) zámečnických konstrukcí jednonásobný syntetický standardní</t>
  </si>
  <si>
    <t>2071949603</t>
  </si>
  <si>
    <t>https://podminky.urs.cz/item/CS_URS_2024_02/783317101</t>
  </si>
  <si>
    <t>784</t>
  </si>
  <si>
    <t>Dokončovací práce - malby a tapety</t>
  </si>
  <si>
    <t>100</t>
  </si>
  <si>
    <t>784181101</t>
  </si>
  <si>
    <t>Penetrace podkladu jednonásobná základní akrylátová bezbarvá v místnostech výšky do 3,80 m</t>
  </si>
  <si>
    <t>-46459953</t>
  </si>
  <si>
    <t>https://podminky.urs.cz/item/CS_URS_2024_02/784181101</t>
  </si>
  <si>
    <t>(3,78+1,63+2,35+0,6+0,08+2,86)*2,62</t>
  </si>
  <si>
    <t>101</t>
  </si>
  <si>
    <t>784211101</t>
  </si>
  <si>
    <t>Malby z malířských směsí oděruvzdorných za mokra dvojnásobné, bílé za mokra oděruvzdorné výborně v místnostech výšky do 3,80 m</t>
  </si>
  <si>
    <t>-1505557961</t>
  </si>
  <si>
    <t>https://podminky.urs.cz/item/CS_URS_2024_02/784211101</t>
  </si>
  <si>
    <t>VRN</t>
  </si>
  <si>
    <t>Vedlejší rozpočtové náklady</t>
  </si>
  <si>
    <t>102</t>
  </si>
  <si>
    <t>VRN01</t>
  </si>
  <si>
    <t>vybudování, zprovoznění, vlastní provoz, údržba, likvidace a vyklizení zařízení staveniště</t>
  </si>
  <si>
    <t>soubor</t>
  </si>
  <si>
    <t>-547173375</t>
  </si>
  <si>
    <t>103</t>
  </si>
  <si>
    <t>VRN02</t>
  </si>
  <si>
    <t>zabezpečení bezpečnosti a hygieny práce</t>
  </si>
  <si>
    <t>-1307236219</t>
  </si>
  <si>
    <t>104</t>
  </si>
  <si>
    <t>VRN03</t>
  </si>
  <si>
    <t>opatření k ochraně životního prostředí – k použitým výrobkům a materiálům zhotovitel doloží atesty o nezávadnosti pro zdraví a životní prostředí</t>
  </si>
  <si>
    <t>250415520</t>
  </si>
  <si>
    <t>105</t>
  </si>
  <si>
    <t>VRN04</t>
  </si>
  <si>
    <t>zajištění všech nutných zkoušek</t>
  </si>
  <si>
    <t>-1587351822</t>
  </si>
  <si>
    <t>106</t>
  </si>
  <si>
    <t>VRN05</t>
  </si>
  <si>
    <t>spotřeba médií (např. energií, vody)</t>
  </si>
  <si>
    <t>-1988971869</t>
  </si>
  <si>
    <t>107</t>
  </si>
  <si>
    <t>VRN06</t>
  </si>
  <si>
    <t>informování o zahájení díla dotčených orgánů a správců sítí v souladu s jejich vyjádřeními a stanovisky a splnění ostatních podmínek z těchto vyjádření vyplývajících</t>
  </si>
  <si>
    <t>-1533908487</t>
  </si>
  <si>
    <t>108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</si>
  <si>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</si>
  <si>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</si>
  <si>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-1817744913</t>
  </si>
  <si>
    <t>109</t>
  </si>
  <si>
    <t>VRN08</t>
  </si>
  <si>
    <t xml:space="preserve"> úklid staveniště</t>
  </si>
  <si>
    <t>-694240776</t>
  </si>
  <si>
    <t>012 - Byt č.32 1+ KK - ZTI a VZT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</si>
  <si>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</si>
  <si>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</si>
  <si>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</si>
  <si>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-298135859</t>
  </si>
  <si>
    <t>1944557016</t>
  </si>
  <si>
    <t>-1080973486</t>
  </si>
  <si>
    <t>-222766957</t>
  </si>
  <si>
    <t>721</t>
  </si>
  <si>
    <t>Zdravotechnika - vnitřní kanalizace</t>
  </si>
  <si>
    <t>721171803</t>
  </si>
  <si>
    <t>Demontáž potrubí z novodurových trub odpadních nebo připojovacích do D 75</t>
  </si>
  <si>
    <t>1054348161</t>
  </si>
  <si>
    <t>https://podminky.urs.cz/item/CS_URS_2024_02/721171803</t>
  </si>
  <si>
    <t>DN 40</t>
  </si>
  <si>
    <t>DN 50</t>
  </si>
  <si>
    <t>721171808</t>
  </si>
  <si>
    <t>Demontáž potrubí z novodurových trub odpadních nebo připojovacích přes 75 do D 114</t>
  </si>
  <si>
    <t>904894579</t>
  </si>
  <si>
    <t>https://podminky.urs.cz/item/CS_URS_2024_02/721171808</t>
  </si>
  <si>
    <t>DN 100</t>
  </si>
  <si>
    <t>721171915</t>
  </si>
  <si>
    <t>Opravy odpadního potrubí plastového propojení dosavadního potrubí DN 110</t>
  </si>
  <si>
    <t>29665055</t>
  </si>
  <si>
    <t>https://podminky.urs.cz/item/CS_URS_2024_02/721171915</t>
  </si>
  <si>
    <t>721174042</t>
  </si>
  <si>
    <t>Potrubí z trub polypropylenových připojovací DN 40</t>
  </si>
  <si>
    <t>-1777818878</t>
  </si>
  <si>
    <t>https://podminky.urs.cz/item/CS_URS_2024_02/721174042</t>
  </si>
  <si>
    <t>721174043</t>
  </si>
  <si>
    <t>Potrubí z trub polypropylenových připojovací DN 50</t>
  </si>
  <si>
    <t>969699644</t>
  </si>
  <si>
    <t>https://podminky.urs.cz/item/CS_URS_2024_02/721174043</t>
  </si>
  <si>
    <t>721174045</t>
  </si>
  <si>
    <t>Potrubí z trub polypropylenových připojovací DN 110</t>
  </si>
  <si>
    <t>1966592767</t>
  </si>
  <si>
    <t>https://podminky.urs.cz/item/CS_URS_2024_02/721174045</t>
  </si>
  <si>
    <t>721226511</t>
  </si>
  <si>
    <t>Zápachové uzávěrky podomítkové (Pe) s krycí deskou pro pračku a myčku DN 40</t>
  </si>
  <si>
    <t>-1501786882</t>
  </si>
  <si>
    <t>https://podminky.urs.cz/item/CS_URS_2024_02/721226511</t>
  </si>
  <si>
    <t>pračka</t>
  </si>
  <si>
    <t>721290111</t>
  </si>
  <si>
    <t>Zkouška těsnosti kanalizace v objektech vodou do DN 125</t>
  </si>
  <si>
    <t>1768716165</t>
  </si>
  <si>
    <t>https://podminky.urs.cz/item/CS_URS_2024_02/721290111</t>
  </si>
  <si>
    <t>998721123</t>
  </si>
  <si>
    <t>Přesun hmot pro vnitřní kanalizaci stanovený z hmotnosti přesunovaného materiálu vodorovná dopravní vzdálenost do 50 m ruční (bez užití mechanizace) v objektech výšky přes 12 do 24 m</t>
  </si>
  <si>
    <t>703147199</t>
  </si>
  <si>
    <t>https://podminky.urs.cz/item/CS_URS_2024_02/998721123</t>
  </si>
  <si>
    <t>722</t>
  </si>
  <si>
    <t>Zdravotechnika - vnitřní vodovod</t>
  </si>
  <si>
    <t>722130801</t>
  </si>
  <si>
    <t>Demontáž potrubí z ocelových trubek pozinkovaných závitových do DN 25</t>
  </si>
  <si>
    <t>1145447557</t>
  </si>
  <si>
    <t>https://podminky.urs.cz/item/CS_URS_2024_02/722130801</t>
  </si>
  <si>
    <t>722131932</t>
  </si>
  <si>
    <t>Opravy vodovodního potrubí z ocelových trubek pozinkovaných závitových propojení dosavadního potrubí DN 20</t>
  </si>
  <si>
    <t>-1824558029</t>
  </si>
  <si>
    <t>https://podminky.urs.cz/item/CS_URS_2024_02/722131932</t>
  </si>
  <si>
    <t>napojení na stávající potrubí</t>
  </si>
  <si>
    <t>722174002</t>
  </si>
  <si>
    <t>Potrubí z plastových trubek z polypropylenu PPR svařovaných polyfúzně PN 16 (SDR 7,4) D 20 x 2,8</t>
  </si>
  <si>
    <t>-93132657</t>
  </si>
  <si>
    <t>https://podminky.urs.cz/item/CS_URS_2024_02/722174002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</si>
  <si>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</si>
  <si>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</si>
  <si>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633453613</t>
  </si>
  <si>
    <t>https://podminky.urs.cz/item/CS_URS_2024_02/722181241</t>
  </si>
  <si>
    <t>722190901</t>
  </si>
  <si>
    <t>Opravy ostatní uzavření nebo otevření vodovodního potrubí při opravách včetně vypuštění a napuštění</t>
  </si>
  <si>
    <t>-1748464967</t>
  </si>
  <si>
    <t>https://podminky.urs.cz/item/CS_URS_2024_02/722190901</t>
  </si>
  <si>
    <t>722220152</t>
  </si>
  <si>
    <t>Armatury s jedním závitem plastové (PPR) PN 20 (SDR 6) DN 20 x G 1/2"</t>
  </si>
  <si>
    <t>-1106080491</t>
  </si>
  <si>
    <t>https://podminky.urs.cz/item/CS_URS_2024_02/722220152</t>
  </si>
  <si>
    <t>722230101</t>
  </si>
  <si>
    <t>Armatury se dvěma závity ventily přímé G 1/2"</t>
  </si>
  <si>
    <t>-1293773901</t>
  </si>
  <si>
    <t>https://podminky.urs.cz/item/CS_URS_2024_02/722230101</t>
  </si>
  <si>
    <t>722290234</t>
  </si>
  <si>
    <t>Zkoušky, proplach a desinfekce vodovodního potrubí proplach a desinfekce vodovodního potrubí do DN 80</t>
  </si>
  <si>
    <t>-507688397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</si>
  <si>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</si>
  <si>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</si>
  <si>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</si>
  <si>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-550867837</t>
  </si>
  <si>
    <t>https://podminky.urs.cz/item/CS_URS_2024_02/722290246</t>
  </si>
  <si>
    <t>998722123</t>
  </si>
  <si>
    <t>Přesun hmot pro vnitřní vodovod stanovený z hmotnosti přesunovaného materiálu vodorovná dopravní vzdálenost do 50 m ruční (bez užití mechanizace) v objektech výšky přes 12 do 24 m</t>
  </si>
  <si>
    <t>-295551825</t>
  </si>
  <si>
    <t>https://podminky.urs.cz/item/CS_URS_2024_02/998722123</t>
  </si>
  <si>
    <t>725</t>
  </si>
  <si>
    <t>Zdravotechnika - zařizovací předměty</t>
  </si>
  <si>
    <t>725110814</t>
  </si>
  <si>
    <t>Demontáž klozetů kombi</t>
  </si>
  <si>
    <t>167402019</t>
  </si>
  <si>
    <t>https://podminky.urs.cz/item/CS_URS_2024_02/725110814</t>
  </si>
  <si>
    <t>725112183</t>
  </si>
  <si>
    <t>Zařízení záchodů kombi klozety s úspornou armaturou odpad šikmý 76°</t>
  </si>
  <si>
    <t>-1389714722</t>
  </si>
  <si>
    <t>https://podminky.urs.cz/item/CS_URS_2024_02/725112183</t>
  </si>
  <si>
    <t>725119131</t>
  </si>
  <si>
    <t>Zařízení záchodů montáž klozetových sedátek standardních</t>
  </si>
  <si>
    <t>-1201894358</t>
  </si>
  <si>
    <t>https://podminky.urs.cz/item/CS_URS_2024_02/725119131</t>
  </si>
  <si>
    <t>55167394</t>
  </si>
  <si>
    <t>sedátko klozetové duroplastové bílé antibakteriální</t>
  </si>
  <si>
    <t>210642110</t>
  </si>
  <si>
    <t>725210821</t>
  </si>
  <si>
    <t>Demontáž umyvadel bez výtokových armatur umyvadel</t>
  </si>
  <si>
    <t>679455598</t>
  </si>
  <si>
    <t>https://podminky.urs.cz/item/CS_URS_2024_02/725210821</t>
  </si>
  <si>
    <t>725211616</t>
  </si>
  <si>
    <t>Umyvadla keramická bílá bez výtokových armatur připevněná na stěnu šrouby s krytem na sifon (polosloupem), šířka umyvadla 550 mm</t>
  </si>
  <si>
    <t>-1487874552</t>
  </si>
  <si>
    <t>https://podminky.urs.cz/item/CS_URS_2024_02/725211616</t>
  </si>
  <si>
    <t>725220842</t>
  </si>
  <si>
    <t>Demontáž van ocelových volně stojících</t>
  </si>
  <si>
    <t>1827363815</t>
  </si>
  <si>
    <t>https://podminky.urs.cz/item/CS_URS_2024_02/725220842</t>
  </si>
  <si>
    <t>725241123</t>
  </si>
  <si>
    <t>Sprchové vaničky akrylátové obdélníkové 900x800 mm</t>
  </si>
  <si>
    <t>974916886</t>
  </si>
  <si>
    <t>https://podminky.urs.cz/item/CS_URS_2024_02/725241123</t>
  </si>
  <si>
    <t>725244103</t>
  </si>
  <si>
    <t>Sprchové dveře a zástěny dveře sprchové do niky rámové se skleněnou výplní tl. 5 mm otvíravé jednokřídlové, na vaničku šířky 900 mm</t>
  </si>
  <si>
    <t>-859419355</t>
  </si>
  <si>
    <t>https://podminky.urs.cz/item/CS_URS_2024_02/725244103</t>
  </si>
  <si>
    <t>725310823</t>
  </si>
  <si>
    <t>Demontáž dřezů jednodílných bez výtokových armatur vestavěných v kuchyňských sestavách</t>
  </si>
  <si>
    <t>1226620531</t>
  </si>
  <si>
    <t>https://podminky.urs.cz/item/CS_URS_2024_02/725310823</t>
  </si>
  <si>
    <t>725311121</t>
  </si>
  <si>
    <t>Dřezy bez výtokových armatur jednoduché se zápachovou uzávěrkou nerezové s odkapávací plochou 560x480 mm a miskou</t>
  </si>
  <si>
    <t>976614917</t>
  </si>
  <si>
    <t>https://podminky.urs.cz/item/CS_URS_2024_02/725311121</t>
  </si>
  <si>
    <t>725810811</t>
  </si>
  <si>
    <t>Demontáž výtokových ventilů nástěnných</t>
  </si>
  <si>
    <t>-794550473</t>
  </si>
  <si>
    <t>https://podminky.urs.cz/item/CS_URS_2024_02/725810811</t>
  </si>
  <si>
    <t>WC ventil</t>
  </si>
  <si>
    <t>725813112</t>
  </si>
  <si>
    <t>Ventily rohové bez připojovací trubičky nebo flexi hadičky pračkové G 3/4"</t>
  </si>
  <si>
    <t>926214162</t>
  </si>
  <si>
    <t>https://podminky.urs.cz/item/CS_URS_2024_02/725813112</t>
  </si>
  <si>
    <t>725819401</t>
  </si>
  <si>
    <t>Ventily montáž ventilů ostatních typů rohových s připojovací trubičkou G 1/2"</t>
  </si>
  <si>
    <t>-1225563562</t>
  </si>
  <si>
    <t>https://podminky.urs.cz/item/CS_URS_2024_02/725819401</t>
  </si>
  <si>
    <t>WC</t>
  </si>
  <si>
    <t>55141001</t>
  </si>
  <si>
    <t>kohout kulový rohový mosazný R 1/2"x3/8"</t>
  </si>
  <si>
    <t>-1134363400</t>
  </si>
  <si>
    <t>55190002</t>
  </si>
  <si>
    <t>flexi hadice ohebná sanitární D 9x13 mm F 3/8"xF 1/2" 500mm</t>
  </si>
  <si>
    <t>124934942</t>
  </si>
  <si>
    <t>725820801</t>
  </si>
  <si>
    <t>Demontáž baterií nástěnných do G 3/4</t>
  </si>
  <si>
    <t>-1783400686</t>
  </si>
  <si>
    <t>https://podminky.urs.cz/item/CS_URS_2024_02/725820801</t>
  </si>
  <si>
    <t>725821325</t>
  </si>
  <si>
    <t>Baterie dřezové stojánkové pákové s otáčivým ústím a délkou ramínka 220 mm</t>
  </si>
  <si>
    <t>-1991953950</t>
  </si>
  <si>
    <t>https://podminky.urs.cz/item/CS_URS_2024_02/725821325</t>
  </si>
  <si>
    <t>dřez</t>
  </si>
  <si>
    <t>725822611</t>
  </si>
  <si>
    <t>Baterie umyvadlové stojánkové pákové bez výpusti</t>
  </si>
  <si>
    <t>-1503668353</t>
  </si>
  <si>
    <t>https://podminky.urs.cz/item/CS_URS_2024_02/725822611</t>
  </si>
  <si>
    <t>725849411</t>
  </si>
  <si>
    <t>Baterie sprchové montáž nástěnných baterií s nastavitelnou výškou sprchy</t>
  </si>
  <si>
    <t>-1784671353</t>
  </si>
  <si>
    <t>https://podminky.urs.cz/item/CS_URS_2024_02/725849411</t>
  </si>
  <si>
    <t>55145590</t>
  </si>
  <si>
    <t>baterie sprchová páková včetně sprchové soupravy 150mm chrom</t>
  </si>
  <si>
    <t>-131029319</t>
  </si>
  <si>
    <t>725851305</t>
  </si>
  <si>
    <t>Ventily odpadní pro zařizovací předměty dřezové bez přepadu G 6/4"</t>
  </si>
  <si>
    <t>1241588199</t>
  </si>
  <si>
    <t>https://podminky.urs.cz/item/CS_URS_2024_02/725851305</t>
  </si>
  <si>
    <t xml:space="preserve">dřez </t>
  </si>
  <si>
    <t>725851325</t>
  </si>
  <si>
    <t>Ventily odpadní pro zařizovací předměty umyvadlové bez přepadu G 5/4"</t>
  </si>
  <si>
    <t>221944110</t>
  </si>
  <si>
    <t>https://podminky.urs.cz/item/CS_URS_2024_02/725851325</t>
  </si>
  <si>
    <t>umývadlo</t>
  </si>
  <si>
    <t>725860811</t>
  </si>
  <si>
    <t>Demontáž zápachových uzávěrek pro zařizovací předměty jednoduchých</t>
  </si>
  <si>
    <t>403965567</t>
  </si>
  <si>
    <t>https://podminky.urs.cz/item/CS_URS_2024_02/725860811</t>
  </si>
  <si>
    <t>725861102</t>
  </si>
  <si>
    <t>Zápachové uzávěrky zařizovacích předmětů pro umyvadla DN 40</t>
  </si>
  <si>
    <t>-768513032</t>
  </si>
  <si>
    <t>https://podminky.urs.cz/item/CS_URS_2024_02/725861102</t>
  </si>
  <si>
    <t>725862103</t>
  </si>
  <si>
    <t>Zápachové uzávěrky zařizovacích předmětů pro dřezy DN 40/50</t>
  </si>
  <si>
    <t>-503052839</t>
  </si>
  <si>
    <t>https://podminky.urs.cz/item/CS_URS_2024_02/725862103</t>
  </si>
  <si>
    <t>725865312</t>
  </si>
  <si>
    <t>Zápachové uzávěrky zařizovacích předmětů pro vany sprchových koutů s kulovým kloubem na odtoku DN 40/50 a odpadním ventilem</t>
  </si>
  <si>
    <t>1845641363</t>
  </si>
  <si>
    <t>https://podminky.urs.cz/item/CS_URS_2024_02/725865312</t>
  </si>
  <si>
    <t>7259R</t>
  </si>
  <si>
    <t>Dvířka 15/30</t>
  </si>
  <si>
    <t>-985572257</t>
  </si>
  <si>
    <t>dvířka 150/300</t>
  </si>
  <si>
    <t>998725123</t>
  </si>
  <si>
    <t>Přesun hmot pro zařizovací předměty stanovený z hmotnosti přesunovaného materiálu vodorovná dopravní vzdálenost do 50 m ruční (bez užití mechanizace) v objektech výšky přes 12 do 24 m</t>
  </si>
  <si>
    <t>-1477427769</t>
  </si>
  <si>
    <t>https://podminky.urs.cz/item/CS_URS_2024_02/998725123</t>
  </si>
  <si>
    <t>751111052</t>
  </si>
  <si>
    <t>Montáž ventilátoru axiálního nízkotlakého podhledového, průměru přes 100 do 200 mm</t>
  </si>
  <si>
    <t>296998581</t>
  </si>
  <si>
    <t>https://podminky.urs.cz/item/CS_URS_2024_02/751111052</t>
  </si>
  <si>
    <t>42914506</t>
  </si>
  <si>
    <t>ventilátor axiální tichý malý plastový s nastavitelným doběhem IP45 výkon 15-20W D 200mm</t>
  </si>
  <si>
    <t>-530517726</t>
  </si>
  <si>
    <t>751398021</t>
  </si>
  <si>
    <t>Montáž ostatních zařízení větrací mřížky stěnové, průřezu do 0,040 m2</t>
  </si>
  <si>
    <t>-841707949</t>
  </si>
  <si>
    <t>https://podminky.urs.cz/item/CS_URS_2024_02/751398021</t>
  </si>
  <si>
    <t>42972576</t>
  </si>
  <si>
    <t>mřížka větrací plastová se síťkou pro potrubí D 100mm</t>
  </si>
  <si>
    <t>1356529698</t>
  </si>
  <si>
    <t>751537146</t>
  </si>
  <si>
    <t>Montáž potrubí ohebného kruhového izolovaného minerální vatou Al hadice (izolace tepelná i hluková), průměru přes 100 do 150 mm</t>
  </si>
  <si>
    <t>2112771605</t>
  </si>
  <si>
    <t>https://podminky.urs.cz/item/CS_URS_2024_02/751537146</t>
  </si>
  <si>
    <t>42981730</t>
  </si>
  <si>
    <t>hadice ohebná z Al s tepelnou a hlukovou izolací 25mm, délka 10m D 127mm</t>
  </si>
  <si>
    <t>815526824</t>
  </si>
  <si>
    <t>1*1,2 'Přepočtené koeficientem množství</t>
  </si>
  <si>
    <t>1292366251</t>
  </si>
  <si>
    <t>VRN 01</t>
  </si>
  <si>
    <t>Zařízení staveniště</t>
  </si>
  <si>
    <t>%</t>
  </si>
  <si>
    <t>-1050888699</t>
  </si>
  <si>
    <t>VRN 02</t>
  </si>
  <si>
    <t>Provoz investora</t>
  </si>
  <si>
    <t>886058437</t>
  </si>
  <si>
    <t>1182744860</t>
  </si>
  <si>
    <t>-1284895808</t>
  </si>
  <si>
    <t>-1438204053</t>
  </si>
  <si>
    <t>-374121087</t>
  </si>
  <si>
    <t>013 - Byt č. 32 1 + KK - Elektroinstalace</t>
  </si>
  <si>
    <t>21-M - Elektromontáže</t>
  </si>
  <si>
    <t xml:space="preserve">    7411 - Rozvodnice </t>
  </si>
  <si>
    <t xml:space="preserve">    81 - HODINOVÉ ZŮČTOVACÍ SAZBY</t>
  </si>
  <si>
    <t xml:space="preserve">    82 - PROVEDENI REVIZNICH ZKOUSEK DLE CSN 331500</t>
  </si>
  <si>
    <t xml:space="preserve">    741 - Elektroinstalace - silnoproud</t>
  </si>
  <si>
    <t xml:space="preserve">    HZS - Hodinové zúčtovací sazby</t>
  </si>
  <si>
    <t xml:space="preserve">    OST - Ostatní</t>
  </si>
  <si>
    <t xml:space="preserve">    N01 - Provedení revizních zkoušek dle ČSN 331500</t>
  </si>
  <si>
    <t>21-M</t>
  </si>
  <si>
    <t>Elektromontáže</t>
  </si>
  <si>
    <t>7411</t>
  </si>
  <si>
    <t xml:space="preserve">Rozvodnice </t>
  </si>
  <si>
    <t>741210001</t>
  </si>
  <si>
    <t>Montáž rozvodnic oceloplechových nebo plastových bez zapojení vodičů běžných, hmotnosti do 20 kg</t>
  </si>
  <si>
    <t>-948589581</t>
  </si>
  <si>
    <t>https://podminky.urs.cz/item/CS_URS_2024_02/741210001</t>
  </si>
  <si>
    <t>35711032</t>
  </si>
  <si>
    <t>rozvodnice nástěnná, průhledné dveře, IP65, 18 modulárních jednotek, vč. N/pE</t>
  </si>
  <si>
    <t>920335120</t>
  </si>
  <si>
    <t>741310562</t>
  </si>
  <si>
    <t>Montáž spínačů tří nebo čtyřpólových vypínačů výkonových pojistkových, do 160 A</t>
  </si>
  <si>
    <t>-736108497</t>
  </si>
  <si>
    <t>https://podminky.urs.cz/item/CS_URS_2024_02/741310562</t>
  </si>
  <si>
    <t>35822614</t>
  </si>
  <si>
    <t>jistič 3-pólový 32 A vypínací charakteristika M vypínací schopnost 25 kA</t>
  </si>
  <si>
    <t>-248257356</t>
  </si>
  <si>
    <t>741320105</t>
  </si>
  <si>
    <t>Montáž jističů se zapojením vodičů jednopólových nn do 25 A ve skříni</t>
  </si>
  <si>
    <t>-92719272</t>
  </si>
  <si>
    <t>https://podminky.urs.cz/item/CS_URS_2024_02/741320105</t>
  </si>
  <si>
    <t>35822115</t>
  </si>
  <si>
    <t>jistič 1-pólový 10 A vypínací charakteristika B vypínací schopnost 6 kA</t>
  </si>
  <si>
    <t>-1373857595</t>
  </si>
  <si>
    <t>35822111</t>
  </si>
  <si>
    <t>jistič 1-pólový 16 A vypínací charakteristika B vypínací schopnost 10 kA</t>
  </si>
  <si>
    <t>752445223</t>
  </si>
  <si>
    <t>35822595</t>
  </si>
  <si>
    <t>jistič 3-pólový 80 A vypínací charakteristika L vypínací schopnost 25 kA</t>
  </si>
  <si>
    <t>-1868763235</t>
  </si>
  <si>
    <t>741320405</t>
  </si>
  <si>
    <t>Montáž jističů se zapojením vodičů čtyřpólových nn do 25 A ve skříni</t>
  </si>
  <si>
    <t>-10925571</t>
  </si>
  <si>
    <t>https://podminky.urs.cz/item/CS_URS_2024_02/741320405</t>
  </si>
  <si>
    <t>RMAT0002</t>
  </si>
  <si>
    <t xml:space="preserve">jistič čtyřpólový OFE 25/4/030/AC  25A</t>
  </si>
  <si>
    <t>-1735268879</t>
  </si>
  <si>
    <t>7411R</t>
  </si>
  <si>
    <t>Montáž propojovací lišty</t>
  </si>
  <si>
    <t>-1626282839</t>
  </si>
  <si>
    <t>RMAT0003</t>
  </si>
  <si>
    <t>3 pól lišta 10 mm2, G-3L-1000/10C</t>
  </si>
  <si>
    <t>-187009760</t>
  </si>
  <si>
    <t>741120401</t>
  </si>
  <si>
    <t>Montáž vodičů izolovaných měděných drátovacích bez ukončení v rozváděčích plných a laněných (např. CY), průřezu žily 0,35 až 6 mm2</t>
  </si>
  <si>
    <t>679257741</t>
  </si>
  <si>
    <t>https://podminky.urs.cz/item/CS_URS_2024_02/741120401</t>
  </si>
  <si>
    <t>34140826</t>
  </si>
  <si>
    <t>vodič propojovací jádro Cu plné izolace PVC 450/750V (H07V-U) 1x6mm2</t>
  </si>
  <si>
    <t>457299521</t>
  </si>
  <si>
    <t>741130004</t>
  </si>
  <si>
    <t>Ukončení vodičů izolovaných s označením a zapojením v rozváděči nebo na přístroji, průřezu žíly do 6 mm2</t>
  </si>
  <si>
    <t>-186906277</t>
  </si>
  <si>
    <t>https://podminky.urs.cz/item/CS_URS_2024_02/741130004</t>
  </si>
  <si>
    <t>21.</t>
  </si>
  <si>
    <t>Nalepovací štítek - popisový</t>
  </si>
  <si>
    <t>895441459</t>
  </si>
  <si>
    <t>HODINOVÉ ZŮČTOVACÍ SAZBY</t>
  </si>
  <si>
    <t>812</t>
  </si>
  <si>
    <t>Montáž rozvodnice</t>
  </si>
  <si>
    <t>hod</t>
  </si>
  <si>
    <t>1537529492</t>
  </si>
  <si>
    <t>PROVEDENI REVIZNICH ZKOUSEK DLE CSN 331500</t>
  </si>
  <si>
    <t>821</t>
  </si>
  <si>
    <t>Revizni technik - provedení kusové zkoušky</t>
  </si>
  <si>
    <t>556573238</t>
  </si>
  <si>
    <t>741</t>
  </si>
  <si>
    <t>Elektroinstalace - silnoproud</t>
  </si>
  <si>
    <t>741310001</t>
  </si>
  <si>
    <t>Montáž spínačů jedno nebo dvoupólových nástěnných se zapojením vodičů, pro prostředí normální spínačů, řazení 1-jednopólových</t>
  </si>
  <si>
    <t>509732289</t>
  </si>
  <si>
    <t>https://podminky.urs.cz/item/CS_URS_2024_02/741310001</t>
  </si>
  <si>
    <t>34535015</t>
  </si>
  <si>
    <t>spínač nástěnný jednopólový, řazení 1, IP44, šroubové svorky</t>
  </si>
  <si>
    <t>-1630373138</t>
  </si>
  <si>
    <t>741310021</t>
  </si>
  <si>
    <t>Montáž spínačů jedno nebo dvoupólových nástěnných se zapojením vodičů, pro prostředí normální přepínačů, řazení 5-sériových</t>
  </si>
  <si>
    <t>-1949700480</t>
  </si>
  <si>
    <t>https://podminky.urs.cz/item/CS_URS_2024_02/741310021</t>
  </si>
  <si>
    <t>34535017</t>
  </si>
  <si>
    <t>přepínač nástěnný sériový, řazení 5, IP44, šroubové svorky</t>
  </si>
  <si>
    <t>1106383433</t>
  </si>
  <si>
    <t>741310022</t>
  </si>
  <si>
    <t>Montáž spínačů jedno nebo dvoupólových nástěnných se zapojením vodičů, pro prostředí normální přepínačů, řazení 6-střídavých</t>
  </si>
  <si>
    <t>-1927854212</t>
  </si>
  <si>
    <t>https://podminky.urs.cz/item/CS_URS_2024_02/741310022</t>
  </si>
  <si>
    <t>34535018</t>
  </si>
  <si>
    <t>přepínač nástěnný střídavý, řazení 6, IP44, šroubové svorky</t>
  </si>
  <si>
    <t>-981901906</t>
  </si>
  <si>
    <t>741310501</t>
  </si>
  <si>
    <t>Montáž spínačů tří nebo čtyřpólových v krytu se zapojením vodičů vačkových 25 A, počet svorek 1 až 2</t>
  </si>
  <si>
    <t>-1106871047</t>
  </si>
  <si>
    <t>https://podminky.urs.cz/item/CS_URS_2024_02/741310501</t>
  </si>
  <si>
    <t>RMAT0004</t>
  </si>
  <si>
    <t>spínač třípólový vačkový v krytu</t>
  </si>
  <si>
    <t>-1718857197</t>
  </si>
  <si>
    <t>741313081</t>
  </si>
  <si>
    <t>Montáž zásuvek domovních se zapojením vodičů šroubové připojení venkovní nebo mokré, provedení 2P</t>
  </si>
  <si>
    <t>-1216687417</t>
  </si>
  <si>
    <t>https://podminky.urs.cz/item/CS_URS_2024_02/741313081</t>
  </si>
  <si>
    <t>34551R</t>
  </si>
  <si>
    <t>Dvojitá zásuvka 5512A-2348 B</t>
  </si>
  <si>
    <t>-1959440029</t>
  </si>
  <si>
    <t>345552R</t>
  </si>
  <si>
    <t>Jednonásobná chráněná zásuvka 5518A-A2348 B bílá</t>
  </si>
  <si>
    <t>-1821687656</t>
  </si>
  <si>
    <t>34539059</t>
  </si>
  <si>
    <t>rámeček jednonásobný</t>
  </si>
  <si>
    <t>1519102700</t>
  </si>
  <si>
    <t>741112011</t>
  </si>
  <si>
    <t>Montáž krabic elektroinstalačních bez napojení na trubky a lišty, demontáže a montáže víčka a přístroje protahovacích nebo odbočných nástěnných plastových kruhových</t>
  </si>
  <si>
    <t>-1542408193</t>
  </si>
  <si>
    <t>https://podminky.urs.cz/item/CS_URS_2024_02/741112011</t>
  </si>
  <si>
    <t>34571457</t>
  </si>
  <si>
    <t>krabice pod omítku PVC odbočná kruhová D 70mm s víčkem</t>
  </si>
  <si>
    <t>1827203112</t>
  </si>
  <si>
    <t>34571450</t>
  </si>
  <si>
    <t>krabice pod omítku PVC přístrojová kruhová D 70mm Univerzální</t>
  </si>
  <si>
    <t>-2007100744</t>
  </si>
  <si>
    <t>34571R</t>
  </si>
  <si>
    <t>LK80x28 T HB krabice přístrojová</t>
  </si>
  <si>
    <t>2120664342</t>
  </si>
  <si>
    <t>34572R</t>
  </si>
  <si>
    <t>LK80x28 2ZT HB 2krabice hluboká</t>
  </si>
  <si>
    <t>-1573406211</t>
  </si>
  <si>
    <t>741110511</t>
  </si>
  <si>
    <t>Montáž lišt a kanálků elektroinstalačních se spojkami, ohyby a rohy a s nasunutím do krabic vkládacích s víčkem, šířky do 60 mm</t>
  </si>
  <si>
    <t>174430591</t>
  </si>
  <si>
    <t>https://podminky.urs.cz/item/CS_URS_2024_02/741110511</t>
  </si>
  <si>
    <t>34571007</t>
  </si>
  <si>
    <t>lišta elektroinstalační hranatá PVC 40x20mm</t>
  </si>
  <si>
    <t>516550101</t>
  </si>
  <si>
    <t>3*1,05 'Přepočtené koeficientem množství</t>
  </si>
  <si>
    <t>34571012</t>
  </si>
  <si>
    <t>lišta elektroinstalační vkládací 40x15mm</t>
  </si>
  <si>
    <t>1847112588</t>
  </si>
  <si>
    <t>24*1,05 'Přepočtené koeficientem množství</t>
  </si>
  <si>
    <t>34571011</t>
  </si>
  <si>
    <t>lišta elektroinstalační vkládací 24x22mm</t>
  </si>
  <si>
    <t>-285045067</t>
  </si>
  <si>
    <t>30*1,05 'Přepočtené koeficientem množství</t>
  </si>
  <si>
    <t>741110041</t>
  </si>
  <si>
    <t>Montáž trubek elektroinstalačních s nasunutím nebo našroubováním do krabic plastových ohebných, uložených pevně, vnější Ø přes 11 do 23 mm</t>
  </si>
  <si>
    <t>-1810767216</t>
  </si>
  <si>
    <t>https://podminky.urs.cz/item/CS_URS_2024_02/741110041</t>
  </si>
  <si>
    <t>34571152</t>
  </si>
  <si>
    <t>trubka elektroinstalační ohebná z PH, D 12/20mm</t>
  </si>
  <si>
    <t>-453049965</t>
  </si>
  <si>
    <t>4*1,05 'Přepočtené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</si>
  <si>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</si>
  <si>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</si>
  <si>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-1684755253</t>
  </si>
  <si>
    <t>https://podminky.urs.cz/item/CS_URS_2024_02/741122641</t>
  </si>
  <si>
    <t>34111094</t>
  </si>
  <si>
    <t>kabel instalační jádro Cu plné izolace PVC plášť PVC 450/750V (CYKY) 5x2,5mm2</t>
  </si>
  <si>
    <t>-1837773899</t>
  </si>
  <si>
    <t>8*1,15 'Přepočtené koeficientem množství</t>
  </si>
  <si>
    <t>34111090</t>
  </si>
  <si>
    <t>kabel instalační jádro Cu plné izolace PVC plášť PVC 450/750V (CYKY) 5x1,5mm2</t>
  </si>
  <si>
    <t>357629804</t>
  </si>
  <si>
    <t>6*1,15 'Přepočtené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</si>
  <si>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</si>
  <si>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</si>
  <si>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1000138051</t>
  </si>
  <si>
    <t>https://podminky.urs.cz/item/CS_URS_2024_02/741122611</t>
  </si>
  <si>
    <t>34111036</t>
  </si>
  <si>
    <t>kabel instalační jádro Cu plné izolace PVC plášť PVC 450/750V (CYKY) 3x2,5mm2</t>
  </si>
  <si>
    <t>-702554416</t>
  </si>
  <si>
    <t>75*1,15 'Přepočtené koeficientem množství</t>
  </si>
  <si>
    <t>34111030</t>
  </si>
  <si>
    <t>kabel instalační jádro Cu plné izolace PVC plášť PVC 450/750V (CYKY) 3x1,5mm2</t>
  </si>
  <si>
    <t>-1996726113</t>
  </si>
  <si>
    <t>45*1,15 'Přepočtené koeficientem množství</t>
  </si>
  <si>
    <t>741122601</t>
  </si>
  <si>
    <t>Montáž kabelů měděných bez ukončení uložených pevně plných kulatých nebo bezhalogenových (např. CYKY) počtu a průřezu žil 2x1,5 až 6 mm2</t>
  </si>
  <si>
    <t>-1047334468</t>
  </si>
  <si>
    <t>https://podminky.urs.cz/item/CS_URS_2024_02/741122601</t>
  </si>
  <si>
    <t>34111005</t>
  </si>
  <si>
    <t>kabel instalační jádro Cu plné izolace PVC plášť PVC 450/750V (CYKY) 2x1,5mm2</t>
  </si>
  <si>
    <t>1823177255</t>
  </si>
  <si>
    <t>741130001</t>
  </si>
  <si>
    <t>Ukončení vodičů izolovaných s označením a zapojením v rozváděči nebo na přístroji, průřezu žíly do 2,5 mm2</t>
  </si>
  <si>
    <t>1813236379</t>
  </si>
  <si>
    <t>https://podminky.urs.cz/item/CS_URS_2024_02/741130001</t>
  </si>
  <si>
    <t>741130006</t>
  </si>
  <si>
    <t>Ukončení vodičů izolovaných s označením a zapojením v rozváděči nebo na přístroji, průřezu žíly do 16 mm2</t>
  </si>
  <si>
    <t>-2003696993</t>
  </si>
  <si>
    <t>https://podminky.urs.cz/item/CS_URS_2024_02/741130006</t>
  </si>
  <si>
    <t>741130025</t>
  </si>
  <si>
    <t>Ukončení vodičů izolovaných s označením a zapojením na svorkovnici s otevřením a uzavřením krytu, průřezu žíly do 16 mm2</t>
  </si>
  <si>
    <t>454378914</t>
  </si>
  <si>
    <t>https://podminky.urs.cz/item/CS_URS_2024_02/741130025</t>
  </si>
  <si>
    <t>741231001</t>
  </si>
  <si>
    <t>Montáž svorkovnic do rozváděčů s popisnými štítky se zapojením vodičů na jedné straně řadových, průřezové plochy vodičů do 2,5 mm2</t>
  </si>
  <si>
    <t>-333377682</t>
  </si>
  <si>
    <t>https://podminky.urs.cz/item/CS_URS_2024_02/741231001</t>
  </si>
  <si>
    <t>34562695</t>
  </si>
  <si>
    <t>svorkovnice krabicová bezšroubová jednopólová pro 4 vodiče 0,5-2,5mm2, 400V 24A</t>
  </si>
  <si>
    <t>885631997</t>
  </si>
  <si>
    <t>34562694</t>
  </si>
  <si>
    <t>svorkovnice krabicová bezšroubová jednopólová pro 3 vodiče 0,5-2,5mm2, 400V 24A</t>
  </si>
  <si>
    <t>-1702226633</t>
  </si>
  <si>
    <t>34562696</t>
  </si>
  <si>
    <t>svorkovnice krabicová bezšroubová jednopólová pro 5 vodičů 0,5-2,5mm2, 400V 24A</t>
  </si>
  <si>
    <t>-2025162245</t>
  </si>
  <si>
    <t>186019745</t>
  </si>
  <si>
    <t>341408261</t>
  </si>
  <si>
    <t>vodič propojovací jádro Cu plné izolace PVC 450/750V (H07V-U) 1x6mm2 ZŽ</t>
  </si>
  <si>
    <t>2065427980</t>
  </si>
  <si>
    <t>30*1,15 'Přepočtené koeficientem množství</t>
  </si>
  <si>
    <t>741450005</t>
  </si>
  <si>
    <t>Montáž prvků pro vyrovnání potenciálu svorky pro izolované upevnění</t>
  </si>
  <si>
    <t>185844974</t>
  </si>
  <si>
    <t>https://podminky.urs.cz/item/CS_URS_2024_02/741450005</t>
  </si>
  <si>
    <t>zemnící svorka</t>
  </si>
  <si>
    <t>34561R</t>
  </si>
  <si>
    <t>zemnící svorka ZS4</t>
  </si>
  <si>
    <t>-2024494480</t>
  </si>
  <si>
    <t>34562R</t>
  </si>
  <si>
    <t>zemnící svorka ZSA16</t>
  </si>
  <si>
    <t>1382678853</t>
  </si>
  <si>
    <t>HZS</t>
  </si>
  <si>
    <t>Hodinové zúčtovací sazby</t>
  </si>
  <si>
    <t>HZS 01</t>
  </si>
  <si>
    <t>Demontáž stávajícího zařízení</t>
  </si>
  <si>
    <t>512</t>
  </si>
  <si>
    <t>875095321</t>
  </si>
  <si>
    <t>HZS 02</t>
  </si>
  <si>
    <t>Napojení na stávající zařízení</t>
  </si>
  <si>
    <t>-446796129</t>
  </si>
  <si>
    <t>HZS 03</t>
  </si>
  <si>
    <t>Zabezpečení staveniště</t>
  </si>
  <si>
    <t>612132195</t>
  </si>
  <si>
    <t>HZS 04</t>
  </si>
  <si>
    <t>Montáž silnoproud</t>
  </si>
  <si>
    <t>-123002488</t>
  </si>
  <si>
    <t>OST</t>
  </si>
  <si>
    <t>Ostatní</t>
  </si>
  <si>
    <t>OST 01</t>
  </si>
  <si>
    <t>Koordinace postupu prací s ostatními profesemi</t>
  </si>
  <si>
    <t>-1578993629</t>
  </si>
  <si>
    <t>N01</t>
  </si>
  <si>
    <t>Provedení revizních zkoušek dle ČSN 331500</t>
  </si>
  <si>
    <t>N012</t>
  </si>
  <si>
    <t>Revizní technik</t>
  </si>
  <si>
    <t>-510259147</t>
  </si>
  <si>
    <t>N013</t>
  </si>
  <si>
    <t>Spolupráce s revizním technikem</t>
  </si>
  <si>
    <t>-986576239</t>
  </si>
  <si>
    <t xml:space="preserve">SO 02 - Stavební úpravy bytu č. 79       1+ KK</t>
  </si>
  <si>
    <t>021 - Byt č.79 1+ KK - architektonicko stavební řešení</t>
  </si>
  <si>
    <t>-1677520787</t>
  </si>
  <si>
    <t>37079232</t>
  </si>
  <si>
    <t>022 - Byt č.79 1+ KK - ZTI a VZT</t>
  </si>
  <si>
    <t>023 - Byt č. 79 1 + KK - Elektroinstalace</t>
  </si>
  <si>
    <t xml:space="preserve">SO 03 - Stavební úpravy bytu č. 87       2+ KK</t>
  </si>
  <si>
    <t>031 - Byt č.87 2+ KK - architektonicko stavební řešení</t>
  </si>
  <si>
    <t>1,33*1,7</t>
  </si>
  <si>
    <t>5 ložnice</t>
  </si>
  <si>
    <t>4,7*3,47</t>
  </si>
  <si>
    <t>6 šatna</t>
  </si>
  <si>
    <t>1,33*1,68</t>
  </si>
  <si>
    <t>-(0,8*1,97*2+0,6*1,97)</t>
  </si>
  <si>
    <t>(1,33+1,7)*2*2,62</t>
  </si>
  <si>
    <t>(0,6+1,97*2)*0,14</t>
  </si>
  <si>
    <t>-(0,6*1,97*2+0,8*1,97)</t>
  </si>
  <si>
    <t>-(1,2*1,6+0,9*2,4+0,8*1,97*2)</t>
  </si>
  <si>
    <t>(4,7+3,47)*2*2,62</t>
  </si>
  <si>
    <t>(2,1+1,6*2)*0,2</t>
  </si>
  <si>
    <t>-(0,8*1,97*2+2,1*1,6)</t>
  </si>
  <si>
    <t>(1,33+1,68)*2*2,62</t>
  </si>
  <si>
    <t>2,1*1,6</t>
  </si>
  <si>
    <t>2,265*4</t>
  </si>
  <si>
    <t>-1865083888</t>
  </si>
  <si>
    <t>-1457913151</t>
  </si>
  <si>
    <t>36,004*1,1 'Přepočtené koeficientem množství</t>
  </si>
  <si>
    <t>-(0,8+0,6+0,8+0,6)</t>
  </si>
  <si>
    <t>(1,33+1,7)*2</t>
  </si>
  <si>
    <t>-(0,6*2+0,8)</t>
  </si>
  <si>
    <t>-(0,8*2)</t>
  </si>
  <si>
    <t>(4,7+3,47)*2</t>
  </si>
  <si>
    <t>(1,33+1,68)*2</t>
  </si>
  <si>
    <t>-(0,6)</t>
  </si>
  <si>
    <t>38,115*1,02 'Přepočtené koeficientem množství</t>
  </si>
  <si>
    <t>2+2+2+2+2</t>
  </si>
  <si>
    <t>(1,225+0,3+0,4)*2,62</t>
  </si>
  <si>
    <t>-(0,8*1,97*2+0,6*1,97+0,8*1,97)</t>
  </si>
  <si>
    <t>032 - Byt č.87 2+ KK - ZTI a VZT</t>
  </si>
  <si>
    <t>033 - Byt č. 89 2 + KK - Elektroinstalace</t>
  </si>
  <si>
    <t>42*1,05 'Přepočtené koeficientem množství</t>
  </si>
  <si>
    <t>45*1,05 'Přepočtené koeficientem množství</t>
  </si>
  <si>
    <t>95+57</t>
  </si>
  <si>
    <t>95*1,15 'Přepočtené koeficientem množství</t>
  </si>
  <si>
    <t>57*1,15 'Přepočtené koeficientem množství</t>
  </si>
  <si>
    <t>10*1,15 'Přepočtené koeficientem množství</t>
  </si>
  <si>
    <t xml:space="preserve">SO 04 - Stavební úpravy bytu č. 92       2+ KK</t>
  </si>
  <si>
    <t>041 - Byt č.92 2+ KK - architektonicko stavební řešení</t>
  </si>
  <si>
    <t>893925497</t>
  </si>
  <si>
    <t>1259948027</t>
  </si>
  <si>
    <t>042 - Byt č.92 2+ KK - ZTI a VZT</t>
  </si>
  <si>
    <t>043 - Byt č. 92 2+ KK - Elektroinstalace</t>
  </si>
  <si>
    <t xml:space="preserve">SO 05 - Stavební úpravy bytu č. 105       2+ KK</t>
  </si>
  <si>
    <t>051 - Byt č.105 2+ KK - architektonicko stavební řešení</t>
  </si>
  <si>
    <t>1962946757</t>
  </si>
  <si>
    <t>-210444271</t>
  </si>
  <si>
    <t>052 - Byt č.105 2+ KK - ZTI a VZT</t>
  </si>
  <si>
    <t>053 - Byt č.105 2+ KK - Elektroinstalace</t>
  </si>
  <si>
    <t xml:space="preserve">SO 06 - Stavební úpravy bytu č. 106       2+ KK</t>
  </si>
  <si>
    <t>061 - Byt č.106 2+ KK - architektonicko stavební řešení</t>
  </si>
  <si>
    <t>1250882589</t>
  </si>
  <si>
    <t>809857544</t>
  </si>
  <si>
    <t>062 - Byt č.106 2+ KK - ZTI a VZT</t>
  </si>
  <si>
    <t>063 - Byt č.106 2+ KK - Elektroinstalace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</si>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</sst>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002101" TargetMode="External" /><Relationship Id="rId2" Type="http://schemas.openxmlformats.org/officeDocument/2006/relationships/hyperlink" Target="https://podminky.urs.cz/item/CS_URS_2024_02/317941121" TargetMode="External" /><Relationship Id="rId3" Type="http://schemas.openxmlformats.org/officeDocument/2006/relationships/hyperlink" Target="https://podminky.urs.cz/item/CS_URS_2024_02/342272215" TargetMode="External" /><Relationship Id="rId4" Type="http://schemas.openxmlformats.org/officeDocument/2006/relationships/hyperlink" Target="https://podminky.urs.cz/item/CS_URS_2024_02/342291131" TargetMode="External" /><Relationship Id="rId5" Type="http://schemas.openxmlformats.org/officeDocument/2006/relationships/hyperlink" Target="https://podminky.urs.cz/item/CS_URS_2024_02/346244353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1325422" TargetMode="External" /><Relationship Id="rId9" Type="http://schemas.openxmlformats.org/officeDocument/2006/relationships/hyperlink" Target="https://podminky.urs.cz/item/CS_URS_2024_02/612121112" TargetMode="External" /><Relationship Id="rId10" Type="http://schemas.openxmlformats.org/officeDocument/2006/relationships/hyperlink" Target="https://podminky.urs.cz/item/CS_URS_2024_02/612131121" TargetMode="External" /><Relationship Id="rId11" Type="http://schemas.openxmlformats.org/officeDocument/2006/relationships/hyperlink" Target="https://podminky.urs.cz/item/CS_URS_2024_02/612142001" TargetMode="External" /><Relationship Id="rId12" Type="http://schemas.openxmlformats.org/officeDocument/2006/relationships/hyperlink" Target="https://podminky.urs.cz/item/CS_URS_2024_02/612321131" TargetMode="External" /><Relationship Id="rId13" Type="http://schemas.openxmlformats.org/officeDocument/2006/relationships/hyperlink" Target="https://podminky.urs.cz/item/CS_URS_2024_02/612325422" TargetMode="External" /><Relationship Id="rId14" Type="http://schemas.openxmlformats.org/officeDocument/2006/relationships/hyperlink" Target="https://podminky.urs.cz/item/CS_URS_2024_02/619991011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4941111" TargetMode="External" /><Relationship Id="rId17" Type="http://schemas.openxmlformats.org/officeDocument/2006/relationships/hyperlink" Target="https://podminky.urs.cz/item/CS_URS_2024_02/949101111" TargetMode="External" /><Relationship Id="rId18" Type="http://schemas.openxmlformats.org/officeDocument/2006/relationships/hyperlink" Target="https://podminky.urs.cz/item/CS_URS_2024_02/952901111" TargetMode="External" /><Relationship Id="rId19" Type="http://schemas.openxmlformats.org/officeDocument/2006/relationships/hyperlink" Target="https://podminky.urs.cz/item/CS_URS_2024_02/965081213" TargetMode="External" /><Relationship Id="rId20" Type="http://schemas.openxmlformats.org/officeDocument/2006/relationships/hyperlink" Target="https://podminky.urs.cz/item/CS_URS_2024_02/978011141" TargetMode="External" /><Relationship Id="rId21" Type="http://schemas.openxmlformats.org/officeDocument/2006/relationships/hyperlink" Target="https://podminky.urs.cz/item/CS_URS_2024_02/978013141" TargetMode="External" /><Relationship Id="rId22" Type="http://schemas.openxmlformats.org/officeDocument/2006/relationships/hyperlink" Target="https://podminky.urs.cz/item/CS_URS_2024_02/997013217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3" TargetMode="External" /><Relationship Id="rId27" Type="http://schemas.openxmlformats.org/officeDocument/2006/relationships/hyperlink" Target="https://podminky.urs.cz/item/CS_URS_2024_02/751377012" TargetMode="External" /><Relationship Id="rId28" Type="http://schemas.openxmlformats.org/officeDocument/2006/relationships/hyperlink" Target="https://podminky.urs.cz/item/CS_URS_2024_02/998751122" TargetMode="External" /><Relationship Id="rId29" Type="http://schemas.openxmlformats.org/officeDocument/2006/relationships/hyperlink" Target="https://podminky.urs.cz/item/CS_URS_2024_02/761111111" TargetMode="External" /><Relationship Id="rId30" Type="http://schemas.openxmlformats.org/officeDocument/2006/relationships/hyperlink" Target="https://podminky.urs.cz/item/CS_URS_2024_02/998761123" TargetMode="External" /><Relationship Id="rId31" Type="http://schemas.openxmlformats.org/officeDocument/2006/relationships/hyperlink" Target="https://podminky.urs.cz/item/CS_URS_2024_02/766111820" TargetMode="External" /><Relationship Id="rId32" Type="http://schemas.openxmlformats.org/officeDocument/2006/relationships/hyperlink" Target="https://podminky.urs.cz/item/CS_URS_2024_02/766421812" TargetMode="External" /><Relationship Id="rId33" Type="http://schemas.openxmlformats.org/officeDocument/2006/relationships/hyperlink" Target="https://podminky.urs.cz/item/CS_URS_2024_02/766660001" TargetMode="External" /><Relationship Id="rId34" Type="http://schemas.openxmlformats.org/officeDocument/2006/relationships/hyperlink" Target="https://podminky.urs.cz/item/CS_URS_2024_02/766660728" TargetMode="External" /><Relationship Id="rId35" Type="http://schemas.openxmlformats.org/officeDocument/2006/relationships/hyperlink" Target="https://podminky.urs.cz/item/CS_URS_2024_02/766660729" TargetMode="External" /><Relationship Id="rId36" Type="http://schemas.openxmlformats.org/officeDocument/2006/relationships/hyperlink" Target="https://podminky.urs.cz/item/CS_URS_2024_02/766660730" TargetMode="External" /><Relationship Id="rId37" Type="http://schemas.openxmlformats.org/officeDocument/2006/relationships/hyperlink" Target="https://podminky.urs.cz/item/CS_URS_2024_02/766691914" TargetMode="External" /><Relationship Id="rId38" Type="http://schemas.openxmlformats.org/officeDocument/2006/relationships/hyperlink" Target="https://podminky.urs.cz/item/CS_URS_2024_02/766811141" TargetMode="External" /><Relationship Id="rId39" Type="http://schemas.openxmlformats.org/officeDocument/2006/relationships/hyperlink" Target="https://podminky.urs.cz/item/CS_URS_2024_02/766812820" TargetMode="External" /><Relationship Id="rId40" Type="http://schemas.openxmlformats.org/officeDocument/2006/relationships/hyperlink" Target="https://podminky.urs.cz/item/CS_URS_2024_02/766821122" TargetMode="External" /><Relationship Id="rId41" Type="http://schemas.openxmlformats.org/officeDocument/2006/relationships/hyperlink" Target="https://podminky.urs.cz/item/CS_URS_2024_02/766825811" TargetMode="External" /><Relationship Id="rId42" Type="http://schemas.openxmlformats.org/officeDocument/2006/relationships/hyperlink" Target="https://podminky.urs.cz/item/CS_URS_2024_02/998766123" TargetMode="External" /><Relationship Id="rId43" Type="http://schemas.openxmlformats.org/officeDocument/2006/relationships/hyperlink" Target="https://podminky.urs.cz/item/CS_URS_2024_02/771111011" TargetMode="External" /><Relationship Id="rId44" Type="http://schemas.openxmlformats.org/officeDocument/2006/relationships/hyperlink" Target="https://podminky.urs.cz/item/CS_URS_2024_02/771121011" TargetMode="External" /><Relationship Id="rId45" Type="http://schemas.openxmlformats.org/officeDocument/2006/relationships/hyperlink" Target="https://podminky.urs.cz/item/CS_URS_2024_02/771121027" TargetMode="External" /><Relationship Id="rId46" Type="http://schemas.openxmlformats.org/officeDocument/2006/relationships/hyperlink" Target="https://podminky.urs.cz/item/CS_URS_2024_02/771151023" TargetMode="External" /><Relationship Id="rId47" Type="http://schemas.openxmlformats.org/officeDocument/2006/relationships/hyperlink" Target="https://podminky.urs.cz/item/CS_URS_2024_02/771161021" TargetMode="External" /><Relationship Id="rId48" Type="http://schemas.openxmlformats.org/officeDocument/2006/relationships/hyperlink" Target="https://podminky.urs.cz/item/CS_URS_2024_02/771574416" TargetMode="External" /><Relationship Id="rId49" Type="http://schemas.openxmlformats.org/officeDocument/2006/relationships/hyperlink" Target="https://podminky.urs.cz/item/CS_URS_2024_02/771577211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771591241" TargetMode="External" /><Relationship Id="rId52" Type="http://schemas.openxmlformats.org/officeDocument/2006/relationships/hyperlink" Target="https://podminky.urs.cz/item/CS_URS_2024_02/771591242" TargetMode="External" /><Relationship Id="rId53" Type="http://schemas.openxmlformats.org/officeDocument/2006/relationships/hyperlink" Target="https://podminky.urs.cz/item/CS_URS_2024_02/771591264" TargetMode="External" /><Relationship Id="rId54" Type="http://schemas.openxmlformats.org/officeDocument/2006/relationships/hyperlink" Target="https://podminky.urs.cz/item/CS_URS_2024_02/998771123" TargetMode="External" /><Relationship Id="rId55" Type="http://schemas.openxmlformats.org/officeDocument/2006/relationships/hyperlink" Target="https://podminky.urs.cz/item/CS_URS_2024_02/776111117" TargetMode="External" /><Relationship Id="rId56" Type="http://schemas.openxmlformats.org/officeDocument/2006/relationships/hyperlink" Target="https://podminky.urs.cz/item/CS_URS_2024_02/776111311" TargetMode="External" /><Relationship Id="rId57" Type="http://schemas.openxmlformats.org/officeDocument/2006/relationships/hyperlink" Target="https://podminky.urs.cz/item/CS_URS_2024_02/776121321" TargetMode="External" /><Relationship Id="rId58" Type="http://schemas.openxmlformats.org/officeDocument/2006/relationships/hyperlink" Target="https://podminky.urs.cz/item/CS_URS_2024_02/776141123" TargetMode="External" /><Relationship Id="rId59" Type="http://schemas.openxmlformats.org/officeDocument/2006/relationships/hyperlink" Target="https://podminky.urs.cz/item/CS_URS_2024_02/776201811" TargetMode="External" /><Relationship Id="rId60" Type="http://schemas.openxmlformats.org/officeDocument/2006/relationships/hyperlink" Target="https://podminky.urs.cz/item/CS_URS_2024_02/776241111" TargetMode="External" /><Relationship Id="rId61" Type="http://schemas.openxmlformats.org/officeDocument/2006/relationships/hyperlink" Target="https://podminky.urs.cz/item/CS_URS_2024_02/776411111" TargetMode="External" /><Relationship Id="rId62" Type="http://schemas.openxmlformats.org/officeDocument/2006/relationships/hyperlink" Target="https://podminky.urs.cz/item/CS_URS_2024_02/776991121" TargetMode="External" /><Relationship Id="rId63" Type="http://schemas.openxmlformats.org/officeDocument/2006/relationships/hyperlink" Target="https://podminky.urs.cz/item/CS_URS_2024_02/776991141" TargetMode="External" /><Relationship Id="rId64" Type="http://schemas.openxmlformats.org/officeDocument/2006/relationships/hyperlink" Target="https://podminky.urs.cz/item/CS_URS_2024_02/998776123" TargetMode="External" /><Relationship Id="rId65" Type="http://schemas.openxmlformats.org/officeDocument/2006/relationships/hyperlink" Target="https://podminky.urs.cz/item/CS_URS_2024_02/781121011" TargetMode="External" /><Relationship Id="rId66" Type="http://schemas.openxmlformats.org/officeDocument/2006/relationships/hyperlink" Target="https://podminky.urs.cz/item/CS_URS_2024_02/781131112" TargetMode="External" /><Relationship Id="rId67" Type="http://schemas.openxmlformats.org/officeDocument/2006/relationships/hyperlink" Target="https://podminky.urs.cz/item/CS_URS_2024_02/781472218" TargetMode="External" /><Relationship Id="rId68" Type="http://schemas.openxmlformats.org/officeDocument/2006/relationships/hyperlink" Target="https://podminky.urs.cz/item/CS_URS_2024_02/781492211" TargetMode="External" /><Relationship Id="rId69" Type="http://schemas.openxmlformats.org/officeDocument/2006/relationships/hyperlink" Target="https://podminky.urs.cz/item/CS_URS_2024_02/781492251" TargetMode="External" /><Relationship Id="rId70" Type="http://schemas.openxmlformats.org/officeDocument/2006/relationships/hyperlink" Target="https://podminky.urs.cz/item/CS_URS_2024_02/998781123" TargetMode="External" /><Relationship Id="rId71" Type="http://schemas.openxmlformats.org/officeDocument/2006/relationships/hyperlink" Target="https://podminky.urs.cz/item/CS_URS_2024_02/783301311" TargetMode="External" /><Relationship Id="rId72" Type="http://schemas.openxmlformats.org/officeDocument/2006/relationships/hyperlink" Target="https://podminky.urs.cz/item/CS_URS_2024_02/783314101" TargetMode="External" /><Relationship Id="rId73" Type="http://schemas.openxmlformats.org/officeDocument/2006/relationships/hyperlink" Target="https://podminky.urs.cz/item/CS_URS_2024_02/783317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11101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7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21171803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1915" TargetMode="External" /><Relationship Id="rId8" Type="http://schemas.openxmlformats.org/officeDocument/2006/relationships/hyperlink" Target="https://podminky.urs.cz/item/CS_URS_2024_02/72117404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721174045" TargetMode="External" /><Relationship Id="rId11" Type="http://schemas.openxmlformats.org/officeDocument/2006/relationships/hyperlink" Target="https://podminky.urs.cz/item/CS_URS_2024_02/721226511" TargetMode="External" /><Relationship Id="rId12" Type="http://schemas.openxmlformats.org/officeDocument/2006/relationships/hyperlink" Target="https://podminky.urs.cz/item/CS_URS_2024_02/721290111" TargetMode="External" /><Relationship Id="rId13" Type="http://schemas.openxmlformats.org/officeDocument/2006/relationships/hyperlink" Target="https://podminky.urs.cz/item/CS_URS_2024_02/998721123" TargetMode="External" /><Relationship Id="rId14" Type="http://schemas.openxmlformats.org/officeDocument/2006/relationships/hyperlink" Target="https://podminky.urs.cz/item/CS_URS_2024_02/722130801" TargetMode="External" /><Relationship Id="rId15" Type="http://schemas.openxmlformats.org/officeDocument/2006/relationships/hyperlink" Target="https://podminky.urs.cz/item/CS_URS_2024_02/722131932" TargetMode="External" /><Relationship Id="rId16" Type="http://schemas.openxmlformats.org/officeDocument/2006/relationships/hyperlink" Target="https://podminky.urs.cz/item/CS_URS_2024_02/722174002" TargetMode="External" /><Relationship Id="rId17" Type="http://schemas.openxmlformats.org/officeDocument/2006/relationships/hyperlink" Target="https://podminky.urs.cz/item/CS_URS_2024_02/722181241" TargetMode="External" /><Relationship Id="rId18" Type="http://schemas.openxmlformats.org/officeDocument/2006/relationships/hyperlink" Target="https://podminky.urs.cz/item/CS_URS_2024_02/722190901" TargetMode="External" /><Relationship Id="rId19" Type="http://schemas.openxmlformats.org/officeDocument/2006/relationships/hyperlink" Target="https://podminky.urs.cz/item/CS_URS_2024_02/722220152" TargetMode="External" /><Relationship Id="rId20" Type="http://schemas.openxmlformats.org/officeDocument/2006/relationships/hyperlink" Target="https://podminky.urs.cz/item/CS_URS_2024_02/722230101" TargetMode="External" /><Relationship Id="rId21" Type="http://schemas.openxmlformats.org/officeDocument/2006/relationships/hyperlink" Target="https://podminky.urs.cz/item/CS_URS_2024_02/722290234" TargetMode="External" /><Relationship Id="rId22" Type="http://schemas.openxmlformats.org/officeDocument/2006/relationships/hyperlink" Target="https://podminky.urs.cz/item/CS_URS_2024_02/722290246" TargetMode="External" /><Relationship Id="rId23" Type="http://schemas.openxmlformats.org/officeDocument/2006/relationships/hyperlink" Target="https://podminky.urs.cz/item/CS_URS_2024_02/998722123" TargetMode="External" /><Relationship Id="rId24" Type="http://schemas.openxmlformats.org/officeDocument/2006/relationships/hyperlink" Target="https://podminky.urs.cz/item/CS_URS_2024_02/725110814" TargetMode="External" /><Relationship Id="rId25" Type="http://schemas.openxmlformats.org/officeDocument/2006/relationships/hyperlink" Target="https://podminky.urs.cz/item/CS_URS_2024_02/725112183" TargetMode="External" /><Relationship Id="rId26" Type="http://schemas.openxmlformats.org/officeDocument/2006/relationships/hyperlink" Target="https://podminky.urs.cz/item/CS_URS_2024_02/725119131" TargetMode="External" /><Relationship Id="rId27" Type="http://schemas.openxmlformats.org/officeDocument/2006/relationships/hyperlink" Target="https://podminky.urs.cz/item/CS_URS_2024_02/725210821" TargetMode="External" /><Relationship Id="rId28" Type="http://schemas.openxmlformats.org/officeDocument/2006/relationships/hyperlink" Target="https://podminky.urs.cz/item/CS_URS_2024_02/725211616" TargetMode="External" /><Relationship Id="rId29" Type="http://schemas.openxmlformats.org/officeDocument/2006/relationships/hyperlink" Target="https://podminky.urs.cz/item/CS_URS_2024_02/725220842" TargetMode="External" /><Relationship Id="rId30" Type="http://schemas.openxmlformats.org/officeDocument/2006/relationships/hyperlink" Target="https://podminky.urs.cz/item/CS_URS_2024_02/725241123" TargetMode="External" /><Relationship Id="rId31" Type="http://schemas.openxmlformats.org/officeDocument/2006/relationships/hyperlink" Target="https://podminky.urs.cz/item/CS_URS_2024_02/725244103" TargetMode="External" /><Relationship Id="rId32" Type="http://schemas.openxmlformats.org/officeDocument/2006/relationships/hyperlink" Target="https://podminky.urs.cz/item/CS_URS_2024_02/725310823" TargetMode="External" /><Relationship Id="rId33" Type="http://schemas.openxmlformats.org/officeDocument/2006/relationships/hyperlink" Target="https://podminky.urs.cz/item/CS_URS_2024_02/725311121" TargetMode="External" /><Relationship Id="rId34" Type="http://schemas.openxmlformats.org/officeDocument/2006/relationships/hyperlink" Target="https://podminky.urs.cz/item/CS_URS_2024_02/725810811" TargetMode="External" /><Relationship Id="rId35" Type="http://schemas.openxmlformats.org/officeDocument/2006/relationships/hyperlink" Target="https://podminky.urs.cz/item/CS_URS_2024_02/725813112" TargetMode="External" /><Relationship Id="rId36" Type="http://schemas.openxmlformats.org/officeDocument/2006/relationships/hyperlink" Target="https://podminky.urs.cz/item/CS_URS_2024_02/725819401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21325" TargetMode="External" /><Relationship Id="rId39" Type="http://schemas.openxmlformats.org/officeDocument/2006/relationships/hyperlink" Target="https://podminky.urs.cz/item/CS_URS_2024_02/725822611" TargetMode="External" /><Relationship Id="rId40" Type="http://schemas.openxmlformats.org/officeDocument/2006/relationships/hyperlink" Target="https://podminky.urs.cz/item/CS_URS_2024_02/725849411" TargetMode="External" /><Relationship Id="rId41" Type="http://schemas.openxmlformats.org/officeDocument/2006/relationships/hyperlink" Target="https://podminky.urs.cz/item/CS_URS_2024_02/725851305" TargetMode="External" /><Relationship Id="rId42" Type="http://schemas.openxmlformats.org/officeDocument/2006/relationships/hyperlink" Target="https://podminky.urs.cz/item/CS_URS_2024_02/725851325" TargetMode="External" /><Relationship Id="rId43" Type="http://schemas.openxmlformats.org/officeDocument/2006/relationships/hyperlink" Target="https://podminky.urs.cz/item/CS_URS_2024_02/725860811" TargetMode="External" /><Relationship Id="rId44" Type="http://schemas.openxmlformats.org/officeDocument/2006/relationships/hyperlink" Target="https://podminky.urs.cz/item/CS_URS_2024_02/725861102" TargetMode="External" /><Relationship Id="rId45" Type="http://schemas.openxmlformats.org/officeDocument/2006/relationships/hyperlink" Target="https://podminky.urs.cz/item/CS_URS_2024_02/725862103" TargetMode="External" /><Relationship Id="rId46" Type="http://schemas.openxmlformats.org/officeDocument/2006/relationships/hyperlink" Target="https://podminky.urs.cz/item/CS_URS_2024_02/725865312" TargetMode="External" /><Relationship Id="rId47" Type="http://schemas.openxmlformats.org/officeDocument/2006/relationships/hyperlink" Target="https://podminky.urs.cz/item/CS_URS_2024_02/998725123" TargetMode="External" /><Relationship Id="rId48" Type="http://schemas.openxmlformats.org/officeDocument/2006/relationships/hyperlink" Target="https://podminky.urs.cz/item/CS_URS_2024_02/751111052" TargetMode="External" /><Relationship Id="rId49" Type="http://schemas.openxmlformats.org/officeDocument/2006/relationships/hyperlink" Target="https://podminky.urs.cz/item/CS_URS_2024_02/751398021" TargetMode="External" /><Relationship Id="rId50" Type="http://schemas.openxmlformats.org/officeDocument/2006/relationships/hyperlink" Target="https://podminky.urs.cz/item/CS_URS_2024_02/751537146" TargetMode="External" /><Relationship Id="rId51" Type="http://schemas.openxmlformats.org/officeDocument/2006/relationships/hyperlink" Target="https://podminky.urs.cz/item/CS_URS_2024_02/998751122" TargetMode="External" /><Relationship Id="rId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10001" TargetMode="External" /><Relationship Id="rId2" Type="http://schemas.openxmlformats.org/officeDocument/2006/relationships/hyperlink" Target="https://podminky.urs.cz/item/CS_URS_2024_02/741310562" TargetMode="External" /><Relationship Id="rId3" Type="http://schemas.openxmlformats.org/officeDocument/2006/relationships/hyperlink" Target="https://podminky.urs.cz/item/CS_URS_2024_02/741320105" TargetMode="External" /><Relationship Id="rId4" Type="http://schemas.openxmlformats.org/officeDocument/2006/relationships/hyperlink" Target="https://podminky.urs.cz/item/CS_URS_2024_02/741320405" TargetMode="External" /><Relationship Id="rId5" Type="http://schemas.openxmlformats.org/officeDocument/2006/relationships/hyperlink" Target="https://podminky.urs.cz/item/CS_URS_2024_02/741120401" TargetMode="External" /><Relationship Id="rId6" Type="http://schemas.openxmlformats.org/officeDocument/2006/relationships/hyperlink" Target="https://podminky.urs.cz/item/CS_URS_2024_02/741130004" TargetMode="External" /><Relationship Id="rId7" Type="http://schemas.openxmlformats.org/officeDocument/2006/relationships/hyperlink" Target="https://podminky.urs.cz/item/CS_URS_2024_02/741310001" TargetMode="External" /><Relationship Id="rId8" Type="http://schemas.openxmlformats.org/officeDocument/2006/relationships/hyperlink" Target="https://podminky.urs.cz/item/CS_URS_2024_02/741310021" TargetMode="External" /><Relationship Id="rId9" Type="http://schemas.openxmlformats.org/officeDocument/2006/relationships/hyperlink" Target="https://podminky.urs.cz/item/CS_URS_2024_02/741310022" TargetMode="External" /><Relationship Id="rId10" Type="http://schemas.openxmlformats.org/officeDocument/2006/relationships/hyperlink" Target="https://podminky.urs.cz/item/CS_URS_2024_02/741310501" TargetMode="External" /><Relationship Id="rId11" Type="http://schemas.openxmlformats.org/officeDocument/2006/relationships/hyperlink" Target="https://podminky.urs.cz/item/CS_URS_2024_02/741313081" TargetMode="External" /><Relationship Id="rId12" Type="http://schemas.openxmlformats.org/officeDocument/2006/relationships/hyperlink" Target="https://podminky.urs.cz/item/CS_URS_2024_02/741112011" TargetMode="External" /><Relationship Id="rId13" Type="http://schemas.openxmlformats.org/officeDocument/2006/relationships/hyperlink" Target="https://podminky.urs.cz/item/CS_URS_2024_02/741110511" TargetMode="External" /><Relationship Id="rId14" Type="http://schemas.openxmlformats.org/officeDocument/2006/relationships/hyperlink" Target="https://podminky.urs.cz/item/CS_URS_2024_02/741110041" TargetMode="External" /><Relationship Id="rId15" Type="http://schemas.openxmlformats.org/officeDocument/2006/relationships/hyperlink" Target="https://podminky.urs.cz/item/CS_URS_2024_02/741122641" TargetMode="External" /><Relationship Id="rId16" Type="http://schemas.openxmlformats.org/officeDocument/2006/relationships/hyperlink" Target="https://podminky.urs.cz/item/CS_URS_2024_02/741122611" TargetMode="External" /><Relationship Id="rId17" Type="http://schemas.openxmlformats.org/officeDocument/2006/relationships/hyperlink" Target="https://podminky.urs.cz/item/CS_URS_2024_02/741122601" TargetMode="External" /><Relationship Id="rId18" Type="http://schemas.openxmlformats.org/officeDocument/2006/relationships/hyperlink" Target="https://podminky.urs.cz/item/CS_URS_2024_02/741130001" TargetMode="External" /><Relationship Id="rId19" Type="http://schemas.openxmlformats.org/officeDocument/2006/relationships/hyperlink" Target="https://podminky.urs.cz/item/CS_URS_2024_02/741130006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741231001" TargetMode="External" /><Relationship Id="rId22" Type="http://schemas.openxmlformats.org/officeDocument/2006/relationships/hyperlink" Target="https://podminky.urs.cz/item/CS_URS_2024_02/741120401" TargetMode="External" /><Relationship Id="rId23" Type="http://schemas.openxmlformats.org/officeDocument/2006/relationships/hyperlink" Target="https://podminky.urs.cz/item/CS_URS_2024_02/741450005" TargetMode="External" /><Relationship Id="rId2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002101" TargetMode="External" /><Relationship Id="rId2" Type="http://schemas.openxmlformats.org/officeDocument/2006/relationships/hyperlink" Target="https://podminky.urs.cz/item/CS_URS_2024_02/317941121" TargetMode="External" /><Relationship Id="rId3" Type="http://schemas.openxmlformats.org/officeDocument/2006/relationships/hyperlink" Target="https://podminky.urs.cz/item/CS_URS_2024_02/342272215" TargetMode="External" /><Relationship Id="rId4" Type="http://schemas.openxmlformats.org/officeDocument/2006/relationships/hyperlink" Target="https://podminky.urs.cz/item/CS_URS_2024_02/342291131" TargetMode="External" /><Relationship Id="rId5" Type="http://schemas.openxmlformats.org/officeDocument/2006/relationships/hyperlink" Target="https://podminky.urs.cz/item/CS_URS_2024_02/346244353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1325422" TargetMode="External" /><Relationship Id="rId9" Type="http://schemas.openxmlformats.org/officeDocument/2006/relationships/hyperlink" Target="https://podminky.urs.cz/item/CS_URS_2024_02/612121112" TargetMode="External" /><Relationship Id="rId10" Type="http://schemas.openxmlformats.org/officeDocument/2006/relationships/hyperlink" Target="https://podminky.urs.cz/item/CS_URS_2024_02/612131121" TargetMode="External" /><Relationship Id="rId11" Type="http://schemas.openxmlformats.org/officeDocument/2006/relationships/hyperlink" Target="https://podminky.urs.cz/item/CS_URS_2024_02/612142001" TargetMode="External" /><Relationship Id="rId12" Type="http://schemas.openxmlformats.org/officeDocument/2006/relationships/hyperlink" Target="https://podminky.urs.cz/item/CS_URS_2024_02/612321131" TargetMode="External" /><Relationship Id="rId13" Type="http://schemas.openxmlformats.org/officeDocument/2006/relationships/hyperlink" Target="https://podminky.urs.cz/item/CS_URS_2024_02/612325422" TargetMode="External" /><Relationship Id="rId14" Type="http://schemas.openxmlformats.org/officeDocument/2006/relationships/hyperlink" Target="https://podminky.urs.cz/item/CS_URS_2024_02/619991011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4941111" TargetMode="External" /><Relationship Id="rId17" Type="http://schemas.openxmlformats.org/officeDocument/2006/relationships/hyperlink" Target="https://podminky.urs.cz/item/CS_URS_2024_02/949101111" TargetMode="External" /><Relationship Id="rId18" Type="http://schemas.openxmlformats.org/officeDocument/2006/relationships/hyperlink" Target="https://podminky.urs.cz/item/CS_URS_2024_02/952901111" TargetMode="External" /><Relationship Id="rId19" Type="http://schemas.openxmlformats.org/officeDocument/2006/relationships/hyperlink" Target="https://podminky.urs.cz/item/CS_URS_2024_02/965081213" TargetMode="External" /><Relationship Id="rId20" Type="http://schemas.openxmlformats.org/officeDocument/2006/relationships/hyperlink" Target="https://podminky.urs.cz/item/CS_URS_2024_02/978011141" TargetMode="External" /><Relationship Id="rId21" Type="http://schemas.openxmlformats.org/officeDocument/2006/relationships/hyperlink" Target="https://podminky.urs.cz/item/CS_URS_2024_02/978013141" TargetMode="External" /><Relationship Id="rId22" Type="http://schemas.openxmlformats.org/officeDocument/2006/relationships/hyperlink" Target="https://podminky.urs.cz/item/CS_URS_2024_02/997013217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3" TargetMode="External" /><Relationship Id="rId27" Type="http://schemas.openxmlformats.org/officeDocument/2006/relationships/hyperlink" Target="https://podminky.urs.cz/item/CS_URS_2024_02/751377012" TargetMode="External" /><Relationship Id="rId28" Type="http://schemas.openxmlformats.org/officeDocument/2006/relationships/hyperlink" Target="https://podminky.urs.cz/item/CS_URS_2024_02/998751122" TargetMode="External" /><Relationship Id="rId29" Type="http://schemas.openxmlformats.org/officeDocument/2006/relationships/hyperlink" Target="https://podminky.urs.cz/item/CS_URS_2024_02/761111111" TargetMode="External" /><Relationship Id="rId30" Type="http://schemas.openxmlformats.org/officeDocument/2006/relationships/hyperlink" Target="https://podminky.urs.cz/item/CS_URS_2024_02/998761123" TargetMode="External" /><Relationship Id="rId31" Type="http://schemas.openxmlformats.org/officeDocument/2006/relationships/hyperlink" Target="https://podminky.urs.cz/item/CS_URS_2024_02/766111820" TargetMode="External" /><Relationship Id="rId32" Type="http://schemas.openxmlformats.org/officeDocument/2006/relationships/hyperlink" Target="https://podminky.urs.cz/item/CS_URS_2024_02/766421812" TargetMode="External" /><Relationship Id="rId33" Type="http://schemas.openxmlformats.org/officeDocument/2006/relationships/hyperlink" Target="https://podminky.urs.cz/item/CS_URS_2024_02/766660001" TargetMode="External" /><Relationship Id="rId34" Type="http://schemas.openxmlformats.org/officeDocument/2006/relationships/hyperlink" Target="https://podminky.urs.cz/item/CS_URS_2024_02/766660728" TargetMode="External" /><Relationship Id="rId35" Type="http://schemas.openxmlformats.org/officeDocument/2006/relationships/hyperlink" Target="https://podminky.urs.cz/item/CS_URS_2024_02/766660729" TargetMode="External" /><Relationship Id="rId36" Type="http://schemas.openxmlformats.org/officeDocument/2006/relationships/hyperlink" Target="https://podminky.urs.cz/item/CS_URS_2024_02/766660730" TargetMode="External" /><Relationship Id="rId37" Type="http://schemas.openxmlformats.org/officeDocument/2006/relationships/hyperlink" Target="https://podminky.urs.cz/item/CS_URS_2024_02/766691914" TargetMode="External" /><Relationship Id="rId38" Type="http://schemas.openxmlformats.org/officeDocument/2006/relationships/hyperlink" Target="https://podminky.urs.cz/item/CS_URS_2024_02/766811141" TargetMode="External" /><Relationship Id="rId39" Type="http://schemas.openxmlformats.org/officeDocument/2006/relationships/hyperlink" Target="https://podminky.urs.cz/item/CS_URS_2024_02/766812820" TargetMode="External" /><Relationship Id="rId40" Type="http://schemas.openxmlformats.org/officeDocument/2006/relationships/hyperlink" Target="https://podminky.urs.cz/item/CS_URS_2024_02/766821122" TargetMode="External" /><Relationship Id="rId41" Type="http://schemas.openxmlformats.org/officeDocument/2006/relationships/hyperlink" Target="https://podminky.urs.cz/item/CS_URS_2024_02/766825811" TargetMode="External" /><Relationship Id="rId42" Type="http://schemas.openxmlformats.org/officeDocument/2006/relationships/hyperlink" Target="https://podminky.urs.cz/item/CS_URS_2024_02/998766123" TargetMode="External" /><Relationship Id="rId43" Type="http://schemas.openxmlformats.org/officeDocument/2006/relationships/hyperlink" Target="https://podminky.urs.cz/item/CS_URS_2024_02/771111011" TargetMode="External" /><Relationship Id="rId44" Type="http://schemas.openxmlformats.org/officeDocument/2006/relationships/hyperlink" Target="https://podminky.urs.cz/item/CS_URS_2024_02/771121011" TargetMode="External" /><Relationship Id="rId45" Type="http://schemas.openxmlformats.org/officeDocument/2006/relationships/hyperlink" Target="https://podminky.urs.cz/item/CS_URS_2024_02/771121027" TargetMode="External" /><Relationship Id="rId46" Type="http://schemas.openxmlformats.org/officeDocument/2006/relationships/hyperlink" Target="https://podminky.urs.cz/item/CS_URS_2024_02/771151023" TargetMode="External" /><Relationship Id="rId47" Type="http://schemas.openxmlformats.org/officeDocument/2006/relationships/hyperlink" Target="https://podminky.urs.cz/item/CS_URS_2024_02/771161021" TargetMode="External" /><Relationship Id="rId48" Type="http://schemas.openxmlformats.org/officeDocument/2006/relationships/hyperlink" Target="https://podminky.urs.cz/item/CS_URS_2024_02/771574416" TargetMode="External" /><Relationship Id="rId49" Type="http://schemas.openxmlformats.org/officeDocument/2006/relationships/hyperlink" Target="https://podminky.urs.cz/item/CS_URS_2024_02/771577211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771591241" TargetMode="External" /><Relationship Id="rId52" Type="http://schemas.openxmlformats.org/officeDocument/2006/relationships/hyperlink" Target="https://podminky.urs.cz/item/CS_URS_2024_02/771591242" TargetMode="External" /><Relationship Id="rId53" Type="http://schemas.openxmlformats.org/officeDocument/2006/relationships/hyperlink" Target="https://podminky.urs.cz/item/CS_URS_2024_02/771591264" TargetMode="External" /><Relationship Id="rId54" Type="http://schemas.openxmlformats.org/officeDocument/2006/relationships/hyperlink" Target="https://podminky.urs.cz/item/CS_URS_2024_02/998771123" TargetMode="External" /><Relationship Id="rId55" Type="http://schemas.openxmlformats.org/officeDocument/2006/relationships/hyperlink" Target="https://podminky.urs.cz/item/CS_URS_2024_02/776111117" TargetMode="External" /><Relationship Id="rId56" Type="http://schemas.openxmlformats.org/officeDocument/2006/relationships/hyperlink" Target="https://podminky.urs.cz/item/CS_URS_2024_02/776111311" TargetMode="External" /><Relationship Id="rId57" Type="http://schemas.openxmlformats.org/officeDocument/2006/relationships/hyperlink" Target="https://podminky.urs.cz/item/CS_URS_2024_02/776121321" TargetMode="External" /><Relationship Id="rId58" Type="http://schemas.openxmlformats.org/officeDocument/2006/relationships/hyperlink" Target="https://podminky.urs.cz/item/CS_URS_2024_02/776141123" TargetMode="External" /><Relationship Id="rId59" Type="http://schemas.openxmlformats.org/officeDocument/2006/relationships/hyperlink" Target="https://podminky.urs.cz/item/CS_URS_2024_02/776201811" TargetMode="External" /><Relationship Id="rId60" Type="http://schemas.openxmlformats.org/officeDocument/2006/relationships/hyperlink" Target="https://podminky.urs.cz/item/CS_URS_2024_02/776241111" TargetMode="External" /><Relationship Id="rId61" Type="http://schemas.openxmlformats.org/officeDocument/2006/relationships/hyperlink" Target="https://podminky.urs.cz/item/CS_URS_2024_02/776411111" TargetMode="External" /><Relationship Id="rId62" Type="http://schemas.openxmlformats.org/officeDocument/2006/relationships/hyperlink" Target="https://podminky.urs.cz/item/CS_URS_2024_02/776991121" TargetMode="External" /><Relationship Id="rId63" Type="http://schemas.openxmlformats.org/officeDocument/2006/relationships/hyperlink" Target="https://podminky.urs.cz/item/CS_URS_2024_02/776991141" TargetMode="External" /><Relationship Id="rId64" Type="http://schemas.openxmlformats.org/officeDocument/2006/relationships/hyperlink" Target="https://podminky.urs.cz/item/CS_URS_2024_02/998776123" TargetMode="External" /><Relationship Id="rId65" Type="http://schemas.openxmlformats.org/officeDocument/2006/relationships/hyperlink" Target="https://podminky.urs.cz/item/CS_URS_2024_02/781121011" TargetMode="External" /><Relationship Id="rId66" Type="http://schemas.openxmlformats.org/officeDocument/2006/relationships/hyperlink" Target="https://podminky.urs.cz/item/CS_URS_2024_02/781131112" TargetMode="External" /><Relationship Id="rId67" Type="http://schemas.openxmlformats.org/officeDocument/2006/relationships/hyperlink" Target="https://podminky.urs.cz/item/CS_URS_2024_02/781472218" TargetMode="External" /><Relationship Id="rId68" Type="http://schemas.openxmlformats.org/officeDocument/2006/relationships/hyperlink" Target="https://podminky.urs.cz/item/CS_URS_2024_02/781492211" TargetMode="External" /><Relationship Id="rId69" Type="http://schemas.openxmlformats.org/officeDocument/2006/relationships/hyperlink" Target="https://podminky.urs.cz/item/CS_URS_2024_02/781492251" TargetMode="External" /><Relationship Id="rId70" Type="http://schemas.openxmlformats.org/officeDocument/2006/relationships/hyperlink" Target="https://podminky.urs.cz/item/CS_URS_2024_02/998781123" TargetMode="External" /><Relationship Id="rId71" Type="http://schemas.openxmlformats.org/officeDocument/2006/relationships/hyperlink" Target="https://podminky.urs.cz/item/CS_URS_2024_02/783301311" TargetMode="External" /><Relationship Id="rId72" Type="http://schemas.openxmlformats.org/officeDocument/2006/relationships/hyperlink" Target="https://podminky.urs.cz/item/CS_URS_2024_02/783314101" TargetMode="External" /><Relationship Id="rId73" Type="http://schemas.openxmlformats.org/officeDocument/2006/relationships/hyperlink" Target="https://podminky.urs.cz/item/CS_URS_2024_02/783317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11101" TargetMode="External" /><Relationship Id="rId7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7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21171803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1915" TargetMode="External" /><Relationship Id="rId8" Type="http://schemas.openxmlformats.org/officeDocument/2006/relationships/hyperlink" Target="https://podminky.urs.cz/item/CS_URS_2024_02/72117404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721174045" TargetMode="External" /><Relationship Id="rId11" Type="http://schemas.openxmlformats.org/officeDocument/2006/relationships/hyperlink" Target="https://podminky.urs.cz/item/CS_URS_2024_02/721226511" TargetMode="External" /><Relationship Id="rId12" Type="http://schemas.openxmlformats.org/officeDocument/2006/relationships/hyperlink" Target="https://podminky.urs.cz/item/CS_URS_2024_02/721290111" TargetMode="External" /><Relationship Id="rId13" Type="http://schemas.openxmlformats.org/officeDocument/2006/relationships/hyperlink" Target="https://podminky.urs.cz/item/CS_URS_2024_02/998721123" TargetMode="External" /><Relationship Id="rId14" Type="http://schemas.openxmlformats.org/officeDocument/2006/relationships/hyperlink" Target="https://podminky.urs.cz/item/CS_URS_2024_02/722130801" TargetMode="External" /><Relationship Id="rId15" Type="http://schemas.openxmlformats.org/officeDocument/2006/relationships/hyperlink" Target="https://podminky.urs.cz/item/CS_URS_2024_02/722131932" TargetMode="External" /><Relationship Id="rId16" Type="http://schemas.openxmlformats.org/officeDocument/2006/relationships/hyperlink" Target="https://podminky.urs.cz/item/CS_URS_2024_02/722174002" TargetMode="External" /><Relationship Id="rId17" Type="http://schemas.openxmlformats.org/officeDocument/2006/relationships/hyperlink" Target="https://podminky.urs.cz/item/CS_URS_2024_02/722181241" TargetMode="External" /><Relationship Id="rId18" Type="http://schemas.openxmlformats.org/officeDocument/2006/relationships/hyperlink" Target="https://podminky.urs.cz/item/CS_URS_2024_02/722190901" TargetMode="External" /><Relationship Id="rId19" Type="http://schemas.openxmlformats.org/officeDocument/2006/relationships/hyperlink" Target="https://podminky.urs.cz/item/CS_URS_2024_02/722220152" TargetMode="External" /><Relationship Id="rId20" Type="http://schemas.openxmlformats.org/officeDocument/2006/relationships/hyperlink" Target="https://podminky.urs.cz/item/CS_URS_2024_02/722230101" TargetMode="External" /><Relationship Id="rId21" Type="http://schemas.openxmlformats.org/officeDocument/2006/relationships/hyperlink" Target="https://podminky.urs.cz/item/CS_URS_2024_02/722290234" TargetMode="External" /><Relationship Id="rId22" Type="http://schemas.openxmlformats.org/officeDocument/2006/relationships/hyperlink" Target="https://podminky.urs.cz/item/CS_URS_2024_02/722290246" TargetMode="External" /><Relationship Id="rId23" Type="http://schemas.openxmlformats.org/officeDocument/2006/relationships/hyperlink" Target="https://podminky.urs.cz/item/CS_URS_2024_02/998722123" TargetMode="External" /><Relationship Id="rId24" Type="http://schemas.openxmlformats.org/officeDocument/2006/relationships/hyperlink" Target="https://podminky.urs.cz/item/CS_URS_2024_02/725110814" TargetMode="External" /><Relationship Id="rId25" Type="http://schemas.openxmlformats.org/officeDocument/2006/relationships/hyperlink" Target="https://podminky.urs.cz/item/CS_URS_2024_02/725112183" TargetMode="External" /><Relationship Id="rId26" Type="http://schemas.openxmlformats.org/officeDocument/2006/relationships/hyperlink" Target="https://podminky.urs.cz/item/CS_URS_2024_02/725119131" TargetMode="External" /><Relationship Id="rId27" Type="http://schemas.openxmlformats.org/officeDocument/2006/relationships/hyperlink" Target="https://podminky.urs.cz/item/CS_URS_2024_02/725210821" TargetMode="External" /><Relationship Id="rId28" Type="http://schemas.openxmlformats.org/officeDocument/2006/relationships/hyperlink" Target="https://podminky.urs.cz/item/CS_URS_2024_02/725211616" TargetMode="External" /><Relationship Id="rId29" Type="http://schemas.openxmlformats.org/officeDocument/2006/relationships/hyperlink" Target="https://podminky.urs.cz/item/CS_URS_2024_02/725220842" TargetMode="External" /><Relationship Id="rId30" Type="http://schemas.openxmlformats.org/officeDocument/2006/relationships/hyperlink" Target="https://podminky.urs.cz/item/CS_URS_2024_02/725241123" TargetMode="External" /><Relationship Id="rId31" Type="http://schemas.openxmlformats.org/officeDocument/2006/relationships/hyperlink" Target="https://podminky.urs.cz/item/CS_URS_2024_02/725244103" TargetMode="External" /><Relationship Id="rId32" Type="http://schemas.openxmlformats.org/officeDocument/2006/relationships/hyperlink" Target="https://podminky.urs.cz/item/CS_URS_2024_02/725310823" TargetMode="External" /><Relationship Id="rId33" Type="http://schemas.openxmlformats.org/officeDocument/2006/relationships/hyperlink" Target="https://podminky.urs.cz/item/CS_URS_2024_02/725311121" TargetMode="External" /><Relationship Id="rId34" Type="http://schemas.openxmlformats.org/officeDocument/2006/relationships/hyperlink" Target="https://podminky.urs.cz/item/CS_URS_2024_02/725810811" TargetMode="External" /><Relationship Id="rId35" Type="http://schemas.openxmlformats.org/officeDocument/2006/relationships/hyperlink" Target="https://podminky.urs.cz/item/CS_URS_2024_02/725813112" TargetMode="External" /><Relationship Id="rId36" Type="http://schemas.openxmlformats.org/officeDocument/2006/relationships/hyperlink" Target="https://podminky.urs.cz/item/CS_URS_2024_02/725819401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21325" TargetMode="External" /><Relationship Id="rId39" Type="http://schemas.openxmlformats.org/officeDocument/2006/relationships/hyperlink" Target="https://podminky.urs.cz/item/CS_URS_2024_02/725822611" TargetMode="External" /><Relationship Id="rId40" Type="http://schemas.openxmlformats.org/officeDocument/2006/relationships/hyperlink" Target="https://podminky.urs.cz/item/CS_URS_2024_02/725849411" TargetMode="External" /><Relationship Id="rId41" Type="http://schemas.openxmlformats.org/officeDocument/2006/relationships/hyperlink" Target="https://podminky.urs.cz/item/CS_URS_2024_02/725851305" TargetMode="External" /><Relationship Id="rId42" Type="http://schemas.openxmlformats.org/officeDocument/2006/relationships/hyperlink" Target="https://podminky.urs.cz/item/CS_URS_2024_02/725851325" TargetMode="External" /><Relationship Id="rId43" Type="http://schemas.openxmlformats.org/officeDocument/2006/relationships/hyperlink" Target="https://podminky.urs.cz/item/CS_URS_2024_02/725860811" TargetMode="External" /><Relationship Id="rId44" Type="http://schemas.openxmlformats.org/officeDocument/2006/relationships/hyperlink" Target="https://podminky.urs.cz/item/CS_URS_2024_02/725861102" TargetMode="External" /><Relationship Id="rId45" Type="http://schemas.openxmlformats.org/officeDocument/2006/relationships/hyperlink" Target="https://podminky.urs.cz/item/CS_URS_2024_02/725862103" TargetMode="External" /><Relationship Id="rId46" Type="http://schemas.openxmlformats.org/officeDocument/2006/relationships/hyperlink" Target="https://podminky.urs.cz/item/CS_URS_2024_02/725865312" TargetMode="External" /><Relationship Id="rId47" Type="http://schemas.openxmlformats.org/officeDocument/2006/relationships/hyperlink" Target="https://podminky.urs.cz/item/CS_URS_2024_02/998725123" TargetMode="External" /><Relationship Id="rId48" Type="http://schemas.openxmlformats.org/officeDocument/2006/relationships/hyperlink" Target="https://podminky.urs.cz/item/CS_URS_2024_02/751111052" TargetMode="External" /><Relationship Id="rId49" Type="http://schemas.openxmlformats.org/officeDocument/2006/relationships/hyperlink" Target="https://podminky.urs.cz/item/CS_URS_2024_02/751398021" TargetMode="External" /><Relationship Id="rId50" Type="http://schemas.openxmlformats.org/officeDocument/2006/relationships/hyperlink" Target="https://podminky.urs.cz/item/CS_URS_2024_02/751537146" TargetMode="External" /><Relationship Id="rId51" Type="http://schemas.openxmlformats.org/officeDocument/2006/relationships/hyperlink" Target="https://podminky.urs.cz/item/CS_URS_2024_02/998751122" TargetMode="External" /><Relationship Id="rId5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10001" TargetMode="External" /><Relationship Id="rId2" Type="http://schemas.openxmlformats.org/officeDocument/2006/relationships/hyperlink" Target="https://podminky.urs.cz/item/CS_URS_2024_02/741310562" TargetMode="External" /><Relationship Id="rId3" Type="http://schemas.openxmlformats.org/officeDocument/2006/relationships/hyperlink" Target="https://podminky.urs.cz/item/CS_URS_2024_02/741320105" TargetMode="External" /><Relationship Id="rId4" Type="http://schemas.openxmlformats.org/officeDocument/2006/relationships/hyperlink" Target="https://podminky.urs.cz/item/CS_URS_2024_02/741320405" TargetMode="External" /><Relationship Id="rId5" Type="http://schemas.openxmlformats.org/officeDocument/2006/relationships/hyperlink" Target="https://podminky.urs.cz/item/CS_URS_2024_02/741120401" TargetMode="External" /><Relationship Id="rId6" Type="http://schemas.openxmlformats.org/officeDocument/2006/relationships/hyperlink" Target="https://podminky.urs.cz/item/CS_URS_2024_02/741130004" TargetMode="External" /><Relationship Id="rId7" Type="http://schemas.openxmlformats.org/officeDocument/2006/relationships/hyperlink" Target="https://podminky.urs.cz/item/CS_URS_2024_02/741310001" TargetMode="External" /><Relationship Id="rId8" Type="http://schemas.openxmlformats.org/officeDocument/2006/relationships/hyperlink" Target="https://podminky.urs.cz/item/CS_URS_2024_02/741310021" TargetMode="External" /><Relationship Id="rId9" Type="http://schemas.openxmlformats.org/officeDocument/2006/relationships/hyperlink" Target="https://podminky.urs.cz/item/CS_URS_2024_02/741310022" TargetMode="External" /><Relationship Id="rId10" Type="http://schemas.openxmlformats.org/officeDocument/2006/relationships/hyperlink" Target="https://podminky.urs.cz/item/CS_URS_2024_02/741310501" TargetMode="External" /><Relationship Id="rId11" Type="http://schemas.openxmlformats.org/officeDocument/2006/relationships/hyperlink" Target="https://podminky.urs.cz/item/CS_URS_2024_02/741313081" TargetMode="External" /><Relationship Id="rId12" Type="http://schemas.openxmlformats.org/officeDocument/2006/relationships/hyperlink" Target="https://podminky.urs.cz/item/CS_URS_2024_02/741112011" TargetMode="External" /><Relationship Id="rId13" Type="http://schemas.openxmlformats.org/officeDocument/2006/relationships/hyperlink" Target="https://podminky.urs.cz/item/CS_URS_2024_02/741110511" TargetMode="External" /><Relationship Id="rId14" Type="http://schemas.openxmlformats.org/officeDocument/2006/relationships/hyperlink" Target="https://podminky.urs.cz/item/CS_URS_2024_02/741110041" TargetMode="External" /><Relationship Id="rId15" Type="http://schemas.openxmlformats.org/officeDocument/2006/relationships/hyperlink" Target="https://podminky.urs.cz/item/CS_URS_2024_02/741122641" TargetMode="External" /><Relationship Id="rId16" Type="http://schemas.openxmlformats.org/officeDocument/2006/relationships/hyperlink" Target="https://podminky.urs.cz/item/CS_URS_2024_02/741122611" TargetMode="External" /><Relationship Id="rId17" Type="http://schemas.openxmlformats.org/officeDocument/2006/relationships/hyperlink" Target="https://podminky.urs.cz/item/CS_URS_2024_02/741122601" TargetMode="External" /><Relationship Id="rId18" Type="http://schemas.openxmlformats.org/officeDocument/2006/relationships/hyperlink" Target="https://podminky.urs.cz/item/CS_URS_2024_02/741130001" TargetMode="External" /><Relationship Id="rId19" Type="http://schemas.openxmlformats.org/officeDocument/2006/relationships/hyperlink" Target="https://podminky.urs.cz/item/CS_URS_2024_02/741130006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741231001" TargetMode="External" /><Relationship Id="rId22" Type="http://schemas.openxmlformats.org/officeDocument/2006/relationships/hyperlink" Target="https://podminky.urs.cz/item/CS_URS_2024_02/741120401" TargetMode="External" /><Relationship Id="rId23" Type="http://schemas.openxmlformats.org/officeDocument/2006/relationships/hyperlink" Target="https://podminky.urs.cz/item/CS_URS_2024_02/741450005" TargetMode="External" /><Relationship Id="rId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002101" TargetMode="External" /><Relationship Id="rId2" Type="http://schemas.openxmlformats.org/officeDocument/2006/relationships/hyperlink" Target="https://podminky.urs.cz/item/CS_URS_2024_02/317941121" TargetMode="External" /><Relationship Id="rId3" Type="http://schemas.openxmlformats.org/officeDocument/2006/relationships/hyperlink" Target="https://podminky.urs.cz/item/CS_URS_2024_02/342272215" TargetMode="External" /><Relationship Id="rId4" Type="http://schemas.openxmlformats.org/officeDocument/2006/relationships/hyperlink" Target="https://podminky.urs.cz/item/CS_URS_2024_02/342291131" TargetMode="External" /><Relationship Id="rId5" Type="http://schemas.openxmlformats.org/officeDocument/2006/relationships/hyperlink" Target="https://podminky.urs.cz/item/CS_URS_2024_02/346244353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1325422" TargetMode="External" /><Relationship Id="rId9" Type="http://schemas.openxmlformats.org/officeDocument/2006/relationships/hyperlink" Target="https://podminky.urs.cz/item/CS_URS_2024_02/612121112" TargetMode="External" /><Relationship Id="rId10" Type="http://schemas.openxmlformats.org/officeDocument/2006/relationships/hyperlink" Target="https://podminky.urs.cz/item/CS_URS_2024_02/612131121" TargetMode="External" /><Relationship Id="rId11" Type="http://schemas.openxmlformats.org/officeDocument/2006/relationships/hyperlink" Target="https://podminky.urs.cz/item/CS_URS_2024_02/612142001" TargetMode="External" /><Relationship Id="rId12" Type="http://schemas.openxmlformats.org/officeDocument/2006/relationships/hyperlink" Target="https://podminky.urs.cz/item/CS_URS_2024_02/612321131" TargetMode="External" /><Relationship Id="rId13" Type="http://schemas.openxmlformats.org/officeDocument/2006/relationships/hyperlink" Target="https://podminky.urs.cz/item/CS_URS_2024_02/612325422" TargetMode="External" /><Relationship Id="rId14" Type="http://schemas.openxmlformats.org/officeDocument/2006/relationships/hyperlink" Target="https://podminky.urs.cz/item/CS_URS_2024_02/619991011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4941111" TargetMode="External" /><Relationship Id="rId17" Type="http://schemas.openxmlformats.org/officeDocument/2006/relationships/hyperlink" Target="https://podminky.urs.cz/item/CS_URS_2024_02/949101111" TargetMode="External" /><Relationship Id="rId18" Type="http://schemas.openxmlformats.org/officeDocument/2006/relationships/hyperlink" Target="https://podminky.urs.cz/item/CS_URS_2024_02/952901111" TargetMode="External" /><Relationship Id="rId19" Type="http://schemas.openxmlformats.org/officeDocument/2006/relationships/hyperlink" Target="https://podminky.urs.cz/item/CS_URS_2024_02/965081213" TargetMode="External" /><Relationship Id="rId20" Type="http://schemas.openxmlformats.org/officeDocument/2006/relationships/hyperlink" Target="https://podminky.urs.cz/item/CS_URS_2024_02/978011141" TargetMode="External" /><Relationship Id="rId21" Type="http://schemas.openxmlformats.org/officeDocument/2006/relationships/hyperlink" Target="https://podminky.urs.cz/item/CS_URS_2024_02/978013141" TargetMode="External" /><Relationship Id="rId22" Type="http://schemas.openxmlformats.org/officeDocument/2006/relationships/hyperlink" Target="https://podminky.urs.cz/item/CS_URS_2024_02/997013217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3" TargetMode="External" /><Relationship Id="rId27" Type="http://schemas.openxmlformats.org/officeDocument/2006/relationships/hyperlink" Target="https://podminky.urs.cz/item/CS_URS_2024_02/751377012" TargetMode="External" /><Relationship Id="rId28" Type="http://schemas.openxmlformats.org/officeDocument/2006/relationships/hyperlink" Target="https://podminky.urs.cz/item/CS_URS_2024_02/998751122" TargetMode="External" /><Relationship Id="rId29" Type="http://schemas.openxmlformats.org/officeDocument/2006/relationships/hyperlink" Target="https://podminky.urs.cz/item/CS_URS_2024_02/761111111" TargetMode="External" /><Relationship Id="rId30" Type="http://schemas.openxmlformats.org/officeDocument/2006/relationships/hyperlink" Target="https://podminky.urs.cz/item/CS_URS_2024_02/998761123" TargetMode="External" /><Relationship Id="rId31" Type="http://schemas.openxmlformats.org/officeDocument/2006/relationships/hyperlink" Target="https://podminky.urs.cz/item/CS_URS_2024_02/766111820" TargetMode="External" /><Relationship Id="rId32" Type="http://schemas.openxmlformats.org/officeDocument/2006/relationships/hyperlink" Target="https://podminky.urs.cz/item/CS_URS_2024_02/766421812" TargetMode="External" /><Relationship Id="rId33" Type="http://schemas.openxmlformats.org/officeDocument/2006/relationships/hyperlink" Target="https://podminky.urs.cz/item/CS_URS_2024_02/766660001" TargetMode="External" /><Relationship Id="rId34" Type="http://schemas.openxmlformats.org/officeDocument/2006/relationships/hyperlink" Target="https://podminky.urs.cz/item/CS_URS_2024_02/766660728" TargetMode="External" /><Relationship Id="rId35" Type="http://schemas.openxmlformats.org/officeDocument/2006/relationships/hyperlink" Target="https://podminky.urs.cz/item/CS_URS_2024_02/766660729" TargetMode="External" /><Relationship Id="rId36" Type="http://schemas.openxmlformats.org/officeDocument/2006/relationships/hyperlink" Target="https://podminky.urs.cz/item/CS_URS_2024_02/766660730" TargetMode="External" /><Relationship Id="rId37" Type="http://schemas.openxmlformats.org/officeDocument/2006/relationships/hyperlink" Target="https://podminky.urs.cz/item/CS_URS_2024_02/766691914" TargetMode="External" /><Relationship Id="rId38" Type="http://schemas.openxmlformats.org/officeDocument/2006/relationships/hyperlink" Target="https://podminky.urs.cz/item/CS_URS_2024_02/766811141" TargetMode="External" /><Relationship Id="rId39" Type="http://schemas.openxmlformats.org/officeDocument/2006/relationships/hyperlink" Target="https://podminky.urs.cz/item/CS_URS_2024_02/766812820" TargetMode="External" /><Relationship Id="rId40" Type="http://schemas.openxmlformats.org/officeDocument/2006/relationships/hyperlink" Target="https://podminky.urs.cz/item/CS_URS_2024_02/766821122" TargetMode="External" /><Relationship Id="rId41" Type="http://schemas.openxmlformats.org/officeDocument/2006/relationships/hyperlink" Target="https://podminky.urs.cz/item/CS_URS_2024_02/766825811" TargetMode="External" /><Relationship Id="rId42" Type="http://schemas.openxmlformats.org/officeDocument/2006/relationships/hyperlink" Target="https://podminky.urs.cz/item/CS_URS_2024_02/998766123" TargetMode="External" /><Relationship Id="rId43" Type="http://schemas.openxmlformats.org/officeDocument/2006/relationships/hyperlink" Target="https://podminky.urs.cz/item/CS_URS_2024_02/771111011" TargetMode="External" /><Relationship Id="rId44" Type="http://schemas.openxmlformats.org/officeDocument/2006/relationships/hyperlink" Target="https://podminky.urs.cz/item/CS_URS_2024_02/771121011" TargetMode="External" /><Relationship Id="rId45" Type="http://schemas.openxmlformats.org/officeDocument/2006/relationships/hyperlink" Target="https://podminky.urs.cz/item/CS_URS_2024_02/771121027" TargetMode="External" /><Relationship Id="rId46" Type="http://schemas.openxmlformats.org/officeDocument/2006/relationships/hyperlink" Target="https://podminky.urs.cz/item/CS_URS_2024_02/771151023" TargetMode="External" /><Relationship Id="rId47" Type="http://schemas.openxmlformats.org/officeDocument/2006/relationships/hyperlink" Target="https://podminky.urs.cz/item/CS_URS_2024_02/771161021" TargetMode="External" /><Relationship Id="rId48" Type="http://schemas.openxmlformats.org/officeDocument/2006/relationships/hyperlink" Target="https://podminky.urs.cz/item/CS_URS_2024_02/771574416" TargetMode="External" /><Relationship Id="rId49" Type="http://schemas.openxmlformats.org/officeDocument/2006/relationships/hyperlink" Target="https://podminky.urs.cz/item/CS_URS_2024_02/771577211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771591241" TargetMode="External" /><Relationship Id="rId52" Type="http://schemas.openxmlformats.org/officeDocument/2006/relationships/hyperlink" Target="https://podminky.urs.cz/item/CS_URS_2024_02/771591242" TargetMode="External" /><Relationship Id="rId53" Type="http://schemas.openxmlformats.org/officeDocument/2006/relationships/hyperlink" Target="https://podminky.urs.cz/item/CS_URS_2024_02/771591264" TargetMode="External" /><Relationship Id="rId54" Type="http://schemas.openxmlformats.org/officeDocument/2006/relationships/hyperlink" Target="https://podminky.urs.cz/item/CS_URS_2024_02/998771123" TargetMode="External" /><Relationship Id="rId55" Type="http://schemas.openxmlformats.org/officeDocument/2006/relationships/hyperlink" Target="https://podminky.urs.cz/item/CS_URS_2024_02/776111117" TargetMode="External" /><Relationship Id="rId56" Type="http://schemas.openxmlformats.org/officeDocument/2006/relationships/hyperlink" Target="https://podminky.urs.cz/item/CS_URS_2024_02/776111311" TargetMode="External" /><Relationship Id="rId57" Type="http://schemas.openxmlformats.org/officeDocument/2006/relationships/hyperlink" Target="https://podminky.urs.cz/item/CS_URS_2024_02/776121321" TargetMode="External" /><Relationship Id="rId58" Type="http://schemas.openxmlformats.org/officeDocument/2006/relationships/hyperlink" Target="https://podminky.urs.cz/item/CS_URS_2024_02/776141123" TargetMode="External" /><Relationship Id="rId59" Type="http://schemas.openxmlformats.org/officeDocument/2006/relationships/hyperlink" Target="https://podminky.urs.cz/item/CS_URS_2024_02/776201811" TargetMode="External" /><Relationship Id="rId60" Type="http://schemas.openxmlformats.org/officeDocument/2006/relationships/hyperlink" Target="https://podminky.urs.cz/item/CS_URS_2024_02/776241111" TargetMode="External" /><Relationship Id="rId61" Type="http://schemas.openxmlformats.org/officeDocument/2006/relationships/hyperlink" Target="https://podminky.urs.cz/item/CS_URS_2024_02/776411111" TargetMode="External" /><Relationship Id="rId62" Type="http://schemas.openxmlformats.org/officeDocument/2006/relationships/hyperlink" Target="https://podminky.urs.cz/item/CS_URS_2024_02/776991121" TargetMode="External" /><Relationship Id="rId63" Type="http://schemas.openxmlformats.org/officeDocument/2006/relationships/hyperlink" Target="https://podminky.urs.cz/item/CS_URS_2024_02/776991141" TargetMode="External" /><Relationship Id="rId64" Type="http://schemas.openxmlformats.org/officeDocument/2006/relationships/hyperlink" Target="https://podminky.urs.cz/item/CS_URS_2024_02/998776123" TargetMode="External" /><Relationship Id="rId65" Type="http://schemas.openxmlformats.org/officeDocument/2006/relationships/hyperlink" Target="https://podminky.urs.cz/item/CS_URS_2024_02/781121011" TargetMode="External" /><Relationship Id="rId66" Type="http://schemas.openxmlformats.org/officeDocument/2006/relationships/hyperlink" Target="https://podminky.urs.cz/item/CS_URS_2024_02/781131112" TargetMode="External" /><Relationship Id="rId67" Type="http://schemas.openxmlformats.org/officeDocument/2006/relationships/hyperlink" Target="https://podminky.urs.cz/item/CS_URS_2024_02/781472218" TargetMode="External" /><Relationship Id="rId68" Type="http://schemas.openxmlformats.org/officeDocument/2006/relationships/hyperlink" Target="https://podminky.urs.cz/item/CS_URS_2024_02/781492211" TargetMode="External" /><Relationship Id="rId69" Type="http://schemas.openxmlformats.org/officeDocument/2006/relationships/hyperlink" Target="https://podminky.urs.cz/item/CS_URS_2024_02/781492251" TargetMode="External" /><Relationship Id="rId70" Type="http://schemas.openxmlformats.org/officeDocument/2006/relationships/hyperlink" Target="https://podminky.urs.cz/item/CS_URS_2024_02/998781123" TargetMode="External" /><Relationship Id="rId71" Type="http://schemas.openxmlformats.org/officeDocument/2006/relationships/hyperlink" Target="https://podminky.urs.cz/item/CS_URS_2024_02/783301311" TargetMode="External" /><Relationship Id="rId72" Type="http://schemas.openxmlformats.org/officeDocument/2006/relationships/hyperlink" Target="https://podminky.urs.cz/item/CS_URS_2024_02/783314101" TargetMode="External" /><Relationship Id="rId73" Type="http://schemas.openxmlformats.org/officeDocument/2006/relationships/hyperlink" Target="https://podminky.urs.cz/item/CS_URS_2024_02/783317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11101" TargetMode="External" /><Relationship Id="rId7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7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21171803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1915" TargetMode="External" /><Relationship Id="rId8" Type="http://schemas.openxmlformats.org/officeDocument/2006/relationships/hyperlink" Target="https://podminky.urs.cz/item/CS_URS_2024_02/72117404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721174045" TargetMode="External" /><Relationship Id="rId11" Type="http://schemas.openxmlformats.org/officeDocument/2006/relationships/hyperlink" Target="https://podminky.urs.cz/item/CS_URS_2024_02/721226511" TargetMode="External" /><Relationship Id="rId12" Type="http://schemas.openxmlformats.org/officeDocument/2006/relationships/hyperlink" Target="https://podminky.urs.cz/item/CS_URS_2024_02/721290111" TargetMode="External" /><Relationship Id="rId13" Type="http://schemas.openxmlformats.org/officeDocument/2006/relationships/hyperlink" Target="https://podminky.urs.cz/item/CS_URS_2024_02/998721123" TargetMode="External" /><Relationship Id="rId14" Type="http://schemas.openxmlformats.org/officeDocument/2006/relationships/hyperlink" Target="https://podminky.urs.cz/item/CS_URS_2024_02/722130801" TargetMode="External" /><Relationship Id="rId15" Type="http://schemas.openxmlformats.org/officeDocument/2006/relationships/hyperlink" Target="https://podminky.urs.cz/item/CS_URS_2024_02/722131932" TargetMode="External" /><Relationship Id="rId16" Type="http://schemas.openxmlformats.org/officeDocument/2006/relationships/hyperlink" Target="https://podminky.urs.cz/item/CS_URS_2024_02/722174002" TargetMode="External" /><Relationship Id="rId17" Type="http://schemas.openxmlformats.org/officeDocument/2006/relationships/hyperlink" Target="https://podminky.urs.cz/item/CS_URS_2024_02/722181241" TargetMode="External" /><Relationship Id="rId18" Type="http://schemas.openxmlformats.org/officeDocument/2006/relationships/hyperlink" Target="https://podminky.urs.cz/item/CS_URS_2024_02/722190901" TargetMode="External" /><Relationship Id="rId19" Type="http://schemas.openxmlformats.org/officeDocument/2006/relationships/hyperlink" Target="https://podminky.urs.cz/item/CS_URS_2024_02/722220152" TargetMode="External" /><Relationship Id="rId20" Type="http://schemas.openxmlformats.org/officeDocument/2006/relationships/hyperlink" Target="https://podminky.urs.cz/item/CS_URS_2024_02/722230101" TargetMode="External" /><Relationship Id="rId21" Type="http://schemas.openxmlformats.org/officeDocument/2006/relationships/hyperlink" Target="https://podminky.urs.cz/item/CS_URS_2024_02/722290234" TargetMode="External" /><Relationship Id="rId22" Type="http://schemas.openxmlformats.org/officeDocument/2006/relationships/hyperlink" Target="https://podminky.urs.cz/item/CS_URS_2024_02/722290246" TargetMode="External" /><Relationship Id="rId23" Type="http://schemas.openxmlformats.org/officeDocument/2006/relationships/hyperlink" Target="https://podminky.urs.cz/item/CS_URS_2024_02/998722123" TargetMode="External" /><Relationship Id="rId24" Type="http://schemas.openxmlformats.org/officeDocument/2006/relationships/hyperlink" Target="https://podminky.urs.cz/item/CS_URS_2024_02/725110814" TargetMode="External" /><Relationship Id="rId25" Type="http://schemas.openxmlformats.org/officeDocument/2006/relationships/hyperlink" Target="https://podminky.urs.cz/item/CS_URS_2024_02/725112183" TargetMode="External" /><Relationship Id="rId26" Type="http://schemas.openxmlformats.org/officeDocument/2006/relationships/hyperlink" Target="https://podminky.urs.cz/item/CS_URS_2024_02/725119131" TargetMode="External" /><Relationship Id="rId27" Type="http://schemas.openxmlformats.org/officeDocument/2006/relationships/hyperlink" Target="https://podminky.urs.cz/item/CS_URS_2024_02/725210821" TargetMode="External" /><Relationship Id="rId28" Type="http://schemas.openxmlformats.org/officeDocument/2006/relationships/hyperlink" Target="https://podminky.urs.cz/item/CS_URS_2024_02/725211616" TargetMode="External" /><Relationship Id="rId29" Type="http://schemas.openxmlformats.org/officeDocument/2006/relationships/hyperlink" Target="https://podminky.urs.cz/item/CS_URS_2024_02/725220842" TargetMode="External" /><Relationship Id="rId30" Type="http://schemas.openxmlformats.org/officeDocument/2006/relationships/hyperlink" Target="https://podminky.urs.cz/item/CS_URS_2024_02/725241123" TargetMode="External" /><Relationship Id="rId31" Type="http://schemas.openxmlformats.org/officeDocument/2006/relationships/hyperlink" Target="https://podminky.urs.cz/item/CS_URS_2024_02/725244103" TargetMode="External" /><Relationship Id="rId32" Type="http://schemas.openxmlformats.org/officeDocument/2006/relationships/hyperlink" Target="https://podminky.urs.cz/item/CS_URS_2024_02/725310823" TargetMode="External" /><Relationship Id="rId33" Type="http://schemas.openxmlformats.org/officeDocument/2006/relationships/hyperlink" Target="https://podminky.urs.cz/item/CS_URS_2024_02/725311121" TargetMode="External" /><Relationship Id="rId34" Type="http://schemas.openxmlformats.org/officeDocument/2006/relationships/hyperlink" Target="https://podminky.urs.cz/item/CS_URS_2024_02/725810811" TargetMode="External" /><Relationship Id="rId35" Type="http://schemas.openxmlformats.org/officeDocument/2006/relationships/hyperlink" Target="https://podminky.urs.cz/item/CS_URS_2024_02/725813112" TargetMode="External" /><Relationship Id="rId36" Type="http://schemas.openxmlformats.org/officeDocument/2006/relationships/hyperlink" Target="https://podminky.urs.cz/item/CS_URS_2024_02/725819401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21325" TargetMode="External" /><Relationship Id="rId39" Type="http://schemas.openxmlformats.org/officeDocument/2006/relationships/hyperlink" Target="https://podminky.urs.cz/item/CS_URS_2024_02/725822611" TargetMode="External" /><Relationship Id="rId40" Type="http://schemas.openxmlformats.org/officeDocument/2006/relationships/hyperlink" Target="https://podminky.urs.cz/item/CS_URS_2024_02/725849411" TargetMode="External" /><Relationship Id="rId41" Type="http://schemas.openxmlformats.org/officeDocument/2006/relationships/hyperlink" Target="https://podminky.urs.cz/item/CS_URS_2024_02/725851305" TargetMode="External" /><Relationship Id="rId42" Type="http://schemas.openxmlformats.org/officeDocument/2006/relationships/hyperlink" Target="https://podminky.urs.cz/item/CS_URS_2024_02/725851325" TargetMode="External" /><Relationship Id="rId43" Type="http://schemas.openxmlformats.org/officeDocument/2006/relationships/hyperlink" Target="https://podminky.urs.cz/item/CS_URS_2024_02/725860811" TargetMode="External" /><Relationship Id="rId44" Type="http://schemas.openxmlformats.org/officeDocument/2006/relationships/hyperlink" Target="https://podminky.urs.cz/item/CS_URS_2024_02/725861102" TargetMode="External" /><Relationship Id="rId45" Type="http://schemas.openxmlformats.org/officeDocument/2006/relationships/hyperlink" Target="https://podminky.urs.cz/item/CS_URS_2024_02/725862103" TargetMode="External" /><Relationship Id="rId46" Type="http://schemas.openxmlformats.org/officeDocument/2006/relationships/hyperlink" Target="https://podminky.urs.cz/item/CS_URS_2024_02/725865312" TargetMode="External" /><Relationship Id="rId47" Type="http://schemas.openxmlformats.org/officeDocument/2006/relationships/hyperlink" Target="https://podminky.urs.cz/item/CS_URS_2024_02/998725123" TargetMode="External" /><Relationship Id="rId48" Type="http://schemas.openxmlformats.org/officeDocument/2006/relationships/hyperlink" Target="https://podminky.urs.cz/item/CS_URS_2024_02/751111052" TargetMode="External" /><Relationship Id="rId49" Type="http://schemas.openxmlformats.org/officeDocument/2006/relationships/hyperlink" Target="https://podminky.urs.cz/item/CS_URS_2024_02/751398021" TargetMode="External" /><Relationship Id="rId50" Type="http://schemas.openxmlformats.org/officeDocument/2006/relationships/hyperlink" Target="https://podminky.urs.cz/item/CS_URS_2024_02/751537146" TargetMode="External" /><Relationship Id="rId51" Type="http://schemas.openxmlformats.org/officeDocument/2006/relationships/hyperlink" Target="https://podminky.urs.cz/item/CS_URS_2024_02/998751122" TargetMode="External" /><Relationship Id="rId5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10001" TargetMode="External" /><Relationship Id="rId2" Type="http://schemas.openxmlformats.org/officeDocument/2006/relationships/hyperlink" Target="https://podminky.urs.cz/item/CS_URS_2024_02/741310562" TargetMode="External" /><Relationship Id="rId3" Type="http://schemas.openxmlformats.org/officeDocument/2006/relationships/hyperlink" Target="https://podminky.urs.cz/item/CS_URS_2024_02/741320105" TargetMode="External" /><Relationship Id="rId4" Type="http://schemas.openxmlformats.org/officeDocument/2006/relationships/hyperlink" Target="https://podminky.urs.cz/item/CS_URS_2024_02/741320405" TargetMode="External" /><Relationship Id="rId5" Type="http://schemas.openxmlformats.org/officeDocument/2006/relationships/hyperlink" Target="https://podminky.urs.cz/item/CS_URS_2024_02/741120401" TargetMode="External" /><Relationship Id="rId6" Type="http://schemas.openxmlformats.org/officeDocument/2006/relationships/hyperlink" Target="https://podminky.urs.cz/item/CS_URS_2024_02/741130004" TargetMode="External" /><Relationship Id="rId7" Type="http://schemas.openxmlformats.org/officeDocument/2006/relationships/hyperlink" Target="https://podminky.urs.cz/item/CS_URS_2024_02/741310001" TargetMode="External" /><Relationship Id="rId8" Type="http://schemas.openxmlformats.org/officeDocument/2006/relationships/hyperlink" Target="https://podminky.urs.cz/item/CS_URS_2024_02/741310021" TargetMode="External" /><Relationship Id="rId9" Type="http://schemas.openxmlformats.org/officeDocument/2006/relationships/hyperlink" Target="https://podminky.urs.cz/item/CS_URS_2024_02/741310022" TargetMode="External" /><Relationship Id="rId10" Type="http://schemas.openxmlformats.org/officeDocument/2006/relationships/hyperlink" Target="https://podminky.urs.cz/item/CS_URS_2024_02/741310501" TargetMode="External" /><Relationship Id="rId11" Type="http://schemas.openxmlformats.org/officeDocument/2006/relationships/hyperlink" Target="https://podminky.urs.cz/item/CS_URS_2024_02/741313081" TargetMode="External" /><Relationship Id="rId12" Type="http://schemas.openxmlformats.org/officeDocument/2006/relationships/hyperlink" Target="https://podminky.urs.cz/item/CS_URS_2024_02/741112011" TargetMode="External" /><Relationship Id="rId13" Type="http://schemas.openxmlformats.org/officeDocument/2006/relationships/hyperlink" Target="https://podminky.urs.cz/item/CS_URS_2024_02/741110511" TargetMode="External" /><Relationship Id="rId14" Type="http://schemas.openxmlformats.org/officeDocument/2006/relationships/hyperlink" Target="https://podminky.urs.cz/item/CS_URS_2024_02/741110041" TargetMode="External" /><Relationship Id="rId15" Type="http://schemas.openxmlformats.org/officeDocument/2006/relationships/hyperlink" Target="https://podminky.urs.cz/item/CS_URS_2024_02/741122641" TargetMode="External" /><Relationship Id="rId16" Type="http://schemas.openxmlformats.org/officeDocument/2006/relationships/hyperlink" Target="https://podminky.urs.cz/item/CS_URS_2024_02/741122611" TargetMode="External" /><Relationship Id="rId17" Type="http://schemas.openxmlformats.org/officeDocument/2006/relationships/hyperlink" Target="https://podminky.urs.cz/item/CS_URS_2024_02/741122601" TargetMode="External" /><Relationship Id="rId18" Type="http://schemas.openxmlformats.org/officeDocument/2006/relationships/hyperlink" Target="https://podminky.urs.cz/item/CS_URS_2024_02/741130001" TargetMode="External" /><Relationship Id="rId19" Type="http://schemas.openxmlformats.org/officeDocument/2006/relationships/hyperlink" Target="https://podminky.urs.cz/item/CS_URS_2024_02/741130006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741231001" TargetMode="External" /><Relationship Id="rId22" Type="http://schemas.openxmlformats.org/officeDocument/2006/relationships/hyperlink" Target="https://podminky.urs.cz/item/CS_URS_2024_02/741120401" TargetMode="External" /><Relationship Id="rId23" Type="http://schemas.openxmlformats.org/officeDocument/2006/relationships/hyperlink" Target="https://podminky.urs.cz/item/CS_URS_2024_02/741450005" TargetMode="External" /><Relationship Id="rId2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002101" TargetMode="External" /><Relationship Id="rId2" Type="http://schemas.openxmlformats.org/officeDocument/2006/relationships/hyperlink" Target="https://podminky.urs.cz/item/CS_URS_2024_02/317941121" TargetMode="External" /><Relationship Id="rId3" Type="http://schemas.openxmlformats.org/officeDocument/2006/relationships/hyperlink" Target="https://podminky.urs.cz/item/CS_URS_2024_02/342272215" TargetMode="External" /><Relationship Id="rId4" Type="http://schemas.openxmlformats.org/officeDocument/2006/relationships/hyperlink" Target="https://podminky.urs.cz/item/CS_URS_2024_02/342291131" TargetMode="External" /><Relationship Id="rId5" Type="http://schemas.openxmlformats.org/officeDocument/2006/relationships/hyperlink" Target="https://podminky.urs.cz/item/CS_URS_2024_02/346244353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1325422" TargetMode="External" /><Relationship Id="rId9" Type="http://schemas.openxmlformats.org/officeDocument/2006/relationships/hyperlink" Target="https://podminky.urs.cz/item/CS_URS_2024_02/612121112" TargetMode="External" /><Relationship Id="rId10" Type="http://schemas.openxmlformats.org/officeDocument/2006/relationships/hyperlink" Target="https://podminky.urs.cz/item/CS_URS_2024_02/612131121" TargetMode="External" /><Relationship Id="rId11" Type="http://schemas.openxmlformats.org/officeDocument/2006/relationships/hyperlink" Target="https://podminky.urs.cz/item/CS_URS_2024_02/612142001" TargetMode="External" /><Relationship Id="rId12" Type="http://schemas.openxmlformats.org/officeDocument/2006/relationships/hyperlink" Target="https://podminky.urs.cz/item/CS_URS_2024_02/612321131" TargetMode="External" /><Relationship Id="rId13" Type="http://schemas.openxmlformats.org/officeDocument/2006/relationships/hyperlink" Target="https://podminky.urs.cz/item/CS_URS_2024_02/612325422" TargetMode="External" /><Relationship Id="rId14" Type="http://schemas.openxmlformats.org/officeDocument/2006/relationships/hyperlink" Target="https://podminky.urs.cz/item/CS_URS_2024_02/619991011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4941111" TargetMode="External" /><Relationship Id="rId17" Type="http://schemas.openxmlformats.org/officeDocument/2006/relationships/hyperlink" Target="https://podminky.urs.cz/item/CS_URS_2024_02/949101111" TargetMode="External" /><Relationship Id="rId18" Type="http://schemas.openxmlformats.org/officeDocument/2006/relationships/hyperlink" Target="https://podminky.urs.cz/item/CS_URS_2024_02/952901111" TargetMode="External" /><Relationship Id="rId19" Type="http://schemas.openxmlformats.org/officeDocument/2006/relationships/hyperlink" Target="https://podminky.urs.cz/item/CS_URS_2024_02/965081213" TargetMode="External" /><Relationship Id="rId20" Type="http://schemas.openxmlformats.org/officeDocument/2006/relationships/hyperlink" Target="https://podminky.urs.cz/item/CS_URS_2024_02/978011141" TargetMode="External" /><Relationship Id="rId21" Type="http://schemas.openxmlformats.org/officeDocument/2006/relationships/hyperlink" Target="https://podminky.urs.cz/item/CS_URS_2024_02/978013141" TargetMode="External" /><Relationship Id="rId22" Type="http://schemas.openxmlformats.org/officeDocument/2006/relationships/hyperlink" Target="https://podminky.urs.cz/item/CS_URS_2024_02/997013217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3" TargetMode="External" /><Relationship Id="rId27" Type="http://schemas.openxmlformats.org/officeDocument/2006/relationships/hyperlink" Target="https://podminky.urs.cz/item/CS_URS_2024_02/751377012" TargetMode="External" /><Relationship Id="rId28" Type="http://schemas.openxmlformats.org/officeDocument/2006/relationships/hyperlink" Target="https://podminky.urs.cz/item/CS_URS_2024_02/998751122" TargetMode="External" /><Relationship Id="rId29" Type="http://schemas.openxmlformats.org/officeDocument/2006/relationships/hyperlink" Target="https://podminky.urs.cz/item/CS_URS_2024_02/761111111" TargetMode="External" /><Relationship Id="rId30" Type="http://schemas.openxmlformats.org/officeDocument/2006/relationships/hyperlink" Target="https://podminky.urs.cz/item/CS_URS_2024_02/998761123" TargetMode="External" /><Relationship Id="rId31" Type="http://schemas.openxmlformats.org/officeDocument/2006/relationships/hyperlink" Target="https://podminky.urs.cz/item/CS_URS_2024_02/766111820" TargetMode="External" /><Relationship Id="rId32" Type="http://schemas.openxmlformats.org/officeDocument/2006/relationships/hyperlink" Target="https://podminky.urs.cz/item/CS_URS_2024_02/766421812" TargetMode="External" /><Relationship Id="rId33" Type="http://schemas.openxmlformats.org/officeDocument/2006/relationships/hyperlink" Target="https://podminky.urs.cz/item/CS_URS_2024_02/766660001" TargetMode="External" /><Relationship Id="rId34" Type="http://schemas.openxmlformats.org/officeDocument/2006/relationships/hyperlink" Target="https://podminky.urs.cz/item/CS_URS_2024_02/766660728" TargetMode="External" /><Relationship Id="rId35" Type="http://schemas.openxmlformats.org/officeDocument/2006/relationships/hyperlink" Target="https://podminky.urs.cz/item/CS_URS_2024_02/766660729" TargetMode="External" /><Relationship Id="rId36" Type="http://schemas.openxmlformats.org/officeDocument/2006/relationships/hyperlink" Target="https://podminky.urs.cz/item/CS_URS_2024_02/766660730" TargetMode="External" /><Relationship Id="rId37" Type="http://schemas.openxmlformats.org/officeDocument/2006/relationships/hyperlink" Target="https://podminky.urs.cz/item/CS_URS_2024_02/766691914" TargetMode="External" /><Relationship Id="rId38" Type="http://schemas.openxmlformats.org/officeDocument/2006/relationships/hyperlink" Target="https://podminky.urs.cz/item/CS_URS_2024_02/766811141" TargetMode="External" /><Relationship Id="rId39" Type="http://schemas.openxmlformats.org/officeDocument/2006/relationships/hyperlink" Target="https://podminky.urs.cz/item/CS_URS_2024_02/766812820" TargetMode="External" /><Relationship Id="rId40" Type="http://schemas.openxmlformats.org/officeDocument/2006/relationships/hyperlink" Target="https://podminky.urs.cz/item/CS_URS_2024_02/766821122" TargetMode="External" /><Relationship Id="rId41" Type="http://schemas.openxmlformats.org/officeDocument/2006/relationships/hyperlink" Target="https://podminky.urs.cz/item/CS_URS_2024_02/766825811" TargetMode="External" /><Relationship Id="rId42" Type="http://schemas.openxmlformats.org/officeDocument/2006/relationships/hyperlink" Target="https://podminky.urs.cz/item/CS_URS_2024_02/998766123" TargetMode="External" /><Relationship Id="rId43" Type="http://schemas.openxmlformats.org/officeDocument/2006/relationships/hyperlink" Target="https://podminky.urs.cz/item/CS_URS_2024_02/771111011" TargetMode="External" /><Relationship Id="rId44" Type="http://schemas.openxmlformats.org/officeDocument/2006/relationships/hyperlink" Target="https://podminky.urs.cz/item/CS_URS_2024_02/771121011" TargetMode="External" /><Relationship Id="rId45" Type="http://schemas.openxmlformats.org/officeDocument/2006/relationships/hyperlink" Target="https://podminky.urs.cz/item/CS_URS_2024_02/771121027" TargetMode="External" /><Relationship Id="rId46" Type="http://schemas.openxmlformats.org/officeDocument/2006/relationships/hyperlink" Target="https://podminky.urs.cz/item/CS_URS_2024_02/771151023" TargetMode="External" /><Relationship Id="rId47" Type="http://schemas.openxmlformats.org/officeDocument/2006/relationships/hyperlink" Target="https://podminky.urs.cz/item/CS_URS_2024_02/771161021" TargetMode="External" /><Relationship Id="rId48" Type="http://schemas.openxmlformats.org/officeDocument/2006/relationships/hyperlink" Target="https://podminky.urs.cz/item/CS_URS_2024_02/771574416" TargetMode="External" /><Relationship Id="rId49" Type="http://schemas.openxmlformats.org/officeDocument/2006/relationships/hyperlink" Target="https://podminky.urs.cz/item/CS_URS_2024_02/771577211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771591241" TargetMode="External" /><Relationship Id="rId52" Type="http://schemas.openxmlformats.org/officeDocument/2006/relationships/hyperlink" Target="https://podminky.urs.cz/item/CS_URS_2024_02/771591242" TargetMode="External" /><Relationship Id="rId53" Type="http://schemas.openxmlformats.org/officeDocument/2006/relationships/hyperlink" Target="https://podminky.urs.cz/item/CS_URS_2024_02/771591264" TargetMode="External" /><Relationship Id="rId54" Type="http://schemas.openxmlformats.org/officeDocument/2006/relationships/hyperlink" Target="https://podminky.urs.cz/item/CS_URS_2024_02/998771123" TargetMode="External" /><Relationship Id="rId55" Type="http://schemas.openxmlformats.org/officeDocument/2006/relationships/hyperlink" Target="https://podminky.urs.cz/item/CS_URS_2024_02/776111117" TargetMode="External" /><Relationship Id="rId56" Type="http://schemas.openxmlformats.org/officeDocument/2006/relationships/hyperlink" Target="https://podminky.urs.cz/item/CS_URS_2024_02/776111311" TargetMode="External" /><Relationship Id="rId57" Type="http://schemas.openxmlformats.org/officeDocument/2006/relationships/hyperlink" Target="https://podminky.urs.cz/item/CS_URS_2024_02/776121321" TargetMode="External" /><Relationship Id="rId58" Type="http://schemas.openxmlformats.org/officeDocument/2006/relationships/hyperlink" Target="https://podminky.urs.cz/item/CS_URS_2024_02/776141123" TargetMode="External" /><Relationship Id="rId59" Type="http://schemas.openxmlformats.org/officeDocument/2006/relationships/hyperlink" Target="https://podminky.urs.cz/item/CS_URS_2024_02/776201811" TargetMode="External" /><Relationship Id="rId60" Type="http://schemas.openxmlformats.org/officeDocument/2006/relationships/hyperlink" Target="https://podminky.urs.cz/item/CS_URS_2024_02/776241111" TargetMode="External" /><Relationship Id="rId61" Type="http://schemas.openxmlformats.org/officeDocument/2006/relationships/hyperlink" Target="https://podminky.urs.cz/item/CS_URS_2024_02/776411111" TargetMode="External" /><Relationship Id="rId62" Type="http://schemas.openxmlformats.org/officeDocument/2006/relationships/hyperlink" Target="https://podminky.urs.cz/item/CS_URS_2024_02/776991121" TargetMode="External" /><Relationship Id="rId63" Type="http://schemas.openxmlformats.org/officeDocument/2006/relationships/hyperlink" Target="https://podminky.urs.cz/item/CS_URS_2024_02/776991141" TargetMode="External" /><Relationship Id="rId64" Type="http://schemas.openxmlformats.org/officeDocument/2006/relationships/hyperlink" Target="https://podminky.urs.cz/item/CS_URS_2024_02/998776123" TargetMode="External" /><Relationship Id="rId65" Type="http://schemas.openxmlformats.org/officeDocument/2006/relationships/hyperlink" Target="https://podminky.urs.cz/item/CS_URS_2024_02/781121011" TargetMode="External" /><Relationship Id="rId66" Type="http://schemas.openxmlformats.org/officeDocument/2006/relationships/hyperlink" Target="https://podminky.urs.cz/item/CS_URS_2024_02/781131112" TargetMode="External" /><Relationship Id="rId67" Type="http://schemas.openxmlformats.org/officeDocument/2006/relationships/hyperlink" Target="https://podminky.urs.cz/item/CS_URS_2024_02/781472218" TargetMode="External" /><Relationship Id="rId68" Type="http://schemas.openxmlformats.org/officeDocument/2006/relationships/hyperlink" Target="https://podminky.urs.cz/item/CS_URS_2024_02/781492211" TargetMode="External" /><Relationship Id="rId69" Type="http://schemas.openxmlformats.org/officeDocument/2006/relationships/hyperlink" Target="https://podminky.urs.cz/item/CS_URS_2024_02/781492251" TargetMode="External" /><Relationship Id="rId70" Type="http://schemas.openxmlformats.org/officeDocument/2006/relationships/hyperlink" Target="https://podminky.urs.cz/item/CS_URS_2024_02/998781123" TargetMode="External" /><Relationship Id="rId71" Type="http://schemas.openxmlformats.org/officeDocument/2006/relationships/hyperlink" Target="https://podminky.urs.cz/item/CS_URS_2024_02/783301311" TargetMode="External" /><Relationship Id="rId72" Type="http://schemas.openxmlformats.org/officeDocument/2006/relationships/hyperlink" Target="https://podminky.urs.cz/item/CS_URS_2024_02/783314101" TargetMode="External" /><Relationship Id="rId73" Type="http://schemas.openxmlformats.org/officeDocument/2006/relationships/hyperlink" Target="https://podminky.urs.cz/item/CS_URS_2024_02/783317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11101" TargetMode="External" /><Relationship Id="rId7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7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21171803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1915" TargetMode="External" /><Relationship Id="rId8" Type="http://schemas.openxmlformats.org/officeDocument/2006/relationships/hyperlink" Target="https://podminky.urs.cz/item/CS_URS_2024_02/72117404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721174045" TargetMode="External" /><Relationship Id="rId11" Type="http://schemas.openxmlformats.org/officeDocument/2006/relationships/hyperlink" Target="https://podminky.urs.cz/item/CS_URS_2024_02/721226511" TargetMode="External" /><Relationship Id="rId12" Type="http://schemas.openxmlformats.org/officeDocument/2006/relationships/hyperlink" Target="https://podminky.urs.cz/item/CS_URS_2024_02/721290111" TargetMode="External" /><Relationship Id="rId13" Type="http://schemas.openxmlformats.org/officeDocument/2006/relationships/hyperlink" Target="https://podminky.urs.cz/item/CS_URS_2024_02/998721123" TargetMode="External" /><Relationship Id="rId14" Type="http://schemas.openxmlformats.org/officeDocument/2006/relationships/hyperlink" Target="https://podminky.urs.cz/item/CS_URS_2024_02/722130801" TargetMode="External" /><Relationship Id="rId15" Type="http://schemas.openxmlformats.org/officeDocument/2006/relationships/hyperlink" Target="https://podminky.urs.cz/item/CS_URS_2024_02/722131932" TargetMode="External" /><Relationship Id="rId16" Type="http://schemas.openxmlformats.org/officeDocument/2006/relationships/hyperlink" Target="https://podminky.urs.cz/item/CS_URS_2024_02/722174002" TargetMode="External" /><Relationship Id="rId17" Type="http://schemas.openxmlformats.org/officeDocument/2006/relationships/hyperlink" Target="https://podminky.urs.cz/item/CS_URS_2024_02/722181241" TargetMode="External" /><Relationship Id="rId18" Type="http://schemas.openxmlformats.org/officeDocument/2006/relationships/hyperlink" Target="https://podminky.urs.cz/item/CS_URS_2024_02/722190901" TargetMode="External" /><Relationship Id="rId19" Type="http://schemas.openxmlformats.org/officeDocument/2006/relationships/hyperlink" Target="https://podminky.urs.cz/item/CS_URS_2024_02/722220152" TargetMode="External" /><Relationship Id="rId20" Type="http://schemas.openxmlformats.org/officeDocument/2006/relationships/hyperlink" Target="https://podminky.urs.cz/item/CS_URS_2024_02/722230101" TargetMode="External" /><Relationship Id="rId21" Type="http://schemas.openxmlformats.org/officeDocument/2006/relationships/hyperlink" Target="https://podminky.urs.cz/item/CS_URS_2024_02/722290234" TargetMode="External" /><Relationship Id="rId22" Type="http://schemas.openxmlformats.org/officeDocument/2006/relationships/hyperlink" Target="https://podminky.urs.cz/item/CS_URS_2024_02/722290246" TargetMode="External" /><Relationship Id="rId23" Type="http://schemas.openxmlformats.org/officeDocument/2006/relationships/hyperlink" Target="https://podminky.urs.cz/item/CS_URS_2024_02/998722123" TargetMode="External" /><Relationship Id="rId24" Type="http://schemas.openxmlformats.org/officeDocument/2006/relationships/hyperlink" Target="https://podminky.urs.cz/item/CS_URS_2024_02/725110814" TargetMode="External" /><Relationship Id="rId25" Type="http://schemas.openxmlformats.org/officeDocument/2006/relationships/hyperlink" Target="https://podminky.urs.cz/item/CS_URS_2024_02/725112183" TargetMode="External" /><Relationship Id="rId26" Type="http://schemas.openxmlformats.org/officeDocument/2006/relationships/hyperlink" Target="https://podminky.urs.cz/item/CS_URS_2024_02/725119131" TargetMode="External" /><Relationship Id="rId27" Type="http://schemas.openxmlformats.org/officeDocument/2006/relationships/hyperlink" Target="https://podminky.urs.cz/item/CS_URS_2024_02/725210821" TargetMode="External" /><Relationship Id="rId28" Type="http://schemas.openxmlformats.org/officeDocument/2006/relationships/hyperlink" Target="https://podminky.urs.cz/item/CS_URS_2024_02/725211616" TargetMode="External" /><Relationship Id="rId29" Type="http://schemas.openxmlformats.org/officeDocument/2006/relationships/hyperlink" Target="https://podminky.urs.cz/item/CS_URS_2024_02/725220842" TargetMode="External" /><Relationship Id="rId30" Type="http://schemas.openxmlformats.org/officeDocument/2006/relationships/hyperlink" Target="https://podminky.urs.cz/item/CS_URS_2024_02/725241123" TargetMode="External" /><Relationship Id="rId31" Type="http://schemas.openxmlformats.org/officeDocument/2006/relationships/hyperlink" Target="https://podminky.urs.cz/item/CS_URS_2024_02/725244103" TargetMode="External" /><Relationship Id="rId32" Type="http://schemas.openxmlformats.org/officeDocument/2006/relationships/hyperlink" Target="https://podminky.urs.cz/item/CS_URS_2024_02/725310823" TargetMode="External" /><Relationship Id="rId33" Type="http://schemas.openxmlformats.org/officeDocument/2006/relationships/hyperlink" Target="https://podminky.urs.cz/item/CS_URS_2024_02/725311121" TargetMode="External" /><Relationship Id="rId34" Type="http://schemas.openxmlformats.org/officeDocument/2006/relationships/hyperlink" Target="https://podminky.urs.cz/item/CS_URS_2024_02/725810811" TargetMode="External" /><Relationship Id="rId35" Type="http://schemas.openxmlformats.org/officeDocument/2006/relationships/hyperlink" Target="https://podminky.urs.cz/item/CS_URS_2024_02/725813112" TargetMode="External" /><Relationship Id="rId36" Type="http://schemas.openxmlformats.org/officeDocument/2006/relationships/hyperlink" Target="https://podminky.urs.cz/item/CS_URS_2024_02/725819401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21325" TargetMode="External" /><Relationship Id="rId39" Type="http://schemas.openxmlformats.org/officeDocument/2006/relationships/hyperlink" Target="https://podminky.urs.cz/item/CS_URS_2024_02/725822611" TargetMode="External" /><Relationship Id="rId40" Type="http://schemas.openxmlformats.org/officeDocument/2006/relationships/hyperlink" Target="https://podminky.urs.cz/item/CS_URS_2024_02/725849411" TargetMode="External" /><Relationship Id="rId41" Type="http://schemas.openxmlformats.org/officeDocument/2006/relationships/hyperlink" Target="https://podminky.urs.cz/item/CS_URS_2024_02/725851305" TargetMode="External" /><Relationship Id="rId42" Type="http://schemas.openxmlformats.org/officeDocument/2006/relationships/hyperlink" Target="https://podminky.urs.cz/item/CS_URS_2024_02/725851325" TargetMode="External" /><Relationship Id="rId43" Type="http://schemas.openxmlformats.org/officeDocument/2006/relationships/hyperlink" Target="https://podminky.urs.cz/item/CS_URS_2024_02/725860811" TargetMode="External" /><Relationship Id="rId44" Type="http://schemas.openxmlformats.org/officeDocument/2006/relationships/hyperlink" Target="https://podminky.urs.cz/item/CS_URS_2024_02/725861102" TargetMode="External" /><Relationship Id="rId45" Type="http://schemas.openxmlformats.org/officeDocument/2006/relationships/hyperlink" Target="https://podminky.urs.cz/item/CS_URS_2024_02/725862103" TargetMode="External" /><Relationship Id="rId46" Type="http://schemas.openxmlformats.org/officeDocument/2006/relationships/hyperlink" Target="https://podminky.urs.cz/item/CS_URS_2024_02/725865312" TargetMode="External" /><Relationship Id="rId47" Type="http://schemas.openxmlformats.org/officeDocument/2006/relationships/hyperlink" Target="https://podminky.urs.cz/item/CS_URS_2024_02/998725123" TargetMode="External" /><Relationship Id="rId48" Type="http://schemas.openxmlformats.org/officeDocument/2006/relationships/hyperlink" Target="https://podminky.urs.cz/item/CS_URS_2024_02/751111052" TargetMode="External" /><Relationship Id="rId49" Type="http://schemas.openxmlformats.org/officeDocument/2006/relationships/hyperlink" Target="https://podminky.urs.cz/item/CS_URS_2024_02/751398021" TargetMode="External" /><Relationship Id="rId50" Type="http://schemas.openxmlformats.org/officeDocument/2006/relationships/hyperlink" Target="https://podminky.urs.cz/item/CS_URS_2024_02/751537146" TargetMode="External" /><Relationship Id="rId51" Type="http://schemas.openxmlformats.org/officeDocument/2006/relationships/hyperlink" Target="https://podminky.urs.cz/item/CS_URS_2024_02/998751122" TargetMode="External" /><Relationship Id="rId5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10001" TargetMode="External" /><Relationship Id="rId2" Type="http://schemas.openxmlformats.org/officeDocument/2006/relationships/hyperlink" Target="https://podminky.urs.cz/item/CS_URS_2024_02/741310562" TargetMode="External" /><Relationship Id="rId3" Type="http://schemas.openxmlformats.org/officeDocument/2006/relationships/hyperlink" Target="https://podminky.urs.cz/item/CS_URS_2024_02/741320105" TargetMode="External" /><Relationship Id="rId4" Type="http://schemas.openxmlformats.org/officeDocument/2006/relationships/hyperlink" Target="https://podminky.urs.cz/item/CS_URS_2024_02/741320405" TargetMode="External" /><Relationship Id="rId5" Type="http://schemas.openxmlformats.org/officeDocument/2006/relationships/hyperlink" Target="https://podminky.urs.cz/item/CS_URS_2024_02/741120401" TargetMode="External" /><Relationship Id="rId6" Type="http://schemas.openxmlformats.org/officeDocument/2006/relationships/hyperlink" Target="https://podminky.urs.cz/item/CS_URS_2024_02/741130004" TargetMode="External" /><Relationship Id="rId7" Type="http://schemas.openxmlformats.org/officeDocument/2006/relationships/hyperlink" Target="https://podminky.urs.cz/item/CS_URS_2024_02/741310001" TargetMode="External" /><Relationship Id="rId8" Type="http://schemas.openxmlformats.org/officeDocument/2006/relationships/hyperlink" Target="https://podminky.urs.cz/item/CS_URS_2024_02/741310021" TargetMode="External" /><Relationship Id="rId9" Type="http://schemas.openxmlformats.org/officeDocument/2006/relationships/hyperlink" Target="https://podminky.urs.cz/item/CS_URS_2024_02/741310022" TargetMode="External" /><Relationship Id="rId10" Type="http://schemas.openxmlformats.org/officeDocument/2006/relationships/hyperlink" Target="https://podminky.urs.cz/item/CS_URS_2024_02/741310501" TargetMode="External" /><Relationship Id="rId11" Type="http://schemas.openxmlformats.org/officeDocument/2006/relationships/hyperlink" Target="https://podminky.urs.cz/item/CS_URS_2024_02/741313081" TargetMode="External" /><Relationship Id="rId12" Type="http://schemas.openxmlformats.org/officeDocument/2006/relationships/hyperlink" Target="https://podminky.urs.cz/item/CS_URS_2024_02/741112011" TargetMode="External" /><Relationship Id="rId13" Type="http://schemas.openxmlformats.org/officeDocument/2006/relationships/hyperlink" Target="https://podminky.urs.cz/item/CS_URS_2024_02/741110511" TargetMode="External" /><Relationship Id="rId14" Type="http://schemas.openxmlformats.org/officeDocument/2006/relationships/hyperlink" Target="https://podminky.urs.cz/item/CS_URS_2024_02/741110041" TargetMode="External" /><Relationship Id="rId15" Type="http://schemas.openxmlformats.org/officeDocument/2006/relationships/hyperlink" Target="https://podminky.urs.cz/item/CS_URS_2024_02/741122641" TargetMode="External" /><Relationship Id="rId16" Type="http://schemas.openxmlformats.org/officeDocument/2006/relationships/hyperlink" Target="https://podminky.urs.cz/item/CS_URS_2024_02/741122611" TargetMode="External" /><Relationship Id="rId17" Type="http://schemas.openxmlformats.org/officeDocument/2006/relationships/hyperlink" Target="https://podminky.urs.cz/item/CS_URS_2024_02/741122601" TargetMode="External" /><Relationship Id="rId18" Type="http://schemas.openxmlformats.org/officeDocument/2006/relationships/hyperlink" Target="https://podminky.urs.cz/item/CS_URS_2024_02/741130001" TargetMode="External" /><Relationship Id="rId19" Type="http://schemas.openxmlformats.org/officeDocument/2006/relationships/hyperlink" Target="https://podminky.urs.cz/item/CS_URS_2024_02/741130006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741231001" TargetMode="External" /><Relationship Id="rId22" Type="http://schemas.openxmlformats.org/officeDocument/2006/relationships/hyperlink" Target="https://podminky.urs.cz/item/CS_URS_2024_02/741120401" TargetMode="External" /><Relationship Id="rId23" Type="http://schemas.openxmlformats.org/officeDocument/2006/relationships/hyperlink" Target="https://podminky.urs.cz/item/CS_URS_2024_02/741450005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002101" TargetMode="External" /><Relationship Id="rId2" Type="http://schemas.openxmlformats.org/officeDocument/2006/relationships/hyperlink" Target="https://podminky.urs.cz/item/CS_URS_2024_02/317941121" TargetMode="External" /><Relationship Id="rId3" Type="http://schemas.openxmlformats.org/officeDocument/2006/relationships/hyperlink" Target="https://podminky.urs.cz/item/CS_URS_2024_02/342272215" TargetMode="External" /><Relationship Id="rId4" Type="http://schemas.openxmlformats.org/officeDocument/2006/relationships/hyperlink" Target="https://podminky.urs.cz/item/CS_URS_2024_02/342291131" TargetMode="External" /><Relationship Id="rId5" Type="http://schemas.openxmlformats.org/officeDocument/2006/relationships/hyperlink" Target="https://podminky.urs.cz/item/CS_URS_2024_02/346244353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1325422" TargetMode="External" /><Relationship Id="rId9" Type="http://schemas.openxmlformats.org/officeDocument/2006/relationships/hyperlink" Target="https://podminky.urs.cz/item/CS_URS_2024_02/612121112" TargetMode="External" /><Relationship Id="rId10" Type="http://schemas.openxmlformats.org/officeDocument/2006/relationships/hyperlink" Target="https://podminky.urs.cz/item/CS_URS_2024_02/612131121" TargetMode="External" /><Relationship Id="rId11" Type="http://schemas.openxmlformats.org/officeDocument/2006/relationships/hyperlink" Target="https://podminky.urs.cz/item/CS_URS_2024_02/612142001" TargetMode="External" /><Relationship Id="rId12" Type="http://schemas.openxmlformats.org/officeDocument/2006/relationships/hyperlink" Target="https://podminky.urs.cz/item/CS_URS_2024_02/612321131" TargetMode="External" /><Relationship Id="rId13" Type="http://schemas.openxmlformats.org/officeDocument/2006/relationships/hyperlink" Target="https://podminky.urs.cz/item/CS_URS_2024_02/612325422" TargetMode="External" /><Relationship Id="rId14" Type="http://schemas.openxmlformats.org/officeDocument/2006/relationships/hyperlink" Target="https://podminky.urs.cz/item/CS_URS_2024_02/619991011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4941111" TargetMode="External" /><Relationship Id="rId17" Type="http://schemas.openxmlformats.org/officeDocument/2006/relationships/hyperlink" Target="https://podminky.urs.cz/item/CS_URS_2024_02/949101111" TargetMode="External" /><Relationship Id="rId18" Type="http://schemas.openxmlformats.org/officeDocument/2006/relationships/hyperlink" Target="https://podminky.urs.cz/item/CS_URS_2024_02/952901111" TargetMode="External" /><Relationship Id="rId19" Type="http://schemas.openxmlformats.org/officeDocument/2006/relationships/hyperlink" Target="https://podminky.urs.cz/item/CS_URS_2024_02/965081213" TargetMode="External" /><Relationship Id="rId20" Type="http://schemas.openxmlformats.org/officeDocument/2006/relationships/hyperlink" Target="https://podminky.urs.cz/item/CS_URS_2024_02/978011141" TargetMode="External" /><Relationship Id="rId21" Type="http://schemas.openxmlformats.org/officeDocument/2006/relationships/hyperlink" Target="https://podminky.urs.cz/item/CS_URS_2024_02/978013141" TargetMode="External" /><Relationship Id="rId22" Type="http://schemas.openxmlformats.org/officeDocument/2006/relationships/hyperlink" Target="https://podminky.urs.cz/item/CS_URS_2024_02/997013217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3" TargetMode="External" /><Relationship Id="rId27" Type="http://schemas.openxmlformats.org/officeDocument/2006/relationships/hyperlink" Target="https://podminky.urs.cz/item/CS_URS_2024_02/751377012" TargetMode="External" /><Relationship Id="rId28" Type="http://schemas.openxmlformats.org/officeDocument/2006/relationships/hyperlink" Target="https://podminky.urs.cz/item/CS_URS_2024_02/998751122" TargetMode="External" /><Relationship Id="rId29" Type="http://schemas.openxmlformats.org/officeDocument/2006/relationships/hyperlink" Target="https://podminky.urs.cz/item/CS_URS_2024_02/761111111" TargetMode="External" /><Relationship Id="rId30" Type="http://schemas.openxmlformats.org/officeDocument/2006/relationships/hyperlink" Target="https://podminky.urs.cz/item/CS_URS_2024_02/998761123" TargetMode="External" /><Relationship Id="rId31" Type="http://schemas.openxmlformats.org/officeDocument/2006/relationships/hyperlink" Target="https://podminky.urs.cz/item/CS_URS_2024_02/766111820" TargetMode="External" /><Relationship Id="rId32" Type="http://schemas.openxmlformats.org/officeDocument/2006/relationships/hyperlink" Target="https://podminky.urs.cz/item/CS_URS_2024_02/766421812" TargetMode="External" /><Relationship Id="rId33" Type="http://schemas.openxmlformats.org/officeDocument/2006/relationships/hyperlink" Target="https://podminky.urs.cz/item/CS_URS_2024_02/766660001" TargetMode="External" /><Relationship Id="rId34" Type="http://schemas.openxmlformats.org/officeDocument/2006/relationships/hyperlink" Target="https://podminky.urs.cz/item/CS_URS_2024_02/766660728" TargetMode="External" /><Relationship Id="rId35" Type="http://schemas.openxmlformats.org/officeDocument/2006/relationships/hyperlink" Target="https://podminky.urs.cz/item/CS_URS_2024_02/766660729" TargetMode="External" /><Relationship Id="rId36" Type="http://schemas.openxmlformats.org/officeDocument/2006/relationships/hyperlink" Target="https://podminky.urs.cz/item/CS_URS_2024_02/766660730" TargetMode="External" /><Relationship Id="rId37" Type="http://schemas.openxmlformats.org/officeDocument/2006/relationships/hyperlink" Target="https://podminky.urs.cz/item/CS_URS_2024_02/766691914" TargetMode="External" /><Relationship Id="rId38" Type="http://schemas.openxmlformats.org/officeDocument/2006/relationships/hyperlink" Target="https://podminky.urs.cz/item/CS_URS_2024_02/766811141" TargetMode="External" /><Relationship Id="rId39" Type="http://schemas.openxmlformats.org/officeDocument/2006/relationships/hyperlink" Target="https://podminky.urs.cz/item/CS_URS_2024_02/766812820" TargetMode="External" /><Relationship Id="rId40" Type="http://schemas.openxmlformats.org/officeDocument/2006/relationships/hyperlink" Target="https://podminky.urs.cz/item/CS_URS_2024_02/766821122" TargetMode="External" /><Relationship Id="rId41" Type="http://schemas.openxmlformats.org/officeDocument/2006/relationships/hyperlink" Target="https://podminky.urs.cz/item/CS_URS_2024_02/766825811" TargetMode="External" /><Relationship Id="rId42" Type="http://schemas.openxmlformats.org/officeDocument/2006/relationships/hyperlink" Target="https://podminky.urs.cz/item/CS_URS_2024_02/998766123" TargetMode="External" /><Relationship Id="rId43" Type="http://schemas.openxmlformats.org/officeDocument/2006/relationships/hyperlink" Target="https://podminky.urs.cz/item/CS_URS_2024_02/771111011" TargetMode="External" /><Relationship Id="rId44" Type="http://schemas.openxmlformats.org/officeDocument/2006/relationships/hyperlink" Target="https://podminky.urs.cz/item/CS_URS_2024_02/771121011" TargetMode="External" /><Relationship Id="rId45" Type="http://schemas.openxmlformats.org/officeDocument/2006/relationships/hyperlink" Target="https://podminky.urs.cz/item/CS_URS_2024_02/771121027" TargetMode="External" /><Relationship Id="rId46" Type="http://schemas.openxmlformats.org/officeDocument/2006/relationships/hyperlink" Target="https://podminky.urs.cz/item/CS_URS_2024_02/771151023" TargetMode="External" /><Relationship Id="rId47" Type="http://schemas.openxmlformats.org/officeDocument/2006/relationships/hyperlink" Target="https://podminky.urs.cz/item/CS_URS_2024_02/771161021" TargetMode="External" /><Relationship Id="rId48" Type="http://schemas.openxmlformats.org/officeDocument/2006/relationships/hyperlink" Target="https://podminky.urs.cz/item/CS_URS_2024_02/771574416" TargetMode="External" /><Relationship Id="rId49" Type="http://schemas.openxmlformats.org/officeDocument/2006/relationships/hyperlink" Target="https://podminky.urs.cz/item/CS_URS_2024_02/771577211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771591241" TargetMode="External" /><Relationship Id="rId52" Type="http://schemas.openxmlformats.org/officeDocument/2006/relationships/hyperlink" Target="https://podminky.urs.cz/item/CS_URS_2024_02/771591242" TargetMode="External" /><Relationship Id="rId53" Type="http://schemas.openxmlformats.org/officeDocument/2006/relationships/hyperlink" Target="https://podminky.urs.cz/item/CS_URS_2024_02/771591264" TargetMode="External" /><Relationship Id="rId54" Type="http://schemas.openxmlformats.org/officeDocument/2006/relationships/hyperlink" Target="https://podminky.urs.cz/item/CS_URS_2024_02/998771123" TargetMode="External" /><Relationship Id="rId55" Type="http://schemas.openxmlformats.org/officeDocument/2006/relationships/hyperlink" Target="https://podminky.urs.cz/item/CS_URS_2024_02/776111117" TargetMode="External" /><Relationship Id="rId56" Type="http://schemas.openxmlformats.org/officeDocument/2006/relationships/hyperlink" Target="https://podminky.urs.cz/item/CS_URS_2024_02/776111311" TargetMode="External" /><Relationship Id="rId57" Type="http://schemas.openxmlformats.org/officeDocument/2006/relationships/hyperlink" Target="https://podminky.urs.cz/item/CS_URS_2024_02/776121321" TargetMode="External" /><Relationship Id="rId58" Type="http://schemas.openxmlformats.org/officeDocument/2006/relationships/hyperlink" Target="https://podminky.urs.cz/item/CS_URS_2024_02/776141123" TargetMode="External" /><Relationship Id="rId59" Type="http://schemas.openxmlformats.org/officeDocument/2006/relationships/hyperlink" Target="https://podminky.urs.cz/item/CS_URS_2024_02/776201811" TargetMode="External" /><Relationship Id="rId60" Type="http://schemas.openxmlformats.org/officeDocument/2006/relationships/hyperlink" Target="https://podminky.urs.cz/item/CS_URS_2024_02/776241111" TargetMode="External" /><Relationship Id="rId61" Type="http://schemas.openxmlformats.org/officeDocument/2006/relationships/hyperlink" Target="https://podminky.urs.cz/item/CS_URS_2024_02/776411111" TargetMode="External" /><Relationship Id="rId62" Type="http://schemas.openxmlformats.org/officeDocument/2006/relationships/hyperlink" Target="https://podminky.urs.cz/item/CS_URS_2024_02/776991121" TargetMode="External" /><Relationship Id="rId63" Type="http://schemas.openxmlformats.org/officeDocument/2006/relationships/hyperlink" Target="https://podminky.urs.cz/item/CS_URS_2024_02/776991141" TargetMode="External" /><Relationship Id="rId64" Type="http://schemas.openxmlformats.org/officeDocument/2006/relationships/hyperlink" Target="https://podminky.urs.cz/item/CS_URS_2024_02/998776123" TargetMode="External" /><Relationship Id="rId65" Type="http://schemas.openxmlformats.org/officeDocument/2006/relationships/hyperlink" Target="https://podminky.urs.cz/item/CS_URS_2024_02/781121011" TargetMode="External" /><Relationship Id="rId66" Type="http://schemas.openxmlformats.org/officeDocument/2006/relationships/hyperlink" Target="https://podminky.urs.cz/item/CS_URS_2024_02/781131112" TargetMode="External" /><Relationship Id="rId67" Type="http://schemas.openxmlformats.org/officeDocument/2006/relationships/hyperlink" Target="https://podminky.urs.cz/item/CS_URS_2024_02/781472218" TargetMode="External" /><Relationship Id="rId68" Type="http://schemas.openxmlformats.org/officeDocument/2006/relationships/hyperlink" Target="https://podminky.urs.cz/item/CS_URS_2024_02/781492211" TargetMode="External" /><Relationship Id="rId69" Type="http://schemas.openxmlformats.org/officeDocument/2006/relationships/hyperlink" Target="https://podminky.urs.cz/item/CS_URS_2024_02/781492251" TargetMode="External" /><Relationship Id="rId70" Type="http://schemas.openxmlformats.org/officeDocument/2006/relationships/hyperlink" Target="https://podminky.urs.cz/item/CS_URS_2024_02/998781123" TargetMode="External" /><Relationship Id="rId71" Type="http://schemas.openxmlformats.org/officeDocument/2006/relationships/hyperlink" Target="https://podminky.urs.cz/item/CS_URS_2024_02/783301311" TargetMode="External" /><Relationship Id="rId72" Type="http://schemas.openxmlformats.org/officeDocument/2006/relationships/hyperlink" Target="https://podminky.urs.cz/item/CS_URS_2024_02/783314101" TargetMode="External" /><Relationship Id="rId73" Type="http://schemas.openxmlformats.org/officeDocument/2006/relationships/hyperlink" Target="https://podminky.urs.cz/item/CS_URS_2024_02/783317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11101" TargetMode="External" /><Relationship Id="rId76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7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21171803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1915" TargetMode="External" /><Relationship Id="rId8" Type="http://schemas.openxmlformats.org/officeDocument/2006/relationships/hyperlink" Target="https://podminky.urs.cz/item/CS_URS_2024_02/72117404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721174045" TargetMode="External" /><Relationship Id="rId11" Type="http://schemas.openxmlformats.org/officeDocument/2006/relationships/hyperlink" Target="https://podminky.urs.cz/item/CS_URS_2024_02/721226511" TargetMode="External" /><Relationship Id="rId12" Type="http://schemas.openxmlformats.org/officeDocument/2006/relationships/hyperlink" Target="https://podminky.urs.cz/item/CS_URS_2024_02/721290111" TargetMode="External" /><Relationship Id="rId13" Type="http://schemas.openxmlformats.org/officeDocument/2006/relationships/hyperlink" Target="https://podminky.urs.cz/item/CS_URS_2024_02/998721123" TargetMode="External" /><Relationship Id="rId14" Type="http://schemas.openxmlformats.org/officeDocument/2006/relationships/hyperlink" Target="https://podminky.urs.cz/item/CS_URS_2024_02/722130801" TargetMode="External" /><Relationship Id="rId15" Type="http://schemas.openxmlformats.org/officeDocument/2006/relationships/hyperlink" Target="https://podminky.urs.cz/item/CS_URS_2024_02/722131932" TargetMode="External" /><Relationship Id="rId16" Type="http://schemas.openxmlformats.org/officeDocument/2006/relationships/hyperlink" Target="https://podminky.urs.cz/item/CS_URS_2024_02/722174002" TargetMode="External" /><Relationship Id="rId17" Type="http://schemas.openxmlformats.org/officeDocument/2006/relationships/hyperlink" Target="https://podminky.urs.cz/item/CS_URS_2024_02/722181241" TargetMode="External" /><Relationship Id="rId18" Type="http://schemas.openxmlformats.org/officeDocument/2006/relationships/hyperlink" Target="https://podminky.urs.cz/item/CS_URS_2024_02/722190901" TargetMode="External" /><Relationship Id="rId19" Type="http://schemas.openxmlformats.org/officeDocument/2006/relationships/hyperlink" Target="https://podminky.urs.cz/item/CS_URS_2024_02/722220152" TargetMode="External" /><Relationship Id="rId20" Type="http://schemas.openxmlformats.org/officeDocument/2006/relationships/hyperlink" Target="https://podminky.urs.cz/item/CS_URS_2024_02/722230101" TargetMode="External" /><Relationship Id="rId21" Type="http://schemas.openxmlformats.org/officeDocument/2006/relationships/hyperlink" Target="https://podminky.urs.cz/item/CS_URS_2024_02/722290234" TargetMode="External" /><Relationship Id="rId22" Type="http://schemas.openxmlformats.org/officeDocument/2006/relationships/hyperlink" Target="https://podminky.urs.cz/item/CS_URS_2024_02/722290246" TargetMode="External" /><Relationship Id="rId23" Type="http://schemas.openxmlformats.org/officeDocument/2006/relationships/hyperlink" Target="https://podminky.urs.cz/item/CS_URS_2024_02/998722123" TargetMode="External" /><Relationship Id="rId24" Type="http://schemas.openxmlformats.org/officeDocument/2006/relationships/hyperlink" Target="https://podminky.urs.cz/item/CS_URS_2024_02/725110814" TargetMode="External" /><Relationship Id="rId25" Type="http://schemas.openxmlformats.org/officeDocument/2006/relationships/hyperlink" Target="https://podminky.urs.cz/item/CS_URS_2024_02/725112183" TargetMode="External" /><Relationship Id="rId26" Type="http://schemas.openxmlformats.org/officeDocument/2006/relationships/hyperlink" Target="https://podminky.urs.cz/item/CS_URS_2024_02/725119131" TargetMode="External" /><Relationship Id="rId27" Type="http://schemas.openxmlformats.org/officeDocument/2006/relationships/hyperlink" Target="https://podminky.urs.cz/item/CS_URS_2024_02/725210821" TargetMode="External" /><Relationship Id="rId28" Type="http://schemas.openxmlformats.org/officeDocument/2006/relationships/hyperlink" Target="https://podminky.urs.cz/item/CS_URS_2024_02/725211616" TargetMode="External" /><Relationship Id="rId29" Type="http://schemas.openxmlformats.org/officeDocument/2006/relationships/hyperlink" Target="https://podminky.urs.cz/item/CS_URS_2024_02/725220842" TargetMode="External" /><Relationship Id="rId30" Type="http://schemas.openxmlformats.org/officeDocument/2006/relationships/hyperlink" Target="https://podminky.urs.cz/item/CS_URS_2024_02/725241123" TargetMode="External" /><Relationship Id="rId31" Type="http://schemas.openxmlformats.org/officeDocument/2006/relationships/hyperlink" Target="https://podminky.urs.cz/item/CS_URS_2024_02/725244103" TargetMode="External" /><Relationship Id="rId32" Type="http://schemas.openxmlformats.org/officeDocument/2006/relationships/hyperlink" Target="https://podminky.urs.cz/item/CS_URS_2024_02/725310823" TargetMode="External" /><Relationship Id="rId33" Type="http://schemas.openxmlformats.org/officeDocument/2006/relationships/hyperlink" Target="https://podminky.urs.cz/item/CS_URS_2024_02/725311121" TargetMode="External" /><Relationship Id="rId34" Type="http://schemas.openxmlformats.org/officeDocument/2006/relationships/hyperlink" Target="https://podminky.urs.cz/item/CS_URS_2024_02/725810811" TargetMode="External" /><Relationship Id="rId35" Type="http://schemas.openxmlformats.org/officeDocument/2006/relationships/hyperlink" Target="https://podminky.urs.cz/item/CS_URS_2024_02/725813112" TargetMode="External" /><Relationship Id="rId36" Type="http://schemas.openxmlformats.org/officeDocument/2006/relationships/hyperlink" Target="https://podminky.urs.cz/item/CS_URS_2024_02/725819401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21325" TargetMode="External" /><Relationship Id="rId39" Type="http://schemas.openxmlformats.org/officeDocument/2006/relationships/hyperlink" Target="https://podminky.urs.cz/item/CS_URS_2024_02/725822611" TargetMode="External" /><Relationship Id="rId40" Type="http://schemas.openxmlformats.org/officeDocument/2006/relationships/hyperlink" Target="https://podminky.urs.cz/item/CS_URS_2024_02/725849411" TargetMode="External" /><Relationship Id="rId41" Type="http://schemas.openxmlformats.org/officeDocument/2006/relationships/hyperlink" Target="https://podminky.urs.cz/item/CS_URS_2024_02/725851305" TargetMode="External" /><Relationship Id="rId42" Type="http://schemas.openxmlformats.org/officeDocument/2006/relationships/hyperlink" Target="https://podminky.urs.cz/item/CS_URS_2024_02/725851325" TargetMode="External" /><Relationship Id="rId43" Type="http://schemas.openxmlformats.org/officeDocument/2006/relationships/hyperlink" Target="https://podminky.urs.cz/item/CS_URS_2024_02/725860811" TargetMode="External" /><Relationship Id="rId44" Type="http://schemas.openxmlformats.org/officeDocument/2006/relationships/hyperlink" Target="https://podminky.urs.cz/item/CS_URS_2024_02/725861102" TargetMode="External" /><Relationship Id="rId45" Type="http://schemas.openxmlformats.org/officeDocument/2006/relationships/hyperlink" Target="https://podminky.urs.cz/item/CS_URS_2024_02/725862103" TargetMode="External" /><Relationship Id="rId46" Type="http://schemas.openxmlformats.org/officeDocument/2006/relationships/hyperlink" Target="https://podminky.urs.cz/item/CS_URS_2024_02/725865312" TargetMode="External" /><Relationship Id="rId47" Type="http://schemas.openxmlformats.org/officeDocument/2006/relationships/hyperlink" Target="https://podminky.urs.cz/item/CS_URS_2024_02/998725123" TargetMode="External" /><Relationship Id="rId48" Type="http://schemas.openxmlformats.org/officeDocument/2006/relationships/hyperlink" Target="https://podminky.urs.cz/item/CS_URS_2024_02/751111052" TargetMode="External" /><Relationship Id="rId49" Type="http://schemas.openxmlformats.org/officeDocument/2006/relationships/hyperlink" Target="https://podminky.urs.cz/item/CS_URS_2024_02/751398021" TargetMode="External" /><Relationship Id="rId50" Type="http://schemas.openxmlformats.org/officeDocument/2006/relationships/hyperlink" Target="https://podminky.urs.cz/item/CS_URS_2024_02/751537146" TargetMode="External" /><Relationship Id="rId51" Type="http://schemas.openxmlformats.org/officeDocument/2006/relationships/hyperlink" Target="https://podminky.urs.cz/item/CS_URS_2024_02/998751122" TargetMode="External" /><Relationship Id="rId5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10001" TargetMode="External" /><Relationship Id="rId2" Type="http://schemas.openxmlformats.org/officeDocument/2006/relationships/hyperlink" Target="https://podminky.urs.cz/item/CS_URS_2024_02/741310562" TargetMode="External" /><Relationship Id="rId3" Type="http://schemas.openxmlformats.org/officeDocument/2006/relationships/hyperlink" Target="https://podminky.urs.cz/item/CS_URS_2024_02/741320105" TargetMode="External" /><Relationship Id="rId4" Type="http://schemas.openxmlformats.org/officeDocument/2006/relationships/hyperlink" Target="https://podminky.urs.cz/item/CS_URS_2024_02/741320405" TargetMode="External" /><Relationship Id="rId5" Type="http://schemas.openxmlformats.org/officeDocument/2006/relationships/hyperlink" Target="https://podminky.urs.cz/item/CS_URS_2024_02/741120401" TargetMode="External" /><Relationship Id="rId6" Type="http://schemas.openxmlformats.org/officeDocument/2006/relationships/hyperlink" Target="https://podminky.urs.cz/item/CS_URS_2024_02/741130004" TargetMode="External" /><Relationship Id="rId7" Type="http://schemas.openxmlformats.org/officeDocument/2006/relationships/hyperlink" Target="https://podminky.urs.cz/item/CS_URS_2024_02/741310001" TargetMode="External" /><Relationship Id="rId8" Type="http://schemas.openxmlformats.org/officeDocument/2006/relationships/hyperlink" Target="https://podminky.urs.cz/item/CS_URS_2024_02/741310021" TargetMode="External" /><Relationship Id="rId9" Type="http://schemas.openxmlformats.org/officeDocument/2006/relationships/hyperlink" Target="https://podminky.urs.cz/item/CS_URS_2024_02/741310022" TargetMode="External" /><Relationship Id="rId10" Type="http://schemas.openxmlformats.org/officeDocument/2006/relationships/hyperlink" Target="https://podminky.urs.cz/item/CS_URS_2024_02/741310501" TargetMode="External" /><Relationship Id="rId11" Type="http://schemas.openxmlformats.org/officeDocument/2006/relationships/hyperlink" Target="https://podminky.urs.cz/item/CS_URS_2024_02/741313081" TargetMode="External" /><Relationship Id="rId12" Type="http://schemas.openxmlformats.org/officeDocument/2006/relationships/hyperlink" Target="https://podminky.urs.cz/item/CS_URS_2024_02/741112011" TargetMode="External" /><Relationship Id="rId13" Type="http://schemas.openxmlformats.org/officeDocument/2006/relationships/hyperlink" Target="https://podminky.urs.cz/item/CS_URS_2024_02/741110511" TargetMode="External" /><Relationship Id="rId14" Type="http://schemas.openxmlformats.org/officeDocument/2006/relationships/hyperlink" Target="https://podminky.urs.cz/item/CS_URS_2024_02/741110041" TargetMode="External" /><Relationship Id="rId15" Type="http://schemas.openxmlformats.org/officeDocument/2006/relationships/hyperlink" Target="https://podminky.urs.cz/item/CS_URS_2024_02/741122641" TargetMode="External" /><Relationship Id="rId16" Type="http://schemas.openxmlformats.org/officeDocument/2006/relationships/hyperlink" Target="https://podminky.urs.cz/item/CS_URS_2024_02/741122611" TargetMode="External" /><Relationship Id="rId17" Type="http://schemas.openxmlformats.org/officeDocument/2006/relationships/hyperlink" Target="https://podminky.urs.cz/item/CS_URS_2024_02/741122601" TargetMode="External" /><Relationship Id="rId18" Type="http://schemas.openxmlformats.org/officeDocument/2006/relationships/hyperlink" Target="https://podminky.urs.cz/item/CS_URS_2024_02/741130001" TargetMode="External" /><Relationship Id="rId19" Type="http://schemas.openxmlformats.org/officeDocument/2006/relationships/hyperlink" Target="https://podminky.urs.cz/item/CS_URS_2024_02/741130006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741231001" TargetMode="External" /><Relationship Id="rId22" Type="http://schemas.openxmlformats.org/officeDocument/2006/relationships/hyperlink" Target="https://podminky.urs.cz/item/CS_URS_2024_02/741120401" TargetMode="External" /><Relationship Id="rId23" Type="http://schemas.openxmlformats.org/officeDocument/2006/relationships/hyperlink" Target="https://podminky.urs.cz/item/CS_URS_2024_02/741450005" TargetMode="External" /><Relationship Id="rId2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002101" TargetMode="External" /><Relationship Id="rId2" Type="http://schemas.openxmlformats.org/officeDocument/2006/relationships/hyperlink" Target="https://podminky.urs.cz/item/CS_URS_2024_02/317941121" TargetMode="External" /><Relationship Id="rId3" Type="http://schemas.openxmlformats.org/officeDocument/2006/relationships/hyperlink" Target="https://podminky.urs.cz/item/CS_URS_2024_02/342272215" TargetMode="External" /><Relationship Id="rId4" Type="http://schemas.openxmlformats.org/officeDocument/2006/relationships/hyperlink" Target="https://podminky.urs.cz/item/CS_URS_2024_02/342291131" TargetMode="External" /><Relationship Id="rId5" Type="http://schemas.openxmlformats.org/officeDocument/2006/relationships/hyperlink" Target="https://podminky.urs.cz/item/CS_URS_2024_02/346244353" TargetMode="External" /><Relationship Id="rId6" Type="http://schemas.openxmlformats.org/officeDocument/2006/relationships/hyperlink" Target="https://podminky.urs.cz/item/CS_URS_2024_02/611142001" TargetMode="External" /><Relationship Id="rId7" Type="http://schemas.openxmlformats.org/officeDocument/2006/relationships/hyperlink" Target="https://podminky.urs.cz/item/CS_URS_2024_02/611321131" TargetMode="External" /><Relationship Id="rId8" Type="http://schemas.openxmlformats.org/officeDocument/2006/relationships/hyperlink" Target="https://podminky.urs.cz/item/CS_URS_2024_02/611325422" TargetMode="External" /><Relationship Id="rId9" Type="http://schemas.openxmlformats.org/officeDocument/2006/relationships/hyperlink" Target="https://podminky.urs.cz/item/CS_URS_2024_02/612121112" TargetMode="External" /><Relationship Id="rId10" Type="http://schemas.openxmlformats.org/officeDocument/2006/relationships/hyperlink" Target="https://podminky.urs.cz/item/CS_URS_2024_02/612131121" TargetMode="External" /><Relationship Id="rId11" Type="http://schemas.openxmlformats.org/officeDocument/2006/relationships/hyperlink" Target="https://podminky.urs.cz/item/CS_URS_2024_02/612142001" TargetMode="External" /><Relationship Id="rId12" Type="http://schemas.openxmlformats.org/officeDocument/2006/relationships/hyperlink" Target="https://podminky.urs.cz/item/CS_URS_2024_02/612321131" TargetMode="External" /><Relationship Id="rId13" Type="http://schemas.openxmlformats.org/officeDocument/2006/relationships/hyperlink" Target="https://podminky.urs.cz/item/CS_URS_2024_02/612325422" TargetMode="External" /><Relationship Id="rId14" Type="http://schemas.openxmlformats.org/officeDocument/2006/relationships/hyperlink" Target="https://podminky.urs.cz/item/CS_URS_2024_02/619991011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4941111" TargetMode="External" /><Relationship Id="rId17" Type="http://schemas.openxmlformats.org/officeDocument/2006/relationships/hyperlink" Target="https://podminky.urs.cz/item/CS_URS_2024_02/949101111" TargetMode="External" /><Relationship Id="rId18" Type="http://schemas.openxmlformats.org/officeDocument/2006/relationships/hyperlink" Target="https://podminky.urs.cz/item/CS_URS_2024_02/952901111" TargetMode="External" /><Relationship Id="rId19" Type="http://schemas.openxmlformats.org/officeDocument/2006/relationships/hyperlink" Target="https://podminky.urs.cz/item/CS_URS_2024_02/965081213" TargetMode="External" /><Relationship Id="rId20" Type="http://schemas.openxmlformats.org/officeDocument/2006/relationships/hyperlink" Target="https://podminky.urs.cz/item/CS_URS_2024_02/978011141" TargetMode="External" /><Relationship Id="rId21" Type="http://schemas.openxmlformats.org/officeDocument/2006/relationships/hyperlink" Target="https://podminky.urs.cz/item/CS_URS_2024_02/978013141" TargetMode="External" /><Relationship Id="rId22" Type="http://schemas.openxmlformats.org/officeDocument/2006/relationships/hyperlink" Target="https://podminky.urs.cz/item/CS_URS_2024_02/997013217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3" TargetMode="External" /><Relationship Id="rId27" Type="http://schemas.openxmlformats.org/officeDocument/2006/relationships/hyperlink" Target="https://podminky.urs.cz/item/CS_URS_2024_02/751377012" TargetMode="External" /><Relationship Id="rId28" Type="http://schemas.openxmlformats.org/officeDocument/2006/relationships/hyperlink" Target="https://podminky.urs.cz/item/CS_URS_2024_02/998751122" TargetMode="External" /><Relationship Id="rId29" Type="http://schemas.openxmlformats.org/officeDocument/2006/relationships/hyperlink" Target="https://podminky.urs.cz/item/CS_URS_2024_02/761111111" TargetMode="External" /><Relationship Id="rId30" Type="http://schemas.openxmlformats.org/officeDocument/2006/relationships/hyperlink" Target="https://podminky.urs.cz/item/CS_URS_2024_02/998761123" TargetMode="External" /><Relationship Id="rId31" Type="http://schemas.openxmlformats.org/officeDocument/2006/relationships/hyperlink" Target="https://podminky.urs.cz/item/CS_URS_2024_02/766111820" TargetMode="External" /><Relationship Id="rId32" Type="http://schemas.openxmlformats.org/officeDocument/2006/relationships/hyperlink" Target="https://podminky.urs.cz/item/CS_URS_2024_02/766421812" TargetMode="External" /><Relationship Id="rId33" Type="http://schemas.openxmlformats.org/officeDocument/2006/relationships/hyperlink" Target="https://podminky.urs.cz/item/CS_URS_2024_02/766660001" TargetMode="External" /><Relationship Id="rId34" Type="http://schemas.openxmlformats.org/officeDocument/2006/relationships/hyperlink" Target="https://podminky.urs.cz/item/CS_URS_2024_02/766660728" TargetMode="External" /><Relationship Id="rId35" Type="http://schemas.openxmlformats.org/officeDocument/2006/relationships/hyperlink" Target="https://podminky.urs.cz/item/CS_URS_2024_02/766660729" TargetMode="External" /><Relationship Id="rId36" Type="http://schemas.openxmlformats.org/officeDocument/2006/relationships/hyperlink" Target="https://podminky.urs.cz/item/CS_URS_2024_02/766660730" TargetMode="External" /><Relationship Id="rId37" Type="http://schemas.openxmlformats.org/officeDocument/2006/relationships/hyperlink" Target="https://podminky.urs.cz/item/CS_URS_2024_02/766691914" TargetMode="External" /><Relationship Id="rId38" Type="http://schemas.openxmlformats.org/officeDocument/2006/relationships/hyperlink" Target="https://podminky.urs.cz/item/CS_URS_2024_02/766811141" TargetMode="External" /><Relationship Id="rId39" Type="http://schemas.openxmlformats.org/officeDocument/2006/relationships/hyperlink" Target="https://podminky.urs.cz/item/CS_URS_2024_02/766812820" TargetMode="External" /><Relationship Id="rId40" Type="http://schemas.openxmlformats.org/officeDocument/2006/relationships/hyperlink" Target="https://podminky.urs.cz/item/CS_URS_2024_02/766821122" TargetMode="External" /><Relationship Id="rId41" Type="http://schemas.openxmlformats.org/officeDocument/2006/relationships/hyperlink" Target="https://podminky.urs.cz/item/CS_URS_2024_02/766825811" TargetMode="External" /><Relationship Id="rId42" Type="http://schemas.openxmlformats.org/officeDocument/2006/relationships/hyperlink" Target="https://podminky.urs.cz/item/CS_URS_2024_02/998766123" TargetMode="External" /><Relationship Id="rId43" Type="http://schemas.openxmlformats.org/officeDocument/2006/relationships/hyperlink" Target="https://podminky.urs.cz/item/CS_URS_2024_02/771111011" TargetMode="External" /><Relationship Id="rId44" Type="http://schemas.openxmlformats.org/officeDocument/2006/relationships/hyperlink" Target="https://podminky.urs.cz/item/CS_URS_2024_02/771121011" TargetMode="External" /><Relationship Id="rId45" Type="http://schemas.openxmlformats.org/officeDocument/2006/relationships/hyperlink" Target="https://podminky.urs.cz/item/CS_URS_2024_02/771121027" TargetMode="External" /><Relationship Id="rId46" Type="http://schemas.openxmlformats.org/officeDocument/2006/relationships/hyperlink" Target="https://podminky.urs.cz/item/CS_URS_2024_02/771151023" TargetMode="External" /><Relationship Id="rId47" Type="http://schemas.openxmlformats.org/officeDocument/2006/relationships/hyperlink" Target="https://podminky.urs.cz/item/CS_URS_2024_02/771161021" TargetMode="External" /><Relationship Id="rId48" Type="http://schemas.openxmlformats.org/officeDocument/2006/relationships/hyperlink" Target="https://podminky.urs.cz/item/CS_URS_2024_02/771574416" TargetMode="External" /><Relationship Id="rId49" Type="http://schemas.openxmlformats.org/officeDocument/2006/relationships/hyperlink" Target="https://podminky.urs.cz/item/CS_URS_2024_02/771577211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771591241" TargetMode="External" /><Relationship Id="rId52" Type="http://schemas.openxmlformats.org/officeDocument/2006/relationships/hyperlink" Target="https://podminky.urs.cz/item/CS_URS_2024_02/771591242" TargetMode="External" /><Relationship Id="rId53" Type="http://schemas.openxmlformats.org/officeDocument/2006/relationships/hyperlink" Target="https://podminky.urs.cz/item/CS_URS_2024_02/771591264" TargetMode="External" /><Relationship Id="rId54" Type="http://schemas.openxmlformats.org/officeDocument/2006/relationships/hyperlink" Target="https://podminky.urs.cz/item/CS_URS_2024_02/998771123" TargetMode="External" /><Relationship Id="rId55" Type="http://schemas.openxmlformats.org/officeDocument/2006/relationships/hyperlink" Target="https://podminky.urs.cz/item/CS_URS_2024_02/776111117" TargetMode="External" /><Relationship Id="rId56" Type="http://schemas.openxmlformats.org/officeDocument/2006/relationships/hyperlink" Target="https://podminky.urs.cz/item/CS_URS_2024_02/776111311" TargetMode="External" /><Relationship Id="rId57" Type="http://schemas.openxmlformats.org/officeDocument/2006/relationships/hyperlink" Target="https://podminky.urs.cz/item/CS_URS_2024_02/776121321" TargetMode="External" /><Relationship Id="rId58" Type="http://schemas.openxmlformats.org/officeDocument/2006/relationships/hyperlink" Target="https://podminky.urs.cz/item/CS_URS_2024_02/776141123" TargetMode="External" /><Relationship Id="rId59" Type="http://schemas.openxmlformats.org/officeDocument/2006/relationships/hyperlink" Target="https://podminky.urs.cz/item/CS_URS_2024_02/776201811" TargetMode="External" /><Relationship Id="rId60" Type="http://schemas.openxmlformats.org/officeDocument/2006/relationships/hyperlink" Target="https://podminky.urs.cz/item/CS_URS_2024_02/776241111" TargetMode="External" /><Relationship Id="rId61" Type="http://schemas.openxmlformats.org/officeDocument/2006/relationships/hyperlink" Target="https://podminky.urs.cz/item/CS_URS_2024_02/776411111" TargetMode="External" /><Relationship Id="rId62" Type="http://schemas.openxmlformats.org/officeDocument/2006/relationships/hyperlink" Target="https://podminky.urs.cz/item/CS_URS_2024_02/776991121" TargetMode="External" /><Relationship Id="rId63" Type="http://schemas.openxmlformats.org/officeDocument/2006/relationships/hyperlink" Target="https://podminky.urs.cz/item/CS_URS_2024_02/776991141" TargetMode="External" /><Relationship Id="rId64" Type="http://schemas.openxmlformats.org/officeDocument/2006/relationships/hyperlink" Target="https://podminky.urs.cz/item/CS_URS_2024_02/998776123" TargetMode="External" /><Relationship Id="rId65" Type="http://schemas.openxmlformats.org/officeDocument/2006/relationships/hyperlink" Target="https://podminky.urs.cz/item/CS_URS_2024_02/781121011" TargetMode="External" /><Relationship Id="rId66" Type="http://schemas.openxmlformats.org/officeDocument/2006/relationships/hyperlink" Target="https://podminky.urs.cz/item/CS_URS_2024_02/781131112" TargetMode="External" /><Relationship Id="rId67" Type="http://schemas.openxmlformats.org/officeDocument/2006/relationships/hyperlink" Target="https://podminky.urs.cz/item/CS_URS_2024_02/781472218" TargetMode="External" /><Relationship Id="rId68" Type="http://schemas.openxmlformats.org/officeDocument/2006/relationships/hyperlink" Target="https://podminky.urs.cz/item/CS_URS_2024_02/781492211" TargetMode="External" /><Relationship Id="rId69" Type="http://schemas.openxmlformats.org/officeDocument/2006/relationships/hyperlink" Target="https://podminky.urs.cz/item/CS_URS_2024_02/781492251" TargetMode="External" /><Relationship Id="rId70" Type="http://schemas.openxmlformats.org/officeDocument/2006/relationships/hyperlink" Target="https://podminky.urs.cz/item/CS_URS_2024_02/998781123" TargetMode="External" /><Relationship Id="rId71" Type="http://schemas.openxmlformats.org/officeDocument/2006/relationships/hyperlink" Target="https://podminky.urs.cz/item/CS_URS_2024_02/783301311" TargetMode="External" /><Relationship Id="rId72" Type="http://schemas.openxmlformats.org/officeDocument/2006/relationships/hyperlink" Target="https://podminky.urs.cz/item/CS_URS_2024_02/783314101" TargetMode="External" /><Relationship Id="rId73" Type="http://schemas.openxmlformats.org/officeDocument/2006/relationships/hyperlink" Target="https://podminky.urs.cz/item/CS_URS_2024_02/783317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11101" TargetMode="External" /><Relationship Id="rId76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7" TargetMode="External" /><Relationship Id="rId2" Type="http://schemas.openxmlformats.org/officeDocument/2006/relationships/hyperlink" Target="https://podminky.urs.cz/item/CS_URS_2024_02/997013501" TargetMode="External" /><Relationship Id="rId3" Type="http://schemas.openxmlformats.org/officeDocument/2006/relationships/hyperlink" Target="https://podminky.urs.cz/item/CS_URS_2024_02/997013509" TargetMode="External" /><Relationship Id="rId4" Type="http://schemas.openxmlformats.org/officeDocument/2006/relationships/hyperlink" Target="https://podminky.urs.cz/item/CS_URS_2024_02/997013631" TargetMode="External" /><Relationship Id="rId5" Type="http://schemas.openxmlformats.org/officeDocument/2006/relationships/hyperlink" Target="https://podminky.urs.cz/item/CS_URS_2024_02/721171803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1915" TargetMode="External" /><Relationship Id="rId8" Type="http://schemas.openxmlformats.org/officeDocument/2006/relationships/hyperlink" Target="https://podminky.urs.cz/item/CS_URS_2024_02/72117404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721174045" TargetMode="External" /><Relationship Id="rId11" Type="http://schemas.openxmlformats.org/officeDocument/2006/relationships/hyperlink" Target="https://podminky.urs.cz/item/CS_URS_2024_02/721226511" TargetMode="External" /><Relationship Id="rId12" Type="http://schemas.openxmlformats.org/officeDocument/2006/relationships/hyperlink" Target="https://podminky.urs.cz/item/CS_URS_2024_02/721290111" TargetMode="External" /><Relationship Id="rId13" Type="http://schemas.openxmlformats.org/officeDocument/2006/relationships/hyperlink" Target="https://podminky.urs.cz/item/CS_URS_2024_02/998721123" TargetMode="External" /><Relationship Id="rId14" Type="http://schemas.openxmlformats.org/officeDocument/2006/relationships/hyperlink" Target="https://podminky.urs.cz/item/CS_URS_2024_02/722130801" TargetMode="External" /><Relationship Id="rId15" Type="http://schemas.openxmlformats.org/officeDocument/2006/relationships/hyperlink" Target="https://podminky.urs.cz/item/CS_URS_2024_02/722131932" TargetMode="External" /><Relationship Id="rId16" Type="http://schemas.openxmlformats.org/officeDocument/2006/relationships/hyperlink" Target="https://podminky.urs.cz/item/CS_URS_2024_02/722174002" TargetMode="External" /><Relationship Id="rId17" Type="http://schemas.openxmlformats.org/officeDocument/2006/relationships/hyperlink" Target="https://podminky.urs.cz/item/CS_URS_2024_02/722181241" TargetMode="External" /><Relationship Id="rId18" Type="http://schemas.openxmlformats.org/officeDocument/2006/relationships/hyperlink" Target="https://podminky.urs.cz/item/CS_URS_2024_02/722190901" TargetMode="External" /><Relationship Id="rId19" Type="http://schemas.openxmlformats.org/officeDocument/2006/relationships/hyperlink" Target="https://podminky.urs.cz/item/CS_URS_2024_02/722220152" TargetMode="External" /><Relationship Id="rId20" Type="http://schemas.openxmlformats.org/officeDocument/2006/relationships/hyperlink" Target="https://podminky.urs.cz/item/CS_URS_2024_02/722230101" TargetMode="External" /><Relationship Id="rId21" Type="http://schemas.openxmlformats.org/officeDocument/2006/relationships/hyperlink" Target="https://podminky.urs.cz/item/CS_URS_2024_02/722290234" TargetMode="External" /><Relationship Id="rId22" Type="http://schemas.openxmlformats.org/officeDocument/2006/relationships/hyperlink" Target="https://podminky.urs.cz/item/CS_URS_2024_02/722290246" TargetMode="External" /><Relationship Id="rId23" Type="http://schemas.openxmlformats.org/officeDocument/2006/relationships/hyperlink" Target="https://podminky.urs.cz/item/CS_URS_2024_02/998722123" TargetMode="External" /><Relationship Id="rId24" Type="http://schemas.openxmlformats.org/officeDocument/2006/relationships/hyperlink" Target="https://podminky.urs.cz/item/CS_URS_2024_02/725110814" TargetMode="External" /><Relationship Id="rId25" Type="http://schemas.openxmlformats.org/officeDocument/2006/relationships/hyperlink" Target="https://podminky.urs.cz/item/CS_URS_2024_02/725112183" TargetMode="External" /><Relationship Id="rId26" Type="http://schemas.openxmlformats.org/officeDocument/2006/relationships/hyperlink" Target="https://podminky.urs.cz/item/CS_URS_2024_02/725119131" TargetMode="External" /><Relationship Id="rId27" Type="http://schemas.openxmlformats.org/officeDocument/2006/relationships/hyperlink" Target="https://podminky.urs.cz/item/CS_URS_2024_02/725210821" TargetMode="External" /><Relationship Id="rId28" Type="http://schemas.openxmlformats.org/officeDocument/2006/relationships/hyperlink" Target="https://podminky.urs.cz/item/CS_URS_2024_02/725211616" TargetMode="External" /><Relationship Id="rId29" Type="http://schemas.openxmlformats.org/officeDocument/2006/relationships/hyperlink" Target="https://podminky.urs.cz/item/CS_URS_2024_02/725220842" TargetMode="External" /><Relationship Id="rId30" Type="http://schemas.openxmlformats.org/officeDocument/2006/relationships/hyperlink" Target="https://podminky.urs.cz/item/CS_URS_2024_02/725241123" TargetMode="External" /><Relationship Id="rId31" Type="http://schemas.openxmlformats.org/officeDocument/2006/relationships/hyperlink" Target="https://podminky.urs.cz/item/CS_URS_2024_02/725244103" TargetMode="External" /><Relationship Id="rId32" Type="http://schemas.openxmlformats.org/officeDocument/2006/relationships/hyperlink" Target="https://podminky.urs.cz/item/CS_URS_2024_02/725310823" TargetMode="External" /><Relationship Id="rId33" Type="http://schemas.openxmlformats.org/officeDocument/2006/relationships/hyperlink" Target="https://podminky.urs.cz/item/CS_URS_2024_02/725311121" TargetMode="External" /><Relationship Id="rId34" Type="http://schemas.openxmlformats.org/officeDocument/2006/relationships/hyperlink" Target="https://podminky.urs.cz/item/CS_URS_2024_02/725810811" TargetMode="External" /><Relationship Id="rId35" Type="http://schemas.openxmlformats.org/officeDocument/2006/relationships/hyperlink" Target="https://podminky.urs.cz/item/CS_URS_2024_02/725813112" TargetMode="External" /><Relationship Id="rId36" Type="http://schemas.openxmlformats.org/officeDocument/2006/relationships/hyperlink" Target="https://podminky.urs.cz/item/CS_URS_2024_02/725819401" TargetMode="External" /><Relationship Id="rId37" Type="http://schemas.openxmlformats.org/officeDocument/2006/relationships/hyperlink" Target="https://podminky.urs.cz/item/CS_URS_2024_02/725820801" TargetMode="External" /><Relationship Id="rId38" Type="http://schemas.openxmlformats.org/officeDocument/2006/relationships/hyperlink" Target="https://podminky.urs.cz/item/CS_URS_2024_02/725821325" TargetMode="External" /><Relationship Id="rId39" Type="http://schemas.openxmlformats.org/officeDocument/2006/relationships/hyperlink" Target="https://podminky.urs.cz/item/CS_URS_2024_02/725822611" TargetMode="External" /><Relationship Id="rId40" Type="http://schemas.openxmlformats.org/officeDocument/2006/relationships/hyperlink" Target="https://podminky.urs.cz/item/CS_URS_2024_02/725849411" TargetMode="External" /><Relationship Id="rId41" Type="http://schemas.openxmlformats.org/officeDocument/2006/relationships/hyperlink" Target="https://podminky.urs.cz/item/CS_URS_2024_02/725851305" TargetMode="External" /><Relationship Id="rId42" Type="http://schemas.openxmlformats.org/officeDocument/2006/relationships/hyperlink" Target="https://podminky.urs.cz/item/CS_URS_2024_02/725851325" TargetMode="External" /><Relationship Id="rId43" Type="http://schemas.openxmlformats.org/officeDocument/2006/relationships/hyperlink" Target="https://podminky.urs.cz/item/CS_URS_2024_02/725860811" TargetMode="External" /><Relationship Id="rId44" Type="http://schemas.openxmlformats.org/officeDocument/2006/relationships/hyperlink" Target="https://podminky.urs.cz/item/CS_URS_2024_02/725861102" TargetMode="External" /><Relationship Id="rId45" Type="http://schemas.openxmlformats.org/officeDocument/2006/relationships/hyperlink" Target="https://podminky.urs.cz/item/CS_URS_2024_02/725862103" TargetMode="External" /><Relationship Id="rId46" Type="http://schemas.openxmlformats.org/officeDocument/2006/relationships/hyperlink" Target="https://podminky.urs.cz/item/CS_URS_2024_02/725865312" TargetMode="External" /><Relationship Id="rId47" Type="http://schemas.openxmlformats.org/officeDocument/2006/relationships/hyperlink" Target="https://podminky.urs.cz/item/CS_URS_2024_02/998725123" TargetMode="External" /><Relationship Id="rId48" Type="http://schemas.openxmlformats.org/officeDocument/2006/relationships/hyperlink" Target="https://podminky.urs.cz/item/CS_URS_2024_02/751111052" TargetMode="External" /><Relationship Id="rId49" Type="http://schemas.openxmlformats.org/officeDocument/2006/relationships/hyperlink" Target="https://podminky.urs.cz/item/CS_URS_2024_02/751398021" TargetMode="External" /><Relationship Id="rId50" Type="http://schemas.openxmlformats.org/officeDocument/2006/relationships/hyperlink" Target="https://podminky.urs.cz/item/CS_URS_2024_02/751537146" TargetMode="External" /><Relationship Id="rId51" Type="http://schemas.openxmlformats.org/officeDocument/2006/relationships/hyperlink" Target="https://podminky.urs.cz/item/CS_URS_2024_02/998751122" TargetMode="External" /><Relationship Id="rId5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10001" TargetMode="External" /><Relationship Id="rId2" Type="http://schemas.openxmlformats.org/officeDocument/2006/relationships/hyperlink" Target="https://podminky.urs.cz/item/CS_URS_2024_02/741310562" TargetMode="External" /><Relationship Id="rId3" Type="http://schemas.openxmlformats.org/officeDocument/2006/relationships/hyperlink" Target="https://podminky.urs.cz/item/CS_URS_2024_02/741320105" TargetMode="External" /><Relationship Id="rId4" Type="http://schemas.openxmlformats.org/officeDocument/2006/relationships/hyperlink" Target="https://podminky.urs.cz/item/CS_URS_2024_02/741320405" TargetMode="External" /><Relationship Id="rId5" Type="http://schemas.openxmlformats.org/officeDocument/2006/relationships/hyperlink" Target="https://podminky.urs.cz/item/CS_URS_2024_02/741120401" TargetMode="External" /><Relationship Id="rId6" Type="http://schemas.openxmlformats.org/officeDocument/2006/relationships/hyperlink" Target="https://podminky.urs.cz/item/CS_URS_2024_02/741130004" TargetMode="External" /><Relationship Id="rId7" Type="http://schemas.openxmlformats.org/officeDocument/2006/relationships/hyperlink" Target="https://podminky.urs.cz/item/CS_URS_2024_02/741310001" TargetMode="External" /><Relationship Id="rId8" Type="http://schemas.openxmlformats.org/officeDocument/2006/relationships/hyperlink" Target="https://podminky.urs.cz/item/CS_URS_2024_02/741310021" TargetMode="External" /><Relationship Id="rId9" Type="http://schemas.openxmlformats.org/officeDocument/2006/relationships/hyperlink" Target="https://podminky.urs.cz/item/CS_URS_2024_02/741310022" TargetMode="External" /><Relationship Id="rId10" Type="http://schemas.openxmlformats.org/officeDocument/2006/relationships/hyperlink" Target="https://podminky.urs.cz/item/CS_URS_2024_02/741310501" TargetMode="External" /><Relationship Id="rId11" Type="http://schemas.openxmlformats.org/officeDocument/2006/relationships/hyperlink" Target="https://podminky.urs.cz/item/CS_URS_2024_02/741313081" TargetMode="External" /><Relationship Id="rId12" Type="http://schemas.openxmlformats.org/officeDocument/2006/relationships/hyperlink" Target="https://podminky.urs.cz/item/CS_URS_2024_02/741112011" TargetMode="External" /><Relationship Id="rId13" Type="http://schemas.openxmlformats.org/officeDocument/2006/relationships/hyperlink" Target="https://podminky.urs.cz/item/CS_URS_2024_02/741110511" TargetMode="External" /><Relationship Id="rId14" Type="http://schemas.openxmlformats.org/officeDocument/2006/relationships/hyperlink" Target="https://podminky.urs.cz/item/CS_URS_2024_02/741110041" TargetMode="External" /><Relationship Id="rId15" Type="http://schemas.openxmlformats.org/officeDocument/2006/relationships/hyperlink" Target="https://podminky.urs.cz/item/CS_URS_2024_02/741122641" TargetMode="External" /><Relationship Id="rId16" Type="http://schemas.openxmlformats.org/officeDocument/2006/relationships/hyperlink" Target="https://podminky.urs.cz/item/CS_URS_2024_02/741122611" TargetMode="External" /><Relationship Id="rId17" Type="http://schemas.openxmlformats.org/officeDocument/2006/relationships/hyperlink" Target="https://podminky.urs.cz/item/CS_URS_2024_02/741122601" TargetMode="External" /><Relationship Id="rId18" Type="http://schemas.openxmlformats.org/officeDocument/2006/relationships/hyperlink" Target="https://podminky.urs.cz/item/CS_URS_2024_02/741130001" TargetMode="External" /><Relationship Id="rId19" Type="http://schemas.openxmlformats.org/officeDocument/2006/relationships/hyperlink" Target="https://podminky.urs.cz/item/CS_URS_2024_02/741130006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741231001" TargetMode="External" /><Relationship Id="rId22" Type="http://schemas.openxmlformats.org/officeDocument/2006/relationships/hyperlink" Target="https://podminky.urs.cz/item/CS_URS_2024_02/741120401" TargetMode="External" /><Relationship Id="rId23" Type="http://schemas.openxmlformats.org/officeDocument/2006/relationships/hyperlink" Target="https://podminky.urs.cz/item/CS_URS_2024_02/741450005" TargetMode="External" /><Relationship Id="rId24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N10792024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bytových jader v objektu č.p.776, ul.Zašovská, Valašské Meziříčí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24. 9. 2024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Valašské Meziříčí, Náměstí 7/5, 757 01 VM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ARTING plus s.r.o,Vrbenská 739, Valašské Meziříčí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ROUND(AG55+AG59+AG63+AG67+AG71+AG75,2)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ROUND(AS55+AS59+AS63+AS67+AS71+AS75,2)</f>
        <v>0</v>
      </c>
      <c r="AT54" s="109">
        <f>ROUND(SUM(AV54:AW54),2)</f>
        <v>0</v>
      </c>
      <c r="AU54" s="110">
        <f>ROUND(AU55+AU59+AU63+AU67+AU71+AU75,5)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ROUND(AZ55+AZ59+AZ63+AZ67+AZ71+AZ75,2)</f>
        <v>0</v>
      </c>
      <c r="BA54" s="109">
        <f>ROUND(BA55+BA59+BA63+BA67+BA71+BA75,2)</f>
        <v>0</v>
      </c>
      <c r="BB54" s="109">
        <f>ROUND(BB55+BB59+BB63+BB67+BB71+BB75,2)</f>
        <v>0</v>
      </c>
      <c r="BC54" s="109">
        <f>ROUND(BC55+BC59+BC63+BC67+BC71+BC75,2)</f>
        <v>0</v>
      </c>
      <c r="BD54" s="111">
        <f>ROUND(BD55+BD59+BD63+BD67+BD71+BD75,2)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24.75" customHeight="1">
      <c r="A55" s="7"/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77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70</v>
      </c>
      <c r="BT55" s="126" t="s">
        <v>78</v>
      </c>
      <c r="BU55" s="126" t="s">
        <v>72</v>
      </c>
      <c r="BV55" s="126" t="s">
        <v>73</v>
      </c>
      <c r="BW55" s="126" t="s">
        <v>79</v>
      </c>
      <c r="BX55" s="126" t="s">
        <v>5</v>
      </c>
      <c r="CL55" s="126" t="s">
        <v>19</v>
      </c>
      <c r="CM55" s="126" t="s">
        <v>78</v>
      </c>
    </row>
    <row r="56" s="4" customFormat="1" ht="23.25" customHeight="1">
      <c r="A56" s="127" t="s">
        <v>80</v>
      </c>
      <c r="B56" s="66"/>
      <c r="C56" s="128"/>
      <c r="D56" s="128"/>
      <c r="E56" s="129" t="s">
        <v>81</v>
      </c>
      <c r="F56" s="129"/>
      <c r="G56" s="129"/>
      <c r="H56" s="129"/>
      <c r="I56" s="129"/>
      <c r="J56" s="128"/>
      <c r="K56" s="129" t="s">
        <v>82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'011 - Byt č.32 1+ KK - ar...'!J32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83</v>
      </c>
      <c r="AR56" s="68"/>
      <c r="AS56" s="132">
        <v>0</v>
      </c>
      <c r="AT56" s="133">
        <f>ROUND(SUM(AV56:AW56),2)</f>
        <v>0</v>
      </c>
      <c r="AU56" s="134">
        <f>'011 - Byt č.32 1+ KK - ar...'!P101</f>
        <v>0</v>
      </c>
      <c r="AV56" s="133">
        <f>'011 - Byt č.32 1+ KK - ar...'!J35</f>
        <v>0</v>
      </c>
      <c r="AW56" s="133">
        <f>'011 - Byt č.32 1+ KK - ar...'!J36</f>
        <v>0</v>
      </c>
      <c r="AX56" s="133">
        <f>'011 - Byt č.32 1+ KK - ar...'!J37</f>
        <v>0</v>
      </c>
      <c r="AY56" s="133">
        <f>'011 - Byt č.32 1+ KK - ar...'!J38</f>
        <v>0</v>
      </c>
      <c r="AZ56" s="133">
        <f>'011 - Byt č.32 1+ KK - ar...'!F35</f>
        <v>0</v>
      </c>
      <c r="BA56" s="133">
        <f>'011 - Byt č.32 1+ KK - ar...'!F36</f>
        <v>0</v>
      </c>
      <c r="BB56" s="133">
        <f>'011 - Byt č.32 1+ KK - ar...'!F37</f>
        <v>0</v>
      </c>
      <c r="BC56" s="133">
        <f>'011 - Byt č.32 1+ KK - ar...'!F38</f>
        <v>0</v>
      </c>
      <c r="BD56" s="135">
        <f>'011 - Byt č.32 1+ KK - ar...'!F39</f>
        <v>0</v>
      </c>
      <c r="BE56" s="4"/>
      <c r="BT56" s="136" t="s">
        <v>84</v>
      </c>
      <c r="BV56" s="136" t="s">
        <v>73</v>
      </c>
      <c r="BW56" s="136" t="s">
        <v>85</v>
      </c>
      <c r="BX56" s="136" t="s">
        <v>79</v>
      </c>
      <c r="CL56" s="136" t="s">
        <v>19</v>
      </c>
    </row>
    <row r="57" s="4" customFormat="1" ht="16.5" customHeight="1">
      <c r="A57" s="127" t="s">
        <v>80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'012 - Byt č.32 1+ KK - ZT...'!J32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83</v>
      </c>
      <c r="AR57" s="68"/>
      <c r="AS57" s="132">
        <v>0</v>
      </c>
      <c r="AT57" s="133">
        <f>ROUND(SUM(AV57:AW57),2)</f>
        <v>0</v>
      </c>
      <c r="AU57" s="134">
        <f>'012 - Byt č.32 1+ KK - ZT...'!P93</f>
        <v>0</v>
      </c>
      <c r="AV57" s="133">
        <f>'012 - Byt č.32 1+ KK - ZT...'!J35</f>
        <v>0</v>
      </c>
      <c r="AW57" s="133">
        <f>'012 - Byt č.32 1+ KK - ZT...'!J36</f>
        <v>0</v>
      </c>
      <c r="AX57" s="133">
        <f>'012 - Byt č.32 1+ KK - ZT...'!J37</f>
        <v>0</v>
      </c>
      <c r="AY57" s="133">
        <f>'012 - Byt č.32 1+ KK - ZT...'!J38</f>
        <v>0</v>
      </c>
      <c r="AZ57" s="133">
        <f>'012 - Byt č.32 1+ KK - ZT...'!F35</f>
        <v>0</v>
      </c>
      <c r="BA57" s="133">
        <f>'012 - Byt č.32 1+ KK - ZT...'!F36</f>
        <v>0</v>
      </c>
      <c r="BB57" s="133">
        <f>'012 - Byt č.32 1+ KK - ZT...'!F37</f>
        <v>0</v>
      </c>
      <c r="BC57" s="133">
        <f>'012 - Byt č.32 1+ KK - ZT...'!F38</f>
        <v>0</v>
      </c>
      <c r="BD57" s="135">
        <f>'012 - Byt č.32 1+ KK - ZT...'!F39</f>
        <v>0</v>
      </c>
      <c r="BE57" s="4"/>
      <c r="BT57" s="136" t="s">
        <v>84</v>
      </c>
      <c r="BV57" s="136" t="s">
        <v>73</v>
      </c>
      <c r="BW57" s="136" t="s">
        <v>88</v>
      </c>
      <c r="BX57" s="136" t="s">
        <v>79</v>
      </c>
      <c r="CL57" s="136" t="s">
        <v>19</v>
      </c>
    </row>
    <row r="58" s="4" customFormat="1" ht="16.5" customHeight="1">
      <c r="A58" s="127" t="s">
        <v>80</v>
      </c>
      <c r="B58" s="66"/>
      <c r="C58" s="128"/>
      <c r="D58" s="128"/>
      <c r="E58" s="129" t="s">
        <v>89</v>
      </c>
      <c r="F58" s="129"/>
      <c r="G58" s="129"/>
      <c r="H58" s="129"/>
      <c r="I58" s="129"/>
      <c r="J58" s="128"/>
      <c r="K58" s="129" t="s">
        <v>90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'013 - Byt č. 32 1 + KK - 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83</v>
      </c>
      <c r="AR58" s="68"/>
      <c r="AS58" s="132">
        <v>0</v>
      </c>
      <c r="AT58" s="133">
        <f>ROUND(SUM(AV58:AW58),2)</f>
        <v>0</v>
      </c>
      <c r="AU58" s="134">
        <f>'013 - Byt č. 32 1 + KK - ...'!P93</f>
        <v>0</v>
      </c>
      <c r="AV58" s="133">
        <f>'013 - Byt č. 32 1 + KK - ...'!J35</f>
        <v>0</v>
      </c>
      <c r="AW58" s="133">
        <f>'013 - Byt č. 32 1 + KK - ...'!J36</f>
        <v>0</v>
      </c>
      <c r="AX58" s="133">
        <f>'013 - Byt č. 32 1 + KK - ...'!J37</f>
        <v>0</v>
      </c>
      <c r="AY58" s="133">
        <f>'013 - Byt č. 32 1 + KK - ...'!J38</f>
        <v>0</v>
      </c>
      <c r="AZ58" s="133">
        <f>'013 - Byt č. 32 1 + KK - ...'!F35</f>
        <v>0</v>
      </c>
      <c r="BA58" s="133">
        <f>'013 - Byt č. 32 1 + KK - ...'!F36</f>
        <v>0</v>
      </c>
      <c r="BB58" s="133">
        <f>'013 - Byt č. 32 1 + KK - ...'!F37</f>
        <v>0</v>
      </c>
      <c r="BC58" s="133">
        <f>'013 - Byt č. 32 1 + KK - ...'!F38</f>
        <v>0</v>
      </c>
      <c r="BD58" s="135">
        <f>'013 - Byt č. 32 1 + KK - ...'!F39</f>
        <v>0</v>
      </c>
      <c r="BE58" s="4"/>
      <c r="BT58" s="136" t="s">
        <v>84</v>
      </c>
      <c r="BV58" s="136" t="s">
        <v>73</v>
      </c>
      <c r="BW58" s="136" t="s">
        <v>91</v>
      </c>
      <c r="BX58" s="136" t="s">
        <v>79</v>
      </c>
      <c r="CL58" s="136" t="s">
        <v>19</v>
      </c>
    </row>
    <row r="59" s="7" customFormat="1" ht="24.75" customHeight="1">
      <c r="A59" s="7"/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ROUND(SUM(AG60:AG62),2)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77</v>
      </c>
      <c r="AR59" s="121"/>
      <c r="AS59" s="122">
        <f>ROUND(SUM(AS60:AS62),2)</f>
        <v>0</v>
      </c>
      <c r="AT59" s="123">
        <f>ROUND(SUM(AV59:AW59),2)</f>
        <v>0</v>
      </c>
      <c r="AU59" s="124">
        <f>ROUND(SUM(AU60:AU62),5)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ROUND(SUM(AZ60:AZ62),2)</f>
        <v>0</v>
      </c>
      <c r="BA59" s="123">
        <f>ROUND(SUM(BA60:BA62),2)</f>
        <v>0</v>
      </c>
      <c r="BB59" s="123">
        <f>ROUND(SUM(BB60:BB62),2)</f>
        <v>0</v>
      </c>
      <c r="BC59" s="123">
        <f>ROUND(SUM(BC60:BC62),2)</f>
        <v>0</v>
      </c>
      <c r="BD59" s="125">
        <f>ROUND(SUM(BD60:BD62),2)</f>
        <v>0</v>
      </c>
      <c r="BE59" s="7"/>
      <c r="BS59" s="126" t="s">
        <v>70</v>
      </c>
      <c r="BT59" s="126" t="s">
        <v>78</v>
      </c>
      <c r="BU59" s="126" t="s">
        <v>72</v>
      </c>
      <c r="BV59" s="126" t="s">
        <v>73</v>
      </c>
      <c r="BW59" s="126" t="s">
        <v>94</v>
      </c>
      <c r="BX59" s="126" t="s">
        <v>5</v>
      </c>
      <c r="CL59" s="126" t="s">
        <v>19</v>
      </c>
      <c r="CM59" s="126" t="s">
        <v>78</v>
      </c>
    </row>
    <row r="60" s="4" customFormat="1" ht="23.25" customHeight="1">
      <c r="A60" s="127" t="s">
        <v>80</v>
      </c>
      <c r="B60" s="66"/>
      <c r="C60" s="128"/>
      <c r="D60" s="128"/>
      <c r="E60" s="129" t="s">
        <v>95</v>
      </c>
      <c r="F60" s="129"/>
      <c r="G60" s="129"/>
      <c r="H60" s="129"/>
      <c r="I60" s="129"/>
      <c r="J60" s="128"/>
      <c r="K60" s="129" t="s">
        <v>96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'021 - Byt č.79 1+ KK - ar...'!J32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83</v>
      </c>
      <c r="AR60" s="68"/>
      <c r="AS60" s="132">
        <v>0</v>
      </c>
      <c r="AT60" s="133">
        <f>ROUND(SUM(AV60:AW60),2)</f>
        <v>0</v>
      </c>
      <c r="AU60" s="134">
        <f>'021 - Byt č.79 1+ KK - ar...'!P101</f>
        <v>0</v>
      </c>
      <c r="AV60" s="133">
        <f>'021 - Byt č.79 1+ KK - ar...'!J35</f>
        <v>0</v>
      </c>
      <c r="AW60" s="133">
        <f>'021 - Byt č.79 1+ KK - ar...'!J36</f>
        <v>0</v>
      </c>
      <c r="AX60" s="133">
        <f>'021 - Byt č.79 1+ KK - ar...'!J37</f>
        <v>0</v>
      </c>
      <c r="AY60" s="133">
        <f>'021 - Byt č.79 1+ KK - ar...'!J38</f>
        <v>0</v>
      </c>
      <c r="AZ60" s="133">
        <f>'021 - Byt č.79 1+ KK - ar...'!F35</f>
        <v>0</v>
      </c>
      <c r="BA60" s="133">
        <f>'021 - Byt č.79 1+ KK - ar...'!F36</f>
        <v>0</v>
      </c>
      <c r="BB60" s="133">
        <f>'021 - Byt č.79 1+ KK - ar...'!F37</f>
        <v>0</v>
      </c>
      <c r="BC60" s="133">
        <f>'021 - Byt č.79 1+ KK - ar...'!F38</f>
        <v>0</v>
      </c>
      <c r="BD60" s="135">
        <f>'021 - Byt č.79 1+ KK - ar...'!F39</f>
        <v>0</v>
      </c>
      <c r="BE60" s="4"/>
      <c r="BT60" s="136" t="s">
        <v>84</v>
      </c>
      <c r="BV60" s="136" t="s">
        <v>73</v>
      </c>
      <c r="BW60" s="136" t="s">
        <v>97</v>
      </c>
      <c r="BX60" s="136" t="s">
        <v>94</v>
      </c>
      <c r="CL60" s="136" t="s">
        <v>19</v>
      </c>
    </row>
    <row r="61" s="4" customFormat="1" ht="16.5" customHeight="1">
      <c r="A61" s="127" t="s">
        <v>80</v>
      </c>
      <c r="B61" s="66"/>
      <c r="C61" s="128"/>
      <c r="D61" s="128"/>
      <c r="E61" s="129" t="s">
        <v>98</v>
      </c>
      <c r="F61" s="129"/>
      <c r="G61" s="129"/>
      <c r="H61" s="129"/>
      <c r="I61" s="129"/>
      <c r="J61" s="128"/>
      <c r="K61" s="129" t="s">
        <v>99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'022 - Byt č.79 1+ KK - ZT...'!J32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83</v>
      </c>
      <c r="AR61" s="68"/>
      <c r="AS61" s="132">
        <v>0</v>
      </c>
      <c r="AT61" s="133">
        <f>ROUND(SUM(AV61:AW61),2)</f>
        <v>0</v>
      </c>
      <c r="AU61" s="134">
        <f>'022 - Byt č.79 1+ KK - ZT...'!P93</f>
        <v>0</v>
      </c>
      <c r="AV61" s="133">
        <f>'022 - Byt č.79 1+ KK - ZT...'!J35</f>
        <v>0</v>
      </c>
      <c r="AW61" s="133">
        <f>'022 - Byt č.79 1+ KK - ZT...'!J36</f>
        <v>0</v>
      </c>
      <c r="AX61" s="133">
        <f>'022 - Byt č.79 1+ KK - ZT...'!J37</f>
        <v>0</v>
      </c>
      <c r="AY61" s="133">
        <f>'022 - Byt č.79 1+ KK - ZT...'!J38</f>
        <v>0</v>
      </c>
      <c r="AZ61" s="133">
        <f>'022 - Byt č.79 1+ KK - ZT...'!F35</f>
        <v>0</v>
      </c>
      <c r="BA61" s="133">
        <f>'022 - Byt č.79 1+ KK - ZT...'!F36</f>
        <v>0</v>
      </c>
      <c r="BB61" s="133">
        <f>'022 - Byt č.79 1+ KK - ZT...'!F37</f>
        <v>0</v>
      </c>
      <c r="BC61" s="133">
        <f>'022 - Byt č.79 1+ KK - ZT...'!F38</f>
        <v>0</v>
      </c>
      <c r="BD61" s="135">
        <f>'022 - Byt č.79 1+ KK - ZT...'!F39</f>
        <v>0</v>
      </c>
      <c r="BE61" s="4"/>
      <c r="BT61" s="136" t="s">
        <v>84</v>
      </c>
      <c r="BV61" s="136" t="s">
        <v>73</v>
      </c>
      <c r="BW61" s="136" t="s">
        <v>100</v>
      </c>
      <c r="BX61" s="136" t="s">
        <v>94</v>
      </c>
      <c r="CL61" s="136" t="s">
        <v>19</v>
      </c>
    </row>
    <row r="62" s="4" customFormat="1" ht="16.5" customHeight="1">
      <c r="A62" s="127" t="s">
        <v>80</v>
      </c>
      <c r="B62" s="66"/>
      <c r="C62" s="128"/>
      <c r="D62" s="128"/>
      <c r="E62" s="129" t="s">
        <v>101</v>
      </c>
      <c r="F62" s="129"/>
      <c r="G62" s="129"/>
      <c r="H62" s="129"/>
      <c r="I62" s="129"/>
      <c r="J62" s="128"/>
      <c r="K62" s="129" t="s">
        <v>102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'023 - Byt č. 79 1 + KK - 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83</v>
      </c>
      <c r="AR62" s="68"/>
      <c r="AS62" s="132">
        <v>0</v>
      </c>
      <c r="AT62" s="133">
        <f>ROUND(SUM(AV62:AW62),2)</f>
        <v>0</v>
      </c>
      <c r="AU62" s="134">
        <f>'023 - Byt č. 79 1 + KK - ...'!P93</f>
        <v>0</v>
      </c>
      <c r="AV62" s="133">
        <f>'023 - Byt č. 79 1 + KK - ...'!J35</f>
        <v>0</v>
      </c>
      <c r="AW62" s="133">
        <f>'023 - Byt č. 79 1 + KK - ...'!J36</f>
        <v>0</v>
      </c>
      <c r="AX62" s="133">
        <f>'023 - Byt č. 79 1 + KK - ...'!J37</f>
        <v>0</v>
      </c>
      <c r="AY62" s="133">
        <f>'023 - Byt č. 79 1 + KK - ...'!J38</f>
        <v>0</v>
      </c>
      <c r="AZ62" s="133">
        <f>'023 - Byt č. 79 1 + KK - ...'!F35</f>
        <v>0</v>
      </c>
      <c r="BA62" s="133">
        <f>'023 - Byt č. 79 1 + KK - ...'!F36</f>
        <v>0</v>
      </c>
      <c r="BB62" s="133">
        <f>'023 - Byt č. 79 1 + KK - ...'!F37</f>
        <v>0</v>
      </c>
      <c r="BC62" s="133">
        <f>'023 - Byt č. 79 1 + KK - ...'!F38</f>
        <v>0</v>
      </c>
      <c r="BD62" s="135">
        <f>'023 - Byt č. 79 1 + KK - ...'!F39</f>
        <v>0</v>
      </c>
      <c r="BE62" s="4"/>
      <c r="BT62" s="136" t="s">
        <v>84</v>
      </c>
      <c r="BV62" s="136" t="s">
        <v>73</v>
      </c>
      <c r="BW62" s="136" t="s">
        <v>103</v>
      </c>
      <c r="BX62" s="136" t="s">
        <v>94</v>
      </c>
      <c r="CL62" s="136" t="s">
        <v>19</v>
      </c>
    </row>
    <row r="63" s="7" customFormat="1" ht="24.75" customHeight="1">
      <c r="A63" s="7"/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ROUND(SUM(AG64:AG66),2)</f>
        <v>0</v>
      </c>
      <c r="AH63" s="117"/>
      <c r="AI63" s="117"/>
      <c r="AJ63" s="117"/>
      <c r="AK63" s="117"/>
      <c r="AL63" s="117"/>
      <c r="AM63" s="117"/>
      <c r="AN63" s="119">
        <f>SUM(AG63,AT63)</f>
        <v>0</v>
      </c>
      <c r="AO63" s="117"/>
      <c r="AP63" s="117"/>
      <c r="AQ63" s="120" t="s">
        <v>77</v>
      </c>
      <c r="AR63" s="121"/>
      <c r="AS63" s="122">
        <f>ROUND(SUM(AS64:AS66),2)</f>
        <v>0</v>
      </c>
      <c r="AT63" s="123">
        <f>ROUND(SUM(AV63:AW63),2)</f>
        <v>0</v>
      </c>
      <c r="AU63" s="124">
        <f>ROUND(SUM(AU64:AU66),5)</f>
        <v>0</v>
      </c>
      <c r="AV63" s="123">
        <f>ROUND(AZ63*L29,2)</f>
        <v>0</v>
      </c>
      <c r="AW63" s="123">
        <f>ROUND(BA63*L30,2)</f>
        <v>0</v>
      </c>
      <c r="AX63" s="123">
        <f>ROUND(BB63*L29,2)</f>
        <v>0</v>
      </c>
      <c r="AY63" s="123">
        <f>ROUND(BC63*L30,2)</f>
        <v>0</v>
      </c>
      <c r="AZ63" s="123">
        <f>ROUND(SUM(AZ64:AZ66),2)</f>
        <v>0</v>
      </c>
      <c r="BA63" s="123">
        <f>ROUND(SUM(BA64:BA66),2)</f>
        <v>0</v>
      </c>
      <c r="BB63" s="123">
        <f>ROUND(SUM(BB64:BB66),2)</f>
        <v>0</v>
      </c>
      <c r="BC63" s="123">
        <f>ROUND(SUM(BC64:BC66),2)</f>
        <v>0</v>
      </c>
      <c r="BD63" s="125">
        <f>ROUND(SUM(BD64:BD66),2)</f>
        <v>0</v>
      </c>
      <c r="BE63" s="7"/>
      <c r="BS63" s="126" t="s">
        <v>70</v>
      </c>
      <c r="BT63" s="126" t="s">
        <v>78</v>
      </c>
      <c r="BU63" s="126" t="s">
        <v>72</v>
      </c>
      <c r="BV63" s="126" t="s">
        <v>73</v>
      </c>
      <c r="BW63" s="126" t="s">
        <v>106</v>
      </c>
      <c r="BX63" s="126" t="s">
        <v>5</v>
      </c>
      <c r="CL63" s="126" t="s">
        <v>19</v>
      </c>
      <c r="CM63" s="126" t="s">
        <v>78</v>
      </c>
    </row>
    <row r="64" s="4" customFormat="1" ht="23.25" customHeight="1">
      <c r="A64" s="127" t="s">
        <v>80</v>
      </c>
      <c r="B64" s="66"/>
      <c r="C64" s="128"/>
      <c r="D64" s="128"/>
      <c r="E64" s="129" t="s">
        <v>107</v>
      </c>
      <c r="F64" s="129"/>
      <c r="G64" s="129"/>
      <c r="H64" s="129"/>
      <c r="I64" s="129"/>
      <c r="J64" s="128"/>
      <c r="K64" s="129" t="s">
        <v>108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'031 - Byt č.87 2+ KK - ar...'!J32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83</v>
      </c>
      <c r="AR64" s="68"/>
      <c r="AS64" s="132">
        <v>0</v>
      </c>
      <c r="AT64" s="133">
        <f>ROUND(SUM(AV64:AW64),2)</f>
        <v>0</v>
      </c>
      <c r="AU64" s="134">
        <f>'031 - Byt č.87 2+ KK - ar...'!P101</f>
        <v>0</v>
      </c>
      <c r="AV64" s="133">
        <f>'031 - Byt č.87 2+ KK - ar...'!J35</f>
        <v>0</v>
      </c>
      <c r="AW64" s="133">
        <f>'031 - Byt č.87 2+ KK - ar...'!J36</f>
        <v>0</v>
      </c>
      <c r="AX64" s="133">
        <f>'031 - Byt č.87 2+ KK - ar...'!J37</f>
        <v>0</v>
      </c>
      <c r="AY64" s="133">
        <f>'031 - Byt č.87 2+ KK - ar...'!J38</f>
        <v>0</v>
      </c>
      <c r="AZ64" s="133">
        <f>'031 - Byt č.87 2+ KK - ar...'!F35</f>
        <v>0</v>
      </c>
      <c r="BA64" s="133">
        <f>'031 - Byt č.87 2+ KK - ar...'!F36</f>
        <v>0</v>
      </c>
      <c r="BB64" s="133">
        <f>'031 - Byt č.87 2+ KK - ar...'!F37</f>
        <v>0</v>
      </c>
      <c r="BC64" s="133">
        <f>'031 - Byt č.87 2+ KK - ar...'!F38</f>
        <v>0</v>
      </c>
      <c r="BD64" s="135">
        <f>'031 - Byt č.87 2+ KK - ar...'!F39</f>
        <v>0</v>
      </c>
      <c r="BE64" s="4"/>
      <c r="BT64" s="136" t="s">
        <v>84</v>
      </c>
      <c r="BV64" s="136" t="s">
        <v>73</v>
      </c>
      <c r="BW64" s="136" t="s">
        <v>109</v>
      </c>
      <c r="BX64" s="136" t="s">
        <v>106</v>
      </c>
      <c r="CL64" s="136" t="s">
        <v>19</v>
      </c>
    </row>
    <row r="65" s="4" customFormat="1" ht="16.5" customHeight="1">
      <c r="A65" s="127" t="s">
        <v>80</v>
      </c>
      <c r="B65" s="66"/>
      <c r="C65" s="128"/>
      <c r="D65" s="128"/>
      <c r="E65" s="129" t="s">
        <v>110</v>
      </c>
      <c r="F65" s="129"/>
      <c r="G65" s="129"/>
      <c r="H65" s="129"/>
      <c r="I65" s="129"/>
      <c r="J65" s="128"/>
      <c r="K65" s="129" t="s">
        <v>111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'032 - Byt č.87 2+ KK - ZT...'!J32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83</v>
      </c>
      <c r="AR65" s="68"/>
      <c r="AS65" s="132">
        <v>0</v>
      </c>
      <c r="AT65" s="133">
        <f>ROUND(SUM(AV65:AW65),2)</f>
        <v>0</v>
      </c>
      <c r="AU65" s="134">
        <f>'032 - Byt č.87 2+ KK - ZT...'!P93</f>
        <v>0</v>
      </c>
      <c r="AV65" s="133">
        <f>'032 - Byt č.87 2+ KK - ZT...'!J35</f>
        <v>0</v>
      </c>
      <c r="AW65" s="133">
        <f>'032 - Byt č.87 2+ KK - ZT...'!J36</f>
        <v>0</v>
      </c>
      <c r="AX65" s="133">
        <f>'032 - Byt č.87 2+ KK - ZT...'!J37</f>
        <v>0</v>
      </c>
      <c r="AY65" s="133">
        <f>'032 - Byt č.87 2+ KK - ZT...'!J38</f>
        <v>0</v>
      </c>
      <c r="AZ65" s="133">
        <f>'032 - Byt č.87 2+ KK - ZT...'!F35</f>
        <v>0</v>
      </c>
      <c r="BA65" s="133">
        <f>'032 - Byt č.87 2+ KK - ZT...'!F36</f>
        <v>0</v>
      </c>
      <c r="BB65" s="133">
        <f>'032 - Byt č.87 2+ KK - ZT...'!F37</f>
        <v>0</v>
      </c>
      <c r="BC65" s="133">
        <f>'032 - Byt č.87 2+ KK - ZT...'!F38</f>
        <v>0</v>
      </c>
      <c r="BD65" s="135">
        <f>'032 - Byt č.87 2+ KK - ZT...'!F39</f>
        <v>0</v>
      </c>
      <c r="BE65" s="4"/>
      <c r="BT65" s="136" t="s">
        <v>84</v>
      </c>
      <c r="BV65" s="136" t="s">
        <v>73</v>
      </c>
      <c r="BW65" s="136" t="s">
        <v>112</v>
      </c>
      <c r="BX65" s="136" t="s">
        <v>106</v>
      </c>
      <c r="CL65" s="136" t="s">
        <v>19</v>
      </c>
    </row>
    <row r="66" s="4" customFormat="1" ht="16.5" customHeight="1">
      <c r="A66" s="127" t="s">
        <v>80</v>
      </c>
      <c r="B66" s="66"/>
      <c r="C66" s="128"/>
      <c r="D66" s="128"/>
      <c r="E66" s="129" t="s">
        <v>113</v>
      </c>
      <c r="F66" s="129"/>
      <c r="G66" s="129"/>
      <c r="H66" s="129"/>
      <c r="I66" s="129"/>
      <c r="J66" s="128"/>
      <c r="K66" s="129" t="s">
        <v>114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'033 - Byt č. 89 2 + KK - 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83</v>
      </c>
      <c r="AR66" s="68"/>
      <c r="AS66" s="132">
        <v>0</v>
      </c>
      <c r="AT66" s="133">
        <f>ROUND(SUM(AV66:AW66),2)</f>
        <v>0</v>
      </c>
      <c r="AU66" s="134">
        <f>'033 - Byt č. 89 2 + KK - ...'!P93</f>
        <v>0</v>
      </c>
      <c r="AV66" s="133">
        <f>'033 - Byt č. 89 2 + KK - ...'!J35</f>
        <v>0</v>
      </c>
      <c r="AW66" s="133">
        <f>'033 - Byt č. 89 2 + KK - ...'!J36</f>
        <v>0</v>
      </c>
      <c r="AX66" s="133">
        <f>'033 - Byt č. 89 2 + KK - ...'!J37</f>
        <v>0</v>
      </c>
      <c r="AY66" s="133">
        <f>'033 - Byt č. 89 2 + KK - ...'!J38</f>
        <v>0</v>
      </c>
      <c r="AZ66" s="133">
        <f>'033 - Byt č. 89 2 + KK - ...'!F35</f>
        <v>0</v>
      </c>
      <c r="BA66" s="133">
        <f>'033 - Byt č. 89 2 + KK - ...'!F36</f>
        <v>0</v>
      </c>
      <c r="BB66" s="133">
        <f>'033 - Byt č. 89 2 + KK - ...'!F37</f>
        <v>0</v>
      </c>
      <c r="BC66" s="133">
        <f>'033 - Byt č. 89 2 + KK - ...'!F38</f>
        <v>0</v>
      </c>
      <c r="BD66" s="135">
        <f>'033 - Byt č. 89 2 + KK - ...'!F39</f>
        <v>0</v>
      </c>
      <c r="BE66" s="4"/>
      <c r="BT66" s="136" t="s">
        <v>84</v>
      </c>
      <c r="BV66" s="136" t="s">
        <v>73</v>
      </c>
      <c r="BW66" s="136" t="s">
        <v>115</v>
      </c>
      <c r="BX66" s="136" t="s">
        <v>106</v>
      </c>
      <c r="CL66" s="136" t="s">
        <v>19</v>
      </c>
    </row>
    <row r="67" s="7" customFormat="1" ht="24.75" customHeight="1">
      <c r="A67" s="7"/>
      <c r="B67" s="114"/>
      <c r="C67" s="115"/>
      <c r="D67" s="116" t="s">
        <v>116</v>
      </c>
      <c r="E67" s="116"/>
      <c r="F67" s="116"/>
      <c r="G67" s="116"/>
      <c r="H67" s="116"/>
      <c r="I67" s="117"/>
      <c r="J67" s="116" t="s">
        <v>117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ROUND(SUM(AG68:AG70),2)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77</v>
      </c>
      <c r="AR67" s="121"/>
      <c r="AS67" s="122">
        <f>ROUND(SUM(AS68:AS70),2)</f>
        <v>0</v>
      </c>
      <c r="AT67" s="123">
        <f>ROUND(SUM(AV67:AW67),2)</f>
        <v>0</v>
      </c>
      <c r="AU67" s="124">
        <f>ROUND(SUM(AU68:AU70),5)</f>
        <v>0</v>
      </c>
      <c r="AV67" s="123">
        <f>ROUND(AZ67*L29,2)</f>
        <v>0</v>
      </c>
      <c r="AW67" s="123">
        <f>ROUND(BA67*L30,2)</f>
        <v>0</v>
      </c>
      <c r="AX67" s="123">
        <f>ROUND(BB67*L29,2)</f>
        <v>0</v>
      </c>
      <c r="AY67" s="123">
        <f>ROUND(BC67*L30,2)</f>
        <v>0</v>
      </c>
      <c r="AZ67" s="123">
        <f>ROUND(SUM(AZ68:AZ70),2)</f>
        <v>0</v>
      </c>
      <c r="BA67" s="123">
        <f>ROUND(SUM(BA68:BA70),2)</f>
        <v>0</v>
      </c>
      <c r="BB67" s="123">
        <f>ROUND(SUM(BB68:BB70),2)</f>
        <v>0</v>
      </c>
      <c r="BC67" s="123">
        <f>ROUND(SUM(BC68:BC70),2)</f>
        <v>0</v>
      </c>
      <c r="BD67" s="125">
        <f>ROUND(SUM(BD68:BD70),2)</f>
        <v>0</v>
      </c>
      <c r="BE67" s="7"/>
      <c r="BS67" s="126" t="s">
        <v>70</v>
      </c>
      <c r="BT67" s="126" t="s">
        <v>78</v>
      </c>
      <c r="BU67" s="126" t="s">
        <v>72</v>
      </c>
      <c r="BV67" s="126" t="s">
        <v>73</v>
      </c>
      <c r="BW67" s="126" t="s">
        <v>118</v>
      </c>
      <c r="BX67" s="126" t="s">
        <v>5</v>
      </c>
      <c r="CL67" s="126" t="s">
        <v>19</v>
      </c>
      <c r="CM67" s="126" t="s">
        <v>78</v>
      </c>
    </row>
    <row r="68" s="4" customFormat="1" ht="23.25" customHeight="1">
      <c r="A68" s="127" t="s">
        <v>80</v>
      </c>
      <c r="B68" s="66"/>
      <c r="C68" s="128"/>
      <c r="D68" s="128"/>
      <c r="E68" s="129" t="s">
        <v>119</v>
      </c>
      <c r="F68" s="129"/>
      <c r="G68" s="129"/>
      <c r="H68" s="129"/>
      <c r="I68" s="129"/>
      <c r="J68" s="128"/>
      <c r="K68" s="129" t="s">
        <v>120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'041 - Byt č.92 2+ KK - ar...'!J32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83</v>
      </c>
      <c r="AR68" s="68"/>
      <c r="AS68" s="132">
        <v>0</v>
      </c>
      <c r="AT68" s="133">
        <f>ROUND(SUM(AV68:AW68),2)</f>
        <v>0</v>
      </c>
      <c r="AU68" s="134">
        <f>'041 - Byt č.92 2+ KK - ar...'!P101</f>
        <v>0</v>
      </c>
      <c r="AV68" s="133">
        <f>'041 - Byt č.92 2+ KK - ar...'!J35</f>
        <v>0</v>
      </c>
      <c r="AW68" s="133">
        <f>'041 - Byt č.92 2+ KK - ar...'!J36</f>
        <v>0</v>
      </c>
      <c r="AX68" s="133">
        <f>'041 - Byt č.92 2+ KK - ar...'!J37</f>
        <v>0</v>
      </c>
      <c r="AY68" s="133">
        <f>'041 - Byt č.92 2+ KK - ar...'!J38</f>
        <v>0</v>
      </c>
      <c r="AZ68" s="133">
        <f>'041 - Byt č.92 2+ KK - ar...'!F35</f>
        <v>0</v>
      </c>
      <c r="BA68" s="133">
        <f>'041 - Byt č.92 2+ KK - ar...'!F36</f>
        <v>0</v>
      </c>
      <c r="BB68" s="133">
        <f>'041 - Byt č.92 2+ KK - ar...'!F37</f>
        <v>0</v>
      </c>
      <c r="BC68" s="133">
        <f>'041 - Byt č.92 2+ KK - ar...'!F38</f>
        <v>0</v>
      </c>
      <c r="BD68" s="135">
        <f>'041 - Byt č.92 2+ KK - ar...'!F39</f>
        <v>0</v>
      </c>
      <c r="BE68" s="4"/>
      <c r="BT68" s="136" t="s">
        <v>84</v>
      </c>
      <c r="BV68" s="136" t="s">
        <v>73</v>
      </c>
      <c r="BW68" s="136" t="s">
        <v>121</v>
      </c>
      <c r="BX68" s="136" t="s">
        <v>118</v>
      </c>
      <c r="CL68" s="136" t="s">
        <v>19</v>
      </c>
    </row>
    <row r="69" s="4" customFormat="1" ht="16.5" customHeight="1">
      <c r="A69" s="127" t="s">
        <v>80</v>
      </c>
      <c r="B69" s="66"/>
      <c r="C69" s="128"/>
      <c r="D69" s="128"/>
      <c r="E69" s="129" t="s">
        <v>122</v>
      </c>
      <c r="F69" s="129"/>
      <c r="G69" s="129"/>
      <c r="H69" s="129"/>
      <c r="I69" s="129"/>
      <c r="J69" s="128"/>
      <c r="K69" s="129" t="s">
        <v>123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'042 - Byt č.92 2+ KK - ZT...'!J32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83</v>
      </c>
      <c r="AR69" s="68"/>
      <c r="AS69" s="132">
        <v>0</v>
      </c>
      <c r="AT69" s="133">
        <f>ROUND(SUM(AV69:AW69),2)</f>
        <v>0</v>
      </c>
      <c r="AU69" s="134">
        <f>'042 - Byt č.92 2+ KK - ZT...'!P93</f>
        <v>0</v>
      </c>
      <c r="AV69" s="133">
        <f>'042 - Byt č.92 2+ KK - ZT...'!J35</f>
        <v>0</v>
      </c>
      <c r="AW69" s="133">
        <f>'042 - Byt č.92 2+ KK - ZT...'!J36</f>
        <v>0</v>
      </c>
      <c r="AX69" s="133">
        <f>'042 - Byt č.92 2+ KK - ZT...'!J37</f>
        <v>0</v>
      </c>
      <c r="AY69" s="133">
        <f>'042 - Byt č.92 2+ KK - ZT...'!J38</f>
        <v>0</v>
      </c>
      <c r="AZ69" s="133">
        <f>'042 - Byt č.92 2+ KK - ZT...'!F35</f>
        <v>0</v>
      </c>
      <c r="BA69" s="133">
        <f>'042 - Byt č.92 2+ KK - ZT...'!F36</f>
        <v>0</v>
      </c>
      <c r="BB69" s="133">
        <f>'042 - Byt č.92 2+ KK - ZT...'!F37</f>
        <v>0</v>
      </c>
      <c r="BC69" s="133">
        <f>'042 - Byt č.92 2+ KK - ZT...'!F38</f>
        <v>0</v>
      </c>
      <c r="BD69" s="135">
        <f>'042 - Byt č.92 2+ KK - ZT...'!F39</f>
        <v>0</v>
      </c>
      <c r="BE69" s="4"/>
      <c r="BT69" s="136" t="s">
        <v>84</v>
      </c>
      <c r="BV69" s="136" t="s">
        <v>73</v>
      </c>
      <c r="BW69" s="136" t="s">
        <v>124</v>
      </c>
      <c r="BX69" s="136" t="s">
        <v>118</v>
      </c>
      <c r="CL69" s="136" t="s">
        <v>19</v>
      </c>
    </row>
    <row r="70" s="4" customFormat="1" ht="16.5" customHeight="1">
      <c r="A70" s="127" t="s">
        <v>80</v>
      </c>
      <c r="B70" s="66"/>
      <c r="C70" s="128"/>
      <c r="D70" s="128"/>
      <c r="E70" s="129" t="s">
        <v>125</v>
      </c>
      <c r="F70" s="129"/>
      <c r="G70" s="129"/>
      <c r="H70" s="129"/>
      <c r="I70" s="129"/>
      <c r="J70" s="128"/>
      <c r="K70" s="129" t="s">
        <v>126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'043 - Byt č. 92 2+ KK - E...'!J32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83</v>
      </c>
      <c r="AR70" s="68"/>
      <c r="AS70" s="132">
        <v>0</v>
      </c>
      <c r="AT70" s="133">
        <f>ROUND(SUM(AV70:AW70),2)</f>
        <v>0</v>
      </c>
      <c r="AU70" s="134">
        <f>'043 - Byt č. 92 2+ KK - E...'!P93</f>
        <v>0</v>
      </c>
      <c r="AV70" s="133">
        <f>'043 - Byt č. 92 2+ KK - E...'!J35</f>
        <v>0</v>
      </c>
      <c r="AW70" s="133">
        <f>'043 - Byt č. 92 2+ KK - E...'!J36</f>
        <v>0</v>
      </c>
      <c r="AX70" s="133">
        <f>'043 - Byt č. 92 2+ KK - E...'!J37</f>
        <v>0</v>
      </c>
      <c r="AY70" s="133">
        <f>'043 - Byt č. 92 2+ KK - E...'!J38</f>
        <v>0</v>
      </c>
      <c r="AZ70" s="133">
        <f>'043 - Byt č. 92 2+ KK - E...'!F35</f>
        <v>0</v>
      </c>
      <c r="BA70" s="133">
        <f>'043 - Byt č. 92 2+ KK - E...'!F36</f>
        <v>0</v>
      </c>
      <c r="BB70" s="133">
        <f>'043 - Byt č. 92 2+ KK - E...'!F37</f>
        <v>0</v>
      </c>
      <c r="BC70" s="133">
        <f>'043 - Byt č. 92 2+ KK - E...'!F38</f>
        <v>0</v>
      </c>
      <c r="BD70" s="135">
        <f>'043 - Byt č. 92 2+ KK - E...'!F39</f>
        <v>0</v>
      </c>
      <c r="BE70" s="4"/>
      <c r="BT70" s="136" t="s">
        <v>84</v>
      </c>
      <c r="BV70" s="136" t="s">
        <v>73</v>
      </c>
      <c r="BW70" s="136" t="s">
        <v>127</v>
      </c>
      <c r="BX70" s="136" t="s">
        <v>118</v>
      </c>
      <c r="CL70" s="136" t="s">
        <v>19</v>
      </c>
    </row>
    <row r="71" s="7" customFormat="1" ht="24.75" customHeight="1">
      <c r="A71" s="7"/>
      <c r="B71" s="114"/>
      <c r="C71" s="115"/>
      <c r="D71" s="116" t="s">
        <v>128</v>
      </c>
      <c r="E71" s="116"/>
      <c r="F71" s="116"/>
      <c r="G71" s="116"/>
      <c r="H71" s="116"/>
      <c r="I71" s="117"/>
      <c r="J71" s="116" t="s">
        <v>129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ROUND(SUM(AG72:AG74),2)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77</v>
      </c>
      <c r="AR71" s="121"/>
      <c r="AS71" s="122">
        <f>ROUND(SUM(AS72:AS74),2)</f>
        <v>0</v>
      </c>
      <c r="AT71" s="123">
        <f>ROUND(SUM(AV71:AW71),2)</f>
        <v>0</v>
      </c>
      <c r="AU71" s="124">
        <f>ROUND(SUM(AU72:AU74),5)</f>
        <v>0</v>
      </c>
      <c r="AV71" s="123">
        <f>ROUND(AZ71*L29,2)</f>
        <v>0</v>
      </c>
      <c r="AW71" s="123">
        <f>ROUND(BA71*L30,2)</f>
        <v>0</v>
      </c>
      <c r="AX71" s="123">
        <f>ROUND(BB71*L29,2)</f>
        <v>0</v>
      </c>
      <c r="AY71" s="123">
        <f>ROUND(BC71*L30,2)</f>
        <v>0</v>
      </c>
      <c r="AZ71" s="123">
        <f>ROUND(SUM(AZ72:AZ74),2)</f>
        <v>0</v>
      </c>
      <c r="BA71" s="123">
        <f>ROUND(SUM(BA72:BA74),2)</f>
        <v>0</v>
      </c>
      <c r="BB71" s="123">
        <f>ROUND(SUM(BB72:BB74),2)</f>
        <v>0</v>
      </c>
      <c r="BC71" s="123">
        <f>ROUND(SUM(BC72:BC74),2)</f>
        <v>0</v>
      </c>
      <c r="BD71" s="125">
        <f>ROUND(SUM(BD72:BD74),2)</f>
        <v>0</v>
      </c>
      <c r="BE71" s="7"/>
      <c r="BS71" s="126" t="s">
        <v>70</v>
      </c>
      <c r="BT71" s="126" t="s">
        <v>78</v>
      </c>
      <c r="BU71" s="126" t="s">
        <v>72</v>
      </c>
      <c r="BV71" s="126" t="s">
        <v>73</v>
      </c>
      <c r="BW71" s="126" t="s">
        <v>130</v>
      </c>
      <c r="BX71" s="126" t="s">
        <v>5</v>
      </c>
      <c r="CL71" s="126" t="s">
        <v>19</v>
      </c>
      <c r="CM71" s="126" t="s">
        <v>78</v>
      </c>
    </row>
    <row r="72" s="4" customFormat="1" ht="23.25" customHeight="1">
      <c r="A72" s="127" t="s">
        <v>80</v>
      </c>
      <c r="B72" s="66"/>
      <c r="C72" s="128"/>
      <c r="D72" s="128"/>
      <c r="E72" s="129" t="s">
        <v>131</v>
      </c>
      <c r="F72" s="129"/>
      <c r="G72" s="129"/>
      <c r="H72" s="129"/>
      <c r="I72" s="129"/>
      <c r="J72" s="128"/>
      <c r="K72" s="129" t="s">
        <v>132</v>
      </c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'051 - Byt č.105 2+ KK - a...'!J32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83</v>
      </c>
      <c r="AR72" s="68"/>
      <c r="AS72" s="132">
        <v>0</v>
      </c>
      <c r="AT72" s="133">
        <f>ROUND(SUM(AV72:AW72),2)</f>
        <v>0</v>
      </c>
      <c r="AU72" s="134">
        <f>'051 - Byt č.105 2+ KK - a...'!P101</f>
        <v>0</v>
      </c>
      <c r="AV72" s="133">
        <f>'051 - Byt č.105 2+ KK - a...'!J35</f>
        <v>0</v>
      </c>
      <c r="AW72" s="133">
        <f>'051 - Byt č.105 2+ KK - a...'!J36</f>
        <v>0</v>
      </c>
      <c r="AX72" s="133">
        <f>'051 - Byt č.105 2+ KK - a...'!J37</f>
        <v>0</v>
      </c>
      <c r="AY72" s="133">
        <f>'051 - Byt č.105 2+ KK - a...'!J38</f>
        <v>0</v>
      </c>
      <c r="AZ72" s="133">
        <f>'051 - Byt č.105 2+ KK - a...'!F35</f>
        <v>0</v>
      </c>
      <c r="BA72" s="133">
        <f>'051 - Byt č.105 2+ KK - a...'!F36</f>
        <v>0</v>
      </c>
      <c r="BB72" s="133">
        <f>'051 - Byt č.105 2+ KK - a...'!F37</f>
        <v>0</v>
      </c>
      <c r="BC72" s="133">
        <f>'051 - Byt č.105 2+ KK - a...'!F38</f>
        <v>0</v>
      </c>
      <c r="BD72" s="135">
        <f>'051 - Byt č.105 2+ KK - a...'!F39</f>
        <v>0</v>
      </c>
      <c r="BE72" s="4"/>
      <c r="BT72" s="136" t="s">
        <v>84</v>
      </c>
      <c r="BV72" s="136" t="s">
        <v>73</v>
      </c>
      <c r="BW72" s="136" t="s">
        <v>133</v>
      </c>
      <c r="BX72" s="136" t="s">
        <v>130</v>
      </c>
      <c r="CL72" s="136" t="s">
        <v>19</v>
      </c>
    </row>
    <row r="73" s="4" customFormat="1" ht="16.5" customHeight="1">
      <c r="A73" s="127" t="s">
        <v>80</v>
      </c>
      <c r="B73" s="66"/>
      <c r="C73" s="128"/>
      <c r="D73" s="128"/>
      <c r="E73" s="129" t="s">
        <v>134</v>
      </c>
      <c r="F73" s="129"/>
      <c r="G73" s="129"/>
      <c r="H73" s="129"/>
      <c r="I73" s="129"/>
      <c r="J73" s="128"/>
      <c r="K73" s="129" t="s">
        <v>135</v>
      </c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'052 - Byt č.105 2+ KK - Z...'!J32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83</v>
      </c>
      <c r="AR73" s="68"/>
      <c r="AS73" s="132">
        <v>0</v>
      </c>
      <c r="AT73" s="133">
        <f>ROUND(SUM(AV73:AW73),2)</f>
        <v>0</v>
      </c>
      <c r="AU73" s="134">
        <f>'052 - Byt č.105 2+ KK - Z...'!P93</f>
        <v>0</v>
      </c>
      <c r="AV73" s="133">
        <f>'052 - Byt č.105 2+ KK - Z...'!J35</f>
        <v>0</v>
      </c>
      <c r="AW73" s="133">
        <f>'052 - Byt č.105 2+ KK - Z...'!J36</f>
        <v>0</v>
      </c>
      <c r="AX73" s="133">
        <f>'052 - Byt č.105 2+ KK - Z...'!J37</f>
        <v>0</v>
      </c>
      <c r="AY73" s="133">
        <f>'052 - Byt č.105 2+ KK - Z...'!J38</f>
        <v>0</v>
      </c>
      <c r="AZ73" s="133">
        <f>'052 - Byt č.105 2+ KK - Z...'!F35</f>
        <v>0</v>
      </c>
      <c r="BA73" s="133">
        <f>'052 - Byt č.105 2+ KK - Z...'!F36</f>
        <v>0</v>
      </c>
      <c r="BB73" s="133">
        <f>'052 - Byt č.105 2+ KK - Z...'!F37</f>
        <v>0</v>
      </c>
      <c r="BC73" s="133">
        <f>'052 - Byt č.105 2+ KK - Z...'!F38</f>
        <v>0</v>
      </c>
      <c r="BD73" s="135">
        <f>'052 - Byt č.105 2+ KK - Z...'!F39</f>
        <v>0</v>
      </c>
      <c r="BE73" s="4"/>
      <c r="BT73" s="136" t="s">
        <v>84</v>
      </c>
      <c r="BV73" s="136" t="s">
        <v>73</v>
      </c>
      <c r="BW73" s="136" t="s">
        <v>136</v>
      </c>
      <c r="BX73" s="136" t="s">
        <v>130</v>
      </c>
      <c r="CL73" s="136" t="s">
        <v>19</v>
      </c>
    </row>
    <row r="74" s="4" customFormat="1" ht="16.5" customHeight="1">
      <c r="A74" s="127" t="s">
        <v>80</v>
      </c>
      <c r="B74" s="66"/>
      <c r="C74" s="128"/>
      <c r="D74" s="128"/>
      <c r="E74" s="129" t="s">
        <v>137</v>
      </c>
      <c r="F74" s="129"/>
      <c r="G74" s="129"/>
      <c r="H74" s="129"/>
      <c r="I74" s="129"/>
      <c r="J74" s="128"/>
      <c r="K74" s="129" t="s">
        <v>138</v>
      </c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'053 - Byt č.105 2+ KK - E...'!J32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83</v>
      </c>
      <c r="AR74" s="68"/>
      <c r="AS74" s="132">
        <v>0</v>
      </c>
      <c r="AT74" s="133">
        <f>ROUND(SUM(AV74:AW74),2)</f>
        <v>0</v>
      </c>
      <c r="AU74" s="134">
        <f>'053 - Byt č.105 2+ KK - E...'!P93</f>
        <v>0</v>
      </c>
      <c r="AV74" s="133">
        <f>'053 - Byt č.105 2+ KK - E...'!J35</f>
        <v>0</v>
      </c>
      <c r="AW74" s="133">
        <f>'053 - Byt č.105 2+ KK - E...'!J36</f>
        <v>0</v>
      </c>
      <c r="AX74" s="133">
        <f>'053 - Byt č.105 2+ KK - E...'!J37</f>
        <v>0</v>
      </c>
      <c r="AY74" s="133">
        <f>'053 - Byt č.105 2+ KK - E...'!J38</f>
        <v>0</v>
      </c>
      <c r="AZ74" s="133">
        <f>'053 - Byt č.105 2+ KK - E...'!F35</f>
        <v>0</v>
      </c>
      <c r="BA74" s="133">
        <f>'053 - Byt č.105 2+ KK - E...'!F36</f>
        <v>0</v>
      </c>
      <c r="BB74" s="133">
        <f>'053 - Byt č.105 2+ KK - E...'!F37</f>
        <v>0</v>
      </c>
      <c r="BC74" s="133">
        <f>'053 - Byt č.105 2+ KK - E...'!F38</f>
        <v>0</v>
      </c>
      <c r="BD74" s="135">
        <f>'053 - Byt č.105 2+ KK - E...'!F39</f>
        <v>0</v>
      </c>
      <c r="BE74" s="4"/>
      <c r="BT74" s="136" t="s">
        <v>84</v>
      </c>
      <c r="BV74" s="136" t="s">
        <v>73</v>
      </c>
      <c r="BW74" s="136" t="s">
        <v>139</v>
      </c>
      <c r="BX74" s="136" t="s">
        <v>130</v>
      </c>
      <c r="CL74" s="136" t="s">
        <v>19</v>
      </c>
    </row>
    <row r="75" s="7" customFormat="1" ht="24.75" customHeight="1">
      <c r="A75" s="7"/>
      <c r="B75" s="114"/>
      <c r="C75" s="115"/>
      <c r="D75" s="116" t="s">
        <v>140</v>
      </c>
      <c r="E75" s="116"/>
      <c r="F75" s="116"/>
      <c r="G75" s="116"/>
      <c r="H75" s="116"/>
      <c r="I75" s="117"/>
      <c r="J75" s="116" t="s">
        <v>141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ROUND(SUM(AG76:AG78),2)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77</v>
      </c>
      <c r="AR75" s="121"/>
      <c r="AS75" s="122">
        <f>ROUND(SUM(AS76:AS78),2)</f>
        <v>0</v>
      </c>
      <c r="AT75" s="123">
        <f>ROUND(SUM(AV75:AW75),2)</f>
        <v>0</v>
      </c>
      <c r="AU75" s="124">
        <f>ROUND(SUM(AU76:AU78),5)</f>
        <v>0</v>
      </c>
      <c r="AV75" s="123">
        <f>ROUND(AZ75*L29,2)</f>
        <v>0</v>
      </c>
      <c r="AW75" s="123">
        <f>ROUND(BA75*L30,2)</f>
        <v>0</v>
      </c>
      <c r="AX75" s="123">
        <f>ROUND(BB75*L29,2)</f>
        <v>0</v>
      </c>
      <c r="AY75" s="123">
        <f>ROUND(BC75*L30,2)</f>
        <v>0</v>
      </c>
      <c r="AZ75" s="123">
        <f>ROUND(SUM(AZ76:AZ78),2)</f>
        <v>0</v>
      </c>
      <c r="BA75" s="123">
        <f>ROUND(SUM(BA76:BA78),2)</f>
        <v>0</v>
      </c>
      <c r="BB75" s="123">
        <f>ROUND(SUM(BB76:BB78),2)</f>
        <v>0</v>
      </c>
      <c r="BC75" s="123">
        <f>ROUND(SUM(BC76:BC78),2)</f>
        <v>0</v>
      </c>
      <c r="BD75" s="125">
        <f>ROUND(SUM(BD76:BD78),2)</f>
        <v>0</v>
      </c>
      <c r="BE75" s="7"/>
      <c r="BS75" s="126" t="s">
        <v>70</v>
      </c>
      <c r="BT75" s="126" t="s">
        <v>78</v>
      </c>
      <c r="BU75" s="126" t="s">
        <v>72</v>
      </c>
      <c r="BV75" s="126" t="s">
        <v>73</v>
      </c>
      <c r="BW75" s="126" t="s">
        <v>142</v>
      </c>
      <c r="BX75" s="126" t="s">
        <v>5</v>
      </c>
      <c r="CL75" s="126" t="s">
        <v>19</v>
      </c>
      <c r="CM75" s="126" t="s">
        <v>78</v>
      </c>
    </row>
    <row r="76" s="4" customFormat="1" ht="23.25" customHeight="1">
      <c r="A76" s="127" t="s">
        <v>80</v>
      </c>
      <c r="B76" s="66"/>
      <c r="C76" s="128"/>
      <c r="D76" s="128"/>
      <c r="E76" s="129" t="s">
        <v>143</v>
      </c>
      <c r="F76" s="129"/>
      <c r="G76" s="129"/>
      <c r="H76" s="129"/>
      <c r="I76" s="129"/>
      <c r="J76" s="128"/>
      <c r="K76" s="129" t="s">
        <v>144</v>
      </c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'061 - Byt č.106 2+ KK - a...'!J32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83</v>
      </c>
      <c r="AR76" s="68"/>
      <c r="AS76" s="132">
        <v>0</v>
      </c>
      <c r="AT76" s="133">
        <f>ROUND(SUM(AV76:AW76),2)</f>
        <v>0</v>
      </c>
      <c r="AU76" s="134">
        <f>'061 - Byt č.106 2+ KK - a...'!P101</f>
        <v>0</v>
      </c>
      <c r="AV76" s="133">
        <f>'061 - Byt č.106 2+ KK - a...'!J35</f>
        <v>0</v>
      </c>
      <c r="AW76" s="133">
        <f>'061 - Byt č.106 2+ KK - a...'!J36</f>
        <v>0</v>
      </c>
      <c r="AX76" s="133">
        <f>'061 - Byt č.106 2+ KK - a...'!J37</f>
        <v>0</v>
      </c>
      <c r="AY76" s="133">
        <f>'061 - Byt č.106 2+ KK - a...'!J38</f>
        <v>0</v>
      </c>
      <c r="AZ76" s="133">
        <f>'061 - Byt č.106 2+ KK - a...'!F35</f>
        <v>0</v>
      </c>
      <c r="BA76" s="133">
        <f>'061 - Byt č.106 2+ KK - a...'!F36</f>
        <v>0</v>
      </c>
      <c r="BB76" s="133">
        <f>'061 - Byt č.106 2+ KK - a...'!F37</f>
        <v>0</v>
      </c>
      <c r="BC76" s="133">
        <f>'061 - Byt č.106 2+ KK - a...'!F38</f>
        <v>0</v>
      </c>
      <c r="BD76" s="135">
        <f>'061 - Byt č.106 2+ KK - a...'!F39</f>
        <v>0</v>
      </c>
      <c r="BE76" s="4"/>
      <c r="BT76" s="136" t="s">
        <v>84</v>
      </c>
      <c r="BV76" s="136" t="s">
        <v>73</v>
      </c>
      <c r="BW76" s="136" t="s">
        <v>145</v>
      </c>
      <c r="BX76" s="136" t="s">
        <v>142</v>
      </c>
      <c r="CL76" s="136" t="s">
        <v>19</v>
      </c>
    </row>
    <row r="77" s="4" customFormat="1" ht="16.5" customHeight="1">
      <c r="A77" s="127" t="s">
        <v>80</v>
      </c>
      <c r="B77" s="66"/>
      <c r="C77" s="128"/>
      <c r="D77" s="128"/>
      <c r="E77" s="129" t="s">
        <v>146</v>
      </c>
      <c r="F77" s="129"/>
      <c r="G77" s="129"/>
      <c r="H77" s="129"/>
      <c r="I77" s="129"/>
      <c r="J77" s="128"/>
      <c r="K77" s="129" t="s">
        <v>147</v>
      </c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'062 - Byt č.106 2+ KK - Z...'!J32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83</v>
      </c>
      <c r="AR77" s="68"/>
      <c r="AS77" s="132">
        <v>0</v>
      </c>
      <c r="AT77" s="133">
        <f>ROUND(SUM(AV77:AW77),2)</f>
        <v>0</v>
      </c>
      <c r="AU77" s="134">
        <f>'062 - Byt č.106 2+ KK - Z...'!P93</f>
        <v>0</v>
      </c>
      <c r="AV77" s="133">
        <f>'062 - Byt č.106 2+ KK - Z...'!J35</f>
        <v>0</v>
      </c>
      <c r="AW77" s="133">
        <f>'062 - Byt č.106 2+ KK - Z...'!J36</f>
        <v>0</v>
      </c>
      <c r="AX77" s="133">
        <f>'062 - Byt č.106 2+ KK - Z...'!J37</f>
        <v>0</v>
      </c>
      <c r="AY77" s="133">
        <f>'062 - Byt č.106 2+ KK - Z...'!J38</f>
        <v>0</v>
      </c>
      <c r="AZ77" s="133">
        <f>'062 - Byt č.106 2+ KK - Z...'!F35</f>
        <v>0</v>
      </c>
      <c r="BA77" s="133">
        <f>'062 - Byt č.106 2+ KK - Z...'!F36</f>
        <v>0</v>
      </c>
      <c r="BB77" s="133">
        <f>'062 - Byt č.106 2+ KK - Z...'!F37</f>
        <v>0</v>
      </c>
      <c r="BC77" s="133">
        <f>'062 - Byt č.106 2+ KK - Z...'!F38</f>
        <v>0</v>
      </c>
      <c r="BD77" s="135">
        <f>'062 - Byt č.106 2+ KK - Z...'!F39</f>
        <v>0</v>
      </c>
      <c r="BE77" s="4"/>
      <c r="BT77" s="136" t="s">
        <v>84</v>
      </c>
      <c r="BV77" s="136" t="s">
        <v>73</v>
      </c>
      <c r="BW77" s="136" t="s">
        <v>148</v>
      </c>
      <c r="BX77" s="136" t="s">
        <v>142</v>
      </c>
      <c r="CL77" s="136" t="s">
        <v>19</v>
      </c>
    </row>
    <row r="78" s="4" customFormat="1" ht="16.5" customHeight="1">
      <c r="A78" s="127" t="s">
        <v>80</v>
      </c>
      <c r="B78" s="66"/>
      <c r="C78" s="128"/>
      <c r="D78" s="128"/>
      <c r="E78" s="129" t="s">
        <v>149</v>
      </c>
      <c r="F78" s="129"/>
      <c r="G78" s="129"/>
      <c r="H78" s="129"/>
      <c r="I78" s="129"/>
      <c r="J78" s="128"/>
      <c r="K78" s="129" t="s">
        <v>150</v>
      </c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0">
        <f>'063 - Byt č.106 2+ KK - E...'!J32</f>
        <v>0</v>
      </c>
      <c r="AH78" s="128"/>
      <c r="AI78" s="128"/>
      <c r="AJ78" s="128"/>
      <c r="AK78" s="128"/>
      <c r="AL78" s="128"/>
      <c r="AM78" s="128"/>
      <c r="AN78" s="130">
        <f>SUM(AG78,AT78)</f>
        <v>0</v>
      </c>
      <c r="AO78" s="128"/>
      <c r="AP78" s="128"/>
      <c r="AQ78" s="131" t="s">
        <v>83</v>
      </c>
      <c r="AR78" s="68"/>
      <c r="AS78" s="137">
        <v>0</v>
      </c>
      <c r="AT78" s="138">
        <f>ROUND(SUM(AV78:AW78),2)</f>
        <v>0</v>
      </c>
      <c r="AU78" s="139">
        <f>'063 - Byt č.106 2+ KK - E...'!P93</f>
        <v>0</v>
      </c>
      <c r="AV78" s="138">
        <f>'063 - Byt č.106 2+ KK - E...'!J35</f>
        <v>0</v>
      </c>
      <c r="AW78" s="138">
        <f>'063 - Byt č.106 2+ KK - E...'!J36</f>
        <v>0</v>
      </c>
      <c r="AX78" s="138">
        <f>'063 - Byt č.106 2+ KK - E...'!J37</f>
        <v>0</v>
      </c>
      <c r="AY78" s="138">
        <f>'063 - Byt č.106 2+ KK - E...'!J38</f>
        <v>0</v>
      </c>
      <c r="AZ78" s="138">
        <f>'063 - Byt č.106 2+ KK - E...'!F35</f>
        <v>0</v>
      </c>
      <c r="BA78" s="138">
        <f>'063 - Byt č.106 2+ KK - E...'!F36</f>
        <v>0</v>
      </c>
      <c r="BB78" s="138">
        <f>'063 - Byt č.106 2+ KK - E...'!F37</f>
        <v>0</v>
      </c>
      <c r="BC78" s="138">
        <f>'063 - Byt č.106 2+ KK - E...'!F38</f>
        <v>0</v>
      </c>
      <c r="BD78" s="140">
        <f>'063 - Byt č.106 2+ KK - E...'!F39</f>
        <v>0</v>
      </c>
      <c r="BE78" s="4"/>
      <c r="BT78" s="136" t="s">
        <v>84</v>
      </c>
      <c r="BV78" s="136" t="s">
        <v>73</v>
      </c>
      <c r="BW78" s="136" t="s">
        <v>151</v>
      </c>
      <c r="BX78" s="136" t="s">
        <v>142</v>
      </c>
      <c r="CL78" s="136" t="s">
        <v>19</v>
      </c>
    </row>
    <row r="79" s="2" customFormat="1" ht="30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7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47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</row>
  </sheetData>
  <sheetProtection sheet="1" formatColumns="0" formatRows="0" objects="1" scenarios="1" spinCount="100000" saltValue="/TDeLOA+W/71/dsVAxCk0/pTZZkOwTmliWtZxVqvMAfJO55h9azMjTiNYcz6xzwq7+u9+A8RFzW/RXnZ7ICSRw==" hashValue="hVIx1LNfKH0V/wV1lS0tZI0tePCRM4cepUOSE8bxFmwon5ZY1t51x5OGhlbZj7TUf8K8PUq531M4xlPP1e5VmQ==" algorithmName="SHA-512" password="CC35"/>
  <mergeCells count="134"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J59:AF59"/>
    <mergeCell ref="D59:H59"/>
    <mergeCell ref="K60:AF60"/>
    <mergeCell ref="E60:I60"/>
    <mergeCell ref="K61:AF61"/>
    <mergeCell ref="E61:I61"/>
    <mergeCell ref="K62:AF62"/>
    <mergeCell ref="E62:I62"/>
    <mergeCell ref="D63:H63"/>
    <mergeCell ref="J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E64:I64"/>
    <mergeCell ref="K64:AF64"/>
    <mergeCell ref="E65:I65"/>
    <mergeCell ref="K65:AF65"/>
    <mergeCell ref="K66:AF66"/>
    <mergeCell ref="E66:I66"/>
    <mergeCell ref="J67:AF67"/>
    <mergeCell ref="D67:H67"/>
    <mergeCell ref="E68:I68"/>
    <mergeCell ref="K68:AF68"/>
    <mergeCell ref="K69:AF69"/>
    <mergeCell ref="E69:I69"/>
    <mergeCell ref="E70:I70"/>
    <mergeCell ref="K70:AF70"/>
    <mergeCell ref="D71:H71"/>
    <mergeCell ref="J71:AF71"/>
    <mergeCell ref="E72:I72"/>
    <mergeCell ref="K72:AF72"/>
    <mergeCell ref="E73:I73"/>
    <mergeCell ref="K73:AF73"/>
    <mergeCell ref="K74:AF74"/>
    <mergeCell ref="E74:I74"/>
    <mergeCell ref="J75:AF75"/>
    <mergeCell ref="D75:H75"/>
    <mergeCell ref="E76:I76"/>
    <mergeCell ref="K76:AF76"/>
    <mergeCell ref="E77:I77"/>
    <mergeCell ref="K77:AF77"/>
    <mergeCell ref="E78:I78"/>
    <mergeCell ref="K78:AF78"/>
  </mergeCells>
  <hyperlinks>
    <hyperlink ref="A56" location="'011 - Byt č.32 1+ KK - ar...'!C2" display="/"/>
    <hyperlink ref="A57" location="'012 - Byt č.32 1+ KK - ZT...'!C2" display="/"/>
    <hyperlink ref="A58" location="'013 - Byt č. 32 1 + KK - ...'!C2" display="/"/>
    <hyperlink ref="A60" location="'021 - Byt č.79 1+ KK - ar...'!C2" display="/"/>
    <hyperlink ref="A61" location="'022 - Byt č.79 1+ KK - ZT...'!C2" display="/"/>
    <hyperlink ref="A62" location="'023 - Byt č. 79 1 + KK - ...'!C2" display="/"/>
    <hyperlink ref="A64" location="'031 - Byt č.87 2+ KK - ar...'!C2" display="/"/>
    <hyperlink ref="A65" location="'032 - Byt č.87 2+ KK - ZT...'!C2" display="/"/>
    <hyperlink ref="A66" location="'033 - Byt č. 89 2 + KK - ...'!C2" display="/"/>
    <hyperlink ref="A68" location="'041 - Byt č.92 2+ KK - ar...'!C2" display="/"/>
    <hyperlink ref="A69" location="'042 - Byt č.92 2+ KK - ZT...'!C2" display="/"/>
    <hyperlink ref="A70" location="'043 - Byt č. 92 2+ KK - E...'!C2" display="/"/>
    <hyperlink ref="A72" location="'051 - Byt č.105 2+ KK - a...'!C2" display="/"/>
    <hyperlink ref="A73" location="'052 - Byt č.105 2+ KK - Z...'!C2" display="/"/>
    <hyperlink ref="A74" location="'053 - Byt č.105 2+ KK - E...'!C2" display="/"/>
    <hyperlink ref="A76" location="'061 - Byt č.106 2+ KK - a...'!C2" display="/"/>
    <hyperlink ref="A77" location="'062 - Byt č.106 2+ KK - Z...'!C2" display="/"/>
    <hyperlink ref="A78" location="'063 - Byt č.106 2+ KK - 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156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ROUND((SUM(BE101:BE940)),  2)</f>
        <v>0</v>
      </c>
      <c r="G35" s="41"/>
      <c r="H35" s="41"/>
      <c r="I35" s="160">
        <v>0.20999999999999999</v>
      </c>
      <c r="J35" s="159">
        <f>ROUND(((SUM(BE101:BE940))*I35),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ROUND((SUM(BF101:BF940)),  2)</f>
        <v>0</v>
      </c>
      <c r="G36" s="41"/>
      <c r="H36" s="41"/>
      <c r="I36" s="160">
        <v>0.12</v>
      </c>
      <c r="J36" s="159">
        <f>ROUND(((SUM(BF101:BF940))*I36),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ROUND((SUM(BG101:BG940)),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ROUND((SUM(BH101:BH940)),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ROUND((SUM(BI101:BI940)),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011 - Byt č.32 1+ KK - architektonicko 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162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J312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165</v>
      </c>
      <c r="E68" s="185"/>
      <c r="F68" s="185"/>
      <c r="G68" s="185"/>
      <c r="H68" s="185"/>
      <c r="I68" s="185"/>
      <c r="J68" s="186">
        <f>J352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</v>
      </c>
      <c r="E69" s="185"/>
      <c r="F69" s="185"/>
      <c r="G69" s="185"/>
      <c r="H69" s="185"/>
      <c r="I69" s="185"/>
      <c r="J69" s="186">
        <f>J363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J366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168</v>
      </c>
      <c r="E71" s="185"/>
      <c r="F71" s="185"/>
      <c r="G71" s="185"/>
      <c r="H71" s="185"/>
      <c r="I71" s="185"/>
      <c r="J71" s="186">
        <f>J367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169</v>
      </c>
      <c r="E72" s="185"/>
      <c r="F72" s="185"/>
      <c r="G72" s="185"/>
      <c r="H72" s="185"/>
      <c r="I72" s="185"/>
      <c r="J72" s="186">
        <f>J379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170</v>
      </c>
      <c r="E73" s="185"/>
      <c r="F73" s="185"/>
      <c r="G73" s="185"/>
      <c r="H73" s="185"/>
      <c r="I73" s="185"/>
      <c r="J73" s="186">
        <f>J388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171</v>
      </c>
      <c r="E74" s="185"/>
      <c r="F74" s="185"/>
      <c r="G74" s="185"/>
      <c r="H74" s="185"/>
      <c r="I74" s="185"/>
      <c r="J74" s="186">
        <f>J524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172</v>
      </c>
      <c r="E75" s="185"/>
      <c r="F75" s="185"/>
      <c r="G75" s="185"/>
      <c r="H75" s="185"/>
      <c r="I75" s="185"/>
      <c r="J75" s="186">
        <f>J622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173</v>
      </c>
      <c r="E76" s="185"/>
      <c r="F76" s="185"/>
      <c r="G76" s="185"/>
      <c r="H76" s="185"/>
      <c r="I76" s="185"/>
      <c r="J76" s="186">
        <f>J729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174</v>
      </c>
      <c r="E77" s="185"/>
      <c r="F77" s="185"/>
      <c r="G77" s="185"/>
      <c r="H77" s="185"/>
      <c r="I77" s="185"/>
      <c r="J77" s="186">
        <f>J842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175</v>
      </c>
      <c r="E78" s="185"/>
      <c r="F78" s="185"/>
      <c r="G78" s="185"/>
      <c r="H78" s="185"/>
      <c r="I78" s="185"/>
      <c r="J78" s="186">
        <f>J861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176</v>
      </c>
      <c r="E79" s="180"/>
      <c r="F79" s="180"/>
      <c r="G79" s="180"/>
      <c r="H79" s="180"/>
      <c r="I79" s="180"/>
      <c r="J79" s="181">
        <f>J932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Stavební úpravy bytových jader v objektu č.p.776, ul.Zašovská, Valašské Meziříčí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154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155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011 - Byt č.32 1+ KK - architektonicko stavební řešení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 xml:space="preserve"> </v>
      </c>
      <c r="G95" s="43"/>
      <c r="H95" s="43"/>
      <c r="I95" s="35" t="s">
        <v>23</v>
      </c>
      <c r="J95" s="75" t="str">
        <f>IF(J14="","",J14)</f>
        <v>24. 9. 2024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25</v>
      </c>
      <c r="D97" s="43"/>
      <c r="E97" s="43"/>
      <c r="F97" s="30" t="str">
        <f>E17</f>
        <v>Město Valašské Meziříčí, Náměstí 7/5, 757 01 VM</v>
      </c>
      <c r="G97" s="43"/>
      <c r="H97" s="43"/>
      <c r="I97" s="35" t="s">
        <v>31</v>
      </c>
      <c r="J97" s="39" t="str">
        <f>E23</f>
        <v>ARTING plus s.r.o,Vrbenská 739, Valašské Meziříčí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178</v>
      </c>
      <c r="D100" s="191" t="s">
        <v>56</v>
      </c>
      <c r="E100" s="191" t="s">
        <v>52</v>
      </c>
      <c r="F100" s="191" t="s">
        <v>53</v>
      </c>
      <c r="G100" s="191" t="s">
        <v>179</v>
      </c>
      <c r="H100" s="191" t="s">
        <v>180</v>
      </c>
      <c r="I100" s="191" t="s">
        <v>181</v>
      </c>
      <c r="J100" s="191" t="s">
        <v>159</v>
      </c>
      <c r="K100" s="192" t="s">
        <v>182</v>
      </c>
      <c r="L100" s="193"/>
      <c r="M100" s="95" t="s">
        <v>19</v>
      </c>
      <c r="N100" s="96" t="s">
        <v>41</v>
      </c>
      <c r="O100" s="96" t="s">
        <v>183</v>
      </c>
      <c r="P100" s="96" t="s">
        <v>184</v>
      </c>
      <c r="Q100" s="96" t="s">
        <v>185</v>
      </c>
      <c r="R100" s="96" t="s">
        <v>186</v>
      </c>
      <c r="S100" s="96" t="s">
        <v>187</v>
      </c>
      <c r="T100" s="97" t="s">
        <v>188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189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P102+P366+P932</f>
        <v>0</v>
      </c>
      <c r="Q101" s="99"/>
      <c r="R101" s="196">
        <f>R102+R366+R932</f>
        <v>2.97273027</v>
      </c>
      <c r="S101" s="99"/>
      <c r="T101" s="197">
        <f>T102+T366+T932</f>
        <v>1.3152807000000002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160</v>
      </c>
      <c r="BK101" s="198">
        <f>BK102+BK366+BK932</f>
        <v>0</v>
      </c>
    </row>
    <row r="102" s="12" customFormat="1" ht="25.92" customHeight="1">
      <c r="A102" s="12"/>
      <c r="B102" s="199"/>
      <c r="C102" s="200"/>
      <c r="D102" s="201" t="s">
        <v>70</v>
      </c>
      <c r="E102" s="202" t="s">
        <v>190</v>
      </c>
      <c r="F102" s="202" t="s">
        <v>191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P103+P164+P312+P352+P363</f>
        <v>0</v>
      </c>
      <c r="Q102" s="207"/>
      <c r="R102" s="208">
        <f>R103+R164+R312+R352+R363</f>
        <v>1.9913018399999998</v>
      </c>
      <c r="S102" s="207"/>
      <c r="T102" s="209">
        <f>T103+T164+T312+T352+T363</f>
        <v>0.59181480000000009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78</v>
      </c>
      <c r="AT102" s="211" t="s">
        <v>70</v>
      </c>
      <c r="AU102" s="211" t="s">
        <v>71</v>
      </c>
      <c r="AY102" s="210" t="s">
        <v>192</v>
      </c>
      <c r="BK102" s="212">
        <f>BK103+BK164+BK312+BK352+BK363</f>
        <v>0</v>
      </c>
    </row>
    <row r="103" s="12" customFormat="1" ht="22.8" customHeight="1">
      <c r="A103" s="12"/>
      <c r="B103" s="199"/>
      <c r="C103" s="200"/>
      <c r="D103" s="201" t="s">
        <v>70</v>
      </c>
      <c r="E103" s="213" t="s">
        <v>193</v>
      </c>
      <c r="F103" s="213" t="s">
        <v>194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SUM(P104:P163)</f>
        <v>0</v>
      </c>
      <c r="Q103" s="207"/>
      <c r="R103" s="208">
        <f>SUM(R104:R163)</f>
        <v>0.80228699999999986</v>
      </c>
      <c r="S103" s="207"/>
      <c r="T103" s="209">
        <f>SUM(T104:T163)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78</v>
      </c>
      <c r="AT103" s="211" t="s">
        <v>70</v>
      </c>
      <c r="AU103" s="211" t="s">
        <v>78</v>
      </c>
      <c r="AY103" s="210" t="s">
        <v>192</v>
      </c>
      <c r="BK103" s="212">
        <f>SUM(BK104:BK163)</f>
        <v>0</v>
      </c>
    </row>
    <row r="104" s="2" customFormat="1" ht="24.15" customHeight="1">
      <c r="A104" s="41"/>
      <c r="B104" s="42"/>
      <c r="C104" s="215" t="s">
        <v>78</v>
      </c>
      <c r="D104" s="215" t="s">
        <v>195</v>
      </c>
      <c r="E104" s="216" t="s">
        <v>196</v>
      </c>
      <c r="F104" s="217" t="s">
        <v>197</v>
      </c>
      <c r="G104" s="218" t="s">
        <v>198</v>
      </c>
      <c r="H104" s="219">
        <v>3</v>
      </c>
      <c r="I104" s="220"/>
      <c r="J104" s="221">
        <f>ROUND(I104*H104,2)</f>
        <v>0</v>
      </c>
      <c r="K104" s="217" t="s">
        <v>199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6.0000000000000002E-05</v>
      </c>
      <c r="R104" s="224">
        <f>Q104*H104</f>
        <v>0.00018000000000000001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200</v>
      </c>
      <c r="AT104" s="226" t="s">
        <v>195</v>
      </c>
      <c r="AU104" s="226" t="s">
        <v>84</v>
      </c>
      <c r="AY104" s="20" t="s">
        <v>192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200</v>
      </c>
      <c r="BM104" s="226" t="s">
        <v>201</v>
      </c>
    </row>
    <row r="105" s="2" customFormat="1">
      <c r="A105" s="41"/>
      <c r="B105" s="42"/>
      <c r="C105" s="43"/>
      <c r="D105" s="228" t="s">
        <v>202</v>
      </c>
      <c r="E105" s="43"/>
      <c r="F105" s="229" t="s">
        <v>203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202</v>
      </c>
      <c r="AU105" s="20" t="s">
        <v>84</v>
      </c>
    </row>
    <row r="106" s="13" customFormat="1">
      <c r="A106" s="13"/>
      <c r="B106" s="233"/>
      <c r="C106" s="234"/>
      <c r="D106" s="235" t="s">
        <v>204</v>
      </c>
      <c r="E106" s="236" t="s">
        <v>19</v>
      </c>
      <c r="F106" s="237" t="s">
        <v>205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204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192</v>
      </c>
    </row>
    <row r="107" s="13" customFormat="1">
      <c r="A107" s="13"/>
      <c r="B107" s="233"/>
      <c r="C107" s="234"/>
      <c r="D107" s="235" t="s">
        <v>204</v>
      </c>
      <c r="E107" s="236" t="s">
        <v>19</v>
      </c>
      <c r="F107" s="237" t="s">
        <v>206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204</v>
      </c>
      <c r="AU107" s="243" t="s">
        <v>84</v>
      </c>
      <c r="AV107" s="13" t="s">
        <v>78</v>
      </c>
      <c r="AW107" s="13" t="s">
        <v>33</v>
      </c>
      <c r="AX107" s="13" t="s">
        <v>71</v>
      </c>
      <c r="AY107" s="243" t="s">
        <v>192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207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208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209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78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3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66" t="s">
        <v>84</v>
      </c>
      <c r="D113" s="266" t="s">
        <v>211</v>
      </c>
      <c r="E113" s="267" t="s">
        <v>212</v>
      </c>
      <c r="F113" s="268" t="s">
        <v>213</v>
      </c>
      <c r="G113" s="269" t="s">
        <v>214</v>
      </c>
      <c r="H113" s="270">
        <v>0.084000000000000005</v>
      </c>
      <c r="I113" s="271"/>
      <c r="J113" s="272">
        <f>ROUND(I113*H113,2)</f>
        <v>0</v>
      </c>
      <c r="K113" s="268" t="s">
        <v>199</v>
      </c>
      <c r="L113" s="273"/>
      <c r="M113" s="274" t="s">
        <v>19</v>
      </c>
      <c r="N113" s="275" t="s">
        <v>43</v>
      </c>
      <c r="O113" s="87"/>
      <c r="P113" s="224">
        <f>O113*H113</f>
        <v>0</v>
      </c>
      <c r="Q113" s="224">
        <v>0.00172</v>
      </c>
      <c r="R113" s="224">
        <f>Q113*H113</f>
        <v>0.00014448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215</v>
      </c>
      <c r="AT113" s="226" t="s">
        <v>211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200</v>
      </c>
      <c r="BM113" s="226" t="s">
        <v>216</v>
      </c>
    </row>
    <row r="114" s="13" customFormat="1">
      <c r="A114" s="13"/>
      <c r="B114" s="233"/>
      <c r="C114" s="234"/>
      <c r="D114" s="235" t="s">
        <v>204</v>
      </c>
      <c r="E114" s="236" t="s">
        <v>19</v>
      </c>
      <c r="F114" s="237" t="s">
        <v>205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204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192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206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3" customFormat="1">
      <c r="A116" s="13"/>
      <c r="B116" s="233"/>
      <c r="C116" s="234"/>
      <c r="D116" s="235" t="s">
        <v>204</v>
      </c>
      <c r="E116" s="236" t="s">
        <v>19</v>
      </c>
      <c r="F116" s="237" t="s">
        <v>209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204</v>
      </c>
      <c r="AU116" s="243" t="s">
        <v>84</v>
      </c>
      <c r="AV116" s="13" t="s">
        <v>78</v>
      </c>
      <c r="AW116" s="13" t="s">
        <v>33</v>
      </c>
      <c r="AX116" s="13" t="s">
        <v>71</v>
      </c>
      <c r="AY116" s="243" t="s">
        <v>192</v>
      </c>
    </row>
    <row r="117" s="14" customFormat="1">
      <c r="A117" s="14"/>
      <c r="B117" s="244"/>
      <c r="C117" s="245"/>
      <c r="D117" s="235" t="s">
        <v>204</v>
      </c>
      <c r="E117" s="246" t="s">
        <v>19</v>
      </c>
      <c r="F117" s="247" t="s">
        <v>217</v>
      </c>
      <c r="G117" s="245"/>
      <c r="H117" s="248">
        <v>0.080000000000000002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204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192</v>
      </c>
    </row>
    <row r="118" s="15" customFormat="1">
      <c r="A118" s="15"/>
      <c r="B118" s="255"/>
      <c r="C118" s="256"/>
      <c r="D118" s="235" t="s">
        <v>204</v>
      </c>
      <c r="E118" s="257" t="s">
        <v>19</v>
      </c>
      <c r="F118" s="258" t="s">
        <v>210</v>
      </c>
      <c r="G118" s="256"/>
      <c r="H118" s="259">
        <v>0.080000000000000002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204</v>
      </c>
      <c r="AU118" s="265" t="s">
        <v>84</v>
      </c>
      <c r="AV118" s="15" t="s">
        <v>200</v>
      </c>
      <c r="AW118" s="15" t="s">
        <v>33</v>
      </c>
      <c r="AX118" s="15" t="s">
        <v>78</v>
      </c>
      <c r="AY118" s="265" t="s">
        <v>192</v>
      </c>
    </row>
    <row r="119" s="14" customFormat="1">
      <c r="A119" s="14"/>
      <c r="B119" s="244"/>
      <c r="C119" s="245"/>
      <c r="D119" s="235" t="s">
        <v>204</v>
      </c>
      <c r="E119" s="245"/>
      <c r="F119" s="247" t="s">
        <v>218</v>
      </c>
      <c r="G119" s="245"/>
      <c r="H119" s="248">
        <v>0.084000000000000005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4</v>
      </c>
      <c r="AX119" s="14" t="s">
        <v>78</v>
      </c>
      <c r="AY119" s="254" t="s">
        <v>192</v>
      </c>
    </row>
    <row r="120" s="2" customFormat="1" ht="16.5" customHeight="1">
      <c r="A120" s="41"/>
      <c r="B120" s="42"/>
      <c r="C120" s="266" t="s">
        <v>193</v>
      </c>
      <c r="D120" s="266" t="s">
        <v>211</v>
      </c>
      <c r="E120" s="267" t="s">
        <v>219</v>
      </c>
      <c r="F120" s="268" t="s">
        <v>220</v>
      </c>
      <c r="G120" s="269" t="s">
        <v>214</v>
      </c>
      <c r="H120" s="270">
        <v>0.16800000000000001</v>
      </c>
      <c r="I120" s="271"/>
      <c r="J120" s="272">
        <f>ROUND(I120*H120,2)</f>
        <v>0</v>
      </c>
      <c r="K120" s="268" t="s">
        <v>199</v>
      </c>
      <c r="L120" s="273"/>
      <c r="M120" s="274" t="s">
        <v>19</v>
      </c>
      <c r="N120" s="275" t="s">
        <v>43</v>
      </c>
      <c r="O120" s="87"/>
      <c r="P120" s="224">
        <f>O120*H120</f>
        <v>0</v>
      </c>
      <c r="Q120" s="224">
        <v>0.0020400000000000001</v>
      </c>
      <c r="R120" s="224">
        <f>Q120*H120</f>
        <v>0.00034272000000000003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215</v>
      </c>
      <c r="AT120" s="226" t="s">
        <v>211</v>
      </c>
      <c r="AU120" s="226" t="s">
        <v>84</v>
      </c>
      <c r="AY120" s="20" t="s">
        <v>192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200</v>
      </c>
      <c r="BM120" s="226" t="s">
        <v>221</v>
      </c>
    </row>
    <row r="121" s="13" customFormat="1">
      <c r="A121" s="13"/>
      <c r="B121" s="233"/>
      <c r="C121" s="234"/>
      <c r="D121" s="235" t="s">
        <v>204</v>
      </c>
      <c r="E121" s="236" t="s">
        <v>19</v>
      </c>
      <c r="F121" s="237" t="s">
        <v>205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204</v>
      </c>
      <c r="AU121" s="243" t="s">
        <v>84</v>
      </c>
      <c r="AV121" s="13" t="s">
        <v>78</v>
      </c>
      <c r="AW121" s="13" t="s">
        <v>33</v>
      </c>
      <c r="AX121" s="13" t="s">
        <v>71</v>
      </c>
      <c r="AY121" s="243" t="s">
        <v>192</v>
      </c>
    </row>
    <row r="122" s="13" customFormat="1">
      <c r="A122" s="13"/>
      <c r="B122" s="233"/>
      <c r="C122" s="234"/>
      <c r="D122" s="235" t="s">
        <v>204</v>
      </c>
      <c r="E122" s="236" t="s">
        <v>19</v>
      </c>
      <c r="F122" s="237" t="s">
        <v>206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204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192</v>
      </c>
    </row>
    <row r="123" s="13" customFormat="1">
      <c r="A123" s="13"/>
      <c r="B123" s="233"/>
      <c r="C123" s="234"/>
      <c r="D123" s="235" t="s">
        <v>204</v>
      </c>
      <c r="E123" s="236" t="s">
        <v>19</v>
      </c>
      <c r="F123" s="237" t="s">
        <v>207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204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192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222</v>
      </c>
      <c r="G124" s="245"/>
      <c r="H124" s="248">
        <v>0.16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0.16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14" customFormat="1">
      <c r="A126" s="14"/>
      <c r="B126" s="244"/>
      <c r="C126" s="245"/>
      <c r="D126" s="235" t="s">
        <v>204</v>
      </c>
      <c r="E126" s="245"/>
      <c r="F126" s="247" t="s">
        <v>223</v>
      </c>
      <c r="G126" s="245"/>
      <c r="H126" s="248">
        <v>0.16800000000000001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4</v>
      </c>
      <c r="AX126" s="14" t="s">
        <v>78</v>
      </c>
      <c r="AY126" s="254" t="s">
        <v>192</v>
      </c>
    </row>
    <row r="127" s="2" customFormat="1" ht="24.15" customHeight="1">
      <c r="A127" s="41"/>
      <c r="B127" s="42"/>
      <c r="C127" s="215" t="s">
        <v>200</v>
      </c>
      <c r="D127" s="215" t="s">
        <v>195</v>
      </c>
      <c r="E127" s="216" t="s">
        <v>224</v>
      </c>
      <c r="F127" s="217" t="s">
        <v>225</v>
      </c>
      <c r="G127" s="218" t="s">
        <v>226</v>
      </c>
      <c r="H127" s="219">
        <v>0.0080000000000000002</v>
      </c>
      <c r="I127" s="220"/>
      <c r="J127" s="221">
        <f>ROUND(I127*H127,2)</f>
        <v>0</v>
      </c>
      <c r="K127" s="217" t="s">
        <v>199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0.019539999999999998</v>
      </c>
      <c r="R127" s="224">
        <f>Q127*H127</f>
        <v>0.00015631999999999999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200</v>
      </c>
      <c r="AT127" s="226" t="s">
        <v>195</v>
      </c>
      <c r="AU127" s="226" t="s">
        <v>84</v>
      </c>
      <c r="AY127" s="20" t="s">
        <v>192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200</v>
      </c>
      <c r="BM127" s="226" t="s">
        <v>227</v>
      </c>
    </row>
    <row r="128" s="2" customFormat="1">
      <c r="A128" s="41"/>
      <c r="B128" s="42"/>
      <c r="C128" s="43"/>
      <c r="D128" s="228" t="s">
        <v>202</v>
      </c>
      <c r="E128" s="43"/>
      <c r="F128" s="229" t="s">
        <v>228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84</v>
      </c>
    </row>
    <row r="129" s="13" customFormat="1">
      <c r="A129" s="13"/>
      <c r="B129" s="233"/>
      <c r="C129" s="234"/>
      <c r="D129" s="235" t="s">
        <v>204</v>
      </c>
      <c r="E129" s="236" t="s">
        <v>19</v>
      </c>
      <c r="F129" s="237" t="s">
        <v>205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204</v>
      </c>
      <c r="AU129" s="243" t="s">
        <v>84</v>
      </c>
      <c r="AV129" s="13" t="s">
        <v>78</v>
      </c>
      <c r="AW129" s="13" t="s">
        <v>33</v>
      </c>
      <c r="AX129" s="13" t="s">
        <v>71</v>
      </c>
      <c r="AY129" s="243" t="s">
        <v>192</v>
      </c>
    </row>
    <row r="130" s="13" customFormat="1">
      <c r="A130" s="13"/>
      <c r="B130" s="233"/>
      <c r="C130" s="234"/>
      <c r="D130" s="235" t="s">
        <v>204</v>
      </c>
      <c r="E130" s="236" t="s">
        <v>19</v>
      </c>
      <c r="F130" s="237" t="s">
        <v>229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204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192</v>
      </c>
    </row>
    <row r="131" s="13" customFormat="1">
      <c r="A131" s="13"/>
      <c r="B131" s="233"/>
      <c r="C131" s="234"/>
      <c r="D131" s="235" t="s">
        <v>204</v>
      </c>
      <c r="E131" s="236" t="s">
        <v>19</v>
      </c>
      <c r="F131" s="237" t="s">
        <v>230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204</v>
      </c>
      <c r="AU131" s="243" t="s">
        <v>84</v>
      </c>
      <c r="AV131" s="13" t="s">
        <v>78</v>
      </c>
      <c r="AW131" s="13" t="s">
        <v>33</v>
      </c>
      <c r="AX131" s="13" t="s">
        <v>71</v>
      </c>
      <c r="AY131" s="243" t="s">
        <v>192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231</v>
      </c>
      <c r="G132" s="245"/>
      <c r="H132" s="248">
        <v>0.0080000000000000002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0.0080000000000000002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232</v>
      </c>
      <c r="D134" s="266" t="s">
        <v>211</v>
      </c>
      <c r="E134" s="267" t="s">
        <v>233</v>
      </c>
      <c r="F134" s="268" t="s">
        <v>234</v>
      </c>
      <c r="G134" s="269" t="s">
        <v>226</v>
      </c>
      <c r="H134" s="270">
        <v>0.0080000000000000002</v>
      </c>
      <c r="I134" s="271"/>
      <c r="J134" s="272">
        <f>ROUND(I134*H134,2)</f>
        <v>0</v>
      </c>
      <c r="K134" s="268" t="s">
        <v>199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1</v>
      </c>
      <c r="R134" s="224">
        <f>Q134*H134</f>
        <v>0.0080000000000000002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215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200</v>
      </c>
      <c r="BM134" s="226" t="s">
        <v>235</v>
      </c>
    </row>
    <row r="135" s="13" customFormat="1">
      <c r="A135" s="13"/>
      <c r="B135" s="233"/>
      <c r="C135" s="234"/>
      <c r="D135" s="235" t="s">
        <v>204</v>
      </c>
      <c r="E135" s="236" t="s">
        <v>19</v>
      </c>
      <c r="F135" s="237" t="s">
        <v>205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204</v>
      </c>
      <c r="AU135" s="243" t="s">
        <v>84</v>
      </c>
      <c r="AV135" s="13" t="s">
        <v>78</v>
      </c>
      <c r="AW135" s="13" t="s">
        <v>33</v>
      </c>
      <c r="AX135" s="13" t="s">
        <v>71</v>
      </c>
      <c r="AY135" s="243" t="s">
        <v>192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229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3" customFormat="1">
      <c r="A137" s="13"/>
      <c r="B137" s="233"/>
      <c r="C137" s="234"/>
      <c r="D137" s="235" t="s">
        <v>204</v>
      </c>
      <c r="E137" s="236" t="s">
        <v>19</v>
      </c>
      <c r="F137" s="237" t="s">
        <v>230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204</v>
      </c>
      <c r="AU137" s="243" t="s">
        <v>84</v>
      </c>
      <c r="AV137" s="13" t="s">
        <v>78</v>
      </c>
      <c r="AW137" s="13" t="s">
        <v>33</v>
      </c>
      <c r="AX137" s="13" t="s">
        <v>71</v>
      </c>
      <c r="AY137" s="243" t="s">
        <v>192</v>
      </c>
    </row>
    <row r="138" s="14" customFormat="1">
      <c r="A138" s="14"/>
      <c r="B138" s="244"/>
      <c r="C138" s="245"/>
      <c r="D138" s="235" t="s">
        <v>204</v>
      </c>
      <c r="E138" s="246" t="s">
        <v>19</v>
      </c>
      <c r="F138" s="247" t="s">
        <v>231</v>
      </c>
      <c r="G138" s="245"/>
      <c r="H138" s="248">
        <v>0.0080000000000000002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204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192</v>
      </c>
    </row>
    <row r="139" s="15" customFormat="1">
      <c r="A139" s="15"/>
      <c r="B139" s="255"/>
      <c r="C139" s="256"/>
      <c r="D139" s="235" t="s">
        <v>204</v>
      </c>
      <c r="E139" s="257" t="s">
        <v>19</v>
      </c>
      <c r="F139" s="258" t="s">
        <v>210</v>
      </c>
      <c r="G139" s="256"/>
      <c r="H139" s="259">
        <v>0.0080000000000000002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204</v>
      </c>
      <c r="AU139" s="265" t="s">
        <v>84</v>
      </c>
      <c r="AV139" s="15" t="s">
        <v>200</v>
      </c>
      <c r="AW139" s="15" t="s">
        <v>33</v>
      </c>
      <c r="AX139" s="15" t="s">
        <v>78</v>
      </c>
      <c r="AY139" s="265" t="s">
        <v>192</v>
      </c>
    </row>
    <row r="140" s="2" customFormat="1" ht="24.15" customHeight="1">
      <c r="A140" s="41"/>
      <c r="B140" s="42"/>
      <c r="C140" s="215" t="s">
        <v>236</v>
      </c>
      <c r="D140" s="215" t="s">
        <v>195</v>
      </c>
      <c r="E140" s="216" t="s">
        <v>237</v>
      </c>
      <c r="F140" s="217" t="s">
        <v>238</v>
      </c>
      <c r="G140" s="218" t="s">
        <v>239</v>
      </c>
      <c r="H140" s="219">
        <v>13.869999999999999</v>
      </c>
      <c r="I140" s="220"/>
      <c r="J140" s="221">
        <f>ROUND(I140*H140,2)</f>
        <v>0</v>
      </c>
      <c r="K140" s="217" t="s">
        <v>199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0.052499999999999998</v>
      </c>
      <c r="R140" s="224">
        <f>Q140*H140</f>
        <v>0.72817499999999991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200</v>
      </c>
      <c r="AT140" s="226" t="s">
        <v>195</v>
      </c>
      <c r="AU140" s="226" t="s">
        <v>84</v>
      </c>
      <c r="AY140" s="20" t="s">
        <v>192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200</v>
      </c>
      <c r="BM140" s="226" t="s">
        <v>240</v>
      </c>
    </row>
    <row r="141" s="2" customFormat="1">
      <c r="A141" s="41"/>
      <c r="B141" s="42"/>
      <c r="C141" s="43"/>
      <c r="D141" s="228" t="s">
        <v>202</v>
      </c>
      <c r="E141" s="43"/>
      <c r="F141" s="229" t="s">
        <v>241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84</v>
      </c>
    </row>
    <row r="142" s="13" customFormat="1">
      <c r="A142" s="13"/>
      <c r="B142" s="233"/>
      <c r="C142" s="234"/>
      <c r="D142" s="235" t="s">
        <v>204</v>
      </c>
      <c r="E142" s="236" t="s">
        <v>19</v>
      </c>
      <c r="F142" s="237" t="s">
        <v>205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204</v>
      </c>
      <c r="AU142" s="243" t="s">
        <v>84</v>
      </c>
      <c r="AV142" s="13" t="s">
        <v>78</v>
      </c>
      <c r="AW142" s="13" t="s">
        <v>33</v>
      </c>
      <c r="AX142" s="13" t="s">
        <v>71</v>
      </c>
      <c r="AY142" s="243" t="s">
        <v>192</v>
      </c>
    </row>
    <row r="143" s="14" customFormat="1">
      <c r="A143" s="14"/>
      <c r="B143" s="244"/>
      <c r="C143" s="245"/>
      <c r="D143" s="235" t="s">
        <v>204</v>
      </c>
      <c r="E143" s="246" t="s">
        <v>19</v>
      </c>
      <c r="F143" s="247" t="s">
        <v>242</v>
      </c>
      <c r="G143" s="245"/>
      <c r="H143" s="248">
        <v>12.93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204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192</v>
      </c>
    </row>
    <row r="144" s="14" customFormat="1">
      <c r="A144" s="14"/>
      <c r="B144" s="244"/>
      <c r="C144" s="245"/>
      <c r="D144" s="235" t="s">
        <v>204</v>
      </c>
      <c r="E144" s="246" t="s">
        <v>19</v>
      </c>
      <c r="F144" s="247" t="s">
        <v>243</v>
      </c>
      <c r="G144" s="245"/>
      <c r="H144" s="248">
        <v>-1.627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204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192</v>
      </c>
    </row>
    <row r="145" s="14" customFormat="1">
      <c r="A145" s="14"/>
      <c r="B145" s="244"/>
      <c r="C145" s="245"/>
      <c r="D145" s="235" t="s">
        <v>204</v>
      </c>
      <c r="E145" s="246" t="s">
        <v>19</v>
      </c>
      <c r="F145" s="247" t="s">
        <v>244</v>
      </c>
      <c r="G145" s="245"/>
      <c r="H145" s="248">
        <v>2.2530000000000001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204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192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245</v>
      </c>
      <c r="G146" s="245"/>
      <c r="H146" s="248">
        <v>-0.59999999999999998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6" customFormat="1">
      <c r="A147" s="16"/>
      <c r="B147" s="276"/>
      <c r="C147" s="277"/>
      <c r="D147" s="235" t="s">
        <v>204</v>
      </c>
      <c r="E147" s="278" t="s">
        <v>19</v>
      </c>
      <c r="F147" s="279" t="s">
        <v>246</v>
      </c>
      <c r="G147" s="277"/>
      <c r="H147" s="280">
        <v>12.956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6" t="s">
        <v>204</v>
      </c>
      <c r="AU147" s="286" t="s">
        <v>84</v>
      </c>
      <c r="AV147" s="16" t="s">
        <v>193</v>
      </c>
      <c r="AW147" s="16" t="s">
        <v>33</v>
      </c>
      <c r="AX147" s="16" t="s">
        <v>71</v>
      </c>
      <c r="AY147" s="286" t="s">
        <v>192</v>
      </c>
    </row>
    <row r="148" s="13" customFormat="1">
      <c r="A148" s="13"/>
      <c r="B148" s="233"/>
      <c r="C148" s="234"/>
      <c r="D148" s="235" t="s">
        <v>204</v>
      </c>
      <c r="E148" s="236" t="s">
        <v>19</v>
      </c>
      <c r="F148" s="237" t="s">
        <v>247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204</v>
      </c>
      <c r="AU148" s="243" t="s">
        <v>84</v>
      </c>
      <c r="AV148" s="13" t="s">
        <v>78</v>
      </c>
      <c r="AW148" s="13" t="s">
        <v>33</v>
      </c>
      <c r="AX148" s="13" t="s">
        <v>71</v>
      </c>
      <c r="AY148" s="243" t="s">
        <v>192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248</v>
      </c>
      <c r="G149" s="245"/>
      <c r="H149" s="248">
        <v>0.79400000000000004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4" customFormat="1">
      <c r="A150" s="14"/>
      <c r="B150" s="244"/>
      <c r="C150" s="245"/>
      <c r="D150" s="235" t="s">
        <v>204</v>
      </c>
      <c r="E150" s="246" t="s">
        <v>19</v>
      </c>
      <c r="F150" s="247" t="s">
        <v>249</v>
      </c>
      <c r="G150" s="245"/>
      <c r="H150" s="248">
        <v>0.12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204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192</v>
      </c>
    </row>
    <row r="151" s="16" customFormat="1">
      <c r="A151" s="16"/>
      <c r="B151" s="276"/>
      <c r="C151" s="277"/>
      <c r="D151" s="235" t="s">
        <v>204</v>
      </c>
      <c r="E151" s="278" t="s">
        <v>19</v>
      </c>
      <c r="F151" s="279" t="s">
        <v>246</v>
      </c>
      <c r="G151" s="277"/>
      <c r="H151" s="280">
        <v>0.91400000000000003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6" t="s">
        <v>204</v>
      </c>
      <c r="AU151" s="286" t="s">
        <v>84</v>
      </c>
      <c r="AV151" s="16" t="s">
        <v>193</v>
      </c>
      <c r="AW151" s="16" t="s">
        <v>33</v>
      </c>
      <c r="AX151" s="16" t="s">
        <v>71</v>
      </c>
      <c r="AY151" s="286" t="s">
        <v>192</v>
      </c>
    </row>
    <row r="152" s="15" customFormat="1">
      <c r="A152" s="15"/>
      <c r="B152" s="255"/>
      <c r="C152" s="256"/>
      <c r="D152" s="235" t="s">
        <v>204</v>
      </c>
      <c r="E152" s="257" t="s">
        <v>19</v>
      </c>
      <c r="F152" s="258" t="s">
        <v>210</v>
      </c>
      <c r="G152" s="256"/>
      <c r="H152" s="259">
        <v>13.869999999999999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204</v>
      </c>
      <c r="AU152" s="265" t="s">
        <v>84</v>
      </c>
      <c r="AV152" s="15" t="s">
        <v>200</v>
      </c>
      <c r="AW152" s="15" t="s">
        <v>33</v>
      </c>
      <c r="AX152" s="15" t="s">
        <v>78</v>
      </c>
      <c r="AY152" s="265" t="s">
        <v>192</v>
      </c>
    </row>
    <row r="153" s="2" customFormat="1" ht="16.5" customHeight="1">
      <c r="A153" s="41"/>
      <c r="B153" s="42"/>
      <c r="C153" s="215" t="s">
        <v>250</v>
      </c>
      <c r="D153" s="215" t="s">
        <v>195</v>
      </c>
      <c r="E153" s="216" t="s">
        <v>251</v>
      </c>
      <c r="F153" s="217" t="s">
        <v>252</v>
      </c>
      <c r="G153" s="218" t="s">
        <v>214</v>
      </c>
      <c r="H153" s="219">
        <v>10.48</v>
      </c>
      <c r="I153" s="220"/>
      <c r="J153" s="221">
        <f>ROUND(I153*H153,2)</f>
        <v>0</v>
      </c>
      <c r="K153" s="217" t="s">
        <v>199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0.00020000000000000001</v>
      </c>
      <c r="R153" s="224">
        <f>Q153*H153</f>
        <v>0.0020960000000000002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195</v>
      </c>
      <c r="AU153" s="226" t="s">
        <v>84</v>
      </c>
      <c r="AY153" s="20" t="s">
        <v>192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200</v>
      </c>
      <c r="BM153" s="226" t="s">
        <v>253</v>
      </c>
    </row>
    <row r="154" s="2" customFormat="1">
      <c r="A154" s="41"/>
      <c r="B154" s="42"/>
      <c r="C154" s="43"/>
      <c r="D154" s="228" t="s">
        <v>202</v>
      </c>
      <c r="E154" s="43"/>
      <c r="F154" s="229" t="s">
        <v>254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84</v>
      </c>
    </row>
    <row r="155" s="13" customFormat="1">
      <c r="A155" s="13"/>
      <c r="B155" s="233"/>
      <c r="C155" s="234"/>
      <c r="D155" s="235" t="s">
        <v>204</v>
      </c>
      <c r="E155" s="236" t="s">
        <v>19</v>
      </c>
      <c r="F155" s="237" t="s">
        <v>205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204</v>
      </c>
      <c r="AU155" s="243" t="s">
        <v>84</v>
      </c>
      <c r="AV155" s="13" t="s">
        <v>78</v>
      </c>
      <c r="AW155" s="13" t="s">
        <v>33</v>
      </c>
      <c r="AX155" s="13" t="s">
        <v>71</v>
      </c>
      <c r="AY155" s="243" t="s">
        <v>192</v>
      </c>
    </row>
    <row r="156" s="14" customFormat="1">
      <c r="A156" s="14"/>
      <c r="B156" s="244"/>
      <c r="C156" s="245"/>
      <c r="D156" s="235" t="s">
        <v>204</v>
      </c>
      <c r="E156" s="246" t="s">
        <v>19</v>
      </c>
      <c r="F156" s="247" t="s">
        <v>255</v>
      </c>
      <c r="G156" s="245"/>
      <c r="H156" s="248">
        <v>10.48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204</v>
      </c>
      <c r="AU156" s="254" t="s">
        <v>84</v>
      </c>
      <c r="AV156" s="14" t="s">
        <v>84</v>
      </c>
      <c r="AW156" s="14" t="s">
        <v>33</v>
      </c>
      <c r="AX156" s="14" t="s">
        <v>71</v>
      </c>
      <c r="AY156" s="254" t="s">
        <v>192</v>
      </c>
    </row>
    <row r="157" s="15" customFormat="1">
      <c r="A157" s="15"/>
      <c r="B157" s="255"/>
      <c r="C157" s="256"/>
      <c r="D157" s="235" t="s">
        <v>204</v>
      </c>
      <c r="E157" s="257" t="s">
        <v>19</v>
      </c>
      <c r="F157" s="258" t="s">
        <v>210</v>
      </c>
      <c r="G157" s="256"/>
      <c r="H157" s="259">
        <v>10.48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204</v>
      </c>
      <c r="AU157" s="265" t="s">
        <v>84</v>
      </c>
      <c r="AV157" s="15" t="s">
        <v>200</v>
      </c>
      <c r="AW157" s="15" t="s">
        <v>33</v>
      </c>
      <c r="AX157" s="15" t="s">
        <v>78</v>
      </c>
      <c r="AY157" s="265" t="s">
        <v>192</v>
      </c>
    </row>
    <row r="158" s="2" customFormat="1" ht="24.15" customHeight="1">
      <c r="A158" s="41"/>
      <c r="B158" s="42"/>
      <c r="C158" s="215" t="s">
        <v>215</v>
      </c>
      <c r="D158" s="215" t="s">
        <v>195</v>
      </c>
      <c r="E158" s="216" t="s">
        <v>256</v>
      </c>
      <c r="F158" s="217" t="s">
        <v>257</v>
      </c>
      <c r="G158" s="218" t="s">
        <v>239</v>
      </c>
      <c r="H158" s="219">
        <v>1.014</v>
      </c>
      <c r="I158" s="220"/>
      <c r="J158" s="221">
        <f>ROUND(I158*H158,2)</f>
        <v>0</v>
      </c>
      <c r="K158" s="217" t="s">
        <v>199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0.06232</v>
      </c>
      <c r="R158" s="224">
        <f>Q158*H158</f>
        <v>0.063192479999999995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200</v>
      </c>
      <c r="AT158" s="226" t="s">
        <v>195</v>
      </c>
      <c r="AU158" s="226" t="s">
        <v>84</v>
      </c>
      <c r="AY158" s="20" t="s">
        <v>192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200</v>
      </c>
      <c r="BM158" s="226" t="s">
        <v>258</v>
      </c>
    </row>
    <row r="159" s="2" customFormat="1">
      <c r="A159" s="41"/>
      <c r="B159" s="42"/>
      <c r="C159" s="43"/>
      <c r="D159" s="228" t="s">
        <v>202</v>
      </c>
      <c r="E159" s="43"/>
      <c r="F159" s="229" t="s">
        <v>259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202</v>
      </c>
      <c r="AU159" s="20" t="s">
        <v>84</v>
      </c>
    </row>
    <row r="160" s="13" customFormat="1">
      <c r="A160" s="13"/>
      <c r="B160" s="233"/>
      <c r="C160" s="234"/>
      <c r="D160" s="235" t="s">
        <v>204</v>
      </c>
      <c r="E160" s="236" t="s">
        <v>19</v>
      </c>
      <c r="F160" s="237" t="s">
        <v>205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204</v>
      </c>
      <c r="AU160" s="243" t="s">
        <v>84</v>
      </c>
      <c r="AV160" s="13" t="s">
        <v>78</v>
      </c>
      <c r="AW160" s="13" t="s">
        <v>33</v>
      </c>
      <c r="AX160" s="13" t="s">
        <v>71</v>
      </c>
      <c r="AY160" s="243" t="s">
        <v>192</v>
      </c>
    </row>
    <row r="161" s="13" customFormat="1">
      <c r="A161" s="13"/>
      <c r="B161" s="233"/>
      <c r="C161" s="234"/>
      <c r="D161" s="235" t="s">
        <v>204</v>
      </c>
      <c r="E161" s="236" t="s">
        <v>19</v>
      </c>
      <c r="F161" s="237" t="s">
        <v>260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204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192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261</v>
      </c>
      <c r="G162" s="245"/>
      <c r="H162" s="248">
        <v>1.014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1.014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236</v>
      </c>
      <c r="F164" s="213" t="s">
        <v>262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SUM(P165:P311)</f>
        <v>0</v>
      </c>
      <c r="Q164" s="207"/>
      <c r="R164" s="208">
        <f>SUM(R165:R311)</f>
        <v>1.1857052800000001</v>
      </c>
      <c r="S164" s="207"/>
      <c r="T164" s="209">
        <f>SUM(T165:T311)</f>
        <v>0.00024479999999999999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78</v>
      </c>
      <c r="AT164" s="211" t="s">
        <v>70</v>
      </c>
      <c r="AU164" s="211" t="s">
        <v>78</v>
      </c>
      <c r="AY164" s="210" t="s">
        <v>192</v>
      </c>
      <c r="BK164" s="212">
        <f>SUM(BK165:BK311)</f>
        <v>0</v>
      </c>
    </row>
    <row r="165" s="2" customFormat="1" ht="24.15" customHeight="1">
      <c r="A165" s="41"/>
      <c r="B165" s="42"/>
      <c r="C165" s="215" t="s">
        <v>263</v>
      </c>
      <c r="D165" s="215" t="s">
        <v>195</v>
      </c>
      <c r="E165" s="216" t="s">
        <v>264</v>
      </c>
      <c r="F165" s="217" t="s">
        <v>265</v>
      </c>
      <c r="G165" s="218" t="s">
        <v>239</v>
      </c>
      <c r="H165" s="219">
        <v>3.1699999999999999</v>
      </c>
      <c r="I165" s="220"/>
      <c r="J165" s="221">
        <f>ROUND(I165*H165,2)</f>
        <v>0</v>
      </c>
      <c r="K165" s="217" t="s">
        <v>199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0.0043800000000000002</v>
      </c>
      <c r="R165" s="224">
        <f>Q165*H165</f>
        <v>0.0138846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195</v>
      </c>
      <c r="AU165" s="226" t="s">
        <v>84</v>
      </c>
      <c r="AY165" s="20" t="s">
        <v>192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200</v>
      </c>
      <c r="BM165" s="226" t="s">
        <v>266</v>
      </c>
    </row>
    <row r="166" s="2" customFormat="1">
      <c r="A166" s="41"/>
      <c r="B166" s="42"/>
      <c r="C166" s="43"/>
      <c r="D166" s="228" t="s">
        <v>202</v>
      </c>
      <c r="E166" s="43"/>
      <c r="F166" s="229" t="s">
        <v>267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84</v>
      </c>
    </row>
    <row r="167" s="13" customFormat="1">
      <c r="A167" s="13"/>
      <c r="B167" s="233"/>
      <c r="C167" s="234"/>
      <c r="D167" s="235" t="s">
        <v>204</v>
      </c>
      <c r="E167" s="236" t="s">
        <v>19</v>
      </c>
      <c r="F167" s="237" t="s">
        <v>205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204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192</v>
      </c>
    </row>
    <row r="168" s="13" customFormat="1">
      <c r="A168" s="13"/>
      <c r="B168" s="233"/>
      <c r="C168" s="234"/>
      <c r="D168" s="235" t="s">
        <v>204</v>
      </c>
      <c r="E168" s="236" t="s">
        <v>19</v>
      </c>
      <c r="F168" s="237" t="s">
        <v>268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204</v>
      </c>
      <c r="AU168" s="243" t="s">
        <v>84</v>
      </c>
      <c r="AV168" s="13" t="s">
        <v>78</v>
      </c>
      <c r="AW168" s="13" t="s">
        <v>33</v>
      </c>
      <c r="AX168" s="13" t="s">
        <v>71</v>
      </c>
      <c r="AY168" s="243" t="s">
        <v>192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269</v>
      </c>
      <c r="G169" s="245"/>
      <c r="H169" s="248">
        <v>3.1699999999999999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3.1699999999999999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270</v>
      </c>
      <c r="D171" s="215" t="s">
        <v>195</v>
      </c>
      <c r="E171" s="216" t="s">
        <v>271</v>
      </c>
      <c r="F171" s="217" t="s">
        <v>272</v>
      </c>
      <c r="G171" s="218" t="s">
        <v>239</v>
      </c>
      <c r="H171" s="219">
        <v>3.1699999999999999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0.0030000000000000001</v>
      </c>
      <c r="R171" s="224">
        <f>Q171*H171</f>
        <v>0.0095099999999999994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200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200</v>
      </c>
      <c r="BM171" s="226" t="s">
        <v>273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274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3" customFormat="1">
      <c r="A173" s="13"/>
      <c r="B173" s="233"/>
      <c r="C173" s="234"/>
      <c r="D173" s="235" t="s">
        <v>204</v>
      </c>
      <c r="E173" s="236" t="s">
        <v>19</v>
      </c>
      <c r="F173" s="237" t="s">
        <v>205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204</v>
      </c>
      <c r="AU173" s="243" t="s">
        <v>84</v>
      </c>
      <c r="AV173" s="13" t="s">
        <v>78</v>
      </c>
      <c r="AW173" s="13" t="s">
        <v>33</v>
      </c>
      <c r="AX173" s="13" t="s">
        <v>71</v>
      </c>
      <c r="AY173" s="243" t="s">
        <v>192</v>
      </c>
    </row>
    <row r="174" s="13" customFormat="1">
      <c r="A174" s="13"/>
      <c r="B174" s="233"/>
      <c r="C174" s="234"/>
      <c r="D174" s="235" t="s">
        <v>204</v>
      </c>
      <c r="E174" s="236" t="s">
        <v>19</v>
      </c>
      <c r="F174" s="237" t="s">
        <v>268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204</v>
      </c>
      <c r="AU174" s="243" t="s">
        <v>84</v>
      </c>
      <c r="AV174" s="13" t="s">
        <v>78</v>
      </c>
      <c r="AW174" s="13" t="s">
        <v>33</v>
      </c>
      <c r="AX174" s="13" t="s">
        <v>71</v>
      </c>
      <c r="AY174" s="243" t="s">
        <v>192</v>
      </c>
    </row>
    <row r="175" s="14" customFormat="1">
      <c r="A175" s="14"/>
      <c r="B175" s="244"/>
      <c r="C175" s="245"/>
      <c r="D175" s="235" t="s">
        <v>204</v>
      </c>
      <c r="E175" s="246" t="s">
        <v>19</v>
      </c>
      <c r="F175" s="247" t="s">
        <v>269</v>
      </c>
      <c r="G175" s="245"/>
      <c r="H175" s="248">
        <v>3.1699999999999999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204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192</v>
      </c>
    </row>
    <row r="176" s="15" customFormat="1">
      <c r="A176" s="15"/>
      <c r="B176" s="255"/>
      <c r="C176" s="256"/>
      <c r="D176" s="235" t="s">
        <v>204</v>
      </c>
      <c r="E176" s="257" t="s">
        <v>19</v>
      </c>
      <c r="F176" s="258" t="s">
        <v>210</v>
      </c>
      <c r="G176" s="256"/>
      <c r="H176" s="259">
        <v>3.1699999999999999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204</v>
      </c>
      <c r="AU176" s="265" t="s">
        <v>84</v>
      </c>
      <c r="AV176" s="15" t="s">
        <v>200</v>
      </c>
      <c r="AW176" s="15" t="s">
        <v>33</v>
      </c>
      <c r="AX176" s="15" t="s">
        <v>78</v>
      </c>
      <c r="AY176" s="265" t="s">
        <v>192</v>
      </c>
    </row>
    <row r="177" s="2" customFormat="1" ht="24.15" customHeight="1">
      <c r="A177" s="41"/>
      <c r="B177" s="42"/>
      <c r="C177" s="215" t="s">
        <v>275</v>
      </c>
      <c r="D177" s="215" t="s">
        <v>195</v>
      </c>
      <c r="E177" s="216" t="s">
        <v>276</v>
      </c>
      <c r="F177" s="217" t="s">
        <v>277</v>
      </c>
      <c r="G177" s="218" t="s">
        <v>239</v>
      </c>
      <c r="H177" s="219">
        <v>16.297999999999998</v>
      </c>
      <c r="I177" s="220"/>
      <c r="J177" s="221">
        <f>ROUND(I177*H177,2)</f>
        <v>0</v>
      </c>
      <c r="K177" s="217" t="s">
        <v>199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0.017600000000000001</v>
      </c>
      <c r="R177" s="224">
        <f>Q177*H177</f>
        <v>0.28684480000000001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195</v>
      </c>
      <c r="AU177" s="226" t="s">
        <v>84</v>
      </c>
      <c r="AY177" s="20" t="s">
        <v>192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84</v>
      </c>
      <c r="BK177" s="227">
        <f>ROUND(I177*H177,2)</f>
        <v>0</v>
      </c>
      <c r="BL177" s="20" t="s">
        <v>200</v>
      </c>
      <c r="BM177" s="226" t="s">
        <v>278</v>
      </c>
    </row>
    <row r="178" s="2" customFormat="1">
      <c r="A178" s="41"/>
      <c r="B178" s="42"/>
      <c r="C178" s="43"/>
      <c r="D178" s="228" t="s">
        <v>202</v>
      </c>
      <c r="E178" s="43"/>
      <c r="F178" s="229" t="s">
        <v>279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202</v>
      </c>
      <c r="AU178" s="20" t="s">
        <v>84</v>
      </c>
    </row>
    <row r="179" s="13" customFormat="1">
      <c r="A179" s="13"/>
      <c r="B179" s="233"/>
      <c r="C179" s="234"/>
      <c r="D179" s="235" t="s">
        <v>204</v>
      </c>
      <c r="E179" s="236" t="s">
        <v>19</v>
      </c>
      <c r="F179" s="237" t="s">
        <v>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204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192</v>
      </c>
    </row>
    <row r="180" s="13" customFormat="1">
      <c r="A180" s="13"/>
      <c r="B180" s="233"/>
      <c r="C180" s="234"/>
      <c r="D180" s="235" t="s">
        <v>204</v>
      </c>
      <c r="E180" s="236" t="s">
        <v>19</v>
      </c>
      <c r="F180" s="237" t="s">
        <v>280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204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192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281</v>
      </c>
      <c r="G181" s="245"/>
      <c r="H181" s="248">
        <v>2.6699999999999999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3" customFormat="1">
      <c r="A182" s="13"/>
      <c r="B182" s="233"/>
      <c r="C182" s="234"/>
      <c r="D182" s="235" t="s">
        <v>204</v>
      </c>
      <c r="E182" s="236" t="s">
        <v>19</v>
      </c>
      <c r="F182" s="237" t="s">
        <v>282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204</v>
      </c>
      <c r="AU182" s="243" t="s">
        <v>84</v>
      </c>
      <c r="AV182" s="13" t="s">
        <v>78</v>
      </c>
      <c r="AW182" s="13" t="s">
        <v>33</v>
      </c>
      <c r="AX182" s="13" t="s">
        <v>71</v>
      </c>
      <c r="AY182" s="243" t="s">
        <v>192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283</v>
      </c>
      <c r="G183" s="245"/>
      <c r="H183" s="248">
        <v>13.079000000000001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4" customFormat="1">
      <c r="A184" s="14"/>
      <c r="B184" s="244"/>
      <c r="C184" s="245"/>
      <c r="D184" s="235" t="s">
        <v>204</v>
      </c>
      <c r="E184" s="246" t="s">
        <v>19</v>
      </c>
      <c r="F184" s="247" t="s">
        <v>284</v>
      </c>
      <c r="G184" s="245"/>
      <c r="H184" s="248">
        <v>0.54900000000000004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204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192</v>
      </c>
    </row>
    <row r="185" s="15" customFormat="1">
      <c r="A185" s="15"/>
      <c r="B185" s="255"/>
      <c r="C185" s="256"/>
      <c r="D185" s="235" t="s">
        <v>204</v>
      </c>
      <c r="E185" s="257" t="s">
        <v>19</v>
      </c>
      <c r="F185" s="258" t="s">
        <v>210</v>
      </c>
      <c r="G185" s="256"/>
      <c r="H185" s="259">
        <v>16.298000000000002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204</v>
      </c>
      <c r="AU185" s="265" t="s">
        <v>84</v>
      </c>
      <c r="AV185" s="15" t="s">
        <v>200</v>
      </c>
      <c r="AW185" s="15" t="s">
        <v>33</v>
      </c>
      <c r="AX185" s="15" t="s">
        <v>78</v>
      </c>
      <c r="AY185" s="265" t="s">
        <v>192</v>
      </c>
    </row>
    <row r="186" s="2" customFormat="1" ht="16.5" customHeight="1">
      <c r="A186" s="41"/>
      <c r="B186" s="42"/>
      <c r="C186" s="215" t="s">
        <v>8</v>
      </c>
      <c r="D186" s="215" t="s">
        <v>195</v>
      </c>
      <c r="E186" s="216" t="s">
        <v>285</v>
      </c>
      <c r="F186" s="217" t="s">
        <v>286</v>
      </c>
      <c r="G186" s="218" t="s">
        <v>239</v>
      </c>
      <c r="H186" s="219">
        <v>23.646999999999998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0.00020000000000000001</v>
      </c>
      <c r="R186" s="224">
        <f>Q186*H186</f>
        <v>0.0047293999999999999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200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200</v>
      </c>
      <c r="BM186" s="226" t="s">
        <v>287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288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3" customFormat="1">
      <c r="A188" s="13"/>
      <c r="B188" s="233"/>
      <c r="C188" s="234"/>
      <c r="D188" s="235" t="s">
        <v>204</v>
      </c>
      <c r="E188" s="236" t="s">
        <v>19</v>
      </c>
      <c r="F188" s="237" t="s">
        <v>205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204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192</v>
      </c>
    </row>
    <row r="189" s="13" customFormat="1">
      <c r="A189" s="13"/>
      <c r="B189" s="233"/>
      <c r="C189" s="234"/>
      <c r="D189" s="235" t="s">
        <v>204</v>
      </c>
      <c r="E189" s="236" t="s">
        <v>19</v>
      </c>
      <c r="F189" s="237" t="s">
        <v>280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204</v>
      </c>
      <c r="AU189" s="243" t="s">
        <v>84</v>
      </c>
      <c r="AV189" s="13" t="s">
        <v>78</v>
      </c>
      <c r="AW189" s="13" t="s">
        <v>33</v>
      </c>
      <c r="AX189" s="13" t="s">
        <v>71</v>
      </c>
      <c r="AY189" s="243" t="s">
        <v>192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289</v>
      </c>
      <c r="G190" s="245"/>
      <c r="H190" s="248">
        <v>3.21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290</v>
      </c>
      <c r="G191" s="245"/>
      <c r="H191" s="248">
        <v>-1.1819999999999999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291</v>
      </c>
      <c r="G192" s="245"/>
      <c r="H192" s="248">
        <v>1.8340000000000001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3" customFormat="1">
      <c r="A193" s="13"/>
      <c r="B193" s="233"/>
      <c r="C193" s="234"/>
      <c r="D193" s="235" t="s">
        <v>204</v>
      </c>
      <c r="E193" s="236" t="s">
        <v>19</v>
      </c>
      <c r="F193" s="237" t="s">
        <v>268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204</v>
      </c>
      <c r="AU193" s="243" t="s">
        <v>84</v>
      </c>
      <c r="AV193" s="13" t="s">
        <v>78</v>
      </c>
      <c r="AW193" s="13" t="s">
        <v>33</v>
      </c>
      <c r="AX193" s="13" t="s">
        <v>71</v>
      </c>
      <c r="AY193" s="243" t="s">
        <v>192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292</v>
      </c>
      <c r="G194" s="245"/>
      <c r="H194" s="248">
        <v>14.869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4" customFormat="1">
      <c r="A195" s="14"/>
      <c r="B195" s="244"/>
      <c r="C195" s="245"/>
      <c r="D195" s="235" t="s">
        <v>204</v>
      </c>
      <c r="E195" s="246" t="s">
        <v>19</v>
      </c>
      <c r="F195" s="247" t="s">
        <v>293</v>
      </c>
      <c r="G195" s="245"/>
      <c r="H195" s="248">
        <v>0.26700000000000002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204</v>
      </c>
      <c r="AU195" s="254" t="s">
        <v>84</v>
      </c>
      <c r="AV195" s="14" t="s">
        <v>84</v>
      </c>
      <c r="AW195" s="14" t="s">
        <v>33</v>
      </c>
      <c r="AX195" s="14" t="s">
        <v>71</v>
      </c>
      <c r="AY195" s="254" t="s">
        <v>192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243</v>
      </c>
      <c r="G196" s="245"/>
      <c r="H196" s="248">
        <v>-1.627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244</v>
      </c>
      <c r="G197" s="245"/>
      <c r="H197" s="248">
        <v>2.2530000000000001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4" customFormat="1">
      <c r="A198" s="14"/>
      <c r="B198" s="244"/>
      <c r="C198" s="245"/>
      <c r="D198" s="235" t="s">
        <v>204</v>
      </c>
      <c r="E198" s="246" t="s">
        <v>19</v>
      </c>
      <c r="F198" s="247" t="s">
        <v>245</v>
      </c>
      <c r="G198" s="245"/>
      <c r="H198" s="248">
        <v>-0.59999999999999998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204</v>
      </c>
      <c r="AU198" s="254" t="s">
        <v>84</v>
      </c>
      <c r="AV198" s="14" t="s">
        <v>84</v>
      </c>
      <c r="AW198" s="14" t="s">
        <v>33</v>
      </c>
      <c r="AX198" s="14" t="s">
        <v>71</v>
      </c>
      <c r="AY198" s="254" t="s">
        <v>192</v>
      </c>
    </row>
    <row r="199" s="14" customFormat="1">
      <c r="A199" s="14"/>
      <c r="B199" s="244"/>
      <c r="C199" s="245"/>
      <c r="D199" s="235" t="s">
        <v>204</v>
      </c>
      <c r="E199" s="246" t="s">
        <v>19</v>
      </c>
      <c r="F199" s="247" t="s">
        <v>294</v>
      </c>
      <c r="G199" s="245"/>
      <c r="H199" s="248">
        <v>0.024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204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192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295</v>
      </c>
      <c r="G200" s="245"/>
      <c r="H200" s="248">
        <v>0.114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296</v>
      </c>
      <c r="G201" s="245"/>
      <c r="H201" s="248">
        <v>0.085000000000000006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4" customFormat="1">
      <c r="A202" s="14"/>
      <c r="B202" s="244"/>
      <c r="C202" s="245"/>
      <c r="D202" s="235" t="s">
        <v>204</v>
      </c>
      <c r="E202" s="246" t="s">
        <v>19</v>
      </c>
      <c r="F202" s="247" t="s">
        <v>297</v>
      </c>
      <c r="G202" s="245"/>
      <c r="H202" s="248">
        <v>0.025999999999999999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204</v>
      </c>
      <c r="AU202" s="254" t="s">
        <v>84</v>
      </c>
      <c r="AV202" s="14" t="s">
        <v>84</v>
      </c>
      <c r="AW202" s="14" t="s">
        <v>33</v>
      </c>
      <c r="AX202" s="14" t="s">
        <v>71</v>
      </c>
      <c r="AY202" s="254" t="s">
        <v>192</v>
      </c>
    </row>
    <row r="203" s="14" customFormat="1">
      <c r="A203" s="14"/>
      <c r="B203" s="244"/>
      <c r="C203" s="245"/>
      <c r="D203" s="235" t="s">
        <v>204</v>
      </c>
      <c r="E203" s="246" t="s">
        <v>19</v>
      </c>
      <c r="F203" s="247" t="s">
        <v>294</v>
      </c>
      <c r="G203" s="245"/>
      <c r="H203" s="248">
        <v>0.024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204</v>
      </c>
      <c r="AU203" s="254" t="s">
        <v>84</v>
      </c>
      <c r="AV203" s="14" t="s">
        <v>84</v>
      </c>
      <c r="AW203" s="14" t="s">
        <v>33</v>
      </c>
      <c r="AX203" s="14" t="s">
        <v>71</v>
      </c>
      <c r="AY203" s="254" t="s">
        <v>192</v>
      </c>
    </row>
    <row r="204" s="13" customFormat="1">
      <c r="A204" s="13"/>
      <c r="B204" s="233"/>
      <c r="C204" s="234"/>
      <c r="D204" s="235" t="s">
        <v>204</v>
      </c>
      <c r="E204" s="236" t="s">
        <v>19</v>
      </c>
      <c r="F204" s="237" t="s">
        <v>282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204</v>
      </c>
      <c r="AU204" s="243" t="s">
        <v>84</v>
      </c>
      <c r="AV204" s="13" t="s">
        <v>78</v>
      </c>
      <c r="AW204" s="13" t="s">
        <v>33</v>
      </c>
      <c r="AX204" s="13" t="s">
        <v>71</v>
      </c>
      <c r="AY204" s="243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298</v>
      </c>
      <c r="G205" s="245"/>
      <c r="H205" s="248">
        <v>4.7949999999999999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299</v>
      </c>
      <c r="G206" s="245"/>
      <c r="H206" s="248">
        <v>-0.44500000000000001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5" customFormat="1">
      <c r="A207" s="15"/>
      <c r="B207" s="255"/>
      <c r="C207" s="256"/>
      <c r="D207" s="235" t="s">
        <v>204</v>
      </c>
      <c r="E207" s="257" t="s">
        <v>19</v>
      </c>
      <c r="F207" s="258" t="s">
        <v>210</v>
      </c>
      <c r="G207" s="256"/>
      <c r="H207" s="259">
        <v>23.647000000000006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204</v>
      </c>
      <c r="AU207" s="265" t="s">
        <v>84</v>
      </c>
      <c r="AV207" s="15" t="s">
        <v>200</v>
      </c>
      <c r="AW207" s="15" t="s">
        <v>33</v>
      </c>
      <c r="AX207" s="15" t="s">
        <v>78</v>
      </c>
      <c r="AY207" s="265" t="s">
        <v>192</v>
      </c>
    </row>
    <row r="208" s="2" customFormat="1" ht="16.5" customHeight="1">
      <c r="A208" s="41"/>
      <c r="B208" s="42"/>
      <c r="C208" s="215" t="s">
        <v>300</v>
      </c>
      <c r="D208" s="215" t="s">
        <v>195</v>
      </c>
      <c r="E208" s="216" t="s">
        <v>301</v>
      </c>
      <c r="F208" s="217" t="s">
        <v>302</v>
      </c>
      <c r="G208" s="218" t="s">
        <v>239</v>
      </c>
      <c r="H208" s="219">
        <v>23.646999999999998</v>
      </c>
      <c r="I208" s="220"/>
      <c r="J208" s="221">
        <f>ROUND(I208*H208,2)</f>
        <v>0</v>
      </c>
      <c r="K208" s="217" t="s">
        <v>199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0.00025999999999999998</v>
      </c>
      <c r="R208" s="224">
        <f>Q208*H208</f>
        <v>0.0061482199999999994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200</v>
      </c>
      <c r="AT208" s="226" t="s">
        <v>195</v>
      </c>
      <c r="AU208" s="226" t="s">
        <v>84</v>
      </c>
      <c r="AY208" s="20" t="s">
        <v>192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84</v>
      </c>
      <c r="BK208" s="227">
        <f>ROUND(I208*H208,2)</f>
        <v>0</v>
      </c>
      <c r="BL208" s="20" t="s">
        <v>200</v>
      </c>
      <c r="BM208" s="226" t="s">
        <v>303</v>
      </c>
    </row>
    <row r="209" s="2" customFormat="1">
      <c r="A209" s="41"/>
      <c r="B209" s="42"/>
      <c r="C209" s="43"/>
      <c r="D209" s="228" t="s">
        <v>202</v>
      </c>
      <c r="E209" s="43"/>
      <c r="F209" s="229" t="s">
        <v>304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202</v>
      </c>
      <c r="AU209" s="20" t="s">
        <v>84</v>
      </c>
    </row>
    <row r="210" s="13" customFormat="1">
      <c r="A210" s="13"/>
      <c r="B210" s="233"/>
      <c r="C210" s="234"/>
      <c r="D210" s="235" t="s">
        <v>204</v>
      </c>
      <c r="E210" s="236" t="s">
        <v>19</v>
      </c>
      <c r="F210" s="237" t="s">
        <v>205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204</v>
      </c>
      <c r="AU210" s="243" t="s">
        <v>84</v>
      </c>
      <c r="AV210" s="13" t="s">
        <v>78</v>
      </c>
      <c r="AW210" s="13" t="s">
        <v>33</v>
      </c>
      <c r="AX210" s="13" t="s">
        <v>71</v>
      </c>
      <c r="AY210" s="243" t="s">
        <v>192</v>
      </c>
    </row>
    <row r="211" s="13" customFormat="1">
      <c r="A211" s="13"/>
      <c r="B211" s="233"/>
      <c r="C211" s="234"/>
      <c r="D211" s="235" t="s">
        <v>204</v>
      </c>
      <c r="E211" s="236" t="s">
        <v>19</v>
      </c>
      <c r="F211" s="237" t="s">
        <v>280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204</v>
      </c>
      <c r="AU211" s="243" t="s">
        <v>84</v>
      </c>
      <c r="AV211" s="13" t="s">
        <v>78</v>
      </c>
      <c r="AW211" s="13" t="s">
        <v>33</v>
      </c>
      <c r="AX211" s="13" t="s">
        <v>71</v>
      </c>
      <c r="AY211" s="243" t="s">
        <v>192</v>
      </c>
    </row>
    <row r="212" s="14" customFormat="1">
      <c r="A212" s="14"/>
      <c r="B212" s="244"/>
      <c r="C212" s="245"/>
      <c r="D212" s="235" t="s">
        <v>204</v>
      </c>
      <c r="E212" s="246" t="s">
        <v>19</v>
      </c>
      <c r="F212" s="247" t="s">
        <v>289</v>
      </c>
      <c r="G212" s="245"/>
      <c r="H212" s="248">
        <v>3.21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204</v>
      </c>
      <c r="AU212" s="254" t="s">
        <v>84</v>
      </c>
      <c r="AV212" s="14" t="s">
        <v>84</v>
      </c>
      <c r="AW212" s="14" t="s">
        <v>33</v>
      </c>
      <c r="AX212" s="14" t="s">
        <v>71</v>
      </c>
      <c r="AY212" s="254" t="s">
        <v>192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290</v>
      </c>
      <c r="G213" s="245"/>
      <c r="H213" s="248">
        <v>-1.1819999999999999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4" customFormat="1">
      <c r="A214" s="14"/>
      <c r="B214" s="244"/>
      <c r="C214" s="245"/>
      <c r="D214" s="235" t="s">
        <v>204</v>
      </c>
      <c r="E214" s="246" t="s">
        <v>19</v>
      </c>
      <c r="F214" s="247" t="s">
        <v>291</v>
      </c>
      <c r="G214" s="245"/>
      <c r="H214" s="248">
        <v>1.8340000000000001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204</v>
      </c>
      <c r="AU214" s="254" t="s">
        <v>84</v>
      </c>
      <c r="AV214" s="14" t="s">
        <v>84</v>
      </c>
      <c r="AW214" s="14" t="s">
        <v>33</v>
      </c>
      <c r="AX214" s="14" t="s">
        <v>71</v>
      </c>
      <c r="AY214" s="254" t="s">
        <v>192</v>
      </c>
    </row>
    <row r="215" s="13" customFormat="1">
      <c r="A215" s="13"/>
      <c r="B215" s="233"/>
      <c r="C215" s="234"/>
      <c r="D215" s="235" t="s">
        <v>204</v>
      </c>
      <c r="E215" s="236" t="s">
        <v>19</v>
      </c>
      <c r="F215" s="237" t="s">
        <v>268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204</v>
      </c>
      <c r="AU215" s="243" t="s">
        <v>84</v>
      </c>
      <c r="AV215" s="13" t="s">
        <v>78</v>
      </c>
      <c r="AW215" s="13" t="s">
        <v>33</v>
      </c>
      <c r="AX215" s="13" t="s">
        <v>71</v>
      </c>
      <c r="AY215" s="243" t="s">
        <v>192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292</v>
      </c>
      <c r="G216" s="245"/>
      <c r="H216" s="248">
        <v>14.869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243</v>
      </c>
      <c r="G217" s="245"/>
      <c r="H217" s="248">
        <v>-1.627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4" customFormat="1">
      <c r="A218" s="14"/>
      <c r="B218" s="244"/>
      <c r="C218" s="245"/>
      <c r="D218" s="235" t="s">
        <v>204</v>
      </c>
      <c r="E218" s="246" t="s">
        <v>19</v>
      </c>
      <c r="F218" s="247" t="s">
        <v>293</v>
      </c>
      <c r="G218" s="245"/>
      <c r="H218" s="248">
        <v>0.26700000000000002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204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192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244</v>
      </c>
      <c r="G219" s="245"/>
      <c r="H219" s="248">
        <v>2.2530000000000001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4" customFormat="1">
      <c r="A220" s="14"/>
      <c r="B220" s="244"/>
      <c r="C220" s="245"/>
      <c r="D220" s="235" t="s">
        <v>204</v>
      </c>
      <c r="E220" s="246" t="s">
        <v>19</v>
      </c>
      <c r="F220" s="247" t="s">
        <v>245</v>
      </c>
      <c r="G220" s="245"/>
      <c r="H220" s="248">
        <v>-0.59999999999999998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204</v>
      </c>
      <c r="AU220" s="254" t="s">
        <v>84</v>
      </c>
      <c r="AV220" s="14" t="s">
        <v>84</v>
      </c>
      <c r="AW220" s="14" t="s">
        <v>33</v>
      </c>
      <c r="AX220" s="14" t="s">
        <v>71</v>
      </c>
      <c r="AY220" s="254" t="s">
        <v>192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294</v>
      </c>
      <c r="G221" s="245"/>
      <c r="H221" s="248">
        <v>0.024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4" customFormat="1">
      <c r="A222" s="14"/>
      <c r="B222" s="244"/>
      <c r="C222" s="245"/>
      <c r="D222" s="235" t="s">
        <v>204</v>
      </c>
      <c r="E222" s="246" t="s">
        <v>19</v>
      </c>
      <c r="F222" s="247" t="s">
        <v>295</v>
      </c>
      <c r="G222" s="245"/>
      <c r="H222" s="248">
        <v>0.114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204</v>
      </c>
      <c r="AU222" s="254" t="s">
        <v>84</v>
      </c>
      <c r="AV222" s="14" t="s">
        <v>84</v>
      </c>
      <c r="AW222" s="14" t="s">
        <v>33</v>
      </c>
      <c r="AX222" s="14" t="s">
        <v>71</v>
      </c>
      <c r="AY222" s="254" t="s">
        <v>192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296</v>
      </c>
      <c r="G223" s="245"/>
      <c r="H223" s="248">
        <v>0.085000000000000006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297</v>
      </c>
      <c r="G224" s="245"/>
      <c r="H224" s="248">
        <v>0.025999999999999999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294</v>
      </c>
      <c r="G225" s="245"/>
      <c r="H225" s="248">
        <v>0.024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3" customFormat="1">
      <c r="A226" s="13"/>
      <c r="B226" s="233"/>
      <c r="C226" s="234"/>
      <c r="D226" s="235" t="s">
        <v>204</v>
      </c>
      <c r="E226" s="236" t="s">
        <v>19</v>
      </c>
      <c r="F226" s="237" t="s">
        <v>282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204</v>
      </c>
      <c r="AU226" s="243" t="s">
        <v>84</v>
      </c>
      <c r="AV226" s="13" t="s">
        <v>78</v>
      </c>
      <c r="AW226" s="13" t="s">
        <v>33</v>
      </c>
      <c r="AX226" s="13" t="s">
        <v>71</v>
      </c>
      <c r="AY226" s="243" t="s">
        <v>192</v>
      </c>
    </row>
    <row r="227" s="14" customFormat="1">
      <c r="A227" s="14"/>
      <c r="B227" s="244"/>
      <c r="C227" s="245"/>
      <c r="D227" s="235" t="s">
        <v>204</v>
      </c>
      <c r="E227" s="246" t="s">
        <v>19</v>
      </c>
      <c r="F227" s="247" t="s">
        <v>298</v>
      </c>
      <c r="G227" s="245"/>
      <c r="H227" s="248">
        <v>4.7949999999999999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204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192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299</v>
      </c>
      <c r="G228" s="245"/>
      <c r="H228" s="248">
        <v>-0.44500000000000001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23.647000000000006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2" customFormat="1" ht="24.15" customHeight="1">
      <c r="A230" s="41"/>
      <c r="B230" s="42"/>
      <c r="C230" s="215" t="s">
        <v>305</v>
      </c>
      <c r="D230" s="215" t="s">
        <v>195</v>
      </c>
      <c r="E230" s="216" t="s">
        <v>306</v>
      </c>
      <c r="F230" s="217" t="s">
        <v>307</v>
      </c>
      <c r="G230" s="218" t="s">
        <v>239</v>
      </c>
      <c r="H230" s="219">
        <v>23.646999999999998</v>
      </c>
      <c r="I230" s="220"/>
      <c r="J230" s="221">
        <f>ROUND(I230*H230,2)</f>
        <v>0</v>
      </c>
      <c r="K230" s="217" t="s">
        <v>199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0.0043800000000000002</v>
      </c>
      <c r="R230" s="224">
        <f>Q230*H230</f>
        <v>0.10357386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200</v>
      </c>
      <c r="AT230" s="226" t="s">
        <v>195</v>
      </c>
      <c r="AU230" s="226" t="s">
        <v>84</v>
      </c>
      <c r="AY230" s="20" t="s">
        <v>192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84</v>
      </c>
      <c r="BK230" s="227">
        <f>ROUND(I230*H230,2)</f>
        <v>0</v>
      </c>
      <c r="BL230" s="20" t="s">
        <v>200</v>
      </c>
      <c r="BM230" s="226" t="s">
        <v>308</v>
      </c>
    </row>
    <row r="231" s="2" customFormat="1">
      <c r="A231" s="41"/>
      <c r="B231" s="42"/>
      <c r="C231" s="43"/>
      <c r="D231" s="228" t="s">
        <v>202</v>
      </c>
      <c r="E231" s="43"/>
      <c r="F231" s="229" t="s">
        <v>309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202</v>
      </c>
      <c r="AU231" s="20" t="s">
        <v>84</v>
      </c>
    </row>
    <row r="232" s="13" customFormat="1">
      <c r="A232" s="13"/>
      <c r="B232" s="233"/>
      <c r="C232" s="234"/>
      <c r="D232" s="235" t="s">
        <v>204</v>
      </c>
      <c r="E232" s="236" t="s">
        <v>19</v>
      </c>
      <c r="F232" s="237" t="s">
        <v>205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204</v>
      </c>
      <c r="AU232" s="243" t="s">
        <v>84</v>
      </c>
      <c r="AV232" s="13" t="s">
        <v>78</v>
      </c>
      <c r="AW232" s="13" t="s">
        <v>33</v>
      </c>
      <c r="AX232" s="13" t="s">
        <v>71</v>
      </c>
      <c r="AY232" s="243" t="s">
        <v>192</v>
      </c>
    </row>
    <row r="233" s="13" customFormat="1">
      <c r="A233" s="13"/>
      <c r="B233" s="233"/>
      <c r="C233" s="234"/>
      <c r="D233" s="235" t="s">
        <v>204</v>
      </c>
      <c r="E233" s="236" t="s">
        <v>19</v>
      </c>
      <c r="F233" s="237" t="s">
        <v>280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204</v>
      </c>
      <c r="AU233" s="243" t="s">
        <v>84</v>
      </c>
      <c r="AV233" s="13" t="s">
        <v>78</v>
      </c>
      <c r="AW233" s="13" t="s">
        <v>33</v>
      </c>
      <c r="AX233" s="13" t="s">
        <v>71</v>
      </c>
      <c r="AY233" s="243" t="s">
        <v>192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289</v>
      </c>
      <c r="G234" s="245"/>
      <c r="H234" s="248">
        <v>3.21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4" customFormat="1">
      <c r="A235" s="14"/>
      <c r="B235" s="244"/>
      <c r="C235" s="245"/>
      <c r="D235" s="235" t="s">
        <v>204</v>
      </c>
      <c r="E235" s="246" t="s">
        <v>19</v>
      </c>
      <c r="F235" s="247" t="s">
        <v>290</v>
      </c>
      <c r="G235" s="245"/>
      <c r="H235" s="248">
        <v>-1.1819999999999999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204</v>
      </c>
      <c r="AU235" s="254" t="s">
        <v>84</v>
      </c>
      <c r="AV235" s="14" t="s">
        <v>84</v>
      </c>
      <c r="AW235" s="14" t="s">
        <v>33</v>
      </c>
      <c r="AX235" s="14" t="s">
        <v>71</v>
      </c>
      <c r="AY235" s="254" t="s">
        <v>192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291</v>
      </c>
      <c r="G236" s="245"/>
      <c r="H236" s="248">
        <v>1.8340000000000001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3" customFormat="1">
      <c r="A237" s="13"/>
      <c r="B237" s="233"/>
      <c r="C237" s="234"/>
      <c r="D237" s="235" t="s">
        <v>204</v>
      </c>
      <c r="E237" s="236" t="s">
        <v>19</v>
      </c>
      <c r="F237" s="237" t="s">
        <v>268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204</v>
      </c>
      <c r="AU237" s="243" t="s">
        <v>84</v>
      </c>
      <c r="AV237" s="13" t="s">
        <v>78</v>
      </c>
      <c r="AW237" s="13" t="s">
        <v>33</v>
      </c>
      <c r="AX237" s="13" t="s">
        <v>71</v>
      </c>
      <c r="AY237" s="243" t="s">
        <v>192</v>
      </c>
    </row>
    <row r="238" s="14" customFormat="1">
      <c r="A238" s="14"/>
      <c r="B238" s="244"/>
      <c r="C238" s="245"/>
      <c r="D238" s="235" t="s">
        <v>204</v>
      </c>
      <c r="E238" s="246" t="s">
        <v>19</v>
      </c>
      <c r="F238" s="247" t="s">
        <v>292</v>
      </c>
      <c r="G238" s="245"/>
      <c r="H238" s="248">
        <v>14.869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33</v>
      </c>
      <c r="AX238" s="14" t="s">
        <v>71</v>
      </c>
      <c r="AY238" s="254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243</v>
      </c>
      <c r="G239" s="245"/>
      <c r="H239" s="248">
        <v>-1.627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4" customFormat="1">
      <c r="A240" s="14"/>
      <c r="B240" s="244"/>
      <c r="C240" s="245"/>
      <c r="D240" s="235" t="s">
        <v>204</v>
      </c>
      <c r="E240" s="246" t="s">
        <v>19</v>
      </c>
      <c r="F240" s="247" t="s">
        <v>293</v>
      </c>
      <c r="G240" s="245"/>
      <c r="H240" s="248">
        <v>0.26700000000000002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204</v>
      </c>
      <c r="AU240" s="254" t="s">
        <v>84</v>
      </c>
      <c r="AV240" s="14" t="s">
        <v>84</v>
      </c>
      <c r="AW240" s="14" t="s">
        <v>33</v>
      </c>
      <c r="AX240" s="14" t="s">
        <v>71</v>
      </c>
      <c r="AY240" s="254" t="s">
        <v>192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244</v>
      </c>
      <c r="G241" s="245"/>
      <c r="H241" s="248">
        <v>2.2530000000000001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4" customFormat="1">
      <c r="A242" s="14"/>
      <c r="B242" s="244"/>
      <c r="C242" s="245"/>
      <c r="D242" s="235" t="s">
        <v>204</v>
      </c>
      <c r="E242" s="246" t="s">
        <v>19</v>
      </c>
      <c r="F242" s="247" t="s">
        <v>245</v>
      </c>
      <c r="G242" s="245"/>
      <c r="H242" s="248">
        <v>-0.59999999999999998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204</v>
      </c>
      <c r="AU242" s="254" t="s">
        <v>84</v>
      </c>
      <c r="AV242" s="14" t="s">
        <v>84</v>
      </c>
      <c r="AW242" s="14" t="s">
        <v>33</v>
      </c>
      <c r="AX242" s="14" t="s">
        <v>71</v>
      </c>
      <c r="AY242" s="254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294</v>
      </c>
      <c r="G243" s="245"/>
      <c r="H243" s="248">
        <v>0.024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295</v>
      </c>
      <c r="G244" s="245"/>
      <c r="H244" s="248">
        <v>0.114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4" customFormat="1">
      <c r="A245" s="14"/>
      <c r="B245" s="244"/>
      <c r="C245" s="245"/>
      <c r="D245" s="235" t="s">
        <v>204</v>
      </c>
      <c r="E245" s="246" t="s">
        <v>19</v>
      </c>
      <c r="F245" s="247" t="s">
        <v>296</v>
      </c>
      <c r="G245" s="245"/>
      <c r="H245" s="248">
        <v>0.085000000000000006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204</v>
      </c>
      <c r="AU245" s="254" t="s">
        <v>84</v>
      </c>
      <c r="AV245" s="14" t="s">
        <v>84</v>
      </c>
      <c r="AW245" s="14" t="s">
        <v>33</v>
      </c>
      <c r="AX245" s="14" t="s">
        <v>71</v>
      </c>
      <c r="AY245" s="254" t="s">
        <v>192</v>
      </c>
    </row>
    <row r="246" s="14" customFormat="1">
      <c r="A246" s="14"/>
      <c r="B246" s="244"/>
      <c r="C246" s="245"/>
      <c r="D246" s="235" t="s">
        <v>204</v>
      </c>
      <c r="E246" s="246" t="s">
        <v>19</v>
      </c>
      <c r="F246" s="247" t="s">
        <v>297</v>
      </c>
      <c r="G246" s="245"/>
      <c r="H246" s="248">
        <v>0.025999999999999999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33</v>
      </c>
      <c r="AX246" s="14" t="s">
        <v>71</v>
      </c>
      <c r="AY246" s="254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294</v>
      </c>
      <c r="G247" s="245"/>
      <c r="H247" s="248">
        <v>0.024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3" customFormat="1">
      <c r="A248" s="13"/>
      <c r="B248" s="233"/>
      <c r="C248" s="234"/>
      <c r="D248" s="235" t="s">
        <v>204</v>
      </c>
      <c r="E248" s="236" t="s">
        <v>19</v>
      </c>
      <c r="F248" s="237" t="s">
        <v>282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204</v>
      </c>
      <c r="AU248" s="243" t="s">
        <v>84</v>
      </c>
      <c r="AV248" s="13" t="s">
        <v>78</v>
      </c>
      <c r="AW248" s="13" t="s">
        <v>33</v>
      </c>
      <c r="AX248" s="13" t="s">
        <v>71</v>
      </c>
      <c r="AY248" s="243" t="s">
        <v>192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298</v>
      </c>
      <c r="G249" s="245"/>
      <c r="H249" s="248">
        <v>4.7949999999999999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299</v>
      </c>
      <c r="G250" s="245"/>
      <c r="H250" s="248">
        <v>-0.44500000000000001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23.647000000000006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15" t="s">
        <v>310</v>
      </c>
      <c r="D252" s="215" t="s">
        <v>195</v>
      </c>
      <c r="E252" s="216" t="s">
        <v>311</v>
      </c>
      <c r="F252" s="217" t="s">
        <v>312</v>
      </c>
      <c r="G252" s="218" t="s">
        <v>239</v>
      </c>
      <c r="H252" s="219">
        <v>15.135999999999999</v>
      </c>
      <c r="I252" s="220"/>
      <c r="J252" s="221">
        <f>ROUND(I252*H252,2)</f>
        <v>0</v>
      </c>
      <c r="K252" s="217" t="s">
        <v>199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0.0030000000000000001</v>
      </c>
      <c r="R252" s="224">
        <f>Q252*H252</f>
        <v>0.045407999999999997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200</v>
      </c>
      <c r="AT252" s="226" t="s">
        <v>195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200</v>
      </c>
      <c r="BM252" s="226" t="s">
        <v>313</v>
      </c>
    </row>
    <row r="253" s="2" customFormat="1">
      <c r="A253" s="41"/>
      <c r="B253" s="42"/>
      <c r="C253" s="43"/>
      <c r="D253" s="228" t="s">
        <v>202</v>
      </c>
      <c r="E253" s="43"/>
      <c r="F253" s="229" t="s">
        <v>314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202</v>
      </c>
      <c r="AU253" s="20" t="s">
        <v>84</v>
      </c>
    </row>
    <row r="254" s="13" customFormat="1">
      <c r="A254" s="13"/>
      <c r="B254" s="233"/>
      <c r="C254" s="234"/>
      <c r="D254" s="235" t="s">
        <v>204</v>
      </c>
      <c r="E254" s="236" t="s">
        <v>19</v>
      </c>
      <c r="F254" s="237" t="s">
        <v>205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204</v>
      </c>
      <c r="AU254" s="243" t="s">
        <v>84</v>
      </c>
      <c r="AV254" s="13" t="s">
        <v>78</v>
      </c>
      <c r="AW254" s="13" t="s">
        <v>33</v>
      </c>
      <c r="AX254" s="13" t="s">
        <v>71</v>
      </c>
      <c r="AY254" s="243" t="s">
        <v>192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280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289</v>
      </c>
      <c r="G256" s="245"/>
      <c r="H256" s="248">
        <v>3.21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290</v>
      </c>
      <c r="G257" s="245"/>
      <c r="H257" s="248">
        <v>-1.1819999999999999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4" customFormat="1">
      <c r="A258" s="14"/>
      <c r="B258" s="244"/>
      <c r="C258" s="245"/>
      <c r="D258" s="235" t="s">
        <v>204</v>
      </c>
      <c r="E258" s="246" t="s">
        <v>19</v>
      </c>
      <c r="F258" s="247" t="s">
        <v>291</v>
      </c>
      <c r="G258" s="245"/>
      <c r="H258" s="248">
        <v>1.8340000000000001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204</v>
      </c>
      <c r="AU258" s="254" t="s">
        <v>84</v>
      </c>
      <c r="AV258" s="14" t="s">
        <v>84</v>
      </c>
      <c r="AW258" s="14" t="s">
        <v>33</v>
      </c>
      <c r="AX258" s="14" t="s">
        <v>71</v>
      </c>
      <c r="AY258" s="254" t="s">
        <v>192</v>
      </c>
    </row>
    <row r="259" s="13" customFormat="1">
      <c r="A259" s="13"/>
      <c r="B259" s="233"/>
      <c r="C259" s="234"/>
      <c r="D259" s="235" t="s">
        <v>204</v>
      </c>
      <c r="E259" s="236" t="s">
        <v>19</v>
      </c>
      <c r="F259" s="237" t="s">
        <v>268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204</v>
      </c>
      <c r="AU259" s="243" t="s">
        <v>84</v>
      </c>
      <c r="AV259" s="13" t="s">
        <v>78</v>
      </c>
      <c r="AW259" s="13" t="s">
        <v>33</v>
      </c>
      <c r="AX259" s="13" t="s">
        <v>71</v>
      </c>
      <c r="AY259" s="243" t="s">
        <v>192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315</v>
      </c>
      <c r="G260" s="245"/>
      <c r="H260" s="248">
        <v>6.3390000000000004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4" customFormat="1">
      <c r="A261" s="14"/>
      <c r="B261" s="244"/>
      <c r="C261" s="245"/>
      <c r="D261" s="235" t="s">
        <v>204</v>
      </c>
      <c r="E261" s="246" t="s">
        <v>19</v>
      </c>
      <c r="F261" s="247" t="s">
        <v>316</v>
      </c>
      <c r="G261" s="245"/>
      <c r="H261" s="248">
        <v>-0.59999999999999998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204</v>
      </c>
      <c r="AU261" s="254" t="s">
        <v>84</v>
      </c>
      <c r="AV261" s="14" t="s">
        <v>84</v>
      </c>
      <c r="AW261" s="14" t="s">
        <v>33</v>
      </c>
      <c r="AX261" s="14" t="s">
        <v>71</v>
      </c>
      <c r="AY261" s="254" t="s">
        <v>192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317</v>
      </c>
      <c r="G262" s="245"/>
      <c r="H262" s="248">
        <v>1.046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3" customFormat="1">
      <c r="A263" s="13"/>
      <c r="B263" s="233"/>
      <c r="C263" s="234"/>
      <c r="D263" s="235" t="s">
        <v>204</v>
      </c>
      <c r="E263" s="236" t="s">
        <v>19</v>
      </c>
      <c r="F263" s="237" t="s">
        <v>282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204</v>
      </c>
      <c r="AU263" s="243" t="s">
        <v>84</v>
      </c>
      <c r="AV263" s="13" t="s">
        <v>78</v>
      </c>
      <c r="AW263" s="13" t="s">
        <v>33</v>
      </c>
      <c r="AX263" s="13" t="s">
        <v>71</v>
      </c>
      <c r="AY263" s="243" t="s">
        <v>192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318</v>
      </c>
      <c r="G264" s="245"/>
      <c r="H264" s="248">
        <v>0.33600000000000002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319</v>
      </c>
      <c r="G265" s="245"/>
      <c r="H265" s="248">
        <v>3.4220000000000002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4" customFormat="1">
      <c r="A266" s="14"/>
      <c r="B266" s="244"/>
      <c r="C266" s="245"/>
      <c r="D266" s="235" t="s">
        <v>204</v>
      </c>
      <c r="E266" s="246" t="s">
        <v>19</v>
      </c>
      <c r="F266" s="247" t="s">
        <v>299</v>
      </c>
      <c r="G266" s="245"/>
      <c r="H266" s="248">
        <v>-0.44500000000000001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204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192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320</v>
      </c>
      <c r="G267" s="245"/>
      <c r="H267" s="248">
        <v>1.1759999999999999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15.136000000000001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24.15" customHeight="1">
      <c r="A269" s="41"/>
      <c r="B269" s="42"/>
      <c r="C269" s="215" t="s">
        <v>321</v>
      </c>
      <c r="D269" s="215" t="s">
        <v>195</v>
      </c>
      <c r="E269" s="216" t="s">
        <v>322</v>
      </c>
      <c r="F269" s="217" t="s">
        <v>323</v>
      </c>
      <c r="G269" s="218" t="s">
        <v>239</v>
      </c>
      <c r="H269" s="219">
        <v>38.505000000000003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0.017600000000000001</v>
      </c>
      <c r="R269" s="224">
        <f>Q269*H269</f>
        <v>0.67768800000000007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200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200</v>
      </c>
      <c r="BM269" s="226" t="s">
        <v>324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325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326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3" customFormat="1">
      <c r="A272" s="13"/>
      <c r="B272" s="233"/>
      <c r="C272" s="234"/>
      <c r="D272" s="235" t="s">
        <v>204</v>
      </c>
      <c r="E272" s="236" t="s">
        <v>19</v>
      </c>
      <c r="F272" s="237" t="s">
        <v>280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204</v>
      </c>
      <c r="AU272" s="243" t="s">
        <v>84</v>
      </c>
      <c r="AV272" s="13" t="s">
        <v>78</v>
      </c>
      <c r="AW272" s="13" t="s">
        <v>33</v>
      </c>
      <c r="AX272" s="13" t="s">
        <v>71</v>
      </c>
      <c r="AY272" s="243" t="s">
        <v>192</v>
      </c>
    </row>
    <row r="273" s="14" customFormat="1">
      <c r="A273" s="14"/>
      <c r="B273" s="244"/>
      <c r="C273" s="245"/>
      <c r="D273" s="235" t="s">
        <v>204</v>
      </c>
      <c r="E273" s="246" t="s">
        <v>19</v>
      </c>
      <c r="F273" s="247" t="s">
        <v>327</v>
      </c>
      <c r="G273" s="245"/>
      <c r="H273" s="248">
        <v>14.776999999999999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204</v>
      </c>
      <c r="AU273" s="254" t="s">
        <v>84</v>
      </c>
      <c r="AV273" s="14" t="s">
        <v>84</v>
      </c>
      <c r="AW273" s="14" t="s">
        <v>33</v>
      </c>
      <c r="AX273" s="14" t="s">
        <v>71</v>
      </c>
      <c r="AY273" s="254" t="s">
        <v>192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328</v>
      </c>
      <c r="G274" s="245"/>
      <c r="H274" s="248">
        <v>-3.1520000000000001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3" customFormat="1">
      <c r="A275" s="13"/>
      <c r="B275" s="233"/>
      <c r="C275" s="234"/>
      <c r="D275" s="235" t="s">
        <v>204</v>
      </c>
      <c r="E275" s="236" t="s">
        <v>19</v>
      </c>
      <c r="F275" s="237" t="s">
        <v>282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204</v>
      </c>
      <c r="AU275" s="243" t="s">
        <v>84</v>
      </c>
      <c r="AV275" s="13" t="s">
        <v>78</v>
      </c>
      <c r="AW275" s="13" t="s">
        <v>33</v>
      </c>
      <c r="AX275" s="13" t="s">
        <v>71</v>
      </c>
      <c r="AY275" s="243" t="s">
        <v>192</v>
      </c>
    </row>
    <row r="276" s="14" customFormat="1">
      <c r="A276" s="14"/>
      <c r="B276" s="244"/>
      <c r="C276" s="245"/>
      <c r="D276" s="235" t="s">
        <v>204</v>
      </c>
      <c r="E276" s="246" t="s">
        <v>19</v>
      </c>
      <c r="F276" s="247" t="s">
        <v>329</v>
      </c>
      <c r="G276" s="245"/>
      <c r="H276" s="248">
        <v>33.143000000000001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204</v>
      </c>
      <c r="AU276" s="254" t="s">
        <v>84</v>
      </c>
      <c r="AV276" s="14" t="s">
        <v>84</v>
      </c>
      <c r="AW276" s="14" t="s">
        <v>33</v>
      </c>
      <c r="AX276" s="14" t="s">
        <v>71</v>
      </c>
      <c r="AY276" s="254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330</v>
      </c>
      <c r="G277" s="245"/>
      <c r="H277" s="248">
        <v>1.4179999999999999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4" customFormat="1">
      <c r="A278" s="14"/>
      <c r="B278" s="244"/>
      <c r="C278" s="245"/>
      <c r="D278" s="235" t="s">
        <v>204</v>
      </c>
      <c r="E278" s="246" t="s">
        <v>19</v>
      </c>
      <c r="F278" s="247" t="s">
        <v>331</v>
      </c>
      <c r="G278" s="245"/>
      <c r="H278" s="248">
        <v>-5.6559999999999997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204</v>
      </c>
      <c r="AU278" s="254" t="s">
        <v>84</v>
      </c>
      <c r="AV278" s="14" t="s">
        <v>84</v>
      </c>
      <c r="AW278" s="14" t="s">
        <v>33</v>
      </c>
      <c r="AX278" s="14" t="s">
        <v>71</v>
      </c>
      <c r="AY278" s="254" t="s">
        <v>192</v>
      </c>
    </row>
    <row r="279" s="14" customFormat="1">
      <c r="A279" s="14"/>
      <c r="B279" s="244"/>
      <c r="C279" s="245"/>
      <c r="D279" s="235" t="s">
        <v>204</v>
      </c>
      <c r="E279" s="246" t="s">
        <v>19</v>
      </c>
      <c r="F279" s="247" t="s">
        <v>332</v>
      </c>
      <c r="G279" s="245"/>
      <c r="H279" s="248">
        <v>-2.0249999999999999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192</v>
      </c>
    </row>
    <row r="280" s="15" customFormat="1">
      <c r="A280" s="15"/>
      <c r="B280" s="255"/>
      <c r="C280" s="256"/>
      <c r="D280" s="235" t="s">
        <v>204</v>
      </c>
      <c r="E280" s="257" t="s">
        <v>19</v>
      </c>
      <c r="F280" s="258" t="s">
        <v>210</v>
      </c>
      <c r="G280" s="256"/>
      <c r="H280" s="259">
        <v>38.505000000000003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204</v>
      </c>
      <c r="AU280" s="265" t="s">
        <v>84</v>
      </c>
      <c r="AV280" s="15" t="s">
        <v>200</v>
      </c>
      <c r="AW280" s="15" t="s">
        <v>33</v>
      </c>
      <c r="AX280" s="15" t="s">
        <v>78</v>
      </c>
      <c r="AY280" s="265" t="s">
        <v>192</v>
      </c>
    </row>
    <row r="281" s="2" customFormat="1" ht="21.75" customHeight="1">
      <c r="A281" s="41"/>
      <c r="B281" s="42"/>
      <c r="C281" s="215" t="s">
        <v>333</v>
      </c>
      <c r="D281" s="215" t="s">
        <v>195</v>
      </c>
      <c r="E281" s="216" t="s">
        <v>334</v>
      </c>
      <c r="F281" s="217" t="s">
        <v>335</v>
      </c>
      <c r="G281" s="218" t="s">
        <v>239</v>
      </c>
      <c r="H281" s="219">
        <v>4.0800000000000001</v>
      </c>
      <c r="I281" s="220"/>
      <c r="J281" s="221">
        <f>ROUND(I281*H281,2)</f>
        <v>0</v>
      </c>
      <c r="K281" s="217" t="s">
        <v>199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0.00198</v>
      </c>
      <c r="R281" s="224">
        <f>Q281*H281</f>
        <v>0.0080783999999999995</v>
      </c>
      <c r="S281" s="224">
        <v>6.0000000000000002E-05</v>
      </c>
      <c r="T281" s="225">
        <f>S281*H281</f>
        <v>0.00024479999999999999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200</v>
      </c>
      <c r="AT281" s="226" t="s">
        <v>195</v>
      </c>
      <c r="AU281" s="226" t="s">
        <v>84</v>
      </c>
      <c r="AY281" s="20" t="s">
        <v>192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84</v>
      </c>
      <c r="BK281" s="227">
        <f>ROUND(I281*H281,2)</f>
        <v>0</v>
      </c>
      <c r="BL281" s="20" t="s">
        <v>200</v>
      </c>
      <c r="BM281" s="226" t="s">
        <v>336</v>
      </c>
    </row>
    <row r="282" s="2" customFormat="1">
      <c r="A282" s="41"/>
      <c r="B282" s="42"/>
      <c r="C282" s="43"/>
      <c r="D282" s="228" t="s">
        <v>202</v>
      </c>
      <c r="E282" s="43"/>
      <c r="F282" s="229" t="s">
        <v>337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202</v>
      </c>
      <c r="AU282" s="20" t="s">
        <v>84</v>
      </c>
    </row>
    <row r="283" s="13" customFormat="1">
      <c r="A283" s="13"/>
      <c r="B283" s="233"/>
      <c r="C283" s="234"/>
      <c r="D283" s="235" t="s">
        <v>204</v>
      </c>
      <c r="E283" s="236" t="s">
        <v>19</v>
      </c>
      <c r="F283" s="237" t="s">
        <v>282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204</v>
      </c>
      <c r="AU283" s="243" t="s">
        <v>84</v>
      </c>
      <c r="AV283" s="13" t="s">
        <v>78</v>
      </c>
      <c r="AW283" s="13" t="s">
        <v>33</v>
      </c>
      <c r="AX283" s="13" t="s">
        <v>71</v>
      </c>
      <c r="AY283" s="243" t="s">
        <v>192</v>
      </c>
    </row>
    <row r="284" s="13" customFormat="1">
      <c r="A284" s="13"/>
      <c r="B284" s="233"/>
      <c r="C284" s="234"/>
      <c r="D284" s="235" t="s">
        <v>204</v>
      </c>
      <c r="E284" s="236" t="s">
        <v>19</v>
      </c>
      <c r="F284" s="237" t="s">
        <v>338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204</v>
      </c>
      <c r="AU284" s="243" t="s">
        <v>84</v>
      </c>
      <c r="AV284" s="13" t="s">
        <v>78</v>
      </c>
      <c r="AW284" s="13" t="s">
        <v>33</v>
      </c>
      <c r="AX284" s="13" t="s">
        <v>71</v>
      </c>
      <c r="AY284" s="243" t="s">
        <v>192</v>
      </c>
    </row>
    <row r="285" s="14" customFormat="1">
      <c r="A285" s="14"/>
      <c r="B285" s="244"/>
      <c r="C285" s="245"/>
      <c r="D285" s="235" t="s">
        <v>204</v>
      </c>
      <c r="E285" s="246" t="s">
        <v>19</v>
      </c>
      <c r="F285" s="247" t="s">
        <v>339</v>
      </c>
      <c r="G285" s="245"/>
      <c r="H285" s="248">
        <v>1.9199999999999999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204</v>
      </c>
      <c r="AU285" s="254" t="s">
        <v>84</v>
      </c>
      <c r="AV285" s="14" t="s">
        <v>84</v>
      </c>
      <c r="AW285" s="14" t="s">
        <v>33</v>
      </c>
      <c r="AX285" s="14" t="s">
        <v>71</v>
      </c>
      <c r="AY285" s="254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340</v>
      </c>
      <c r="G286" s="245"/>
      <c r="H286" s="248">
        <v>2.1600000000000001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4.0800000000000001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341</v>
      </c>
      <c r="D288" s="215" t="s">
        <v>195</v>
      </c>
      <c r="E288" s="216" t="s">
        <v>342</v>
      </c>
      <c r="F288" s="217" t="s">
        <v>343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0.017770000000000001</v>
      </c>
      <c r="R288" s="224">
        <f>Q288*H288</f>
        <v>0.017770000000000001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200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200</v>
      </c>
      <c r="BM288" s="226" t="s">
        <v>344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345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205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3" customFormat="1">
      <c r="A291" s="13"/>
      <c r="B291" s="233"/>
      <c r="C291" s="234"/>
      <c r="D291" s="235" t="s">
        <v>204</v>
      </c>
      <c r="E291" s="236" t="s">
        <v>19</v>
      </c>
      <c r="F291" s="237" t="s">
        <v>268</v>
      </c>
      <c r="G291" s="234"/>
      <c r="H291" s="236" t="s">
        <v>19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204</v>
      </c>
      <c r="AU291" s="243" t="s">
        <v>84</v>
      </c>
      <c r="AV291" s="13" t="s">
        <v>78</v>
      </c>
      <c r="AW291" s="13" t="s">
        <v>33</v>
      </c>
      <c r="AX291" s="13" t="s">
        <v>71</v>
      </c>
      <c r="AY291" s="243" t="s">
        <v>192</v>
      </c>
    </row>
    <row r="292" s="14" customFormat="1">
      <c r="A292" s="14"/>
      <c r="B292" s="244"/>
      <c r="C292" s="245"/>
      <c r="D292" s="235" t="s">
        <v>204</v>
      </c>
      <c r="E292" s="246" t="s">
        <v>19</v>
      </c>
      <c r="F292" s="247" t="s">
        <v>78</v>
      </c>
      <c r="G292" s="245"/>
      <c r="H292" s="248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204</v>
      </c>
      <c r="AU292" s="254" t="s">
        <v>84</v>
      </c>
      <c r="AV292" s="14" t="s">
        <v>84</v>
      </c>
      <c r="AW292" s="14" t="s">
        <v>33</v>
      </c>
      <c r="AX292" s="14" t="s">
        <v>71</v>
      </c>
      <c r="AY292" s="254" t="s">
        <v>192</v>
      </c>
    </row>
    <row r="293" s="15" customFormat="1">
      <c r="A293" s="15"/>
      <c r="B293" s="255"/>
      <c r="C293" s="256"/>
      <c r="D293" s="235" t="s">
        <v>204</v>
      </c>
      <c r="E293" s="257" t="s">
        <v>19</v>
      </c>
      <c r="F293" s="258" t="s">
        <v>210</v>
      </c>
      <c r="G293" s="256"/>
      <c r="H293" s="259">
        <v>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204</v>
      </c>
      <c r="AU293" s="265" t="s">
        <v>84</v>
      </c>
      <c r="AV293" s="15" t="s">
        <v>200</v>
      </c>
      <c r="AW293" s="15" t="s">
        <v>33</v>
      </c>
      <c r="AX293" s="15" t="s">
        <v>78</v>
      </c>
      <c r="AY293" s="265" t="s">
        <v>192</v>
      </c>
    </row>
    <row r="294" s="2" customFormat="1" ht="16.5" customHeight="1">
      <c r="A294" s="41"/>
      <c r="B294" s="42"/>
      <c r="C294" s="266" t="s">
        <v>346</v>
      </c>
      <c r="D294" s="266" t="s">
        <v>211</v>
      </c>
      <c r="E294" s="267" t="s">
        <v>347</v>
      </c>
      <c r="F294" s="268" t="s">
        <v>348</v>
      </c>
      <c r="G294" s="269" t="s">
        <v>198</v>
      </c>
      <c r="H294" s="270">
        <v>1</v>
      </c>
      <c r="I294" s="271"/>
      <c r="J294" s="272">
        <f>ROUND(I294*H294,2)</f>
        <v>0</v>
      </c>
      <c r="K294" s="268" t="s">
        <v>199</v>
      </c>
      <c r="L294" s="273"/>
      <c r="M294" s="274" t="s">
        <v>19</v>
      </c>
      <c r="N294" s="275" t="s">
        <v>43</v>
      </c>
      <c r="O294" s="87"/>
      <c r="P294" s="224">
        <f>O294*H294</f>
        <v>0</v>
      </c>
      <c r="Q294" s="224">
        <v>0.01201</v>
      </c>
      <c r="R294" s="224">
        <f>Q294*H294</f>
        <v>0.01201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215</v>
      </c>
      <c r="AT294" s="226" t="s">
        <v>211</v>
      </c>
      <c r="AU294" s="226" t="s">
        <v>84</v>
      </c>
      <c r="AY294" s="20" t="s">
        <v>192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84</v>
      </c>
      <c r="BK294" s="227">
        <f>ROUND(I294*H294,2)</f>
        <v>0</v>
      </c>
      <c r="BL294" s="20" t="s">
        <v>200</v>
      </c>
      <c r="BM294" s="226" t="s">
        <v>349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205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3" customFormat="1">
      <c r="A296" s="13"/>
      <c r="B296" s="233"/>
      <c r="C296" s="234"/>
      <c r="D296" s="235" t="s">
        <v>204</v>
      </c>
      <c r="E296" s="236" t="s">
        <v>19</v>
      </c>
      <c r="F296" s="237" t="s">
        <v>268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204</v>
      </c>
      <c r="AU296" s="243" t="s">
        <v>84</v>
      </c>
      <c r="AV296" s="13" t="s">
        <v>78</v>
      </c>
      <c r="AW296" s="13" t="s">
        <v>33</v>
      </c>
      <c r="AX296" s="13" t="s">
        <v>71</v>
      </c>
      <c r="AY296" s="243" t="s">
        <v>192</v>
      </c>
    </row>
    <row r="297" s="14" customFormat="1">
      <c r="A297" s="14"/>
      <c r="B297" s="244"/>
      <c r="C297" s="245"/>
      <c r="D297" s="235" t="s">
        <v>204</v>
      </c>
      <c r="E297" s="246" t="s">
        <v>19</v>
      </c>
      <c r="F297" s="247" t="s">
        <v>78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204</v>
      </c>
      <c r="AU297" s="254" t="s">
        <v>84</v>
      </c>
      <c r="AV297" s="14" t="s">
        <v>84</v>
      </c>
      <c r="AW297" s="14" t="s">
        <v>33</v>
      </c>
      <c r="AX297" s="14" t="s">
        <v>71</v>
      </c>
      <c r="AY297" s="254" t="s">
        <v>192</v>
      </c>
    </row>
    <row r="298" s="15" customFormat="1">
      <c r="A298" s="15"/>
      <c r="B298" s="255"/>
      <c r="C298" s="256"/>
      <c r="D298" s="235" t="s">
        <v>204</v>
      </c>
      <c r="E298" s="257" t="s">
        <v>19</v>
      </c>
      <c r="F298" s="258" t="s">
        <v>210</v>
      </c>
      <c r="G298" s="256"/>
      <c r="H298" s="259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204</v>
      </c>
      <c r="AU298" s="265" t="s">
        <v>84</v>
      </c>
      <c r="AV298" s="15" t="s">
        <v>200</v>
      </c>
      <c r="AW298" s="15" t="s">
        <v>33</v>
      </c>
      <c r="AX298" s="15" t="s">
        <v>78</v>
      </c>
      <c r="AY298" s="265" t="s">
        <v>192</v>
      </c>
    </row>
    <row r="299" s="2" customFormat="1" ht="16.5" customHeight="1">
      <c r="A299" s="41"/>
      <c r="B299" s="42"/>
      <c r="C299" s="215" t="s">
        <v>350</v>
      </c>
      <c r="D299" s="215" t="s">
        <v>195</v>
      </c>
      <c r="E299" s="216" t="s">
        <v>351</v>
      </c>
      <c r="F299" s="217" t="s">
        <v>352</v>
      </c>
      <c r="G299" s="218" t="s">
        <v>198</v>
      </c>
      <c r="H299" s="219">
        <v>2</v>
      </c>
      <c r="I299" s="220"/>
      <c r="J299" s="221">
        <f>ROUND(I299*H299,2)</f>
        <v>0</v>
      </c>
      <c r="K299" s="217" t="s">
        <v>199</v>
      </c>
      <c r="L299" s="47"/>
      <c r="M299" s="222" t="s">
        <v>19</v>
      </c>
      <c r="N299" s="223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200</v>
      </c>
      <c r="AT299" s="226" t="s">
        <v>195</v>
      </c>
      <c r="AU299" s="226" t="s">
        <v>84</v>
      </c>
      <c r="AY299" s="20" t="s">
        <v>192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84</v>
      </c>
      <c r="BK299" s="227">
        <f>ROUND(I299*H299,2)</f>
        <v>0</v>
      </c>
      <c r="BL299" s="20" t="s">
        <v>200</v>
      </c>
      <c r="BM299" s="226" t="s">
        <v>353</v>
      </c>
    </row>
    <row r="300" s="2" customFormat="1">
      <c r="A300" s="41"/>
      <c r="B300" s="42"/>
      <c r="C300" s="43"/>
      <c r="D300" s="228" t="s">
        <v>202</v>
      </c>
      <c r="E300" s="43"/>
      <c r="F300" s="229" t="s">
        <v>354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202</v>
      </c>
      <c r="AU300" s="20" t="s">
        <v>84</v>
      </c>
    </row>
    <row r="301" s="13" customFormat="1">
      <c r="A301" s="13"/>
      <c r="B301" s="233"/>
      <c r="C301" s="234"/>
      <c r="D301" s="235" t="s">
        <v>204</v>
      </c>
      <c r="E301" s="236" t="s">
        <v>19</v>
      </c>
      <c r="F301" s="237" t="s">
        <v>205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204</v>
      </c>
      <c r="AU301" s="243" t="s">
        <v>84</v>
      </c>
      <c r="AV301" s="13" t="s">
        <v>78</v>
      </c>
      <c r="AW301" s="13" t="s">
        <v>33</v>
      </c>
      <c r="AX301" s="13" t="s">
        <v>71</v>
      </c>
      <c r="AY301" s="243" t="s">
        <v>192</v>
      </c>
    </row>
    <row r="302" s="13" customFormat="1">
      <c r="A302" s="13"/>
      <c r="B302" s="233"/>
      <c r="C302" s="234"/>
      <c r="D302" s="235" t="s">
        <v>204</v>
      </c>
      <c r="E302" s="236" t="s">
        <v>19</v>
      </c>
      <c r="F302" s="237" t="s">
        <v>206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204</v>
      </c>
      <c r="AU302" s="243" t="s">
        <v>84</v>
      </c>
      <c r="AV302" s="13" t="s">
        <v>78</v>
      </c>
      <c r="AW302" s="13" t="s">
        <v>33</v>
      </c>
      <c r="AX302" s="13" t="s">
        <v>71</v>
      </c>
      <c r="AY302" s="243" t="s">
        <v>192</v>
      </c>
    </row>
    <row r="303" s="13" customFormat="1">
      <c r="A303" s="13"/>
      <c r="B303" s="233"/>
      <c r="C303" s="234"/>
      <c r="D303" s="235" t="s">
        <v>204</v>
      </c>
      <c r="E303" s="236" t="s">
        <v>19</v>
      </c>
      <c r="F303" s="237" t="s">
        <v>355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204</v>
      </c>
      <c r="AU303" s="243" t="s">
        <v>84</v>
      </c>
      <c r="AV303" s="13" t="s">
        <v>78</v>
      </c>
      <c r="AW303" s="13" t="s">
        <v>33</v>
      </c>
      <c r="AX303" s="13" t="s">
        <v>71</v>
      </c>
      <c r="AY303" s="243" t="s">
        <v>192</v>
      </c>
    </row>
    <row r="304" s="14" customFormat="1">
      <c r="A304" s="14"/>
      <c r="B304" s="244"/>
      <c r="C304" s="245"/>
      <c r="D304" s="235" t="s">
        <v>204</v>
      </c>
      <c r="E304" s="246" t="s">
        <v>19</v>
      </c>
      <c r="F304" s="247" t="s">
        <v>208</v>
      </c>
      <c r="G304" s="245"/>
      <c r="H304" s="248">
        <v>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204</v>
      </c>
      <c r="AU304" s="254" t="s">
        <v>84</v>
      </c>
      <c r="AV304" s="14" t="s">
        <v>84</v>
      </c>
      <c r="AW304" s="14" t="s">
        <v>33</v>
      </c>
      <c r="AX304" s="14" t="s">
        <v>71</v>
      </c>
      <c r="AY304" s="254" t="s">
        <v>192</v>
      </c>
    </row>
    <row r="305" s="15" customFormat="1">
      <c r="A305" s="15"/>
      <c r="B305" s="255"/>
      <c r="C305" s="256"/>
      <c r="D305" s="235" t="s">
        <v>204</v>
      </c>
      <c r="E305" s="257" t="s">
        <v>19</v>
      </c>
      <c r="F305" s="258" t="s">
        <v>210</v>
      </c>
      <c r="G305" s="256"/>
      <c r="H305" s="259">
        <v>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204</v>
      </c>
      <c r="AU305" s="265" t="s">
        <v>84</v>
      </c>
      <c r="AV305" s="15" t="s">
        <v>200</v>
      </c>
      <c r="AW305" s="15" t="s">
        <v>33</v>
      </c>
      <c r="AX305" s="15" t="s">
        <v>78</v>
      </c>
      <c r="AY305" s="265" t="s">
        <v>192</v>
      </c>
    </row>
    <row r="306" s="2" customFormat="1" ht="16.5" customHeight="1">
      <c r="A306" s="41"/>
      <c r="B306" s="42"/>
      <c r="C306" s="266" t="s">
        <v>7</v>
      </c>
      <c r="D306" s="266" t="s">
        <v>211</v>
      </c>
      <c r="E306" s="267" t="s">
        <v>356</v>
      </c>
      <c r="F306" s="268" t="s">
        <v>357</v>
      </c>
      <c r="G306" s="269" t="s">
        <v>198</v>
      </c>
      <c r="H306" s="270">
        <v>2</v>
      </c>
      <c r="I306" s="271"/>
      <c r="J306" s="272">
        <f>ROUND(I306*H306,2)</f>
        <v>0</v>
      </c>
      <c r="K306" s="268" t="s">
        <v>199</v>
      </c>
      <c r="L306" s="273"/>
      <c r="M306" s="274" t="s">
        <v>19</v>
      </c>
      <c r="N306" s="275" t="s">
        <v>43</v>
      </c>
      <c r="O306" s="87"/>
      <c r="P306" s="224">
        <f>O306*H306</f>
        <v>0</v>
      </c>
      <c r="Q306" s="224">
        <v>3.0000000000000001E-05</v>
      </c>
      <c r="R306" s="224">
        <f>Q306*H306</f>
        <v>6.0000000000000002E-05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215</v>
      </c>
      <c r="AT306" s="226" t="s">
        <v>211</v>
      </c>
      <c r="AU306" s="226" t="s">
        <v>84</v>
      </c>
      <c r="AY306" s="20" t="s">
        <v>192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84</v>
      </c>
      <c r="BK306" s="227">
        <f>ROUND(I306*H306,2)</f>
        <v>0</v>
      </c>
      <c r="BL306" s="20" t="s">
        <v>200</v>
      </c>
      <c r="BM306" s="226" t="s">
        <v>358</v>
      </c>
    </row>
    <row r="307" s="13" customFormat="1">
      <c r="A307" s="13"/>
      <c r="B307" s="233"/>
      <c r="C307" s="234"/>
      <c r="D307" s="235" t="s">
        <v>204</v>
      </c>
      <c r="E307" s="236" t="s">
        <v>19</v>
      </c>
      <c r="F307" s="237" t="s">
        <v>205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204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192</v>
      </c>
    </row>
    <row r="308" s="13" customFormat="1">
      <c r="A308" s="13"/>
      <c r="B308" s="233"/>
      <c r="C308" s="234"/>
      <c r="D308" s="235" t="s">
        <v>204</v>
      </c>
      <c r="E308" s="236" t="s">
        <v>19</v>
      </c>
      <c r="F308" s="237" t="s">
        <v>206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204</v>
      </c>
      <c r="AU308" s="243" t="s">
        <v>84</v>
      </c>
      <c r="AV308" s="13" t="s">
        <v>78</v>
      </c>
      <c r="AW308" s="13" t="s">
        <v>33</v>
      </c>
      <c r="AX308" s="13" t="s">
        <v>71</v>
      </c>
      <c r="AY308" s="243" t="s">
        <v>192</v>
      </c>
    </row>
    <row r="309" s="13" customFormat="1">
      <c r="A309" s="13"/>
      <c r="B309" s="233"/>
      <c r="C309" s="234"/>
      <c r="D309" s="235" t="s">
        <v>204</v>
      </c>
      <c r="E309" s="236" t="s">
        <v>19</v>
      </c>
      <c r="F309" s="237" t="s">
        <v>355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204</v>
      </c>
      <c r="AU309" s="243" t="s">
        <v>84</v>
      </c>
      <c r="AV309" s="13" t="s">
        <v>78</v>
      </c>
      <c r="AW309" s="13" t="s">
        <v>33</v>
      </c>
      <c r="AX309" s="13" t="s">
        <v>71</v>
      </c>
      <c r="AY309" s="243" t="s">
        <v>192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208</v>
      </c>
      <c r="G310" s="245"/>
      <c r="H310" s="248">
        <v>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2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12" customFormat="1" ht="22.8" customHeight="1">
      <c r="A312" s="12"/>
      <c r="B312" s="199"/>
      <c r="C312" s="200"/>
      <c r="D312" s="201" t="s">
        <v>70</v>
      </c>
      <c r="E312" s="213" t="s">
        <v>263</v>
      </c>
      <c r="F312" s="213" t="s">
        <v>359</v>
      </c>
      <c r="G312" s="200"/>
      <c r="H312" s="200"/>
      <c r="I312" s="203"/>
      <c r="J312" s="214">
        <f>BK312</f>
        <v>0</v>
      </c>
      <c r="K312" s="200"/>
      <c r="L312" s="205"/>
      <c r="M312" s="206"/>
      <c r="N312" s="207"/>
      <c r="O312" s="207"/>
      <c r="P312" s="208">
        <f>SUM(P313:P351)</f>
        <v>0</v>
      </c>
      <c r="Q312" s="207"/>
      <c r="R312" s="208">
        <f>SUM(R313:R351)</f>
        <v>0.00330956</v>
      </c>
      <c r="S312" s="207"/>
      <c r="T312" s="209">
        <f>SUM(T313:T351)</f>
        <v>0.59157000000000004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78</v>
      </c>
      <c r="AT312" s="211" t="s">
        <v>70</v>
      </c>
      <c r="AU312" s="211" t="s">
        <v>78</v>
      </c>
      <c r="AY312" s="210" t="s">
        <v>192</v>
      </c>
      <c r="BK312" s="212">
        <f>SUM(BK313:BK351)</f>
        <v>0</v>
      </c>
    </row>
    <row r="313" s="2" customFormat="1" ht="24.15" customHeight="1">
      <c r="A313" s="41"/>
      <c r="B313" s="42"/>
      <c r="C313" s="215" t="s">
        <v>360</v>
      </c>
      <c r="D313" s="215" t="s">
        <v>195</v>
      </c>
      <c r="E313" s="216" t="s">
        <v>361</v>
      </c>
      <c r="F313" s="217" t="s">
        <v>362</v>
      </c>
      <c r="G313" s="218" t="s">
        <v>239</v>
      </c>
      <c r="H313" s="219">
        <v>19.468</v>
      </c>
      <c r="I313" s="220"/>
      <c r="J313" s="221">
        <f>ROUND(I313*H313,2)</f>
        <v>0</v>
      </c>
      <c r="K313" s="217" t="s">
        <v>199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0.00012999999999999999</v>
      </c>
      <c r="R313" s="224">
        <f>Q313*H313</f>
        <v>0.0025308399999999999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200</v>
      </c>
      <c r="AT313" s="226" t="s">
        <v>195</v>
      </c>
      <c r="AU313" s="226" t="s">
        <v>84</v>
      </c>
      <c r="AY313" s="20" t="s">
        <v>192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84</v>
      </c>
      <c r="BK313" s="227">
        <f>ROUND(I313*H313,2)</f>
        <v>0</v>
      </c>
      <c r="BL313" s="20" t="s">
        <v>200</v>
      </c>
      <c r="BM313" s="226" t="s">
        <v>363</v>
      </c>
    </row>
    <row r="314" s="2" customFormat="1">
      <c r="A314" s="41"/>
      <c r="B314" s="42"/>
      <c r="C314" s="43"/>
      <c r="D314" s="228" t="s">
        <v>202</v>
      </c>
      <c r="E314" s="43"/>
      <c r="F314" s="229" t="s">
        <v>364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202</v>
      </c>
      <c r="AU314" s="20" t="s">
        <v>84</v>
      </c>
    </row>
    <row r="315" s="14" customFormat="1">
      <c r="A315" s="14"/>
      <c r="B315" s="244"/>
      <c r="C315" s="245"/>
      <c r="D315" s="235" t="s">
        <v>204</v>
      </c>
      <c r="E315" s="246" t="s">
        <v>19</v>
      </c>
      <c r="F315" s="247" t="s">
        <v>365</v>
      </c>
      <c r="G315" s="245"/>
      <c r="H315" s="248">
        <v>5.8399999999999999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204</v>
      </c>
      <c r="AU315" s="254" t="s">
        <v>84</v>
      </c>
      <c r="AV315" s="14" t="s">
        <v>84</v>
      </c>
      <c r="AW315" s="14" t="s">
        <v>33</v>
      </c>
      <c r="AX315" s="14" t="s">
        <v>71</v>
      </c>
      <c r="AY315" s="254" t="s">
        <v>192</v>
      </c>
    </row>
    <row r="316" s="14" customFormat="1">
      <c r="A316" s="14"/>
      <c r="B316" s="244"/>
      <c r="C316" s="245"/>
      <c r="D316" s="235" t="s">
        <v>204</v>
      </c>
      <c r="E316" s="246" t="s">
        <v>19</v>
      </c>
      <c r="F316" s="247" t="s">
        <v>283</v>
      </c>
      <c r="G316" s="245"/>
      <c r="H316" s="248">
        <v>13.079000000000001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204</v>
      </c>
      <c r="AU316" s="254" t="s">
        <v>84</v>
      </c>
      <c r="AV316" s="14" t="s">
        <v>84</v>
      </c>
      <c r="AW316" s="14" t="s">
        <v>33</v>
      </c>
      <c r="AX316" s="14" t="s">
        <v>71</v>
      </c>
      <c r="AY316" s="254" t="s">
        <v>192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284</v>
      </c>
      <c r="G317" s="245"/>
      <c r="H317" s="248">
        <v>0.54900000000000004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19.468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366</v>
      </c>
      <c r="D319" s="215" t="s">
        <v>195</v>
      </c>
      <c r="E319" s="216" t="s">
        <v>367</v>
      </c>
      <c r="F319" s="217" t="s">
        <v>368</v>
      </c>
      <c r="G319" s="218" t="s">
        <v>239</v>
      </c>
      <c r="H319" s="219">
        <v>19.468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4.0000000000000003E-05</v>
      </c>
      <c r="R319" s="224">
        <f>Q319*H319</f>
        <v>0.00077872000000000011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200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200</v>
      </c>
      <c r="BM319" s="226" t="s">
        <v>369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370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365</v>
      </c>
      <c r="G321" s="245"/>
      <c r="H321" s="248">
        <v>5.8399999999999999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4" customFormat="1">
      <c r="A322" s="14"/>
      <c r="B322" s="244"/>
      <c r="C322" s="245"/>
      <c r="D322" s="235" t="s">
        <v>204</v>
      </c>
      <c r="E322" s="246" t="s">
        <v>19</v>
      </c>
      <c r="F322" s="247" t="s">
        <v>283</v>
      </c>
      <c r="G322" s="245"/>
      <c r="H322" s="248">
        <v>13.079000000000001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204</v>
      </c>
      <c r="AU322" s="254" t="s">
        <v>84</v>
      </c>
      <c r="AV322" s="14" t="s">
        <v>84</v>
      </c>
      <c r="AW322" s="14" t="s">
        <v>33</v>
      </c>
      <c r="AX322" s="14" t="s">
        <v>71</v>
      </c>
      <c r="AY322" s="254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284</v>
      </c>
      <c r="G323" s="245"/>
      <c r="H323" s="248">
        <v>0.54900000000000004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19.468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24.15" customHeight="1">
      <c r="A325" s="41"/>
      <c r="B325" s="42"/>
      <c r="C325" s="215" t="s">
        <v>371</v>
      </c>
      <c r="D325" s="215" t="s">
        <v>195</v>
      </c>
      <c r="E325" s="216" t="s">
        <v>372</v>
      </c>
      <c r="F325" s="217" t="s">
        <v>373</v>
      </c>
      <c r="G325" s="218" t="s">
        <v>239</v>
      </c>
      <c r="H325" s="219">
        <v>1.244</v>
      </c>
      <c r="I325" s="220"/>
      <c r="J325" s="221">
        <f>ROUND(I325*H325,2)</f>
        <v>0</v>
      </c>
      <c r="K325" s="217" t="s">
        <v>199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0.035000000000000003</v>
      </c>
      <c r="T325" s="225">
        <f>S325*H325</f>
        <v>0.043540000000000002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200</v>
      </c>
      <c r="AT325" s="226" t="s">
        <v>195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200</v>
      </c>
      <c r="BM325" s="226" t="s">
        <v>374</v>
      </c>
    </row>
    <row r="326" s="2" customFormat="1">
      <c r="A326" s="41"/>
      <c r="B326" s="42"/>
      <c r="C326" s="43"/>
      <c r="D326" s="228" t="s">
        <v>202</v>
      </c>
      <c r="E326" s="43"/>
      <c r="F326" s="229" t="s">
        <v>375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202</v>
      </c>
      <c r="AU326" s="20" t="s">
        <v>84</v>
      </c>
    </row>
    <row r="327" s="13" customFormat="1">
      <c r="A327" s="13"/>
      <c r="B327" s="233"/>
      <c r="C327" s="234"/>
      <c r="D327" s="235" t="s">
        <v>204</v>
      </c>
      <c r="E327" s="236" t="s">
        <v>19</v>
      </c>
      <c r="F327" s="237" t="s">
        <v>376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204</v>
      </c>
      <c r="AU327" s="243" t="s">
        <v>84</v>
      </c>
      <c r="AV327" s="13" t="s">
        <v>78</v>
      </c>
      <c r="AW327" s="13" t="s">
        <v>33</v>
      </c>
      <c r="AX327" s="13" t="s">
        <v>71</v>
      </c>
      <c r="AY327" s="243" t="s">
        <v>192</v>
      </c>
    </row>
    <row r="328" s="13" customFormat="1">
      <c r="A328" s="13"/>
      <c r="B328" s="233"/>
      <c r="C328" s="234"/>
      <c r="D328" s="235" t="s">
        <v>204</v>
      </c>
      <c r="E328" s="236" t="s">
        <v>19</v>
      </c>
      <c r="F328" s="237" t="s">
        <v>377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204</v>
      </c>
      <c r="AU328" s="243" t="s">
        <v>84</v>
      </c>
      <c r="AV328" s="13" t="s">
        <v>78</v>
      </c>
      <c r="AW328" s="13" t="s">
        <v>33</v>
      </c>
      <c r="AX328" s="13" t="s">
        <v>71</v>
      </c>
      <c r="AY328" s="243" t="s">
        <v>192</v>
      </c>
    </row>
    <row r="329" s="14" customFormat="1">
      <c r="A329" s="14"/>
      <c r="B329" s="244"/>
      <c r="C329" s="245"/>
      <c r="D329" s="235" t="s">
        <v>204</v>
      </c>
      <c r="E329" s="246" t="s">
        <v>19</v>
      </c>
      <c r="F329" s="247" t="s">
        <v>378</v>
      </c>
      <c r="G329" s="245"/>
      <c r="H329" s="248">
        <v>1.244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204</v>
      </c>
      <c r="AU329" s="254" t="s">
        <v>84</v>
      </c>
      <c r="AV329" s="14" t="s">
        <v>84</v>
      </c>
      <c r="AW329" s="14" t="s">
        <v>33</v>
      </c>
      <c r="AX329" s="14" t="s">
        <v>71</v>
      </c>
      <c r="AY329" s="254" t="s">
        <v>192</v>
      </c>
    </row>
    <row r="330" s="15" customFormat="1">
      <c r="A330" s="15"/>
      <c r="B330" s="255"/>
      <c r="C330" s="256"/>
      <c r="D330" s="235" t="s">
        <v>204</v>
      </c>
      <c r="E330" s="257" t="s">
        <v>19</v>
      </c>
      <c r="F330" s="258" t="s">
        <v>210</v>
      </c>
      <c r="G330" s="256"/>
      <c r="H330" s="259">
        <v>1.244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204</v>
      </c>
      <c r="AU330" s="265" t="s">
        <v>84</v>
      </c>
      <c r="AV330" s="15" t="s">
        <v>200</v>
      </c>
      <c r="AW330" s="15" t="s">
        <v>33</v>
      </c>
      <c r="AX330" s="15" t="s">
        <v>78</v>
      </c>
      <c r="AY330" s="265" t="s">
        <v>192</v>
      </c>
    </row>
    <row r="331" s="2" customFormat="1" ht="21.75" customHeight="1">
      <c r="A331" s="41"/>
      <c r="B331" s="42"/>
      <c r="C331" s="215" t="s">
        <v>379</v>
      </c>
      <c r="D331" s="215" t="s">
        <v>195</v>
      </c>
      <c r="E331" s="216" t="s">
        <v>380</v>
      </c>
      <c r="F331" s="217" t="s">
        <v>381</v>
      </c>
      <c r="G331" s="218" t="s">
        <v>239</v>
      </c>
      <c r="H331" s="219">
        <v>16.297999999999998</v>
      </c>
      <c r="I331" s="220"/>
      <c r="J331" s="221">
        <f>ROUND(I331*H331,2)</f>
        <v>0</v>
      </c>
      <c r="K331" s="217" t="s">
        <v>199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0.01</v>
      </c>
      <c r="T331" s="225">
        <f>S331*H331</f>
        <v>0.16297999999999999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382</v>
      </c>
    </row>
    <row r="332" s="2" customFormat="1">
      <c r="A332" s="41"/>
      <c r="B332" s="42"/>
      <c r="C332" s="43"/>
      <c r="D332" s="228" t="s">
        <v>202</v>
      </c>
      <c r="E332" s="43"/>
      <c r="F332" s="229" t="s">
        <v>383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202</v>
      </c>
      <c r="AU332" s="20" t="s">
        <v>84</v>
      </c>
    </row>
    <row r="333" s="13" customFormat="1">
      <c r="A333" s="13"/>
      <c r="B333" s="233"/>
      <c r="C333" s="234"/>
      <c r="D333" s="235" t="s">
        <v>204</v>
      </c>
      <c r="E333" s="236" t="s">
        <v>19</v>
      </c>
      <c r="F333" s="237" t="s">
        <v>205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204</v>
      </c>
      <c r="AU333" s="243" t="s">
        <v>84</v>
      </c>
      <c r="AV333" s="13" t="s">
        <v>78</v>
      </c>
      <c r="AW333" s="13" t="s">
        <v>33</v>
      </c>
      <c r="AX333" s="13" t="s">
        <v>71</v>
      </c>
      <c r="AY333" s="243" t="s">
        <v>192</v>
      </c>
    </row>
    <row r="334" s="13" customFormat="1">
      <c r="A334" s="13"/>
      <c r="B334" s="233"/>
      <c r="C334" s="234"/>
      <c r="D334" s="235" t="s">
        <v>204</v>
      </c>
      <c r="E334" s="236" t="s">
        <v>19</v>
      </c>
      <c r="F334" s="237" t="s">
        <v>280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204</v>
      </c>
      <c r="AU334" s="243" t="s">
        <v>84</v>
      </c>
      <c r="AV334" s="13" t="s">
        <v>78</v>
      </c>
      <c r="AW334" s="13" t="s">
        <v>33</v>
      </c>
      <c r="AX334" s="13" t="s">
        <v>71</v>
      </c>
      <c r="AY334" s="243" t="s">
        <v>192</v>
      </c>
    </row>
    <row r="335" s="14" customFormat="1">
      <c r="A335" s="14"/>
      <c r="B335" s="244"/>
      <c r="C335" s="245"/>
      <c r="D335" s="235" t="s">
        <v>204</v>
      </c>
      <c r="E335" s="246" t="s">
        <v>19</v>
      </c>
      <c r="F335" s="247" t="s">
        <v>281</v>
      </c>
      <c r="G335" s="245"/>
      <c r="H335" s="248">
        <v>2.6699999999999999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204</v>
      </c>
      <c r="AU335" s="254" t="s">
        <v>84</v>
      </c>
      <c r="AV335" s="14" t="s">
        <v>84</v>
      </c>
      <c r="AW335" s="14" t="s">
        <v>33</v>
      </c>
      <c r="AX335" s="14" t="s">
        <v>71</v>
      </c>
      <c r="AY335" s="254" t="s">
        <v>192</v>
      </c>
    </row>
    <row r="336" s="13" customFormat="1">
      <c r="A336" s="13"/>
      <c r="B336" s="233"/>
      <c r="C336" s="234"/>
      <c r="D336" s="235" t="s">
        <v>204</v>
      </c>
      <c r="E336" s="236" t="s">
        <v>19</v>
      </c>
      <c r="F336" s="237" t="s">
        <v>282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204</v>
      </c>
      <c r="AU336" s="243" t="s">
        <v>84</v>
      </c>
      <c r="AV336" s="13" t="s">
        <v>78</v>
      </c>
      <c r="AW336" s="13" t="s">
        <v>33</v>
      </c>
      <c r="AX336" s="13" t="s">
        <v>71</v>
      </c>
      <c r="AY336" s="243" t="s">
        <v>192</v>
      </c>
    </row>
    <row r="337" s="14" customFormat="1">
      <c r="A337" s="14"/>
      <c r="B337" s="244"/>
      <c r="C337" s="245"/>
      <c r="D337" s="235" t="s">
        <v>204</v>
      </c>
      <c r="E337" s="246" t="s">
        <v>19</v>
      </c>
      <c r="F337" s="247" t="s">
        <v>283</v>
      </c>
      <c r="G337" s="245"/>
      <c r="H337" s="248">
        <v>13.079000000000001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204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192</v>
      </c>
    </row>
    <row r="338" s="14" customFormat="1">
      <c r="A338" s="14"/>
      <c r="B338" s="244"/>
      <c r="C338" s="245"/>
      <c r="D338" s="235" t="s">
        <v>204</v>
      </c>
      <c r="E338" s="246" t="s">
        <v>19</v>
      </c>
      <c r="F338" s="247" t="s">
        <v>284</v>
      </c>
      <c r="G338" s="245"/>
      <c r="H338" s="248">
        <v>0.54900000000000004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204</v>
      </c>
      <c r="AU338" s="254" t="s">
        <v>84</v>
      </c>
      <c r="AV338" s="14" t="s">
        <v>84</v>
      </c>
      <c r="AW338" s="14" t="s">
        <v>33</v>
      </c>
      <c r="AX338" s="14" t="s">
        <v>71</v>
      </c>
      <c r="AY338" s="254" t="s">
        <v>192</v>
      </c>
    </row>
    <row r="339" s="15" customFormat="1">
      <c r="A339" s="15"/>
      <c r="B339" s="255"/>
      <c r="C339" s="256"/>
      <c r="D339" s="235" t="s">
        <v>204</v>
      </c>
      <c r="E339" s="257" t="s">
        <v>19</v>
      </c>
      <c r="F339" s="258" t="s">
        <v>210</v>
      </c>
      <c r="G339" s="256"/>
      <c r="H339" s="259">
        <v>16.298000000000002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204</v>
      </c>
      <c r="AU339" s="265" t="s">
        <v>84</v>
      </c>
      <c r="AV339" s="15" t="s">
        <v>200</v>
      </c>
      <c r="AW339" s="15" t="s">
        <v>33</v>
      </c>
      <c r="AX339" s="15" t="s">
        <v>78</v>
      </c>
      <c r="AY339" s="265" t="s">
        <v>192</v>
      </c>
    </row>
    <row r="340" s="2" customFormat="1" ht="24.15" customHeight="1">
      <c r="A340" s="41"/>
      <c r="B340" s="42"/>
      <c r="C340" s="215" t="s">
        <v>384</v>
      </c>
      <c r="D340" s="215" t="s">
        <v>195</v>
      </c>
      <c r="E340" s="216" t="s">
        <v>385</v>
      </c>
      <c r="F340" s="217" t="s">
        <v>386</v>
      </c>
      <c r="G340" s="218" t="s">
        <v>239</v>
      </c>
      <c r="H340" s="219">
        <v>38.505000000000003</v>
      </c>
      <c r="I340" s="220"/>
      <c r="J340" s="221">
        <f>ROUND(I340*H340,2)</f>
        <v>0</v>
      </c>
      <c r="K340" s="217" t="s">
        <v>199</v>
      </c>
      <c r="L340" s="47"/>
      <c r="M340" s="222" t="s">
        <v>19</v>
      </c>
      <c r="N340" s="223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0.01</v>
      </c>
      <c r="T340" s="225">
        <f>S340*H340</f>
        <v>0.38505000000000006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200</v>
      </c>
      <c r="AT340" s="226" t="s">
        <v>195</v>
      </c>
      <c r="AU340" s="226" t="s">
        <v>84</v>
      </c>
      <c r="AY340" s="20" t="s">
        <v>192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84</v>
      </c>
      <c r="BK340" s="227">
        <f>ROUND(I340*H340,2)</f>
        <v>0</v>
      </c>
      <c r="BL340" s="20" t="s">
        <v>200</v>
      </c>
      <c r="BM340" s="226" t="s">
        <v>387</v>
      </c>
    </row>
    <row r="341" s="2" customFormat="1">
      <c r="A341" s="41"/>
      <c r="B341" s="42"/>
      <c r="C341" s="43"/>
      <c r="D341" s="228" t="s">
        <v>202</v>
      </c>
      <c r="E341" s="43"/>
      <c r="F341" s="229" t="s">
        <v>388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202</v>
      </c>
      <c r="AU341" s="20" t="s">
        <v>84</v>
      </c>
    </row>
    <row r="342" s="13" customFormat="1">
      <c r="A342" s="13"/>
      <c r="B342" s="233"/>
      <c r="C342" s="234"/>
      <c r="D342" s="235" t="s">
        <v>204</v>
      </c>
      <c r="E342" s="236" t="s">
        <v>19</v>
      </c>
      <c r="F342" s="237" t="s">
        <v>326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204</v>
      </c>
      <c r="AU342" s="243" t="s">
        <v>84</v>
      </c>
      <c r="AV342" s="13" t="s">
        <v>78</v>
      </c>
      <c r="AW342" s="13" t="s">
        <v>33</v>
      </c>
      <c r="AX342" s="13" t="s">
        <v>71</v>
      </c>
      <c r="AY342" s="243" t="s">
        <v>192</v>
      </c>
    </row>
    <row r="343" s="13" customFormat="1">
      <c r="A343" s="13"/>
      <c r="B343" s="233"/>
      <c r="C343" s="234"/>
      <c r="D343" s="235" t="s">
        <v>204</v>
      </c>
      <c r="E343" s="236" t="s">
        <v>19</v>
      </c>
      <c r="F343" s="237" t="s">
        <v>280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204</v>
      </c>
      <c r="AU343" s="243" t="s">
        <v>84</v>
      </c>
      <c r="AV343" s="13" t="s">
        <v>78</v>
      </c>
      <c r="AW343" s="13" t="s">
        <v>33</v>
      </c>
      <c r="AX343" s="13" t="s">
        <v>71</v>
      </c>
      <c r="AY343" s="243" t="s">
        <v>192</v>
      </c>
    </row>
    <row r="344" s="14" customFormat="1">
      <c r="A344" s="14"/>
      <c r="B344" s="244"/>
      <c r="C344" s="245"/>
      <c r="D344" s="235" t="s">
        <v>204</v>
      </c>
      <c r="E344" s="246" t="s">
        <v>19</v>
      </c>
      <c r="F344" s="247" t="s">
        <v>327</v>
      </c>
      <c r="G344" s="245"/>
      <c r="H344" s="248">
        <v>14.776999999999999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204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192</v>
      </c>
    </row>
    <row r="345" s="14" customFormat="1">
      <c r="A345" s="14"/>
      <c r="B345" s="244"/>
      <c r="C345" s="245"/>
      <c r="D345" s="235" t="s">
        <v>204</v>
      </c>
      <c r="E345" s="246" t="s">
        <v>19</v>
      </c>
      <c r="F345" s="247" t="s">
        <v>328</v>
      </c>
      <c r="G345" s="245"/>
      <c r="H345" s="248">
        <v>-3.1520000000000001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204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192</v>
      </c>
    </row>
    <row r="346" s="13" customFormat="1">
      <c r="A346" s="13"/>
      <c r="B346" s="233"/>
      <c r="C346" s="234"/>
      <c r="D346" s="235" t="s">
        <v>204</v>
      </c>
      <c r="E346" s="236" t="s">
        <v>19</v>
      </c>
      <c r="F346" s="237" t="s">
        <v>282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204</v>
      </c>
      <c r="AU346" s="243" t="s">
        <v>84</v>
      </c>
      <c r="AV346" s="13" t="s">
        <v>78</v>
      </c>
      <c r="AW346" s="13" t="s">
        <v>33</v>
      </c>
      <c r="AX346" s="13" t="s">
        <v>71</v>
      </c>
      <c r="AY346" s="243" t="s">
        <v>192</v>
      </c>
    </row>
    <row r="347" s="14" customFormat="1">
      <c r="A347" s="14"/>
      <c r="B347" s="244"/>
      <c r="C347" s="245"/>
      <c r="D347" s="235" t="s">
        <v>204</v>
      </c>
      <c r="E347" s="246" t="s">
        <v>19</v>
      </c>
      <c r="F347" s="247" t="s">
        <v>329</v>
      </c>
      <c r="G347" s="245"/>
      <c r="H347" s="248">
        <v>33.143000000000001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204</v>
      </c>
      <c r="AU347" s="254" t="s">
        <v>84</v>
      </c>
      <c r="AV347" s="14" t="s">
        <v>84</v>
      </c>
      <c r="AW347" s="14" t="s">
        <v>33</v>
      </c>
      <c r="AX347" s="14" t="s">
        <v>71</v>
      </c>
      <c r="AY347" s="254" t="s">
        <v>192</v>
      </c>
    </row>
    <row r="348" s="14" customFormat="1">
      <c r="A348" s="14"/>
      <c r="B348" s="244"/>
      <c r="C348" s="245"/>
      <c r="D348" s="235" t="s">
        <v>204</v>
      </c>
      <c r="E348" s="246" t="s">
        <v>19</v>
      </c>
      <c r="F348" s="247" t="s">
        <v>330</v>
      </c>
      <c r="G348" s="245"/>
      <c r="H348" s="248">
        <v>1.4179999999999999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204</v>
      </c>
      <c r="AU348" s="254" t="s">
        <v>84</v>
      </c>
      <c r="AV348" s="14" t="s">
        <v>84</v>
      </c>
      <c r="AW348" s="14" t="s">
        <v>33</v>
      </c>
      <c r="AX348" s="14" t="s">
        <v>71</v>
      </c>
      <c r="AY348" s="254" t="s">
        <v>192</v>
      </c>
    </row>
    <row r="349" s="14" customFormat="1">
      <c r="A349" s="14"/>
      <c r="B349" s="244"/>
      <c r="C349" s="245"/>
      <c r="D349" s="235" t="s">
        <v>204</v>
      </c>
      <c r="E349" s="246" t="s">
        <v>19</v>
      </c>
      <c r="F349" s="247" t="s">
        <v>331</v>
      </c>
      <c r="G349" s="245"/>
      <c r="H349" s="248">
        <v>-5.6559999999999997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204</v>
      </c>
      <c r="AU349" s="254" t="s">
        <v>84</v>
      </c>
      <c r="AV349" s="14" t="s">
        <v>84</v>
      </c>
      <c r="AW349" s="14" t="s">
        <v>33</v>
      </c>
      <c r="AX349" s="14" t="s">
        <v>71</v>
      </c>
      <c r="AY349" s="254" t="s">
        <v>192</v>
      </c>
    </row>
    <row r="350" s="14" customFormat="1">
      <c r="A350" s="14"/>
      <c r="B350" s="244"/>
      <c r="C350" s="245"/>
      <c r="D350" s="235" t="s">
        <v>204</v>
      </c>
      <c r="E350" s="246" t="s">
        <v>19</v>
      </c>
      <c r="F350" s="247" t="s">
        <v>332</v>
      </c>
      <c r="G350" s="245"/>
      <c r="H350" s="248">
        <v>-2.0249999999999999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204</v>
      </c>
      <c r="AU350" s="254" t="s">
        <v>84</v>
      </c>
      <c r="AV350" s="14" t="s">
        <v>84</v>
      </c>
      <c r="AW350" s="14" t="s">
        <v>33</v>
      </c>
      <c r="AX350" s="14" t="s">
        <v>71</v>
      </c>
      <c r="AY350" s="254" t="s">
        <v>192</v>
      </c>
    </row>
    <row r="351" s="15" customFormat="1">
      <c r="A351" s="15"/>
      <c r="B351" s="255"/>
      <c r="C351" s="256"/>
      <c r="D351" s="235" t="s">
        <v>204</v>
      </c>
      <c r="E351" s="257" t="s">
        <v>19</v>
      </c>
      <c r="F351" s="258" t="s">
        <v>210</v>
      </c>
      <c r="G351" s="256"/>
      <c r="H351" s="259">
        <v>38.505000000000003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204</v>
      </c>
      <c r="AU351" s="265" t="s">
        <v>84</v>
      </c>
      <c r="AV351" s="15" t="s">
        <v>200</v>
      </c>
      <c r="AW351" s="15" t="s">
        <v>33</v>
      </c>
      <c r="AX351" s="15" t="s">
        <v>78</v>
      </c>
      <c r="AY351" s="265" t="s">
        <v>192</v>
      </c>
    </row>
    <row r="352" s="12" customFormat="1" ht="22.8" customHeight="1">
      <c r="A352" s="12"/>
      <c r="B352" s="199"/>
      <c r="C352" s="200"/>
      <c r="D352" s="201" t="s">
        <v>70</v>
      </c>
      <c r="E352" s="213" t="s">
        <v>389</v>
      </c>
      <c r="F352" s="213" t="s">
        <v>390</v>
      </c>
      <c r="G352" s="200"/>
      <c r="H352" s="200"/>
      <c r="I352" s="203"/>
      <c r="J352" s="214">
        <f>BK352</f>
        <v>0</v>
      </c>
      <c r="K352" s="200"/>
      <c r="L352" s="205"/>
      <c r="M352" s="206"/>
      <c r="N352" s="207"/>
      <c r="O352" s="207"/>
      <c r="P352" s="208">
        <f>SUM(P353:P362)</f>
        <v>0</v>
      </c>
      <c r="Q352" s="207"/>
      <c r="R352" s="208">
        <f>SUM(R353:R362)</f>
        <v>0</v>
      </c>
      <c r="S352" s="207"/>
      <c r="T352" s="209">
        <f>SUM(T353:T362)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78</v>
      </c>
      <c r="AT352" s="211" t="s">
        <v>70</v>
      </c>
      <c r="AU352" s="211" t="s">
        <v>78</v>
      </c>
      <c r="AY352" s="210" t="s">
        <v>192</v>
      </c>
      <c r="BK352" s="212">
        <f>SUM(BK353:BK362)</f>
        <v>0</v>
      </c>
    </row>
    <row r="353" s="2" customFormat="1" ht="24.15" customHeight="1">
      <c r="A353" s="41"/>
      <c r="B353" s="42"/>
      <c r="C353" s="215" t="s">
        <v>391</v>
      </c>
      <c r="D353" s="215" t="s">
        <v>195</v>
      </c>
      <c r="E353" s="216" t="s">
        <v>392</v>
      </c>
      <c r="F353" s="217" t="s">
        <v>393</v>
      </c>
      <c r="G353" s="218" t="s">
        <v>226</v>
      </c>
      <c r="H353" s="219">
        <v>1.315</v>
      </c>
      <c r="I353" s="220"/>
      <c r="J353" s="221">
        <f>ROUND(I353*H353,2)</f>
        <v>0</v>
      </c>
      <c r="K353" s="217" t="s">
        <v>199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200</v>
      </c>
      <c r="AT353" s="226" t="s">
        <v>195</v>
      </c>
      <c r="AU353" s="226" t="s">
        <v>84</v>
      </c>
      <c r="AY353" s="20" t="s">
        <v>192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84</v>
      </c>
      <c r="BK353" s="227">
        <f>ROUND(I353*H353,2)</f>
        <v>0</v>
      </c>
      <c r="BL353" s="20" t="s">
        <v>200</v>
      </c>
      <c r="BM353" s="226" t="s">
        <v>394</v>
      </c>
    </row>
    <row r="354" s="2" customFormat="1">
      <c r="A354" s="41"/>
      <c r="B354" s="42"/>
      <c r="C354" s="43"/>
      <c r="D354" s="228" t="s">
        <v>202</v>
      </c>
      <c r="E354" s="43"/>
      <c r="F354" s="229" t="s">
        <v>395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202</v>
      </c>
      <c r="AU354" s="20" t="s">
        <v>84</v>
      </c>
    </row>
    <row r="355" s="2" customFormat="1" ht="21.75" customHeight="1">
      <c r="A355" s="41"/>
      <c r="B355" s="42"/>
      <c r="C355" s="215" t="s">
        <v>396</v>
      </c>
      <c r="D355" s="215" t="s">
        <v>195</v>
      </c>
      <c r="E355" s="216" t="s">
        <v>397</v>
      </c>
      <c r="F355" s="217" t="s">
        <v>398</v>
      </c>
      <c r="G355" s="218" t="s">
        <v>226</v>
      </c>
      <c r="H355" s="219">
        <v>1.315</v>
      </c>
      <c r="I355" s="220"/>
      <c r="J355" s="221">
        <f>ROUND(I355*H355,2)</f>
        <v>0</v>
      </c>
      <c r="K355" s="217" t="s">
        <v>199</v>
      </c>
      <c r="L355" s="47"/>
      <c r="M355" s="222" t="s">
        <v>19</v>
      </c>
      <c r="N355" s="223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200</v>
      </c>
      <c r="AT355" s="226" t="s">
        <v>195</v>
      </c>
      <c r="AU355" s="226" t="s">
        <v>84</v>
      </c>
      <c r="AY355" s="20" t="s">
        <v>192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84</v>
      </c>
      <c r="BK355" s="227">
        <f>ROUND(I355*H355,2)</f>
        <v>0</v>
      </c>
      <c r="BL355" s="20" t="s">
        <v>200</v>
      </c>
      <c r="BM355" s="226" t="s">
        <v>399</v>
      </c>
    </row>
    <row r="356" s="2" customFormat="1">
      <c r="A356" s="41"/>
      <c r="B356" s="42"/>
      <c r="C356" s="43"/>
      <c r="D356" s="228" t="s">
        <v>202</v>
      </c>
      <c r="E356" s="43"/>
      <c r="F356" s="229" t="s">
        <v>400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202</v>
      </c>
      <c r="AU356" s="20" t="s">
        <v>84</v>
      </c>
    </row>
    <row r="357" s="2" customFormat="1" ht="24.15" customHeight="1">
      <c r="A357" s="41"/>
      <c r="B357" s="42"/>
      <c r="C357" s="215" t="s">
        <v>401</v>
      </c>
      <c r="D357" s="215" t="s">
        <v>195</v>
      </c>
      <c r="E357" s="216" t="s">
        <v>402</v>
      </c>
      <c r="F357" s="217" t="s">
        <v>403</v>
      </c>
      <c r="G357" s="218" t="s">
        <v>226</v>
      </c>
      <c r="H357" s="219">
        <v>5.2599999999999998</v>
      </c>
      <c r="I357" s="220"/>
      <c r="J357" s="221">
        <f>ROUND(I357*H357,2)</f>
        <v>0</v>
      </c>
      <c r="K357" s="217" t="s">
        <v>199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200</v>
      </c>
      <c r="AT357" s="226" t="s">
        <v>195</v>
      </c>
      <c r="AU357" s="226" t="s">
        <v>84</v>
      </c>
      <c r="AY357" s="20" t="s">
        <v>192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84</v>
      </c>
      <c r="BK357" s="227">
        <f>ROUND(I357*H357,2)</f>
        <v>0</v>
      </c>
      <c r="BL357" s="20" t="s">
        <v>200</v>
      </c>
      <c r="BM357" s="226" t="s">
        <v>404</v>
      </c>
    </row>
    <row r="358" s="2" customFormat="1">
      <c r="A358" s="41"/>
      <c r="B358" s="42"/>
      <c r="C358" s="43"/>
      <c r="D358" s="228" t="s">
        <v>202</v>
      </c>
      <c r="E358" s="43"/>
      <c r="F358" s="229" t="s">
        <v>405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202</v>
      </c>
      <c r="AU358" s="20" t="s">
        <v>84</v>
      </c>
    </row>
    <row r="359" s="14" customFormat="1">
      <c r="A359" s="14"/>
      <c r="B359" s="244"/>
      <c r="C359" s="245"/>
      <c r="D359" s="235" t="s">
        <v>204</v>
      </c>
      <c r="E359" s="246" t="s">
        <v>19</v>
      </c>
      <c r="F359" s="247" t="s">
        <v>406</v>
      </c>
      <c r="G359" s="245"/>
      <c r="H359" s="248">
        <v>5.2599999999999998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204</v>
      </c>
      <c r="AU359" s="254" t="s">
        <v>84</v>
      </c>
      <c r="AV359" s="14" t="s">
        <v>84</v>
      </c>
      <c r="AW359" s="14" t="s">
        <v>33</v>
      </c>
      <c r="AX359" s="14" t="s">
        <v>71</v>
      </c>
      <c r="AY359" s="254" t="s">
        <v>192</v>
      </c>
    </row>
    <row r="360" s="15" customFormat="1">
      <c r="A360" s="15"/>
      <c r="B360" s="255"/>
      <c r="C360" s="256"/>
      <c r="D360" s="235" t="s">
        <v>204</v>
      </c>
      <c r="E360" s="257" t="s">
        <v>19</v>
      </c>
      <c r="F360" s="258" t="s">
        <v>210</v>
      </c>
      <c r="G360" s="256"/>
      <c r="H360" s="259">
        <v>5.2599999999999998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204</v>
      </c>
      <c r="AU360" s="265" t="s">
        <v>84</v>
      </c>
      <c r="AV360" s="15" t="s">
        <v>200</v>
      </c>
      <c r="AW360" s="15" t="s">
        <v>33</v>
      </c>
      <c r="AX360" s="15" t="s">
        <v>78</v>
      </c>
      <c r="AY360" s="265" t="s">
        <v>192</v>
      </c>
    </row>
    <row r="361" s="2" customFormat="1" ht="24.15" customHeight="1">
      <c r="A361" s="41"/>
      <c r="B361" s="42"/>
      <c r="C361" s="215" t="s">
        <v>407</v>
      </c>
      <c r="D361" s="215" t="s">
        <v>195</v>
      </c>
      <c r="E361" s="216" t="s">
        <v>408</v>
      </c>
      <c r="F361" s="217" t="s">
        <v>409</v>
      </c>
      <c r="G361" s="218" t="s">
        <v>226</v>
      </c>
      <c r="H361" s="219">
        <v>1.315</v>
      </c>
      <c r="I361" s="220"/>
      <c r="J361" s="221">
        <f>ROUND(I361*H361,2)</f>
        <v>0</v>
      </c>
      <c r="K361" s="217" t="s">
        <v>199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200</v>
      </c>
      <c r="AT361" s="226" t="s">
        <v>195</v>
      </c>
      <c r="AU361" s="226" t="s">
        <v>84</v>
      </c>
      <c r="AY361" s="20" t="s">
        <v>192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84</v>
      </c>
      <c r="BK361" s="227">
        <f>ROUND(I361*H361,2)</f>
        <v>0</v>
      </c>
      <c r="BL361" s="20" t="s">
        <v>200</v>
      </c>
      <c r="BM361" s="226" t="s">
        <v>410</v>
      </c>
    </row>
    <row r="362" s="2" customFormat="1">
      <c r="A362" s="41"/>
      <c r="B362" s="42"/>
      <c r="C362" s="43"/>
      <c r="D362" s="228" t="s">
        <v>202</v>
      </c>
      <c r="E362" s="43"/>
      <c r="F362" s="229" t="s">
        <v>411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202</v>
      </c>
      <c r="AU362" s="20" t="s">
        <v>84</v>
      </c>
    </row>
    <row r="363" s="12" customFormat="1" ht="22.8" customHeight="1">
      <c r="A363" s="12"/>
      <c r="B363" s="199"/>
      <c r="C363" s="200"/>
      <c r="D363" s="201" t="s">
        <v>70</v>
      </c>
      <c r="E363" s="213" t="s">
        <v>412</v>
      </c>
      <c r="F363" s="213" t="s">
        <v>413</v>
      </c>
      <c r="G363" s="200"/>
      <c r="H363" s="200"/>
      <c r="I363" s="203"/>
      <c r="J363" s="214">
        <f>BK363</f>
        <v>0</v>
      </c>
      <c r="K363" s="200"/>
      <c r="L363" s="205"/>
      <c r="M363" s="206"/>
      <c r="N363" s="207"/>
      <c r="O363" s="207"/>
      <c r="P363" s="208">
        <f>SUM(P364:P365)</f>
        <v>0</v>
      </c>
      <c r="Q363" s="207"/>
      <c r="R363" s="208">
        <f>SUM(R364:R365)</f>
        <v>0</v>
      </c>
      <c r="S363" s="207"/>
      <c r="T363" s="209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78</v>
      </c>
      <c r="AT363" s="211" t="s">
        <v>70</v>
      </c>
      <c r="AU363" s="211" t="s">
        <v>78</v>
      </c>
      <c r="AY363" s="210" t="s">
        <v>192</v>
      </c>
      <c r="BK363" s="212">
        <f>SUM(BK364:BK365)</f>
        <v>0</v>
      </c>
    </row>
    <row r="364" s="2" customFormat="1" ht="33" customHeight="1">
      <c r="A364" s="41"/>
      <c r="B364" s="42"/>
      <c r="C364" s="215" t="s">
        <v>414</v>
      </c>
      <c r="D364" s="215" t="s">
        <v>195</v>
      </c>
      <c r="E364" s="216" t="s">
        <v>415</v>
      </c>
      <c r="F364" s="217" t="s">
        <v>416</v>
      </c>
      <c r="G364" s="218" t="s">
        <v>226</v>
      </c>
      <c r="H364" s="219">
        <v>1.9910000000000001</v>
      </c>
      <c r="I364" s="220"/>
      <c r="J364" s="221">
        <f>ROUND(I364*H364,2)</f>
        <v>0</v>
      </c>
      <c r="K364" s="217" t="s">
        <v>199</v>
      </c>
      <c r="L364" s="47"/>
      <c r="M364" s="222" t="s">
        <v>19</v>
      </c>
      <c r="N364" s="223" t="s">
        <v>43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200</v>
      </c>
      <c r="AT364" s="226" t="s">
        <v>195</v>
      </c>
      <c r="AU364" s="226" t="s">
        <v>84</v>
      </c>
      <c r="AY364" s="20" t="s">
        <v>192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84</v>
      </c>
      <c r="BK364" s="227">
        <f>ROUND(I364*H364,2)</f>
        <v>0</v>
      </c>
      <c r="BL364" s="20" t="s">
        <v>200</v>
      </c>
      <c r="BM364" s="226" t="s">
        <v>417</v>
      </c>
    </row>
    <row r="365" s="2" customFormat="1">
      <c r="A365" s="41"/>
      <c r="B365" s="42"/>
      <c r="C365" s="43"/>
      <c r="D365" s="228" t="s">
        <v>202</v>
      </c>
      <c r="E365" s="43"/>
      <c r="F365" s="229" t="s">
        <v>418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202</v>
      </c>
      <c r="AU365" s="20" t="s">
        <v>84</v>
      </c>
    </row>
    <row r="366" s="12" customFormat="1" ht="25.92" customHeight="1">
      <c r="A366" s="12"/>
      <c r="B366" s="199"/>
      <c r="C366" s="200"/>
      <c r="D366" s="201" t="s">
        <v>70</v>
      </c>
      <c r="E366" s="202" t="s">
        <v>419</v>
      </c>
      <c r="F366" s="202" t="s">
        <v>420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P367+P379+P388+P524+P622+P729+P842+P861</f>
        <v>0</v>
      </c>
      <c r="Q366" s="207"/>
      <c r="R366" s="208">
        <f>R367+R379+R388+R524+R622+R729+R842+R861</f>
        <v>0.98142843000000013</v>
      </c>
      <c r="S366" s="207"/>
      <c r="T366" s="209">
        <f>T367+T379+T388+T524+T622+T729+T842+T861</f>
        <v>0.7234659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84</v>
      </c>
      <c r="AT366" s="211" t="s">
        <v>70</v>
      </c>
      <c r="AU366" s="211" t="s">
        <v>71</v>
      </c>
      <c r="AY366" s="210" t="s">
        <v>192</v>
      </c>
      <c r="BK366" s="212">
        <f>BK367+BK379+BK388+BK524+BK622+BK729+BK842+BK861</f>
        <v>0</v>
      </c>
    </row>
    <row r="367" s="12" customFormat="1" ht="22.8" customHeight="1">
      <c r="A367" s="12"/>
      <c r="B367" s="199"/>
      <c r="C367" s="200"/>
      <c r="D367" s="201" t="s">
        <v>70</v>
      </c>
      <c r="E367" s="213" t="s">
        <v>421</v>
      </c>
      <c r="F367" s="213" t="s">
        <v>422</v>
      </c>
      <c r="G367" s="200"/>
      <c r="H367" s="200"/>
      <c r="I367" s="203"/>
      <c r="J367" s="214">
        <f>BK367</f>
        <v>0</v>
      </c>
      <c r="K367" s="200"/>
      <c r="L367" s="205"/>
      <c r="M367" s="206"/>
      <c r="N367" s="207"/>
      <c r="O367" s="207"/>
      <c r="P367" s="208">
        <f>SUM(P368:P378)</f>
        <v>0</v>
      </c>
      <c r="Q367" s="207"/>
      <c r="R367" s="208">
        <f>SUM(R368:R378)</f>
        <v>0.0104</v>
      </c>
      <c r="S367" s="207"/>
      <c r="T367" s="209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0" t="s">
        <v>84</v>
      </c>
      <c r="AT367" s="211" t="s">
        <v>70</v>
      </c>
      <c r="AU367" s="211" t="s">
        <v>78</v>
      </c>
      <c r="AY367" s="210" t="s">
        <v>192</v>
      </c>
      <c r="BK367" s="212">
        <f>SUM(BK368:BK378)</f>
        <v>0</v>
      </c>
    </row>
    <row r="368" s="2" customFormat="1" ht="16.5" customHeight="1">
      <c r="A368" s="41"/>
      <c r="B368" s="42"/>
      <c r="C368" s="215" t="s">
        <v>423</v>
      </c>
      <c r="D368" s="215" t="s">
        <v>195</v>
      </c>
      <c r="E368" s="216" t="s">
        <v>424</v>
      </c>
      <c r="F368" s="217" t="s">
        <v>425</v>
      </c>
      <c r="G368" s="218" t="s">
        <v>198</v>
      </c>
      <c r="H368" s="219">
        <v>1</v>
      </c>
      <c r="I368" s="220"/>
      <c r="J368" s="221">
        <f>ROUND(I368*H368,2)</f>
        <v>0</v>
      </c>
      <c r="K368" s="217" t="s">
        <v>199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321</v>
      </c>
      <c r="AT368" s="226" t="s">
        <v>195</v>
      </c>
      <c r="AU368" s="226" t="s">
        <v>84</v>
      </c>
      <c r="AY368" s="20" t="s">
        <v>192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84</v>
      </c>
      <c r="BK368" s="227">
        <f>ROUND(I368*H368,2)</f>
        <v>0</v>
      </c>
      <c r="BL368" s="20" t="s">
        <v>321</v>
      </c>
      <c r="BM368" s="226" t="s">
        <v>426</v>
      </c>
    </row>
    <row r="369" s="2" customFormat="1">
      <c r="A369" s="41"/>
      <c r="B369" s="42"/>
      <c r="C369" s="43"/>
      <c r="D369" s="228" t="s">
        <v>202</v>
      </c>
      <c r="E369" s="43"/>
      <c r="F369" s="229" t="s">
        <v>427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84</v>
      </c>
    </row>
    <row r="370" s="13" customFormat="1">
      <c r="A370" s="13"/>
      <c r="B370" s="233"/>
      <c r="C370" s="234"/>
      <c r="D370" s="235" t="s">
        <v>204</v>
      </c>
      <c r="E370" s="236" t="s">
        <v>19</v>
      </c>
      <c r="F370" s="237" t="s">
        <v>205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204</v>
      </c>
      <c r="AU370" s="243" t="s">
        <v>84</v>
      </c>
      <c r="AV370" s="13" t="s">
        <v>78</v>
      </c>
      <c r="AW370" s="13" t="s">
        <v>33</v>
      </c>
      <c r="AX370" s="13" t="s">
        <v>71</v>
      </c>
      <c r="AY370" s="243" t="s">
        <v>192</v>
      </c>
    </row>
    <row r="371" s="14" customFormat="1">
      <c r="A371" s="14"/>
      <c r="B371" s="244"/>
      <c r="C371" s="245"/>
      <c r="D371" s="235" t="s">
        <v>204</v>
      </c>
      <c r="E371" s="246" t="s">
        <v>19</v>
      </c>
      <c r="F371" s="247" t="s">
        <v>78</v>
      </c>
      <c r="G371" s="245"/>
      <c r="H371" s="248">
        <v>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204</v>
      </c>
      <c r="AU371" s="254" t="s">
        <v>84</v>
      </c>
      <c r="AV371" s="14" t="s">
        <v>84</v>
      </c>
      <c r="AW371" s="14" t="s">
        <v>33</v>
      </c>
      <c r="AX371" s="14" t="s">
        <v>71</v>
      </c>
      <c r="AY371" s="254" t="s">
        <v>192</v>
      </c>
    </row>
    <row r="372" s="15" customFormat="1">
      <c r="A372" s="15"/>
      <c r="B372" s="255"/>
      <c r="C372" s="256"/>
      <c r="D372" s="235" t="s">
        <v>204</v>
      </c>
      <c r="E372" s="257" t="s">
        <v>19</v>
      </c>
      <c r="F372" s="258" t="s">
        <v>210</v>
      </c>
      <c r="G372" s="256"/>
      <c r="H372" s="259">
        <v>1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5" t="s">
        <v>204</v>
      </c>
      <c r="AU372" s="265" t="s">
        <v>84</v>
      </c>
      <c r="AV372" s="15" t="s">
        <v>200</v>
      </c>
      <c r="AW372" s="15" t="s">
        <v>33</v>
      </c>
      <c r="AX372" s="15" t="s">
        <v>78</v>
      </c>
      <c r="AY372" s="265" t="s">
        <v>192</v>
      </c>
    </row>
    <row r="373" s="2" customFormat="1" ht="16.5" customHeight="1">
      <c r="A373" s="41"/>
      <c r="B373" s="42"/>
      <c r="C373" s="266" t="s">
        <v>428</v>
      </c>
      <c r="D373" s="266" t="s">
        <v>211</v>
      </c>
      <c r="E373" s="267" t="s">
        <v>429</v>
      </c>
      <c r="F373" s="268" t="s">
        <v>430</v>
      </c>
      <c r="G373" s="269" t="s">
        <v>198</v>
      </c>
      <c r="H373" s="270">
        <v>1</v>
      </c>
      <c r="I373" s="271"/>
      <c r="J373" s="272">
        <f>ROUND(I373*H373,2)</f>
        <v>0</v>
      </c>
      <c r="K373" s="268" t="s">
        <v>199</v>
      </c>
      <c r="L373" s="273"/>
      <c r="M373" s="274" t="s">
        <v>19</v>
      </c>
      <c r="N373" s="275" t="s">
        <v>43</v>
      </c>
      <c r="O373" s="87"/>
      <c r="P373" s="224">
        <f>O373*H373</f>
        <v>0</v>
      </c>
      <c r="Q373" s="224">
        <v>0.0104</v>
      </c>
      <c r="R373" s="224">
        <f>Q373*H373</f>
        <v>0.0104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423</v>
      </c>
      <c r="AT373" s="226" t="s">
        <v>211</v>
      </c>
      <c r="AU373" s="226" t="s">
        <v>84</v>
      </c>
      <c r="AY373" s="20" t="s">
        <v>192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84</v>
      </c>
      <c r="BK373" s="227">
        <f>ROUND(I373*H373,2)</f>
        <v>0</v>
      </c>
      <c r="BL373" s="20" t="s">
        <v>321</v>
      </c>
      <c r="BM373" s="226" t="s">
        <v>431</v>
      </c>
    </row>
    <row r="374" s="13" customFormat="1">
      <c r="A374" s="13"/>
      <c r="B374" s="233"/>
      <c r="C374" s="234"/>
      <c r="D374" s="235" t="s">
        <v>204</v>
      </c>
      <c r="E374" s="236" t="s">
        <v>19</v>
      </c>
      <c r="F374" s="237" t="s">
        <v>205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204</v>
      </c>
      <c r="AU374" s="243" t="s">
        <v>84</v>
      </c>
      <c r="AV374" s="13" t="s">
        <v>78</v>
      </c>
      <c r="AW374" s="13" t="s">
        <v>33</v>
      </c>
      <c r="AX374" s="13" t="s">
        <v>71</v>
      </c>
      <c r="AY374" s="243" t="s">
        <v>192</v>
      </c>
    </row>
    <row r="375" s="14" customFormat="1">
      <c r="A375" s="14"/>
      <c r="B375" s="244"/>
      <c r="C375" s="245"/>
      <c r="D375" s="235" t="s">
        <v>204</v>
      </c>
      <c r="E375" s="246" t="s">
        <v>19</v>
      </c>
      <c r="F375" s="247" t="s">
        <v>78</v>
      </c>
      <c r="G375" s="245"/>
      <c r="H375" s="248">
        <v>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204</v>
      </c>
      <c r="AU375" s="254" t="s">
        <v>84</v>
      </c>
      <c r="AV375" s="14" t="s">
        <v>84</v>
      </c>
      <c r="AW375" s="14" t="s">
        <v>33</v>
      </c>
      <c r="AX375" s="14" t="s">
        <v>71</v>
      </c>
      <c r="AY375" s="254" t="s">
        <v>192</v>
      </c>
    </row>
    <row r="376" s="15" customFormat="1">
      <c r="A376" s="15"/>
      <c r="B376" s="255"/>
      <c r="C376" s="256"/>
      <c r="D376" s="235" t="s">
        <v>204</v>
      </c>
      <c r="E376" s="257" t="s">
        <v>19</v>
      </c>
      <c r="F376" s="258" t="s">
        <v>210</v>
      </c>
      <c r="G376" s="256"/>
      <c r="H376" s="259">
        <v>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204</v>
      </c>
      <c r="AU376" s="265" t="s">
        <v>84</v>
      </c>
      <c r="AV376" s="15" t="s">
        <v>200</v>
      </c>
      <c r="AW376" s="15" t="s">
        <v>33</v>
      </c>
      <c r="AX376" s="15" t="s">
        <v>78</v>
      </c>
      <c r="AY376" s="265" t="s">
        <v>192</v>
      </c>
    </row>
    <row r="377" s="2" customFormat="1" ht="33" customHeight="1">
      <c r="A377" s="41"/>
      <c r="B377" s="42"/>
      <c r="C377" s="215" t="s">
        <v>432</v>
      </c>
      <c r="D377" s="215" t="s">
        <v>195</v>
      </c>
      <c r="E377" s="216" t="s">
        <v>433</v>
      </c>
      <c r="F377" s="217" t="s">
        <v>434</v>
      </c>
      <c r="G377" s="218" t="s">
        <v>226</v>
      </c>
      <c r="H377" s="219">
        <v>0.01</v>
      </c>
      <c r="I377" s="220"/>
      <c r="J377" s="221">
        <f>ROUND(I377*H377,2)</f>
        <v>0</v>
      </c>
      <c r="K377" s="217" t="s">
        <v>199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321</v>
      </c>
      <c r="AT377" s="226" t="s">
        <v>195</v>
      </c>
      <c r="AU377" s="226" t="s">
        <v>84</v>
      </c>
      <c r="AY377" s="20" t="s">
        <v>192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84</v>
      </c>
      <c r="BK377" s="227">
        <f>ROUND(I377*H377,2)</f>
        <v>0</v>
      </c>
      <c r="BL377" s="20" t="s">
        <v>321</v>
      </c>
      <c r="BM377" s="226" t="s">
        <v>435</v>
      </c>
    </row>
    <row r="378" s="2" customFormat="1">
      <c r="A378" s="41"/>
      <c r="B378" s="42"/>
      <c r="C378" s="43"/>
      <c r="D378" s="228" t="s">
        <v>202</v>
      </c>
      <c r="E378" s="43"/>
      <c r="F378" s="229" t="s">
        <v>436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202</v>
      </c>
      <c r="AU378" s="20" t="s">
        <v>84</v>
      </c>
    </row>
    <row r="379" s="12" customFormat="1" ht="22.8" customHeight="1">
      <c r="A379" s="12"/>
      <c r="B379" s="199"/>
      <c r="C379" s="200"/>
      <c r="D379" s="201" t="s">
        <v>70</v>
      </c>
      <c r="E379" s="213" t="s">
        <v>437</v>
      </c>
      <c r="F379" s="213" t="s">
        <v>438</v>
      </c>
      <c r="G379" s="200"/>
      <c r="H379" s="200"/>
      <c r="I379" s="203"/>
      <c r="J379" s="214">
        <f>BK379</f>
        <v>0</v>
      </c>
      <c r="K379" s="200"/>
      <c r="L379" s="205"/>
      <c r="M379" s="206"/>
      <c r="N379" s="207"/>
      <c r="O379" s="207"/>
      <c r="P379" s="208">
        <f>SUM(P380:P387)</f>
        <v>0</v>
      </c>
      <c r="Q379" s="207"/>
      <c r="R379" s="208">
        <f>SUM(R380:R387)</f>
        <v>0.044655750000000001</v>
      </c>
      <c r="S379" s="207"/>
      <c r="T379" s="209">
        <f>SUM(T380:T387)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0" t="s">
        <v>84</v>
      </c>
      <c r="AT379" s="211" t="s">
        <v>70</v>
      </c>
      <c r="AU379" s="211" t="s">
        <v>78</v>
      </c>
      <c r="AY379" s="210" t="s">
        <v>192</v>
      </c>
      <c r="BK379" s="212">
        <f>SUM(BK380:BK387)</f>
        <v>0</v>
      </c>
    </row>
    <row r="380" s="2" customFormat="1" ht="21.75" customHeight="1">
      <c r="A380" s="41"/>
      <c r="B380" s="42"/>
      <c r="C380" s="215" t="s">
        <v>439</v>
      </c>
      <c r="D380" s="215" t="s">
        <v>195</v>
      </c>
      <c r="E380" s="216" t="s">
        <v>440</v>
      </c>
      <c r="F380" s="217" t="s">
        <v>441</v>
      </c>
      <c r="G380" s="218" t="s">
        <v>239</v>
      </c>
      <c r="H380" s="219">
        <v>0.44500000000000001</v>
      </c>
      <c r="I380" s="220"/>
      <c r="J380" s="221">
        <f>ROUND(I380*H380,2)</f>
        <v>0</v>
      </c>
      <c r="K380" s="217" t="s">
        <v>199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0.10035</v>
      </c>
      <c r="R380" s="224">
        <f>Q380*H380</f>
        <v>0.044655750000000001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321</v>
      </c>
      <c r="AT380" s="226" t="s">
        <v>195</v>
      </c>
      <c r="AU380" s="226" t="s">
        <v>84</v>
      </c>
      <c r="AY380" s="20" t="s">
        <v>192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84</v>
      </c>
      <c r="BK380" s="227">
        <f>ROUND(I380*H380,2)</f>
        <v>0</v>
      </c>
      <c r="BL380" s="20" t="s">
        <v>321</v>
      </c>
      <c r="BM380" s="226" t="s">
        <v>442</v>
      </c>
    </row>
    <row r="381" s="2" customFormat="1">
      <c r="A381" s="41"/>
      <c r="B381" s="42"/>
      <c r="C381" s="43"/>
      <c r="D381" s="228" t="s">
        <v>202</v>
      </c>
      <c r="E381" s="43"/>
      <c r="F381" s="229" t="s">
        <v>443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202</v>
      </c>
      <c r="AU381" s="20" t="s">
        <v>84</v>
      </c>
    </row>
    <row r="382" s="13" customFormat="1">
      <c r="A382" s="13"/>
      <c r="B382" s="233"/>
      <c r="C382" s="234"/>
      <c r="D382" s="235" t="s">
        <v>204</v>
      </c>
      <c r="E382" s="236" t="s">
        <v>19</v>
      </c>
      <c r="F382" s="237" t="s">
        <v>205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204</v>
      </c>
      <c r="AU382" s="243" t="s">
        <v>84</v>
      </c>
      <c r="AV382" s="13" t="s">
        <v>78</v>
      </c>
      <c r="AW382" s="13" t="s">
        <v>33</v>
      </c>
      <c r="AX382" s="13" t="s">
        <v>71</v>
      </c>
      <c r="AY382" s="243" t="s">
        <v>192</v>
      </c>
    </row>
    <row r="383" s="13" customFormat="1">
      <c r="A383" s="13"/>
      <c r="B383" s="233"/>
      <c r="C383" s="234"/>
      <c r="D383" s="235" t="s">
        <v>204</v>
      </c>
      <c r="E383" s="236" t="s">
        <v>19</v>
      </c>
      <c r="F383" s="237" t="s">
        <v>444</v>
      </c>
      <c r="G383" s="234"/>
      <c r="H383" s="236" t="s">
        <v>19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204</v>
      </c>
      <c r="AU383" s="243" t="s">
        <v>84</v>
      </c>
      <c r="AV383" s="13" t="s">
        <v>78</v>
      </c>
      <c r="AW383" s="13" t="s">
        <v>33</v>
      </c>
      <c r="AX383" s="13" t="s">
        <v>71</v>
      </c>
      <c r="AY383" s="243" t="s">
        <v>192</v>
      </c>
    </row>
    <row r="384" s="14" customFormat="1">
      <c r="A384" s="14"/>
      <c r="B384" s="244"/>
      <c r="C384" s="245"/>
      <c r="D384" s="235" t="s">
        <v>204</v>
      </c>
      <c r="E384" s="246" t="s">
        <v>19</v>
      </c>
      <c r="F384" s="247" t="s">
        <v>445</v>
      </c>
      <c r="G384" s="245"/>
      <c r="H384" s="248">
        <v>0.44500000000000001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204</v>
      </c>
      <c r="AU384" s="254" t="s">
        <v>84</v>
      </c>
      <c r="AV384" s="14" t="s">
        <v>84</v>
      </c>
      <c r="AW384" s="14" t="s">
        <v>33</v>
      </c>
      <c r="AX384" s="14" t="s">
        <v>71</v>
      </c>
      <c r="AY384" s="254" t="s">
        <v>192</v>
      </c>
    </row>
    <row r="385" s="15" customFormat="1">
      <c r="A385" s="15"/>
      <c r="B385" s="255"/>
      <c r="C385" s="256"/>
      <c r="D385" s="235" t="s">
        <v>204</v>
      </c>
      <c r="E385" s="257" t="s">
        <v>19</v>
      </c>
      <c r="F385" s="258" t="s">
        <v>210</v>
      </c>
      <c r="G385" s="256"/>
      <c r="H385" s="259">
        <v>0.44500000000000001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204</v>
      </c>
      <c r="AU385" s="265" t="s">
        <v>84</v>
      </c>
      <c r="AV385" s="15" t="s">
        <v>200</v>
      </c>
      <c r="AW385" s="15" t="s">
        <v>33</v>
      </c>
      <c r="AX385" s="15" t="s">
        <v>78</v>
      </c>
      <c r="AY385" s="265" t="s">
        <v>192</v>
      </c>
    </row>
    <row r="386" s="2" customFormat="1" ht="33" customHeight="1">
      <c r="A386" s="41"/>
      <c r="B386" s="42"/>
      <c r="C386" s="215" t="s">
        <v>446</v>
      </c>
      <c r="D386" s="215" t="s">
        <v>195</v>
      </c>
      <c r="E386" s="216" t="s">
        <v>447</v>
      </c>
      <c r="F386" s="217" t="s">
        <v>448</v>
      </c>
      <c r="G386" s="218" t="s">
        <v>226</v>
      </c>
      <c r="H386" s="219">
        <v>0.044999999999999998</v>
      </c>
      <c r="I386" s="220"/>
      <c r="J386" s="221">
        <f>ROUND(I386*H386,2)</f>
        <v>0</v>
      </c>
      <c r="K386" s="217" t="s">
        <v>199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321</v>
      </c>
      <c r="AT386" s="226" t="s">
        <v>195</v>
      </c>
      <c r="AU386" s="226" t="s">
        <v>84</v>
      </c>
      <c r="AY386" s="20" t="s">
        <v>192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84</v>
      </c>
      <c r="BK386" s="227">
        <f>ROUND(I386*H386,2)</f>
        <v>0</v>
      </c>
      <c r="BL386" s="20" t="s">
        <v>321</v>
      </c>
      <c r="BM386" s="226" t="s">
        <v>449</v>
      </c>
    </row>
    <row r="387" s="2" customFormat="1">
      <c r="A387" s="41"/>
      <c r="B387" s="42"/>
      <c r="C387" s="43"/>
      <c r="D387" s="228" t="s">
        <v>202</v>
      </c>
      <c r="E387" s="43"/>
      <c r="F387" s="229" t="s">
        <v>450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202</v>
      </c>
      <c r="AU387" s="20" t="s">
        <v>84</v>
      </c>
    </row>
    <row r="388" s="12" customFormat="1" ht="22.8" customHeight="1">
      <c r="A388" s="12"/>
      <c r="B388" s="199"/>
      <c r="C388" s="200"/>
      <c r="D388" s="201" t="s">
        <v>70</v>
      </c>
      <c r="E388" s="213" t="s">
        <v>451</v>
      </c>
      <c r="F388" s="213" t="s">
        <v>452</v>
      </c>
      <c r="G388" s="200"/>
      <c r="H388" s="200"/>
      <c r="I388" s="203"/>
      <c r="J388" s="214">
        <f>BK388</f>
        <v>0</v>
      </c>
      <c r="K388" s="200"/>
      <c r="L388" s="205"/>
      <c r="M388" s="206"/>
      <c r="N388" s="207"/>
      <c r="O388" s="207"/>
      <c r="P388" s="208">
        <f>SUM(P389:P523)</f>
        <v>0</v>
      </c>
      <c r="Q388" s="207"/>
      <c r="R388" s="208">
        <f>SUM(R389:R523)</f>
        <v>0.0969</v>
      </c>
      <c r="S388" s="207"/>
      <c r="T388" s="209">
        <f>SUM(T389:T523)</f>
        <v>0.67639340000000003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84</v>
      </c>
      <c r="AT388" s="211" t="s">
        <v>70</v>
      </c>
      <c r="AU388" s="211" t="s">
        <v>78</v>
      </c>
      <c r="AY388" s="210" t="s">
        <v>192</v>
      </c>
      <c r="BK388" s="212">
        <f>SUM(BK389:BK523)</f>
        <v>0</v>
      </c>
    </row>
    <row r="389" s="2" customFormat="1" ht="16.5" customHeight="1">
      <c r="A389" s="41"/>
      <c r="B389" s="42"/>
      <c r="C389" s="215" t="s">
        <v>453</v>
      </c>
      <c r="D389" s="215" t="s">
        <v>195</v>
      </c>
      <c r="E389" s="216" t="s">
        <v>454</v>
      </c>
      <c r="F389" s="217" t="s">
        <v>455</v>
      </c>
      <c r="G389" s="218" t="s">
        <v>239</v>
      </c>
      <c r="H389" s="219">
        <v>21.302</v>
      </c>
      <c r="I389" s="220"/>
      <c r="J389" s="221">
        <f>ROUND(I389*H389,2)</f>
        <v>0</v>
      </c>
      <c r="K389" s="217" t="s">
        <v>199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0.01695</v>
      </c>
      <c r="T389" s="225">
        <f>S389*H389</f>
        <v>0.36106889999999997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321</v>
      </c>
      <c r="AT389" s="226" t="s">
        <v>195</v>
      </c>
      <c r="AU389" s="226" t="s">
        <v>84</v>
      </c>
      <c r="AY389" s="20" t="s">
        <v>192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84</v>
      </c>
      <c r="BK389" s="227">
        <f>ROUND(I389*H389,2)</f>
        <v>0</v>
      </c>
      <c r="BL389" s="20" t="s">
        <v>321</v>
      </c>
      <c r="BM389" s="226" t="s">
        <v>456</v>
      </c>
    </row>
    <row r="390" s="2" customFormat="1">
      <c r="A390" s="41"/>
      <c r="B390" s="42"/>
      <c r="C390" s="43"/>
      <c r="D390" s="228" t="s">
        <v>202</v>
      </c>
      <c r="E390" s="43"/>
      <c r="F390" s="229" t="s">
        <v>457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202</v>
      </c>
      <c r="AU390" s="20" t="s">
        <v>84</v>
      </c>
    </row>
    <row r="391" s="13" customFormat="1">
      <c r="A391" s="13"/>
      <c r="B391" s="233"/>
      <c r="C391" s="234"/>
      <c r="D391" s="235" t="s">
        <v>204</v>
      </c>
      <c r="E391" s="236" t="s">
        <v>19</v>
      </c>
      <c r="F391" s="237" t="s">
        <v>458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204</v>
      </c>
      <c r="AU391" s="243" t="s">
        <v>84</v>
      </c>
      <c r="AV391" s="13" t="s">
        <v>78</v>
      </c>
      <c r="AW391" s="13" t="s">
        <v>33</v>
      </c>
      <c r="AX391" s="13" t="s">
        <v>71</v>
      </c>
      <c r="AY391" s="243" t="s">
        <v>192</v>
      </c>
    </row>
    <row r="392" s="14" customFormat="1">
      <c r="A392" s="14"/>
      <c r="B392" s="244"/>
      <c r="C392" s="245"/>
      <c r="D392" s="235" t="s">
        <v>204</v>
      </c>
      <c r="E392" s="246" t="s">
        <v>19</v>
      </c>
      <c r="F392" s="247" t="s">
        <v>459</v>
      </c>
      <c r="G392" s="245"/>
      <c r="H392" s="248">
        <v>17.190999999999999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204</v>
      </c>
      <c r="AU392" s="254" t="s">
        <v>84</v>
      </c>
      <c r="AV392" s="14" t="s">
        <v>84</v>
      </c>
      <c r="AW392" s="14" t="s">
        <v>33</v>
      </c>
      <c r="AX392" s="14" t="s">
        <v>71</v>
      </c>
      <c r="AY392" s="254" t="s">
        <v>192</v>
      </c>
    </row>
    <row r="393" s="14" customFormat="1">
      <c r="A393" s="14"/>
      <c r="B393" s="244"/>
      <c r="C393" s="245"/>
      <c r="D393" s="235" t="s">
        <v>204</v>
      </c>
      <c r="E393" s="246" t="s">
        <v>19</v>
      </c>
      <c r="F393" s="247" t="s">
        <v>460</v>
      </c>
      <c r="G393" s="245"/>
      <c r="H393" s="248">
        <v>1.869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204</v>
      </c>
      <c r="AU393" s="254" t="s">
        <v>84</v>
      </c>
      <c r="AV393" s="14" t="s">
        <v>84</v>
      </c>
      <c r="AW393" s="14" t="s">
        <v>33</v>
      </c>
      <c r="AX393" s="14" t="s">
        <v>71</v>
      </c>
      <c r="AY393" s="254" t="s">
        <v>192</v>
      </c>
    </row>
    <row r="394" s="14" customFormat="1">
      <c r="A394" s="14"/>
      <c r="B394" s="244"/>
      <c r="C394" s="245"/>
      <c r="D394" s="235" t="s">
        <v>204</v>
      </c>
      <c r="E394" s="246" t="s">
        <v>19</v>
      </c>
      <c r="F394" s="247" t="s">
        <v>461</v>
      </c>
      <c r="G394" s="245"/>
      <c r="H394" s="248">
        <v>3.601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204</v>
      </c>
      <c r="AU394" s="254" t="s">
        <v>84</v>
      </c>
      <c r="AV394" s="14" t="s">
        <v>84</v>
      </c>
      <c r="AW394" s="14" t="s">
        <v>33</v>
      </c>
      <c r="AX394" s="14" t="s">
        <v>71</v>
      </c>
      <c r="AY394" s="254" t="s">
        <v>192</v>
      </c>
    </row>
    <row r="395" s="14" customFormat="1">
      <c r="A395" s="14"/>
      <c r="B395" s="244"/>
      <c r="C395" s="245"/>
      <c r="D395" s="235" t="s">
        <v>204</v>
      </c>
      <c r="E395" s="246" t="s">
        <v>19</v>
      </c>
      <c r="F395" s="247" t="s">
        <v>462</v>
      </c>
      <c r="G395" s="245"/>
      <c r="H395" s="248">
        <v>-1.359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204</v>
      </c>
      <c r="AU395" s="254" t="s">
        <v>84</v>
      </c>
      <c r="AV395" s="14" t="s">
        <v>84</v>
      </c>
      <c r="AW395" s="14" t="s">
        <v>33</v>
      </c>
      <c r="AX395" s="14" t="s">
        <v>71</v>
      </c>
      <c r="AY395" s="254" t="s">
        <v>192</v>
      </c>
    </row>
    <row r="396" s="15" customFormat="1">
      <c r="A396" s="15"/>
      <c r="B396" s="255"/>
      <c r="C396" s="256"/>
      <c r="D396" s="235" t="s">
        <v>204</v>
      </c>
      <c r="E396" s="257" t="s">
        <v>19</v>
      </c>
      <c r="F396" s="258" t="s">
        <v>210</v>
      </c>
      <c r="G396" s="256"/>
      <c r="H396" s="259">
        <v>21.302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204</v>
      </c>
      <c r="AU396" s="265" t="s">
        <v>84</v>
      </c>
      <c r="AV396" s="15" t="s">
        <v>200</v>
      </c>
      <c r="AW396" s="15" t="s">
        <v>33</v>
      </c>
      <c r="AX396" s="15" t="s">
        <v>78</v>
      </c>
      <c r="AY396" s="265" t="s">
        <v>192</v>
      </c>
    </row>
    <row r="397" s="2" customFormat="1" ht="16.5" customHeight="1">
      <c r="A397" s="41"/>
      <c r="B397" s="42"/>
      <c r="C397" s="215" t="s">
        <v>463</v>
      </c>
      <c r="D397" s="215" t="s">
        <v>195</v>
      </c>
      <c r="E397" s="216" t="s">
        <v>464</v>
      </c>
      <c r="F397" s="217" t="s">
        <v>465</v>
      </c>
      <c r="G397" s="218" t="s">
        <v>239</v>
      </c>
      <c r="H397" s="219">
        <v>2.9300000000000002</v>
      </c>
      <c r="I397" s="220"/>
      <c r="J397" s="221">
        <f>ROUND(I397*H397,2)</f>
        <v>0</v>
      </c>
      <c r="K397" s="217" t="s">
        <v>199</v>
      </c>
      <c r="L397" s="47"/>
      <c r="M397" s="222" t="s">
        <v>19</v>
      </c>
      <c r="N397" s="223" t="s">
        <v>43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0.024649999999999998</v>
      </c>
      <c r="T397" s="225">
        <f>S397*H397</f>
        <v>0.072224499999999997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321</v>
      </c>
      <c r="AT397" s="226" t="s">
        <v>195</v>
      </c>
      <c r="AU397" s="226" t="s">
        <v>84</v>
      </c>
      <c r="AY397" s="20" t="s">
        <v>192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84</v>
      </c>
      <c r="BK397" s="227">
        <f>ROUND(I397*H397,2)</f>
        <v>0</v>
      </c>
      <c r="BL397" s="20" t="s">
        <v>321</v>
      </c>
      <c r="BM397" s="226" t="s">
        <v>466</v>
      </c>
    </row>
    <row r="398" s="2" customFormat="1">
      <c r="A398" s="41"/>
      <c r="B398" s="42"/>
      <c r="C398" s="43"/>
      <c r="D398" s="228" t="s">
        <v>202</v>
      </c>
      <c r="E398" s="43"/>
      <c r="F398" s="229" t="s">
        <v>467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202</v>
      </c>
      <c r="AU398" s="20" t="s">
        <v>84</v>
      </c>
    </row>
    <row r="399" s="13" customFormat="1">
      <c r="A399" s="13"/>
      <c r="B399" s="233"/>
      <c r="C399" s="234"/>
      <c r="D399" s="235" t="s">
        <v>204</v>
      </c>
      <c r="E399" s="236" t="s">
        <v>19</v>
      </c>
      <c r="F399" s="237" t="s">
        <v>458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204</v>
      </c>
      <c r="AU399" s="243" t="s">
        <v>84</v>
      </c>
      <c r="AV399" s="13" t="s">
        <v>78</v>
      </c>
      <c r="AW399" s="13" t="s">
        <v>33</v>
      </c>
      <c r="AX399" s="13" t="s">
        <v>71</v>
      </c>
      <c r="AY399" s="243" t="s">
        <v>192</v>
      </c>
    </row>
    <row r="400" s="13" customFormat="1">
      <c r="A400" s="13"/>
      <c r="B400" s="233"/>
      <c r="C400" s="234"/>
      <c r="D400" s="235" t="s">
        <v>204</v>
      </c>
      <c r="E400" s="236" t="s">
        <v>19</v>
      </c>
      <c r="F400" s="237" t="s">
        <v>468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204</v>
      </c>
      <c r="AU400" s="243" t="s">
        <v>84</v>
      </c>
      <c r="AV400" s="13" t="s">
        <v>78</v>
      </c>
      <c r="AW400" s="13" t="s">
        <v>33</v>
      </c>
      <c r="AX400" s="13" t="s">
        <v>71</v>
      </c>
      <c r="AY400" s="243" t="s">
        <v>192</v>
      </c>
    </row>
    <row r="401" s="14" customFormat="1">
      <c r="A401" s="14"/>
      <c r="B401" s="244"/>
      <c r="C401" s="245"/>
      <c r="D401" s="235" t="s">
        <v>204</v>
      </c>
      <c r="E401" s="246" t="s">
        <v>19</v>
      </c>
      <c r="F401" s="247" t="s">
        <v>469</v>
      </c>
      <c r="G401" s="245"/>
      <c r="H401" s="248">
        <v>1.97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204</v>
      </c>
      <c r="AU401" s="254" t="s">
        <v>84</v>
      </c>
      <c r="AV401" s="14" t="s">
        <v>84</v>
      </c>
      <c r="AW401" s="14" t="s">
        <v>33</v>
      </c>
      <c r="AX401" s="14" t="s">
        <v>71</v>
      </c>
      <c r="AY401" s="254" t="s">
        <v>192</v>
      </c>
    </row>
    <row r="402" s="13" customFormat="1">
      <c r="A402" s="13"/>
      <c r="B402" s="233"/>
      <c r="C402" s="234"/>
      <c r="D402" s="235" t="s">
        <v>204</v>
      </c>
      <c r="E402" s="236" t="s">
        <v>19</v>
      </c>
      <c r="F402" s="237" t="s">
        <v>470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204</v>
      </c>
      <c r="AU402" s="243" t="s">
        <v>84</v>
      </c>
      <c r="AV402" s="13" t="s">
        <v>78</v>
      </c>
      <c r="AW402" s="13" t="s">
        <v>33</v>
      </c>
      <c r="AX402" s="13" t="s">
        <v>71</v>
      </c>
      <c r="AY402" s="243" t="s">
        <v>192</v>
      </c>
    </row>
    <row r="403" s="14" customFormat="1">
      <c r="A403" s="14"/>
      <c r="B403" s="244"/>
      <c r="C403" s="245"/>
      <c r="D403" s="235" t="s">
        <v>204</v>
      </c>
      <c r="E403" s="246" t="s">
        <v>19</v>
      </c>
      <c r="F403" s="247" t="s">
        <v>471</v>
      </c>
      <c r="G403" s="245"/>
      <c r="H403" s="248">
        <v>0.95999999999999996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204</v>
      </c>
      <c r="AU403" s="254" t="s">
        <v>84</v>
      </c>
      <c r="AV403" s="14" t="s">
        <v>84</v>
      </c>
      <c r="AW403" s="14" t="s">
        <v>33</v>
      </c>
      <c r="AX403" s="14" t="s">
        <v>71</v>
      </c>
      <c r="AY403" s="254" t="s">
        <v>192</v>
      </c>
    </row>
    <row r="404" s="15" customFormat="1">
      <c r="A404" s="15"/>
      <c r="B404" s="255"/>
      <c r="C404" s="256"/>
      <c r="D404" s="235" t="s">
        <v>204</v>
      </c>
      <c r="E404" s="257" t="s">
        <v>19</v>
      </c>
      <c r="F404" s="258" t="s">
        <v>210</v>
      </c>
      <c r="G404" s="256"/>
      <c r="H404" s="259">
        <v>2.9299999999999997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204</v>
      </c>
      <c r="AU404" s="265" t="s">
        <v>84</v>
      </c>
      <c r="AV404" s="15" t="s">
        <v>200</v>
      </c>
      <c r="AW404" s="15" t="s">
        <v>33</v>
      </c>
      <c r="AX404" s="15" t="s">
        <v>78</v>
      </c>
      <c r="AY404" s="265" t="s">
        <v>192</v>
      </c>
    </row>
    <row r="405" s="2" customFormat="1" ht="24.15" customHeight="1">
      <c r="A405" s="41"/>
      <c r="B405" s="42"/>
      <c r="C405" s="215" t="s">
        <v>472</v>
      </c>
      <c r="D405" s="215" t="s">
        <v>195</v>
      </c>
      <c r="E405" s="216" t="s">
        <v>473</v>
      </c>
      <c r="F405" s="217" t="s">
        <v>474</v>
      </c>
      <c r="G405" s="218" t="s">
        <v>198</v>
      </c>
      <c r="H405" s="219">
        <v>2</v>
      </c>
      <c r="I405" s="220"/>
      <c r="J405" s="221">
        <f>ROUND(I405*H405,2)</f>
        <v>0</v>
      </c>
      <c r="K405" s="217" t="s">
        <v>199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321</v>
      </c>
      <c r="AT405" s="226" t="s">
        <v>195</v>
      </c>
      <c r="AU405" s="226" t="s">
        <v>84</v>
      </c>
      <c r="AY405" s="20" t="s">
        <v>192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84</v>
      </c>
      <c r="BK405" s="227">
        <f>ROUND(I405*H405,2)</f>
        <v>0</v>
      </c>
      <c r="BL405" s="20" t="s">
        <v>321</v>
      </c>
      <c r="BM405" s="226" t="s">
        <v>475</v>
      </c>
    </row>
    <row r="406" s="2" customFormat="1">
      <c r="A406" s="41"/>
      <c r="B406" s="42"/>
      <c r="C406" s="43"/>
      <c r="D406" s="228" t="s">
        <v>202</v>
      </c>
      <c r="E406" s="43"/>
      <c r="F406" s="229" t="s">
        <v>476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202</v>
      </c>
      <c r="AU406" s="20" t="s">
        <v>84</v>
      </c>
    </row>
    <row r="407" s="13" customFormat="1">
      <c r="A407" s="13"/>
      <c r="B407" s="233"/>
      <c r="C407" s="234"/>
      <c r="D407" s="235" t="s">
        <v>204</v>
      </c>
      <c r="E407" s="236" t="s">
        <v>19</v>
      </c>
      <c r="F407" s="237" t="s">
        <v>205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204</v>
      </c>
      <c r="AU407" s="243" t="s">
        <v>84</v>
      </c>
      <c r="AV407" s="13" t="s">
        <v>78</v>
      </c>
      <c r="AW407" s="13" t="s">
        <v>33</v>
      </c>
      <c r="AX407" s="13" t="s">
        <v>71</v>
      </c>
      <c r="AY407" s="243" t="s">
        <v>192</v>
      </c>
    </row>
    <row r="408" s="13" customFormat="1">
      <c r="A408" s="13"/>
      <c r="B408" s="233"/>
      <c r="C408" s="234"/>
      <c r="D408" s="235" t="s">
        <v>204</v>
      </c>
      <c r="E408" s="236" t="s">
        <v>19</v>
      </c>
      <c r="F408" s="237" t="s">
        <v>477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204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192</v>
      </c>
    </row>
    <row r="409" s="14" customFormat="1">
      <c r="A409" s="14"/>
      <c r="B409" s="244"/>
      <c r="C409" s="245"/>
      <c r="D409" s="235" t="s">
        <v>204</v>
      </c>
      <c r="E409" s="246" t="s">
        <v>19</v>
      </c>
      <c r="F409" s="247" t="s">
        <v>78</v>
      </c>
      <c r="G409" s="245"/>
      <c r="H409" s="248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204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192</v>
      </c>
    </row>
    <row r="410" s="13" customFormat="1">
      <c r="A410" s="13"/>
      <c r="B410" s="233"/>
      <c r="C410" s="234"/>
      <c r="D410" s="235" t="s">
        <v>204</v>
      </c>
      <c r="E410" s="236" t="s">
        <v>19</v>
      </c>
      <c r="F410" s="237" t="s">
        <v>478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204</v>
      </c>
      <c r="AU410" s="243" t="s">
        <v>84</v>
      </c>
      <c r="AV410" s="13" t="s">
        <v>78</v>
      </c>
      <c r="AW410" s="13" t="s">
        <v>33</v>
      </c>
      <c r="AX410" s="13" t="s">
        <v>71</v>
      </c>
      <c r="AY410" s="243" t="s">
        <v>192</v>
      </c>
    </row>
    <row r="411" s="14" customFormat="1">
      <c r="A411" s="14"/>
      <c r="B411" s="244"/>
      <c r="C411" s="245"/>
      <c r="D411" s="235" t="s">
        <v>204</v>
      </c>
      <c r="E411" s="246" t="s">
        <v>19</v>
      </c>
      <c r="F411" s="247" t="s">
        <v>78</v>
      </c>
      <c r="G411" s="245"/>
      <c r="H411" s="248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204</v>
      </c>
      <c r="AU411" s="254" t="s">
        <v>84</v>
      </c>
      <c r="AV411" s="14" t="s">
        <v>84</v>
      </c>
      <c r="AW411" s="14" t="s">
        <v>33</v>
      </c>
      <c r="AX411" s="14" t="s">
        <v>71</v>
      </c>
      <c r="AY411" s="254" t="s">
        <v>192</v>
      </c>
    </row>
    <row r="412" s="15" customFormat="1">
      <c r="A412" s="15"/>
      <c r="B412" s="255"/>
      <c r="C412" s="256"/>
      <c r="D412" s="235" t="s">
        <v>204</v>
      </c>
      <c r="E412" s="257" t="s">
        <v>19</v>
      </c>
      <c r="F412" s="258" t="s">
        <v>210</v>
      </c>
      <c r="G412" s="256"/>
      <c r="H412" s="259">
        <v>2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204</v>
      </c>
      <c r="AU412" s="265" t="s">
        <v>84</v>
      </c>
      <c r="AV412" s="15" t="s">
        <v>200</v>
      </c>
      <c r="AW412" s="15" t="s">
        <v>33</v>
      </c>
      <c r="AX412" s="15" t="s">
        <v>78</v>
      </c>
      <c r="AY412" s="265" t="s">
        <v>192</v>
      </c>
    </row>
    <row r="413" s="2" customFormat="1" ht="16.5" customHeight="1">
      <c r="A413" s="41"/>
      <c r="B413" s="42"/>
      <c r="C413" s="266" t="s">
        <v>479</v>
      </c>
      <c r="D413" s="266" t="s">
        <v>211</v>
      </c>
      <c r="E413" s="267" t="s">
        <v>480</v>
      </c>
      <c r="F413" s="268" t="s">
        <v>481</v>
      </c>
      <c r="G413" s="269" t="s">
        <v>198</v>
      </c>
      <c r="H413" s="270">
        <v>1</v>
      </c>
      <c r="I413" s="271"/>
      <c r="J413" s="272">
        <f>ROUND(I413*H413,2)</f>
        <v>0</v>
      </c>
      <c r="K413" s="268" t="s">
        <v>199</v>
      </c>
      <c r="L413" s="273"/>
      <c r="M413" s="274" t="s">
        <v>19</v>
      </c>
      <c r="N413" s="275" t="s">
        <v>43</v>
      </c>
      <c r="O413" s="87"/>
      <c r="P413" s="224">
        <f>O413*H413</f>
        <v>0</v>
      </c>
      <c r="Q413" s="224">
        <v>0.016</v>
      </c>
      <c r="R413" s="224">
        <f>Q413*H413</f>
        <v>0.016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423</v>
      </c>
      <c r="AT413" s="226" t="s">
        <v>211</v>
      </c>
      <c r="AU413" s="226" t="s">
        <v>84</v>
      </c>
      <c r="AY413" s="20" t="s">
        <v>192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84</v>
      </c>
      <c r="BK413" s="227">
        <f>ROUND(I413*H413,2)</f>
        <v>0</v>
      </c>
      <c r="BL413" s="20" t="s">
        <v>321</v>
      </c>
      <c r="BM413" s="226" t="s">
        <v>482</v>
      </c>
    </row>
    <row r="414" s="13" customFormat="1">
      <c r="A414" s="13"/>
      <c r="B414" s="233"/>
      <c r="C414" s="234"/>
      <c r="D414" s="235" t="s">
        <v>204</v>
      </c>
      <c r="E414" s="236" t="s">
        <v>19</v>
      </c>
      <c r="F414" s="237" t="s">
        <v>205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204</v>
      </c>
      <c r="AU414" s="243" t="s">
        <v>84</v>
      </c>
      <c r="AV414" s="13" t="s">
        <v>78</v>
      </c>
      <c r="AW414" s="13" t="s">
        <v>33</v>
      </c>
      <c r="AX414" s="13" t="s">
        <v>71</v>
      </c>
      <c r="AY414" s="243" t="s">
        <v>192</v>
      </c>
    </row>
    <row r="415" s="13" customFormat="1">
      <c r="A415" s="13"/>
      <c r="B415" s="233"/>
      <c r="C415" s="234"/>
      <c r="D415" s="235" t="s">
        <v>204</v>
      </c>
      <c r="E415" s="236" t="s">
        <v>19</v>
      </c>
      <c r="F415" s="237" t="s">
        <v>477</v>
      </c>
      <c r="G415" s="234"/>
      <c r="H415" s="236" t="s">
        <v>19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204</v>
      </c>
      <c r="AU415" s="243" t="s">
        <v>84</v>
      </c>
      <c r="AV415" s="13" t="s">
        <v>78</v>
      </c>
      <c r="AW415" s="13" t="s">
        <v>33</v>
      </c>
      <c r="AX415" s="13" t="s">
        <v>71</v>
      </c>
      <c r="AY415" s="243" t="s">
        <v>192</v>
      </c>
    </row>
    <row r="416" s="14" customFormat="1">
      <c r="A416" s="14"/>
      <c r="B416" s="244"/>
      <c r="C416" s="245"/>
      <c r="D416" s="235" t="s">
        <v>204</v>
      </c>
      <c r="E416" s="246" t="s">
        <v>19</v>
      </c>
      <c r="F416" s="247" t="s">
        <v>78</v>
      </c>
      <c r="G416" s="245"/>
      <c r="H416" s="248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204</v>
      </c>
      <c r="AU416" s="254" t="s">
        <v>84</v>
      </c>
      <c r="AV416" s="14" t="s">
        <v>84</v>
      </c>
      <c r="AW416" s="14" t="s">
        <v>33</v>
      </c>
      <c r="AX416" s="14" t="s">
        <v>71</v>
      </c>
      <c r="AY416" s="254" t="s">
        <v>192</v>
      </c>
    </row>
    <row r="417" s="15" customFormat="1">
      <c r="A417" s="15"/>
      <c r="B417" s="255"/>
      <c r="C417" s="256"/>
      <c r="D417" s="235" t="s">
        <v>204</v>
      </c>
      <c r="E417" s="257" t="s">
        <v>19</v>
      </c>
      <c r="F417" s="258" t="s">
        <v>210</v>
      </c>
      <c r="G417" s="256"/>
      <c r="H417" s="259">
        <v>1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204</v>
      </c>
      <c r="AU417" s="265" t="s">
        <v>84</v>
      </c>
      <c r="AV417" s="15" t="s">
        <v>200</v>
      </c>
      <c r="AW417" s="15" t="s">
        <v>33</v>
      </c>
      <c r="AX417" s="15" t="s">
        <v>78</v>
      </c>
      <c r="AY417" s="265" t="s">
        <v>192</v>
      </c>
    </row>
    <row r="418" s="2" customFormat="1" ht="16.5" customHeight="1">
      <c r="A418" s="41"/>
      <c r="B418" s="42"/>
      <c r="C418" s="266" t="s">
        <v>483</v>
      </c>
      <c r="D418" s="266" t="s">
        <v>211</v>
      </c>
      <c r="E418" s="267" t="s">
        <v>484</v>
      </c>
      <c r="F418" s="268" t="s">
        <v>485</v>
      </c>
      <c r="G418" s="269" t="s">
        <v>198</v>
      </c>
      <c r="H418" s="270">
        <v>1</v>
      </c>
      <c r="I418" s="271"/>
      <c r="J418" s="272">
        <f>ROUND(I418*H418,2)</f>
        <v>0</v>
      </c>
      <c r="K418" s="268" t="s">
        <v>199</v>
      </c>
      <c r="L418" s="273"/>
      <c r="M418" s="274" t="s">
        <v>19</v>
      </c>
      <c r="N418" s="275" t="s">
        <v>43</v>
      </c>
      <c r="O418" s="87"/>
      <c r="P418" s="224">
        <f>O418*H418</f>
        <v>0</v>
      </c>
      <c r="Q418" s="224">
        <v>0.0195</v>
      </c>
      <c r="R418" s="224">
        <f>Q418*H418</f>
        <v>0.0195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423</v>
      </c>
      <c r="AT418" s="226" t="s">
        <v>211</v>
      </c>
      <c r="AU418" s="226" t="s">
        <v>84</v>
      </c>
      <c r="AY418" s="20" t="s">
        <v>192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84</v>
      </c>
      <c r="BK418" s="227">
        <f>ROUND(I418*H418,2)</f>
        <v>0</v>
      </c>
      <c r="BL418" s="20" t="s">
        <v>321</v>
      </c>
      <c r="BM418" s="226" t="s">
        <v>486</v>
      </c>
    </row>
    <row r="419" s="13" customFormat="1">
      <c r="A419" s="13"/>
      <c r="B419" s="233"/>
      <c r="C419" s="234"/>
      <c r="D419" s="235" t="s">
        <v>204</v>
      </c>
      <c r="E419" s="236" t="s">
        <v>19</v>
      </c>
      <c r="F419" s="237" t="s">
        <v>205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204</v>
      </c>
      <c r="AU419" s="243" t="s">
        <v>84</v>
      </c>
      <c r="AV419" s="13" t="s">
        <v>78</v>
      </c>
      <c r="AW419" s="13" t="s">
        <v>33</v>
      </c>
      <c r="AX419" s="13" t="s">
        <v>71</v>
      </c>
      <c r="AY419" s="243" t="s">
        <v>192</v>
      </c>
    </row>
    <row r="420" s="13" customFormat="1">
      <c r="A420" s="13"/>
      <c r="B420" s="233"/>
      <c r="C420" s="234"/>
      <c r="D420" s="235" t="s">
        <v>204</v>
      </c>
      <c r="E420" s="236" t="s">
        <v>19</v>
      </c>
      <c r="F420" s="237" t="s">
        <v>478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204</v>
      </c>
      <c r="AU420" s="243" t="s">
        <v>84</v>
      </c>
      <c r="AV420" s="13" t="s">
        <v>78</v>
      </c>
      <c r="AW420" s="13" t="s">
        <v>33</v>
      </c>
      <c r="AX420" s="13" t="s">
        <v>71</v>
      </c>
      <c r="AY420" s="243" t="s">
        <v>192</v>
      </c>
    </row>
    <row r="421" s="14" customFormat="1">
      <c r="A421" s="14"/>
      <c r="B421" s="244"/>
      <c r="C421" s="245"/>
      <c r="D421" s="235" t="s">
        <v>204</v>
      </c>
      <c r="E421" s="246" t="s">
        <v>19</v>
      </c>
      <c r="F421" s="247" t="s">
        <v>78</v>
      </c>
      <c r="G421" s="245"/>
      <c r="H421" s="248">
        <v>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204</v>
      </c>
      <c r="AU421" s="254" t="s">
        <v>84</v>
      </c>
      <c r="AV421" s="14" t="s">
        <v>84</v>
      </c>
      <c r="AW421" s="14" t="s">
        <v>33</v>
      </c>
      <c r="AX421" s="14" t="s">
        <v>71</v>
      </c>
      <c r="AY421" s="254" t="s">
        <v>192</v>
      </c>
    </row>
    <row r="422" s="15" customFormat="1">
      <c r="A422" s="15"/>
      <c r="B422" s="255"/>
      <c r="C422" s="256"/>
      <c r="D422" s="235" t="s">
        <v>204</v>
      </c>
      <c r="E422" s="257" t="s">
        <v>19</v>
      </c>
      <c r="F422" s="258" t="s">
        <v>210</v>
      </c>
      <c r="G422" s="256"/>
      <c r="H422" s="259">
        <v>1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5" t="s">
        <v>204</v>
      </c>
      <c r="AU422" s="265" t="s">
        <v>84</v>
      </c>
      <c r="AV422" s="15" t="s">
        <v>200</v>
      </c>
      <c r="AW422" s="15" t="s">
        <v>33</v>
      </c>
      <c r="AX422" s="15" t="s">
        <v>78</v>
      </c>
      <c r="AY422" s="265" t="s">
        <v>192</v>
      </c>
    </row>
    <row r="423" s="2" customFormat="1" ht="16.5" customHeight="1">
      <c r="A423" s="41"/>
      <c r="B423" s="42"/>
      <c r="C423" s="215" t="s">
        <v>487</v>
      </c>
      <c r="D423" s="215" t="s">
        <v>195</v>
      </c>
      <c r="E423" s="216" t="s">
        <v>488</v>
      </c>
      <c r="F423" s="217" t="s">
        <v>489</v>
      </c>
      <c r="G423" s="218" t="s">
        <v>198</v>
      </c>
      <c r="H423" s="219">
        <v>1</v>
      </c>
      <c r="I423" s="220"/>
      <c r="J423" s="221">
        <f>ROUND(I423*H423,2)</f>
        <v>0</v>
      </c>
      <c r="K423" s="217" t="s">
        <v>490</v>
      </c>
      <c r="L423" s="47"/>
      <c r="M423" s="222" t="s">
        <v>19</v>
      </c>
      <c r="N423" s="223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321</v>
      </c>
      <c r="AT423" s="226" t="s">
        <v>195</v>
      </c>
      <c r="AU423" s="226" t="s">
        <v>84</v>
      </c>
      <c r="AY423" s="20" t="s">
        <v>192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84</v>
      </c>
      <c r="BK423" s="227">
        <f>ROUND(I423*H423,2)</f>
        <v>0</v>
      </c>
      <c r="BL423" s="20" t="s">
        <v>321</v>
      </c>
      <c r="BM423" s="226" t="s">
        <v>491</v>
      </c>
    </row>
    <row r="424" s="13" customFormat="1">
      <c r="A424" s="13"/>
      <c r="B424" s="233"/>
      <c r="C424" s="234"/>
      <c r="D424" s="235" t="s">
        <v>204</v>
      </c>
      <c r="E424" s="236" t="s">
        <v>19</v>
      </c>
      <c r="F424" s="237" t="s">
        <v>205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204</v>
      </c>
      <c r="AU424" s="243" t="s">
        <v>84</v>
      </c>
      <c r="AV424" s="13" t="s">
        <v>78</v>
      </c>
      <c r="AW424" s="13" t="s">
        <v>33</v>
      </c>
      <c r="AX424" s="13" t="s">
        <v>71</v>
      </c>
      <c r="AY424" s="243" t="s">
        <v>192</v>
      </c>
    </row>
    <row r="425" s="13" customFormat="1">
      <c r="A425" s="13"/>
      <c r="B425" s="233"/>
      <c r="C425" s="234"/>
      <c r="D425" s="235" t="s">
        <v>204</v>
      </c>
      <c r="E425" s="236" t="s">
        <v>19</v>
      </c>
      <c r="F425" s="237" t="s">
        <v>492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204</v>
      </c>
      <c r="AU425" s="243" t="s">
        <v>84</v>
      </c>
      <c r="AV425" s="13" t="s">
        <v>78</v>
      </c>
      <c r="AW425" s="13" t="s">
        <v>33</v>
      </c>
      <c r="AX425" s="13" t="s">
        <v>71</v>
      </c>
      <c r="AY425" s="243" t="s">
        <v>192</v>
      </c>
    </row>
    <row r="426" s="13" customFormat="1">
      <c r="A426" s="13"/>
      <c r="B426" s="233"/>
      <c r="C426" s="234"/>
      <c r="D426" s="235" t="s">
        <v>204</v>
      </c>
      <c r="E426" s="236" t="s">
        <v>19</v>
      </c>
      <c r="F426" s="237" t="s">
        <v>493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204</v>
      </c>
      <c r="AU426" s="243" t="s">
        <v>84</v>
      </c>
      <c r="AV426" s="13" t="s">
        <v>78</v>
      </c>
      <c r="AW426" s="13" t="s">
        <v>33</v>
      </c>
      <c r="AX426" s="13" t="s">
        <v>71</v>
      </c>
      <c r="AY426" s="243" t="s">
        <v>192</v>
      </c>
    </row>
    <row r="427" s="14" customFormat="1">
      <c r="A427" s="14"/>
      <c r="B427" s="244"/>
      <c r="C427" s="245"/>
      <c r="D427" s="235" t="s">
        <v>204</v>
      </c>
      <c r="E427" s="246" t="s">
        <v>19</v>
      </c>
      <c r="F427" s="247" t="s">
        <v>78</v>
      </c>
      <c r="G427" s="245"/>
      <c r="H427" s="248">
        <v>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204</v>
      </c>
      <c r="AU427" s="254" t="s">
        <v>84</v>
      </c>
      <c r="AV427" s="14" t="s">
        <v>84</v>
      </c>
      <c r="AW427" s="14" t="s">
        <v>33</v>
      </c>
      <c r="AX427" s="14" t="s">
        <v>71</v>
      </c>
      <c r="AY427" s="254" t="s">
        <v>192</v>
      </c>
    </row>
    <row r="428" s="15" customFormat="1">
      <c r="A428" s="15"/>
      <c r="B428" s="255"/>
      <c r="C428" s="256"/>
      <c r="D428" s="235" t="s">
        <v>204</v>
      </c>
      <c r="E428" s="257" t="s">
        <v>19</v>
      </c>
      <c r="F428" s="258" t="s">
        <v>210</v>
      </c>
      <c r="G428" s="256"/>
      <c r="H428" s="259">
        <v>1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5" t="s">
        <v>204</v>
      </c>
      <c r="AU428" s="265" t="s">
        <v>84</v>
      </c>
      <c r="AV428" s="15" t="s">
        <v>200</v>
      </c>
      <c r="AW428" s="15" t="s">
        <v>33</v>
      </c>
      <c r="AX428" s="15" t="s">
        <v>78</v>
      </c>
      <c r="AY428" s="265" t="s">
        <v>192</v>
      </c>
    </row>
    <row r="429" s="2" customFormat="1" ht="16.5" customHeight="1">
      <c r="A429" s="41"/>
      <c r="B429" s="42"/>
      <c r="C429" s="266" t="s">
        <v>494</v>
      </c>
      <c r="D429" s="266" t="s">
        <v>211</v>
      </c>
      <c r="E429" s="267" t="s">
        <v>495</v>
      </c>
      <c r="F429" s="268" t="s">
        <v>496</v>
      </c>
      <c r="G429" s="269" t="s">
        <v>198</v>
      </c>
      <c r="H429" s="270">
        <v>1</v>
      </c>
      <c r="I429" s="271"/>
      <c r="J429" s="272">
        <f>ROUND(I429*H429,2)</f>
        <v>0</v>
      </c>
      <c r="K429" s="268" t="s">
        <v>490</v>
      </c>
      <c r="L429" s="273"/>
      <c r="M429" s="274" t="s">
        <v>19</v>
      </c>
      <c r="N429" s="275" t="s">
        <v>43</v>
      </c>
      <c r="O429" s="87"/>
      <c r="P429" s="224">
        <f>O429*H429</f>
        <v>0</v>
      </c>
      <c r="Q429" s="224">
        <v>0.016</v>
      </c>
      <c r="R429" s="224">
        <f>Q429*H429</f>
        <v>0.016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423</v>
      </c>
      <c r="AT429" s="226" t="s">
        <v>211</v>
      </c>
      <c r="AU429" s="226" t="s">
        <v>84</v>
      </c>
      <c r="AY429" s="20" t="s">
        <v>192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84</v>
      </c>
      <c r="BK429" s="227">
        <f>ROUND(I429*H429,2)</f>
        <v>0</v>
      </c>
      <c r="BL429" s="20" t="s">
        <v>321</v>
      </c>
      <c r="BM429" s="226" t="s">
        <v>497</v>
      </c>
    </row>
    <row r="430" s="13" customFormat="1">
      <c r="A430" s="13"/>
      <c r="B430" s="233"/>
      <c r="C430" s="234"/>
      <c r="D430" s="235" t="s">
        <v>204</v>
      </c>
      <c r="E430" s="236" t="s">
        <v>19</v>
      </c>
      <c r="F430" s="237" t="s">
        <v>205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204</v>
      </c>
      <c r="AU430" s="243" t="s">
        <v>84</v>
      </c>
      <c r="AV430" s="13" t="s">
        <v>78</v>
      </c>
      <c r="AW430" s="13" t="s">
        <v>33</v>
      </c>
      <c r="AX430" s="13" t="s">
        <v>71</v>
      </c>
      <c r="AY430" s="243" t="s">
        <v>192</v>
      </c>
    </row>
    <row r="431" s="13" customFormat="1">
      <c r="A431" s="13"/>
      <c r="B431" s="233"/>
      <c r="C431" s="234"/>
      <c r="D431" s="235" t="s">
        <v>204</v>
      </c>
      <c r="E431" s="236" t="s">
        <v>19</v>
      </c>
      <c r="F431" s="237" t="s">
        <v>492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204</v>
      </c>
      <c r="AU431" s="243" t="s">
        <v>84</v>
      </c>
      <c r="AV431" s="13" t="s">
        <v>78</v>
      </c>
      <c r="AW431" s="13" t="s">
        <v>33</v>
      </c>
      <c r="AX431" s="13" t="s">
        <v>71</v>
      </c>
      <c r="AY431" s="243" t="s">
        <v>192</v>
      </c>
    </row>
    <row r="432" s="13" customFormat="1">
      <c r="A432" s="13"/>
      <c r="B432" s="233"/>
      <c r="C432" s="234"/>
      <c r="D432" s="235" t="s">
        <v>204</v>
      </c>
      <c r="E432" s="236" t="s">
        <v>19</v>
      </c>
      <c r="F432" s="237" t="s">
        <v>493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204</v>
      </c>
      <c r="AU432" s="243" t="s">
        <v>84</v>
      </c>
      <c r="AV432" s="13" t="s">
        <v>78</v>
      </c>
      <c r="AW432" s="13" t="s">
        <v>33</v>
      </c>
      <c r="AX432" s="13" t="s">
        <v>71</v>
      </c>
      <c r="AY432" s="243" t="s">
        <v>192</v>
      </c>
    </row>
    <row r="433" s="14" customFormat="1">
      <c r="A433" s="14"/>
      <c r="B433" s="244"/>
      <c r="C433" s="245"/>
      <c r="D433" s="235" t="s">
        <v>204</v>
      </c>
      <c r="E433" s="246" t="s">
        <v>19</v>
      </c>
      <c r="F433" s="247" t="s">
        <v>78</v>
      </c>
      <c r="G433" s="245"/>
      <c r="H433" s="248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204</v>
      </c>
      <c r="AU433" s="254" t="s">
        <v>84</v>
      </c>
      <c r="AV433" s="14" t="s">
        <v>84</v>
      </c>
      <c r="AW433" s="14" t="s">
        <v>33</v>
      </c>
      <c r="AX433" s="14" t="s">
        <v>71</v>
      </c>
      <c r="AY433" s="254" t="s">
        <v>192</v>
      </c>
    </row>
    <row r="434" s="15" customFormat="1">
      <c r="A434" s="15"/>
      <c r="B434" s="255"/>
      <c r="C434" s="256"/>
      <c r="D434" s="235" t="s">
        <v>204</v>
      </c>
      <c r="E434" s="257" t="s">
        <v>19</v>
      </c>
      <c r="F434" s="258" t="s">
        <v>210</v>
      </c>
      <c r="G434" s="256"/>
      <c r="H434" s="259">
        <v>1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204</v>
      </c>
      <c r="AU434" s="265" t="s">
        <v>84</v>
      </c>
      <c r="AV434" s="15" t="s">
        <v>200</v>
      </c>
      <c r="AW434" s="15" t="s">
        <v>33</v>
      </c>
      <c r="AX434" s="15" t="s">
        <v>78</v>
      </c>
      <c r="AY434" s="265" t="s">
        <v>192</v>
      </c>
    </row>
    <row r="435" s="2" customFormat="1" ht="16.5" customHeight="1">
      <c r="A435" s="41"/>
      <c r="B435" s="42"/>
      <c r="C435" s="215" t="s">
        <v>498</v>
      </c>
      <c r="D435" s="215" t="s">
        <v>195</v>
      </c>
      <c r="E435" s="216" t="s">
        <v>499</v>
      </c>
      <c r="F435" s="217" t="s">
        <v>500</v>
      </c>
      <c r="G435" s="218" t="s">
        <v>198</v>
      </c>
      <c r="H435" s="219">
        <v>1</v>
      </c>
      <c r="I435" s="220"/>
      <c r="J435" s="221">
        <f>ROUND(I435*H435,2)</f>
        <v>0</v>
      </c>
      <c r="K435" s="217" t="s">
        <v>199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321</v>
      </c>
      <c r="AT435" s="226" t="s">
        <v>195</v>
      </c>
      <c r="AU435" s="226" t="s">
        <v>84</v>
      </c>
      <c r="AY435" s="20" t="s">
        <v>192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84</v>
      </c>
      <c r="BK435" s="227">
        <f>ROUND(I435*H435,2)</f>
        <v>0</v>
      </c>
      <c r="BL435" s="20" t="s">
        <v>321</v>
      </c>
      <c r="BM435" s="226" t="s">
        <v>501</v>
      </c>
    </row>
    <row r="436" s="2" customFormat="1">
      <c r="A436" s="41"/>
      <c r="B436" s="42"/>
      <c r="C436" s="43"/>
      <c r="D436" s="228" t="s">
        <v>202</v>
      </c>
      <c r="E436" s="43"/>
      <c r="F436" s="229" t="s">
        <v>502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84</v>
      </c>
    </row>
    <row r="437" s="13" customFormat="1">
      <c r="A437" s="13"/>
      <c r="B437" s="233"/>
      <c r="C437" s="234"/>
      <c r="D437" s="235" t="s">
        <v>204</v>
      </c>
      <c r="E437" s="236" t="s">
        <v>19</v>
      </c>
      <c r="F437" s="237" t="s">
        <v>205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204</v>
      </c>
      <c r="AU437" s="243" t="s">
        <v>84</v>
      </c>
      <c r="AV437" s="13" t="s">
        <v>78</v>
      </c>
      <c r="AW437" s="13" t="s">
        <v>33</v>
      </c>
      <c r="AX437" s="13" t="s">
        <v>71</v>
      </c>
      <c r="AY437" s="243" t="s">
        <v>192</v>
      </c>
    </row>
    <row r="438" s="13" customFormat="1">
      <c r="A438" s="13"/>
      <c r="B438" s="233"/>
      <c r="C438" s="234"/>
      <c r="D438" s="235" t="s">
        <v>204</v>
      </c>
      <c r="E438" s="236" t="s">
        <v>19</v>
      </c>
      <c r="F438" s="237" t="s">
        <v>478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204</v>
      </c>
      <c r="AU438" s="243" t="s">
        <v>84</v>
      </c>
      <c r="AV438" s="13" t="s">
        <v>78</v>
      </c>
      <c r="AW438" s="13" t="s">
        <v>33</v>
      </c>
      <c r="AX438" s="13" t="s">
        <v>71</v>
      </c>
      <c r="AY438" s="243" t="s">
        <v>192</v>
      </c>
    </row>
    <row r="439" s="14" customFormat="1">
      <c r="A439" s="14"/>
      <c r="B439" s="244"/>
      <c r="C439" s="245"/>
      <c r="D439" s="235" t="s">
        <v>204</v>
      </c>
      <c r="E439" s="246" t="s">
        <v>19</v>
      </c>
      <c r="F439" s="247" t="s">
        <v>78</v>
      </c>
      <c r="G439" s="245"/>
      <c r="H439" s="248">
        <v>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204</v>
      </c>
      <c r="AU439" s="254" t="s">
        <v>84</v>
      </c>
      <c r="AV439" s="14" t="s">
        <v>84</v>
      </c>
      <c r="AW439" s="14" t="s">
        <v>33</v>
      </c>
      <c r="AX439" s="14" t="s">
        <v>71</v>
      </c>
      <c r="AY439" s="254" t="s">
        <v>192</v>
      </c>
    </row>
    <row r="440" s="15" customFormat="1">
      <c r="A440" s="15"/>
      <c r="B440" s="255"/>
      <c r="C440" s="256"/>
      <c r="D440" s="235" t="s">
        <v>204</v>
      </c>
      <c r="E440" s="257" t="s">
        <v>19</v>
      </c>
      <c r="F440" s="258" t="s">
        <v>210</v>
      </c>
      <c r="G440" s="256"/>
      <c r="H440" s="259">
        <v>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204</v>
      </c>
      <c r="AU440" s="265" t="s">
        <v>84</v>
      </c>
      <c r="AV440" s="15" t="s">
        <v>200</v>
      </c>
      <c r="AW440" s="15" t="s">
        <v>33</v>
      </c>
      <c r="AX440" s="15" t="s">
        <v>78</v>
      </c>
      <c r="AY440" s="265" t="s">
        <v>192</v>
      </c>
    </row>
    <row r="441" s="2" customFormat="1" ht="16.5" customHeight="1">
      <c r="A441" s="41"/>
      <c r="B441" s="42"/>
      <c r="C441" s="266" t="s">
        <v>503</v>
      </c>
      <c r="D441" s="266" t="s">
        <v>211</v>
      </c>
      <c r="E441" s="267" t="s">
        <v>504</v>
      </c>
      <c r="F441" s="268" t="s">
        <v>505</v>
      </c>
      <c r="G441" s="269" t="s">
        <v>198</v>
      </c>
      <c r="H441" s="270">
        <v>1</v>
      </c>
      <c r="I441" s="271"/>
      <c r="J441" s="272">
        <f>ROUND(I441*H441,2)</f>
        <v>0</v>
      </c>
      <c r="K441" s="268" t="s">
        <v>199</v>
      </c>
      <c r="L441" s="273"/>
      <c r="M441" s="274" t="s">
        <v>19</v>
      </c>
      <c r="N441" s="275" t="s">
        <v>43</v>
      </c>
      <c r="O441" s="87"/>
      <c r="P441" s="224">
        <f>O441*H441</f>
        <v>0</v>
      </c>
      <c r="Q441" s="224">
        <v>0.00014999999999999999</v>
      </c>
      <c r="R441" s="224">
        <f>Q441*H441</f>
        <v>0.00014999999999999999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423</v>
      </c>
      <c r="AT441" s="226" t="s">
        <v>211</v>
      </c>
      <c r="AU441" s="226" t="s">
        <v>84</v>
      </c>
      <c r="AY441" s="20" t="s">
        <v>192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84</v>
      </c>
      <c r="BK441" s="227">
        <f>ROUND(I441*H441,2)</f>
        <v>0</v>
      </c>
      <c r="BL441" s="20" t="s">
        <v>321</v>
      </c>
      <c r="BM441" s="226" t="s">
        <v>506</v>
      </c>
    </row>
    <row r="442" s="13" customFormat="1">
      <c r="A442" s="13"/>
      <c r="B442" s="233"/>
      <c r="C442" s="234"/>
      <c r="D442" s="235" t="s">
        <v>204</v>
      </c>
      <c r="E442" s="236" t="s">
        <v>19</v>
      </c>
      <c r="F442" s="237" t="s">
        <v>205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204</v>
      </c>
      <c r="AU442" s="243" t="s">
        <v>84</v>
      </c>
      <c r="AV442" s="13" t="s">
        <v>78</v>
      </c>
      <c r="AW442" s="13" t="s">
        <v>33</v>
      </c>
      <c r="AX442" s="13" t="s">
        <v>71</v>
      </c>
      <c r="AY442" s="243" t="s">
        <v>192</v>
      </c>
    </row>
    <row r="443" s="13" customFormat="1">
      <c r="A443" s="13"/>
      <c r="B443" s="233"/>
      <c r="C443" s="234"/>
      <c r="D443" s="235" t="s">
        <v>204</v>
      </c>
      <c r="E443" s="236" t="s">
        <v>19</v>
      </c>
      <c r="F443" s="237" t="s">
        <v>478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204</v>
      </c>
      <c r="AU443" s="243" t="s">
        <v>84</v>
      </c>
      <c r="AV443" s="13" t="s">
        <v>78</v>
      </c>
      <c r="AW443" s="13" t="s">
        <v>33</v>
      </c>
      <c r="AX443" s="13" t="s">
        <v>71</v>
      </c>
      <c r="AY443" s="243" t="s">
        <v>192</v>
      </c>
    </row>
    <row r="444" s="14" customFormat="1">
      <c r="A444" s="14"/>
      <c r="B444" s="244"/>
      <c r="C444" s="245"/>
      <c r="D444" s="235" t="s">
        <v>204</v>
      </c>
      <c r="E444" s="246" t="s">
        <v>19</v>
      </c>
      <c r="F444" s="247" t="s">
        <v>78</v>
      </c>
      <c r="G444" s="245"/>
      <c r="H444" s="248">
        <v>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204</v>
      </c>
      <c r="AU444" s="254" t="s">
        <v>84</v>
      </c>
      <c r="AV444" s="14" t="s">
        <v>84</v>
      </c>
      <c r="AW444" s="14" t="s">
        <v>33</v>
      </c>
      <c r="AX444" s="14" t="s">
        <v>71</v>
      </c>
      <c r="AY444" s="254" t="s">
        <v>192</v>
      </c>
    </row>
    <row r="445" s="15" customFormat="1">
      <c r="A445" s="15"/>
      <c r="B445" s="255"/>
      <c r="C445" s="256"/>
      <c r="D445" s="235" t="s">
        <v>204</v>
      </c>
      <c r="E445" s="257" t="s">
        <v>19</v>
      </c>
      <c r="F445" s="258" t="s">
        <v>210</v>
      </c>
      <c r="G445" s="256"/>
      <c r="H445" s="259">
        <v>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204</v>
      </c>
      <c r="AU445" s="265" t="s">
        <v>84</v>
      </c>
      <c r="AV445" s="15" t="s">
        <v>200</v>
      </c>
      <c r="AW445" s="15" t="s">
        <v>33</v>
      </c>
      <c r="AX445" s="15" t="s">
        <v>78</v>
      </c>
      <c r="AY445" s="265" t="s">
        <v>192</v>
      </c>
    </row>
    <row r="446" s="2" customFormat="1" ht="16.5" customHeight="1">
      <c r="A446" s="41"/>
      <c r="B446" s="42"/>
      <c r="C446" s="215" t="s">
        <v>507</v>
      </c>
      <c r="D446" s="215" t="s">
        <v>195</v>
      </c>
      <c r="E446" s="216" t="s">
        <v>508</v>
      </c>
      <c r="F446" s="217" t="s">
        <v>509</v>
      </c>
      <c r="G446" s="218" t="s">
        <v>198</v>
      </c>
      <c r="H446" s="219">
        <v>1</v>
      </c>
      <c r="I446" s="220"/>
      <c r="J446" s="221">
        <f>ROUND(I446*H446,2)</f>
        <v>0</v>
      </c>
      <c r="K446" s="217" t="s">
        <v>199</v>
      </c>
      <c r="L446" s="47"/>
      <c r="M446" s="222" t="s">
        <v>19</v>
      </c>
      <c r="N446" s="223" t="s">
        <v>43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321</v>
      </c>
      <c r="AT446" s="226" t="s">
        <v>195</v>
      </c>
      <c r="AU446" s="226" t="s">
        <v>84</v>
      </c>
      <c r="AY446" s="20" t="s">
        <v>192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84</v>
      </c>
      <c r="BK446" s="227">
        <f>ROUND(I446*H446,2)</f>
        <v>0</v>
      </c>
      <c r="BL446" s="20" t="s">
        <v>321</v>
      </c>
      <c r="BM446" s="226" t="s">
        <v>510</v>
      </c>
    </row>
    <row r="447" s="2" customFormat="1">
      <c r="A447" s="41"/>
      <c r="B447" s="42"/>
      <c r="C447" s="43"/>
      <c r="D447" s="228" t="s">
        <v>202</v>
      </c>
      <c r="E447" s="43"/>
      <c r="F447" s="229" t="s">
        <v>511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202</v>
      </c>
      <c r="AU447" s="20" t="s">
        <v>84</v>
      </c>
    </row>
    <row r="448" s="13" customFormat="1">
      <c r="A448" s="13"/>
      <c r="B448" s="233"/>
      <c r="C448" s="234"/>
      <c r="D448" s="235" t="s">
        <v>204</v>
      </c>
      <c r="E448" s="236" t="s">
        <v>19</v>
      </c>
      <c r="F448" s="237" t="s">
        <v>205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204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192</v>
      </c>
    </row>
    <row r="449" s="13" customFormat="1">
      <c r="A449" s="13"/>
      <c r="B449" s="233"/>
      <c r="C449" s="234"/>
      <c r="D449" s="235" t="s">
        <v>204</v>
      </c>
      <c r="E449" s="236" t="s">
        <v>19</v>
      </c>
      <c r="F449" s="237" t="s">
        <v>478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204</v>
      </c>
      <c r="AU449" s="243" t="s">
        <v>84</v>
      </c>
      <c r="AV449" s="13" t="s">
        <v>78</v>
      </c>
      <c r="AW449" s="13" t="s">
        <v>33</v>
      </c>
      <c r="AX449" s="13" t="s">
        <v>71</v>
      </c>
      <c r="AY449" s="243" t="s">
        <v>192</v>
      </c>
    </row>
    <row r="450" s="14" customFormat="1">
      <c r="A450" s="14"/>
      <c r="B450" s="244"/>
      <c r="C450" s="245"/>
      <c r="D450" s="235" t="s">
        <v>204</v>
      </c>
      <c r="E450" s="246" t="s">
        <v>19</v>
      </c>
      <c r="F450" s="247" t="s">
        <v>78</v>
      </c>
      <c r="G450" s="245"/>
      <c r="H450" s="248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204</v>
      </c>
      <c r="AU450" s="254" t="s">
        <v>84</v>
      </c>
      <c r="AV450" s="14" t="s">
        <v>84</v>
      </c>
      <c r="AW450" s="14" t="s">
        <v>33</v>
      </c>
      <c r="AX450" s="14" t="s">
        <v>71</v>
      </c>
      <c r="AY450" s="254" t="s">
        <v>192</v>
      </c>
    </row>
    <row r="451" s="15" customFormat="1">
      <c r="A451" s="15"/>
      <c r="B451" s="255"/>
      <c r="C451" s="256"/>
      <c r="D451" s="235" t="s">
        <v>204</v>
      </c>
      <c r="E451" s="257" t="s">
        <v>19</v>
      </c>
      <c r="F451" s="258" t="s">
        <v>210</v>
      </c>
      <c r="G451" s="256"/>
      <c r="H451" s="259">
        <v>1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5" t="s">
        <v>204</v>
      </c>
      <c r="AU451" s="265" t="s">
        <v>84</v>
      </c>
      <c r="AV451" s="15" t="s">
        <v>200</v>
      </c>
      <c r="AW451" s="15" t="s">
        <v>33</v>
      </c>
      <c r="AX451" s="15" t="s">
        <v>78</v>
      </c>
      <c r="AY451" s="265" t="s">
        <v>192</v>
      </c>
    </row>
    <row r="452" s="2" customFormat="1" ht="16.5" customHeight="1">
      <c r="A452" s="41"/>
      <c r="B452" s="42"/>
      <c r="C452" s="266" t="s">
        <v>512</v>
      </c>
      <c r="D452" s="266" t="s">
        <v>211</v>
      </c>
      <c r="E452" s="267" t="s">
        <v>513</v>
      </c>
      <c r="F452" s="268" t="s">
        <v>514</v>
      </c>
      <c r="G452" s="269" t="s">
        <v>198</v>
      </c>
      <c r="H452" s="270">
        <v>1</v>
      </c>
      <c r="I452" s="271"/>
      <c r="J452" s="272">
        <f>ROUND(I452*H452,2)</f>
        <v>0</v>
      </c>
      <c r="K452" s="268" t="s">
        <v>199</v>
      </c>
      <c r="L452" s="273"/>
      <c r="M452" s="274" t="s">
        <v>19</v>
      </c>
      <c r="N452" s="275" t="s">
        <v>43</v>
      </c>
      <c r="O452" s="87"/>
      <c r="P452" s="224">
        <f>O452*H452</f>
        <v>0</v>
      </c>
      <c r="Q452" s="224">
        <v>0.0022000000000000001</v>
      </c>
      <c r="R452" s="224">
        <f>Q452*H452</f>
        <v>0.0022000000000000001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423</v>
      </c>
      <c r="AT452" s="226" t="s">
        <v>211</v>
      </c>
      <c r="AU452" s="226" t="s">
        <v>84</v>
      </c>
      <c r="AY452" s="20" t="s">
        <v>192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84</v>
      </c>
      <c r="BK452" s="227">
        <f>ROUND(I452*H452,2)</f>
        <v>0</v>
      </c>
      <c r="BL452" s="20" t="s">
        <v>321</v>
      </c>
      <c r="BM452" s="226" t="s">
        <v>515</v>
      </c>
    </row>
    <row r="453" s="13" customFormat="1">
      <c r="A453" s="13"/>
      <c r="B453" s="233"/>
      <c r="C453" s="234"/>
      <c r="D453" s="235" t="s">
        <v>204</v>
      </c>
      <c r="E453" s="236" t="s">
        <v>19</v>
      </c>
      <c r="F453" s="237" t="s">
        <v>205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204</v>
      </c>
      <c r="AU453" s="243" t="s">
        <v>84</v>
      </c>
      <c r="AV453" s="13" t="s">
        <v>78</v>
      </c>
      <c r="AW453" s="13" t="s">
        <v>33</v>
      </c>
      <c r="AX453" s="13" t="s">
        <v>71</v>
      </c>
      <c r="AY453" s="243" t="s">
        <v>192</v>
      </c>
    </row>
    <row r="454" s="13" customFormat="1">
      <c r="A454" s="13"/>
      <c r="B454" s="233"/>
      <c r="C454" s="234"/>
      <c r="D454" s="235" t="s">
        <v>204</v>
      </c>
      <c r="E454" s="236" t="s">
        <v>19</v>
      </c>
      <c r="F454" s="237" t="s">
        <v>478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204</v>
      </c>
      <c r="AU454" s="243" t="s">
        <v>84</v>
      </c>
      <c r="AV454" s="13" t="s">
        <v>78</v>
      </c>
      <c r="AW454" s="13" t="s">
        <v>33</v>
      </c>
      <c r="AX454" s="13" t="s">
        <v>71</v>
      </c>
      <c r="AY454" s="243" t="s">
        <v>192</v>
      </c>
    </row>
    <row r="455" s="14" customFormat="1">
      <c r="A455" s="14"/>
      <c r="B455" s="244"/>
      <c r="C455" s="245"/>
      <c r="D455" s="235" t="s">
        <v>204</v>
      </c>
      <c r="E455" s="246" t="s">
        <v>19</v>
      </c>
      <c r="F455" s="247" t="s">
        <v>78</v>
      </c>
      <c r="G455" s="245"/>
      <c r="H455" s="248">
        <v>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204</v>
      </c>
      <c r="AU455" s="254" t="s">
        <v>84</v>
      </c>
      <c r="AV455" s="14" t="s">
        <v>84</v>
      </c>
      <c r="AW455" s="14" t="s">
        <v>33</v>
      </c>
      <c r="AX455" s="14" t="s">
        <v>71</v>
      </c>
      <c r="AY455" s="254" t="s">
        <v>192</v>
      </c>
    </row>
    <row r="456" s="15" customFormat="1">
      <c r="A456" s="15"/>
      <c r="B456" s="255"/>
      <c r="C456" s="256"/>
      <c r="D456" s="235" t="s">
        <v>204</v>
      </c>
      <c r="E456" s="257" t="s">
        <v>19</v>
      </c>
      <c r="F456" s="258" t="s">
        <v>210</v>
      </c>
      <c r="G456" s="256"/>
      <c r="H456" s="259">
        <v>1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204</v>
      </c>
      <c r="AU456" s="265" t="s">
        <v>84</v>
      </c>
      <c r="AV456" s="15" t="s">
        <v>200</v>
      </c>
      <c r="AW456" s="15" t="s">
        <v>33</v>
      </c>
      <c r="AX456" s="15" t="s">
        <v>78</v>
      </c>
      <c r="AY456" s="265" t="s">
        <v>192</v>
      </c>
    </row>
    <row r="457" s="2" customFormat="1" ht="16.5" customHeight="1">
      <c r="A457" s="41"/>
      <c r="B457" s="42"/>
      <c r="C457" s="266" t="s">
        <v>516</v>
      </c>
      <c r="D457" s="266" t="s">
        <v>211</v>
      </c>
      <c r="E457" s="267" t="s">
        <v>517</v>
      </c>
      <c r="F457" s="268" t="s">
        <v>518</v>
      </c>
      <c r="G457" s="269" t="s">
        <v>198</v>
      </c>
      <c r="H457" s="270">
        <v>1</v>
      </c>
      <c r="I457" s="271"/>
      <c r="J457" s="272">
        <f>ROUND(I457*H457,2)</f>
        <v>0</v>
      </c>
      <c r="K457" s="268" t="s">
        <v>199</v>
      </c>
      <c r="L457" s="273"/>
      <c r="M457" s="274" t="s">
        <v>19</v>
      </c>
      <c r="N457" s="275" t="s">
        <v>43</v>
      </c>
      <c r="O457" s="87"/>
      <c r="P457" s="224">
        <f>O457*H457</f>
        <v>0</v>
      </c>
      <c r="Q457" s="224">
        <v>0.0022000000000000001</v>
      </c>
      <c r="R457" s="224">
        <f>Q457*H457</f>
        <v>0.0022000000000000001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423</v>
      </c>
      <c r="AT457" s="226" t="s">
        <v>211</v>
      </c>
      <c r="AU457" s="226" t="s">
        <v>84</v>
      </c>
      <c r="AY457" s="20" t="s">
        <v>192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84</v>
      </c>
      <c r="BK457" s="227">
        <f>ROUND(I457*H457,2)</f>
        <v>0</v>
      </c>
      <c r="BL457" s="20" t="s">
        <v>321</v>
      </c>
      <c r="BM457" s="226" t="s">
        <v>519</v>
      </c>
    </row>
    <row r="458" s="13" customFormat="1">
      <c r="A458" s="13"/>
      <c r="B458" s="233"/>
      <c r="C458" s="234"/>
      <c r="D458" s="235" t="s">
        <v>204</v>
      </c>
      <c r="E458" s="236" t="s">
        <v>19</v>
      </c>
      <c r="F458" s="237" t="s">
        <v>205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204</v>
      </c>
      <c r="AU458" s="243" t="s">
        <v>84</v>
      </c>
      <c r="AV458" s="13" t="s">
        <v>78</v>
      </c>
      <c r="AW458" s="13" t="s">
        <v>33</v>
      </c>
      <c r="AX458" s="13" t="s">
        <v>71</v>
      </c>
      <c r="AY458" s="243" t="s">
        <v>192</v>
      </c>
    </row>
    <row r="459" s="13" customFormat="1">
      <c r="A459" s="13"/>
      <c r="B459" s="233"/>
      <c r="C459" s="234"/>
      <c r="D459" s="235" t="s">
        <v>204</v>
      </c>
      <c r="E459" s="236" t="s">
        <v>19</v>
      </c>
      <c r="F459" s="237" t="s">
        <v>478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204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192</v>
      </c>
    </row>
    <row r="460" s="14" customFormat="1">
      <c r="A460" s="14"/>
      <c r="B460" s="244"/>
      <c r="C460" s="245"/>
      <c r="D460" s="235" t="s">
        <v>204</v>
      </c>
      <c r="E460" s="246" t="s">
        <v>19</v>
      </c>
      <c r="F460" s="247" t="s">
        <v>78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204</v>
      </c>
      <c r="AU460" s="254" t="s">
        <v>84</v>
      </c>
      <c r="AV460" s="14" t="s">
        <v>84</v>
      </c>
      <c r="AW460" s="14" t="s">
        <v>33</v>
      </c>
      <c r="AX460" s="14" t="s">
        <v>71</v>
      </c>
      <c r="AY460" s="254" t="s">
        <v>192</v>
      </c>
    </row>
    <row r="461" s="15" customFormat="1">
      <c r="A461" s="15"/>
      <c r="B461" s="255"/>
      <c r="C461" s="256"/>
      <c r="D461" s="235" t="s">
        <v>204</v>
      </c>
      <c r="E461" s="257" t="s">
        <v>19</v>
      </c>
      <c r="F461" s="258" t="s">
        <v>210</v>
      </c>
      <c r="G461" s="256"/>
      <c r="H461" s="259">
        <v>1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204</v>
      </c>
      <c r="AU461" s="265" t="s">
        <v>84</v>
      </c>
      <c r="AV461" s="15" t="s">
        <v>200</v>
      </c>
      <c r="AW461" s="15" t="s">
        <v>33</v>
      </c>
      <c r="AX461" s="15" t="s">
        <v>78</v>
      </c>
      <c r="AY461" s="265" t="s">
        <v>192</v>
      </c>
    </row>
    <row r="462" s="2" customFormat="1" ht="16.5" customHeight="1">
      <c r="A462" s="41"/>
      <c r="B462" s="42"/>
      <c r="C462" s="215" t="s">
        <v>520</v>
      </c>
      <c r="D462" s="215" t="s">
        <v>195</v>
      </c>
      <c r="E462" s="216" t="s">
        <v>521</v>
      </c>
      <c r="F462" s="217" t="s">
        <v>522</v>
      </c>
      <c r="G462" s="218" t="s">
        <v>198</v>
      </c>
      <c r="H462" s="219">
        <v>1</v>
      </c>
      <c r="I462" s="220"/>
      <c r="J462" s="221">
        <f>ROUND(I462*H462,2)</f>
        <v>0</v>
      </c>
      <c r="K462" s="217" t="s">
        <v>199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321</v>
      </c>
      <c r="AT462" s="226" t="s">
        <v>195</v>
      </c>
      <c r="AU462" s="226" t="s">
        <v>84</v>
      </c>
      <c r="AY462" s="20" t="s">
        <v>192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84</v>
      </c>
      <c r="BK462" s="227">
        <f>ROUND(I462*H462,2)</f>
        <v>0</v>
      </c>
      <c r="BL462" s="20" t="s">
        <v>321</v>
      </c>
      <c r="BM462" s="226" t="s">
        <v>523</v>
      </c>
    </row>
    <row r="463" s="2" customFormat="1">
      <c r="A463" s="41"/>
      <c r="B463" s="42"/>
      <c r="C463" s="43"/>
      <c r="D463" s="228" t="s">
        <v>202</v>
      </c>
      <c r="E463" s="43"/>
      <c r="F463" s="229" t="s">
        <v>524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202</v>
      </c>
      <c r="AU463" s="20" t="s">
        <v>84</v>
      </c>
    </row>
    <row r="464" s="13" customFormat="1">
      <c r="A464" s="13"/>
      <c r="B464" s="233"/>
      <c r="C464" s="234"/>
      <c r="D464" s="235" t="s">
        <v>204</v>
      </c>
      <c r="E464" s="236" t="s">
        <v>19</v>
      </c>
      <c r="F464" s="237" t="s">
        <v>205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204</v>
      </c>
      <c r="AU464" s="243" t="s">
        <v>84</v>
      </c>
      <c r="AV464" s="13" t="s">
        <v>78</v>
      </c>
      <c r="AW464" s="13" t="s">
        <v>33</v>
      </c>
      <c r="AX464" s="13" t="s">
        <v>71</v>
      </c>
      <c r="AY464" s="243" t="s">
        <v>192</v>
      </c>
    </row>
    <row r="465" s="13" customFormat="1">
      <c r="A465" s="13"/>
      <c r="B465" s="233"/>
      <c r="C465" s="234"/>
      <c r="D465" s="235" t="s">
        <v>204</v>
      </c>
      <c r="E465" s="236" t="s">
        <v>19</v>
      </c>
      <c r="F465" s="237" t="s">
        <v>477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204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192</v>
      </c>
    </row>
    <row r="466" s="14" customFormat="1">
      <c r="A466" s="14"/>
      <c r="B466" s="244"/>
      <c r="C466" s="245"/>
      <c r="D466" s="235" t="s">
        <v>204</v>
      </c>
      <c r="E466" s="246" t="s">
        <v>19</v>
      </c>
      <c r="F466" s="247" t="s">
        <v>78</v>
      </c>
      <c r="G466" s="245"/>
      <c r="H466" s="248">
        <v>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204</v>
      </c>
      <c r="AU466" s="254" t="s">
        <v>84</v>
      </c>
      <c r="AV466" s="14" t="s">
        <v>84</v>
      </c>
      <c r="AW466" s="14" t="s">
        <v>33</v>
      </c>
      <c r="AX466" s="14" t="s">
        <v>71</v>
      </c>
      <c r="AY466" s="254" t="s">
        <v>192</v>
      </c>
    </row>
    <row r="467" s="15" customFormat="1">
      <c r="A467" s="15"/>
      <c r="B467" s="255"/>
      <c r="C467" s="256"/>
      <c r="D467" s="235" t="s">
        <v>204</v>
      </c>
      <c r="E467" s="257" t="s">
        <v>19</v>
      </c>
      <c r="F467" s="258" t="s">
        <v>210</v>
      </c>
      <c r="G467" s="256"/>
      <c r="H467" s="259">
        <v>1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204</v>
      </c>
      <c r="AU467" s="265" t="s">
        <v>84</v>
      </c>
      <c r="AV467" s="15" t="s">
        <v>200</v>
      </c>
      <c r="AW467" s="15" t="s">
        <v>33</v>
      </c>
      <c r="AX467" s="15" t="s">
        <v>78</v>
      </c>
      <c r="AY467" s="265" t="s">
        <v>192</v>
      </c>
    </row>
    <row r="468" s="2" customFormat="1" ht="16.5" customHeight="1">
      <c r="A468" s="41"/>
      <c r="B468" s="42"/>
      <c r="C468" s="266" t="s">
        <v>525</v>
      </c>
      <c r="D468" s="266" t="s">
        <v>211</v>
      </c>
      <c r="E468" s="267" t="s">
        <v>513</v>
      </c>
      <c r="F468" s="268" t="s">
        <v>514</v>
      </c>
      <c r="G468" s="269" t="s">
        <v>198</v>
      </c>
      <c r="H468" s="270">
        <v>1</v>
      </c>
      <c r="I468" s="271"/>
      <c r="J468" s="272">
        <f>ROUND(I468*H468,2)</f>
        <v>0</v>
      </c>
      <c r="K468" s="268" t="s">
        <v>199</v>
      </c>
      <c r="L468" s="273"/>
      <c r="M468" s="274" t="s">
        <v>19</v>
      </c>
      <c r="N468" s="275" t="s">
        <v>43</v>
      </c>
      <c r="O468" s="87"/>
      <c r="P468" s="224">
        <f>O468*H468</f>
        <v>0</v>
      </c>
      <c r="Q468" s="224">
        <v>0.0022000000000000001</v>
      </c>
      <c r="R468" s="224">
        <f>Q468*H468</f>
        <v>0.0022000000000000001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423</v>
      </c>
      <c r="AT468" s="226" t="s">
        <v>211</v>
      </c>
      <c r="AU468" s="226" t="s">
        <v>84</v>
      </c>
      <c r="AY468" s="20" t="s">
        <v>192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84</v>
      </c>
      <c r="BK468" s="227">
        <f>ROUND(I468*H468,2)</f>
        <v>0</v>
      </c>
      <c r="BL468" s="20" t="s">
        <v>321</v>
      </c>
      <c r="BM468" s="226" t="s">
        <v>526</v>
      </c>
    </row>
    <row r="469" s="13" customFormat="1">
      <c r="A469" s="13"/>
      <c r="B469" s="233"/>
      <c r="C469" s="234"/>
      <c r="D469" s="235" t="s">
        <v>204</v>
      </c>
      <c r="E469" s="236" t="s">
        <v>19</v>
      </c>
      <c r="F469" s="237" t="s">
        <v>205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204</v>
      </c>
      <c r="AU469" s="243" t="s">
        <v>84</v>
      </c>
      <c r="AV469" s="13" t="s">
        <v>78</v>
      </c>
      <c r="AW469" s="13" t="s">
        <v>33</v>
      </c>
      <c r="AX469" s="13" t="s">
        <v>71</v>
      </c>
      <c r="AY469" s="243" t="s">
        <v>192</v>
      </c>
    </row>
    <row r="470" s="13" customFormat="1">
      <c r="A470" s="13"/>
      <c r="B470" s="233"/>
      <c r="C470" s="234"/>
      <c r="D470" s="235" t="s">
        <v>204</v>
      </c>
      <c r="E470" s="236" t="s">
        <v>19</v>
      </c>
      <c r="F470" s="237" t="s">
        <v>477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204</v>
      </c>
      <c r="AU470" s="243" t="s">
        <v>84</v>
      </c>
      <c r="AV470" s="13" t="s">
        <v>78</v>
      </c>
      <c r="AW470" s="13" t="s">
        <v>33</v>
      </c>
      <c r="AX470" s="13" t="s">
        <v>71</v>
      </c>
      <c r="AY470" s="243" t="s">
        <v>192</v>
      </c>
    </row>
    <row r="471" s="14" customFormat="1">
      <c r="A471" s="14"/>
      <c r="B471" s="244"/>
      <c r="C471" s="245"/>
      <c r="D471" s="235" t="s">
        <v>204</v>
      </c>
      <c r="E471" s="246" t="s">
        <v>19</v>
      </c>
      <c r="F471" s="247" t="s">
        <v>78</v>
      </c>
      <c r="G471" s="245"/>
      <c r="H471" s="248">
        <v>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204</v>
      </c>
      <c r="AU471" s="254" t="s">
        <v>84</v>
      </c>
      <c r="AV471" s="14" t="s">
        <v>84</v>
      </c>
      <c r="AW471" s="14" t="s">
        <v>33</v>
      </c>
      <c r="AX471" s="14" t="s">
        <v>71</v>
      </c>
      <c r="AY471" s="254" t="s">
        <v>192</v>
      </c>
    </row>
    <row r="472" s="15" customFormat="1">
      <c r="A472" s="15"/>
      <c r="B472" s="255"/>
      <c r="C472" s="256"/>
      <c r="D472" s="235" t="s">
        <v>204</v>
      </c>
      <c r="E472" s="257" t="s">
        <v>19</v>
      </c>
      <c r="F472" s="258" t="s">
        <v>210</v>
      </c>
      <c r="G472" s="256"/>
      <c r="H472" s="259">
        <v>1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204</v>
      </c>
      <c r="AU472" s="265" t="s">
        <v>84</v>
      </c>
      <c r="AV472" s="15" t="s">
        <v>200</v>
      </c>
      <c r="AW472" s="15" t="s">
        <v>33</v>
      </c>
      <c r="AX472" s="15" t="s">
        <v>78</v>
      </c>
      <c r="AY472" s="265" t="s">
        <v>192</v>
      </c>
    </row>
    <row r="473" s="2" customFormat="1" ht="16.5" customHeight="1">
      <c r="A473" s="41"/>
      <c r="B473" s="42"/>
      <c r="C473" s="266" t="s">
        <v>527</v>
      </c>
      <c r="D473" s="266" t="s">
        <v>211</v>
      </c>
      <c r="E473" s="267" t="s">
        <v>528</v>
      </c>
      <c r="F473" s="268" t="s">
        <v>529</v>
      </c>
      <c r="G473" s="269" t="s">
        <v>198</v>
      </c>
      <c r="H473" s="270">
        <v>1</v>
      </c>
      <c r="I473" s="271"/>
      <c r="J473" s="272">
        <f>ROUND(I473*H473,2)</f>
        <v>0</v>
      </c>
      <c r="K473" s="268" t="s">
        <v>199</v>
      </c>
      <c r="L473" s="273"/>
      <c r="M473" s="274" t="s">
        <v>19</v>
      </c>
      <c r="N473" s="275" t="s">
        <v>43</v>
      </c>
      <c r="O473" s="87"/>
      <c r="P473" s="224">
        <f>O473*H473</f>
        <v>0</v>
      </c>
      <c r="Q473" s="224">
        <v>0.0022000000000000001</v>
      </c>
      <c r="R473" s="224">
        <f>Q473*H473</f>
        <v>0.0022000000000000001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423</v>
      </c>
      <c r="AT473" s="226" t="s">
        <v>211</v>
      </c>
      <c r="AU473" s="226" t="s">
        <v>84</v>
      </c>
      <c r="AY473" s="20" t="s">
        <v>192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84</v>
      </c>
      <c r="BK473" s="227">
        <f>ROUND(I473*H473,2)</f>
        <v>0</v>
      </c>
      <c r="BL473" s="20" t="s">
        <v>321</v>
      </c>
      <c r="BM473" s="226" t="s">
        <v>530</v>
      </c>
    </row>
    <row r="474" s="13" customFormat="1">
      <c r="A474" s="13"/>
      <c r="B474" s="233"/>
      <c r="C474" s="234"/>
      <c r="D474" s="235" t="s">
        <v>204</v>
      </c>
      <c r="E474" s="236" t="s">
        <v>19</v>
      </c>
      <c r="F474" s="237" t="s">
        <v>205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204</v>
      </c>
      <c r="AU474" s="243" t="s">
        <v>84</v>
      </c>
      <c r="AV474" s="13" t="s">
        <v>78</v>
      </c>
      <c r="AW474" s="13" t="s">
        <v>33</v>
      </c>
      <c r="AX474" s="13" t="s">
        <v>71</v>
      </c>
      <c r="AY474" s="243" t="s">
        <v>192</v>
      </c>
    </row>
    <row r="475" s="13" customFormat="1">
      <c r="A475" s="13"/>
      <c r="B475" s="233"/>
      <c r="C475" s="234"/>
      <c r="D475" s="235" t="s">
        <v>204</v>
      </c>
      <c r="E475" s="236" t="s">
        <v>19</v>
      </c>
      <c r="F475" s="237" t="s">
        <v>477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204</v>
      </c>
      <c r="AU475" s="243" t="s">
        <v>84</v>
      </c>
      <c r="AV475" s="13" t="s">
        <v>78</v>
      </c>
      <c r="AW475" s="13" t="s">
        <v>33</v>
      </c>
      <c r="AX475" s="13" t="s">
        <v>71</v>
      </c>
      <c r="AY475" s="243" t="s">
        <v>192</v>
      </c>
    </row>
    <row r="476" s="14" customFormat="1">
      <c r="A476" s="14"/>
      <c r="B476" s="244"/>
      <c r="C476" s="245"/>
      <c r="D476" s="235" t="s">
        <v>204</v>
      </c>
      <c r="E476" s="246" t="s">
        <v>19</v>
      </c>
      <c r="F476" s="247" t="s">
        <v>78</v>
      </c>
      <c r="G476" s="245"/>
      <c r="H476" s="248">
        <v>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204</v>
      </c>
      <c r="AU476" s="254" t="s">
        <v>84</v>
      </c>
      <c r="AV476" s="14" t="s">
        <v>84</v>
      </c>
      <c r="AW476" s="14" t="s">
        <v>33</v>
      </c>
      <c r="AX476" s="14" t="s">
        <v>71</v>
      </c>
      <c r="AY476" s="254" t="s">
        <v>192</v>
      </c>
    </row>
    <row r="477" s="15" customFormat="1">
      <c r="A477" s="15"/>
      <c r="B477" s="255"/>
      <c r="C477" s="256"/>
      <c r="D477" s="235" t="s">
        <v>204</v>
      </c>
      <c r="E477" s="257" t="s">
        <v>19</v>
      </c>
      <c r="F477" s="258" t="s">
        <v>210</v>
      </c>
      <c r="G477" s="256"/>
      <c r="H477" s="259">
        <v>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204</v>
      </c>
      <c r="AU477" s="265" t="s">
        <v>84</v>
      </c>
      <c r="AV477" s="15" t="s">
        <v>200</v>
      </c>
      <c r="AW477" s="15" t="s">
        <v>33</v>
      </c>
      <c r="AX477" s="15" t="s">
        <v>78</v>
      </c>
      <c r="AY477" s="265" t="s">
        <v>192</v>
      </c>
    </row>
    <row r="478" s="2" customFormat="1" ht="16.5" customHeight="1">
      <c r="A478" s="41"/>
      <c r="B478" s="42"/>
      <c r="C478" s="266" t="s">
        <v>531</v>
      </c>
      <c r="D478" s="266" t="s">
        <v>211</v>
      </c>
      <c r="E478" s="267" t="s">
        <v>532</v>
      </c>
      <c r="F478" s="268" t="s">
        <v>533</v>
      </c>
      <c r="G478" s="269" t="s">
        <v>198</v>
      </c>
      <c r="H478" s="270">
        <v>1</v>
      </c>
      <c r="I478" s="271"/>
      <c r="J478" s="272">
        <f>ROUND(I478*H478,2)</f>
        <v>0</v>
      </c>
      <c r="K478" s="268" t="s">
        <v>199</v>
      </c>
      <c r="L478" s="273"/>
      <c r="M478" s="274" t="s">
        <v>19</v>
      </c>
      <c r="N478" s="275" t="s">
        <v>43</v>
      </c>
      <c r="O478" s="87"/>
      <c r="P478" s="224">
        <f>O478*H478</f>
        <v>0</v>
      </c>
      <c r="Q478" s="224">
        <v>0.00014999999999999999</v>
      </c>
      <c r="R478" s="224">
        <f>Q478*H478</f>
        <v>0.00014999999999999999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423</v>
      </c>
      <c r="AT478" s="226" t="s">
        <v>211</v>
      </c>
      <c r="AU478" s="226" t="s">
        <v>84</v>
      </c>
      <c r="AY478" s="20" t="s">
        <v>192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84</v>
      </c>
      <c r="BK478" s="227">
        <f>ROUND(I478*H478,2)</f>
        <v>0</v>
      </c>
      <c r="BL478" s="20" t="s">
        <v>321</v>
      </c>
      <c r="BM478" s="226" t="s">
        <v>534</v>
      </c>
    </row>
    <row r="479" s="13" customFormat="1">
      <c r="A479" s="13"/>
      <c r="B479" s="233"/>
      <c r="C479" s="234"/>
      <c r="D479" s="235" t="s">
        <v>204</v>
      </c>
      <c r="E479" s="236" t="s">
        <v>19</v>
      </c>
      <c r="F479" s="237" t="s">
        <v>205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204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192</v>
      </c>
    </row>
    <row r="480" s="13" customFormat="1">
      <c r="A480" s="13"/>
      <c r="B480" s="233"/>
      <c r="C480" s="234"/>
      <c r="D480" s="235" t="s">
        <v>204</v>
      </c>
      <c r="E480" s="236" t="s">
        <v>19</v>
      </c>
      <c r="F480" s="237" t="s">
        <v>477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204</v>
      </c>
      <c r="AU480" s="243" t="s">
        <v>84</v>
      </c>
      <c r="AV480" s="13" t="s">
        <v>78</v>
      </c>
      <c r="AW480" s="13" t="s">
        <v>33</v>
      </c>
      <c r="AX480" s="13" t="s">
        <v>71</v>
      </c>
      <c r="AY480" s="243" t="s">
        <v>192</v>
      </c>
    </row>
    <row r="481" s="14" customFormat="1">
      <c r="A481" s="14"/>
      <c r="B481" s="244"/>
      <c r="C481" s="245"/>
      <c r="D481" s="235" t="s">
        <v>204</v>
      </c>
      <c r="E481" s="246" t="s">
        <v>19</v>
      </c>
      <c r="F481" s="247" t="s">
        <v>78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204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192</v>
      </c>
    </row>
    <row r="482" s="15" customFormat="1">
      <c r="A482" s="15"/>
      <c r="B482" s="255"/>
      <c r="C482" s="256"/>
      <c r="D482" s="235" t="s">
        <v>204</v>
      </c>
      <c r="E482" s="257" t="s">
        <v>19</v>
      </c>
      <c r="F482" s="258" t="s">
        <v>210</v>
      </c>
      <c r="G482" s="256"/>
      <c r="H482" s="259">
        <v>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204</v>
      </c>
      <c r="AU482" s="265" t="s">
        <v>84</v>
      </c>
      <c r="AV482" s="15" t="s">
        <v>200</v>
      </c>
      <c r="AW482" s="15" t="s">
        <v>33</v>
      </c>
      <c r="AX482" s="15" t="s">
        <v>78</v>
      </c>
      <c r="AY482" s="265" t="s">
        <v>192</v>
      </c>
    </row>
    <row r="483" s="2" customFormat="1" ht="16.5" customHeight="1">
      <c r="A483" s="41"/>
      <c r="B483" s="42"/>
      <c r="C483" s="215" t="s">
        <v>535</v>
      </c>
      <c r="D483" s="215" t="s">
        <v>195</v>
      </c>
      <c r="E483" s="216" t="s">
        <v>536</v>
      </c>
      <c r="F483" s="217" t="s">
        <v>537</v>
      </c>
      <c r="G483" s="218" t="s">
        <v>198</v>
      </c>
      <c r="H483" s="219">
        <v>1</v>
      </c>
      <c r="I483" s="220"/>
      <c r="J483" s="221">
        <f>ROUND(I483*H483,2)</f>
        <v>0</v>
      </c>
      <c r="K483" s="217" t="s">
        <v>199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0.024</v>
      </c>
      <c r="T483" s="225">
        <f>S483*H483</f>
        <v>0.024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321</v>
      </c>
      <c r="AT483" s="226" t="s">
        <v>195</v>
      </c>
      <c r="AU483" s="226" t="s">
        <v>84</v>
      </c>
      <c r="AY483" s="20" t="s">
        <v>192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321</v>
      </c>
      <c r="BM483" s="226" t="s">
        <v>538</v>
      </c>
    </row>
    <row r="484" s="2" customFormat="1">
      <c r="A484" s="41"/>
      <c r="B484" s="42"/>
      <c r="C484" s="43"/>
      <c r="D484" s="228" t="s">
        <v>202</v>
      </c>
      <c r="E484" s="43"/>
      <c r="F484" s="229" t="s">
        <v>539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202</v>
      </c>
      <c r="AU484" s="20" t="s">
        <v>84</v>
      </c>
    </row>
    <row r="485" s="13" customFormat="1">
      <c r="A485" s="13"/>
      <c r="B485" s="233"/>
      <c r="C485" s="234"/>
      <c r="D485" s="235" t="s">
        <v>204</v>
      </c>
      <c r="E485" s="236" t="s">
        <v>19</v>
      </c>
      <c r="F485" s="237" t="s">
        <v>458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204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192</v>
      </c>
    </row>
    <row r="486" s="13" customFormat="1">
      <c r="A486" s="13"/>
      <c r="B486" s="233"/>
      <c r="C486" s="234"/>
      <c r="D486" s="235" t="s">
        <v>204</v>
      </c>
      <c r="E486" s="236" t="s">
        <v>19</v>
      </c>
      <c r="F486" s="237" t="s">
        <v>282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204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192</v>
      </c>
    </row>
    <row r="487" s="14" customFormat="1">
      <c r="A487" s="14"/>
      <c r="B487" s="244"/>
      <c r="C487" s="245"/>
      <c r="D487" s="235" t="s">
        <v>204</v>
      </c>
      <c r="E487" s="246" t="s">
        <v>19</v>
      </c>
      <c r="F487" s="247" t="s">
        <v>78</v>
      </c>
      <c r="G487" s="245"/>
      <c r="H487" s="248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204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192</v>
      </c>
    </row>
    <row r="488" s="15" customFormat="1">
      <c r="A488" s="15"/>
      <c r="B488" s="255"/>
      <c r="C488" s="256"/>
      <c r="D488" s="235" t="s">
        <v>204</v>
      </c>
      <c r="E488" s="257" t="s">
        <v>19</v>
      </c>
      <c r="F488" s="258" t="s">
        <v>210</v>
      </c>
      <c r="G488" s="256"/>
      <c r="H488" s="259">
        <v>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204</v>
      </c>
      <c r="AU488" s="265" t="s">
        <v>84</v>
      </c>
      <c r="AV488" s="15" t="s">
        <v>200</v>
      </c>
      <c r="AW488" s="15" t="s">
        <v>33</v>
      </c>
      <c r="AX488" s="15" t="s">
        <v>78</v>
      </c>
      <c r="AY488" s="265" t="s">
        <v>192</v>
      </c>
    </row>
    <row r="489" s="2" customFormat="1" ht="16.5" customHeight="1">
      <c r="A489" s="41"/>
      <c r="B489" s="42"/>
      <c r="C489" s="215" t="s">
        <v>540</v>
      </c>
      <c r="D489" s="215" t="s">
        <v>195</v>
      </c>
      <c r="E489" s="216" t="s">
        <v>541</v>
      </c>
      <c r="F489" s="217" t="s">
        <v>542</v>
      </c>
      <c r="G489" s="218" t="s">
        <v>198</v>
      </c>
      <c r="H489" s="219">
        <v>1</v>
      </c>
      <c r="I489" s="220"/>
      <c r="J489" s="221">
        <f>ROUND(I489*H489,2)</f>
        <v>0</v>
      </c>
      <c r="K489" s="217" t="s">
        <v>490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321</v>
      </c>
      <c r="AT489" s="226" t="s">
        <v>195</v>
      </c>
      <c r="AU489" s="226" t="s">
        <v>84</v>
      </c>
      <c r="AY489" s="20" t="s">
        <v>192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84</v>
      </c>
      <c r="BK489" s="227">
        <f>ROUND(I489*H489,2)</f>
        <v>0</v>
      </c>
      <c r="BL489" s="20" t="s">
        <v>321</v>
      </c>
      <c r="BM489" s="226" t="s">
        <v>543</v>
      </c>
    </row>
    <row r="490" s="14" customFormat="1">
      <c r="A490" s="14"/>
      <c r="B490" s="244"/>
      <c r="C490" s="245"/>
      <c r="D490" s="235" t="s">
        <v>204</v>
      </c>
      <c r="E490" s="246" t="s">
        <v>19</v>
      </c>
      <c r="F490" s="247" t="s">
        <v>78</v>
      </c>
      <c r="G490" s="245"/>
      <c r="H490" s="248">
        <v>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204</v>
      </c>
      <c r="AU490" s="254" t="s">
        <v>84</v>
      </c>
      <c r="AV490" s="14" t="s">
        <v>84</v>
      </c>
      <c r="AW490" s="14" t="s">
        <v>33</v>
      </c>
      <c r="AX490" s="14" t="s">
        <v>71</v>
      </c>
      <c r="AY490" s="254" t="s">
        <v>192</v>
      </c>
    </row>
    <row r="491" s="15" customFormat="1">
      <c r="A491" s="15"/>
      <c r="B491" s="255"/>
      <c r="C491" s="256"/>
      <c r="D491" s="235" t="s">
        <v>204</v>
      </c>
      <c r="E491" s="257" t="s">
        <v>19</v>
      </c>
      <c r="F491" s="258" t="s">
        <v>210</v>
      </c>
      <c r="G491" s="256"/>
      <c r="H491" s="259">
        <v>1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204</v>
      </c>
      <c r="AU491" s="265" t="s">
        <v>84</v>
      </c>
      <c r="AV491" s="15" t="s">
        <v>200</v>
      </c>
      <c r="AW491" s="15" t="s">
        <v>33</v>
      </c>
      <c r="AX491" s="15" t="s">
        <v>78</v>
      </c>
      <c r="AY491" s="265" t="s">
        <v>192</v>
      </c>
    </row>
    <row r="492" s="2" customFormat="1" ht="16.5" customHeight="1">
      <c r="A492" s="41"/>
      <c r="B492" s="42"/>
      <c r="C492" s="215" t="s">
        <v>544</v>
      </c>
      <c r="D492" s="215" t="s">
        <v>195</v>
      </c>
      <c r="E492" s="216" t="s">
        <v>545</v>
      </c>
      <c r="F492" s="217" t="s">
        <v>546</v>
      </c>
      <c r="G492" s="218" t="s">
        <v>198</v>
      </c>
      <c r="H492" s="219">
        <v>1</v>
      </c>
      <c r="I492" s="220"/>
      <c r="J492" s="221">
        <f>ROUND(I492*H492,2)</f>
        <v>0</v>
      </c>
      <c r="K492" s="217" t="s">
        <v>199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321</v>
      </c>
      <c r="AT492" s="226" t="s">
        <v>195</v>
      </c>
      <c r="AU492" s="226" t="s">
        <v>84</v>
      </c>
      <c r="AY492" s="20" t="s">
        <v>192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84</v>
      </c>
      <c r="BK492" s="227">
        <f>ROUND(I492*H492,2)</f>
        <v>0</v>
      </c>
      <c r="BL492" s="20" t="s">
        <v>321</v>
      </c>
      <c r="BM492" s="226" t="s">
        <v>547</v>
      </c>
    </row>
    <row r="493" s="2" customFormat="1">
      <c r="A493" s="41"/>
      <c r="B493" s="42"/>
      <c r="C493" s="43"/>
      <c r="D493" s="228" t="s">
        <v>202</v>
      </c>
      <c r="E493" s="43"/>
      <c r="F493" s="229" t="s">
        <v>548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202</v>
      </c>
      <c r="AU493" s="20" t="s">
        <v>84</v>
      </c>
    </row>
    <row r="494" s="13" customFormat="1">
      <c r="A494" s="13"/>
      <c r="B494" s="233"/>
      <c r="C494" s="234"/>
      <c r="D494" s="235" t="s">
        <v>204</v>
      </c>
      <c r="E494" s="236" t="s">
        <v>19</v>
      </c>
      <c r="F494" s="237" t="s">
        <v>205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204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192</v>
      </c>
    </row>
    <row r="495" s="13" customFormat="1">
      <c r="A495" s="13"/>
      <c r="B495" s="233"/>
      <c r="C495" s="234"/>
      <c r="D495" s="235" t="s">
        <v>204</v>
      </c>
      <c r="E495" s="236" t="s">
        <v>19</v>
      </c>
      <c r="F495" s="237" t="s">
        <v>282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204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192</v>
      </c>
    </row>
    <row r="496" s="14" customFormat="1">
      <c r="A496" s="14"/>
      <c r="B496" s="244"/>
      <c r="C496" s="245"/>
      <c r="D496" s="235" t="s">
        <v>204</v>
      </c>
      <c r="E496" s="246" t="s">
        <v>19</v>
      </c>
      <c r="F496" s="247" t="s">
        <v>78</v>
      </c>
      <c r="G496" s="245"/>
      <c r="H496" s="248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204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192</v>
      </c>
    </row>
    <row r="497" s="15" customFormat="1">
      <c r="A497" s="15"/>
      <c r="B497" s="255"/>
      <c r="C497" s="256"/>
      <c r="D497" s="235" t="s">
        <v>204</v>
      </c>
      <c r="E497" s="257" t="s">
        <v>19</v>
      </c>
      <c r="F497" s="258" t="s">
        <v>210</v>
      </c>
      <c r="G497" s="256"/>
      <c r="H497" s="259">
        <v>1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5" t="s">
        <v>204</v>
      </c>
      <c r="AU497" s="265" t="s">
        <v>84</v>
      </c>
      <c r="AV497" s="15" t="s">
        <v>200</v>
      </c>
      <c r="AW497" s="15" t="s">
        <v>33</v>
      </c>
      <c r="AX497" s="15" t="s">
        <v>78</v>
      </c>
      <c r="AY497" s="265" t="s">
        <v>192</v>
      </c>
    </row>
    <row r="498" s="2" customFormat="1" ht="16.5" customHeight="1">
      <c r="A498" s="41"/>
      <c r="B498" s="42"/>
      <c r="C498" s="266" t="s">
        <v>549</v>
      </c>
      <c r="D498" s="266" t="s">
        <v>211</v>
      </c>
      <c r="E498" s="267" t="s">
        <v>550</v>
      </c>
      <c r="F498" s="268" t="s">
        <v>551</v>
      </c>
      <c r="G498" s="269" t="s">
        <v>198</v>
      </c>
      <c r="H498" s="270">
        <v>1</v>
      </c>
      <c r="I498" s="271"/>
      <c r="J498" s="272">
        <f>ROUND(I498*H498,2)</f>
        <v>0</v>
      </c>
      <c r="K498" s="268" t="s">
        <v>199</v>
      </c>
      <c r="L498" s="273"/>
      <c r="M498" s="274" t="s">
        <v>19</v>
      </c>
      <c r="N498" s="275" t="s">
        <v>43</v>
      </c>
      <c r="O498" s="87"/>
      <c r="P498" s="224">
        <f>O498*H498</f>
        <v>0</v>
      </c>
      <c r="Q498" s="224">
        <v>0.036299999999999999</v>
      </c>
      <c r="R498" s="224">
        <f>Q498*H498</f>
        <v>0.036299999999999999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423</v>
      </c>
      <c r="AT498" s="226" t="s">
        <v>211</v>
      </c>
      <c r="AU498" s="226" t="s">
        <v>84</v>
      </c>
      <c r="AY498" s="20" t="s">
        <v>192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84</v>
      </c>
      <c r="BK498" s="227">
        <f>ROUND(I498*H498,2)</f>
        <v>0</v>
      </c>
      <c r="BL498" s="20" t="s">
        <v>321</v>
      </c>
      <c r="BM498" s="226" t="s">
        <v>552</v>
      </c>
    </row>
    <row r="499" s="13" customFormat="1">
      <c r="A499" s="13"/>
      <c r="B499" s="233"/>
      <c r="C499" s="234"/>
      <c r="D499" s="235" t="s">
        <v>204</v>
      </c>
      <c r="E499" s="236" t="s">
        <v>19</v>
      </c>
      <c r="F499" s="237" t="s">
        <v>205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204</v>
      </c>
      <c r="AU499" s="243" t="s">
        <v>84</v>
      </c>
      <c r="AV499" s="13" t="s">
        <v>78</v>
      </c>
      <c r="AW499" s="13" t="s">
        <v>33</v>
      </c>
      <c r="AX499" s="13" t="s">
        <v>71</v>
      </c>
      <c r="AY499" s="243" t="s">
        <v>192</v>
      </c>
    </row>
    <row r="500" s="13" customFormat="1">
      <c r="A500" s="13"/>
      <c r="B500" s="233"/>
      <c r="C500" s="234"/>
      <c r="D500" s="235" t="s">
        <v>204</v>
      </c>
      <c r="E500" s="236" t="s">
        <v>19</v>
      </c>
      <c r="F500" s="237" t="s">
        <v>282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204</v>
      </c>
      <c r="AU500" s="243" t="s">
        <v>84</v>
      </c>
      <c r="AV500" s="13" t="s">
        <v>78</v>
      </c>
      <c r="AW500" s="13" t="s">
        <v>33</v>
      </c>
      <c r="AX500" s="13" t="s">
        <v>71</v>
      </c>
      <c r="AY500" s="243" t="s">
        <v>192</v>
      </c>
    </row>
    <row r="501" s="14" customFormat="1">
      <c r="A501" s="14"/>
      <c r="B501" s="244"/>
      <c r="C501" s="245"/>
      <c r="D501" s="235" t="s">
        <v>204</v>
      </c>
      <c r="E501" s="246" t="s">
        <v>19</v>
      </c>
      <c r="F501" s="247" t="s">
        <v>78</v>
      </c>
      <c r="G501" s="245"/>
      <c r="H501" s="248">
        <v>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204</v>
      </c>
      <c r="AU501" s="254" t="s">
        <v>84</v>
      </c>
      <c r="AV501" s="14" t="s">
        <v>84</v>
      </c>
      <c r="AW501" s="14" t="s">
        <v>33</v>
      </c>
      <c r="AX501" s="14" t="s">
        <v>71</v>
      </c>
      <c r="AY501" s="254" t="s">
        <v>192</v>
      </c>
    </row>
    <row r="502" s="15" customFormat="1">
      <c r="A502" s="15"/>
      <c r="B502" s="255"/>
      <c r="C502" s="256"/>
      <c r="D502" s="235" t="s">
        <v>204</v>
      </c>
      <c r="E502" s="257" t="s">
        <v>19</v>
      </c>
      <c r="F502" s="258" t="s">
        <v>210</v>
      </c>
      <c r="G502" s="256"/>
      <c r="H502" s="259">
        <v>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204</v>
      </c>
      <c r="AU502" s="265" t="s">
        <v>84</v>
      </c>
      <c r="AV502" s="15" t="s">
        <v>200</v>
      </c>
      <c r="AW502" s="15" t="s">
        <v>33</v>
      </c>
      <c r="AX502" s="15" t="s">
        <v>78</v>
      </c>
      <c r="AY502" s="265" t="s">
        <v>192</v>
      </c>
    </row>
    <row r="503" s="2" customFormat="1" ht="21.75" customHeight="1">
      <c r="A503" s="41"/>
      <c r="B503" s="42"/>
      <c r="C503" s="215" t="s">
        <v>553</v>
      </c>
      <c r="D503" s="215" t="s">
        <v>195</v>
      </c>
      <c r="E503" s="216" t="s">
        <v>554</v>
      </c>
      <c r="F503" s="217" t="s">
        <v>555</v>
      </c>
      <c r="G503" s="218" t="s">
        <v>198</v>
      </c>
      <c r="H503" s="219">
        <v>1</v>
      </c>
      <c r="I503" s="220"/>
      <c r="J503" s="221">
        <f>ROUND(I503*H503,2)</f>
        <v>0</v>
      </c>
      <c r="K503" s="217" t="s">
        <v>199</v>
      </c>
      <c r="L503" s="47"/>
      <c r="M503" s="222" t="s">
        <v>19</v>
      </c>
      <c r="N503" s="223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0.13100000000000001</v>
      </c>
      <c r="T503" s="225">
        <f>S503*H503</f>
        <v>0.13100000000000001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321</v>
      </c>
      <c r="AT503" s="226" t="s">
        <v>195</v>
      </c>
      <c r="AU503" s="226" t="s">
        <v>84</v>
      </c>
      <c r="AY503" s="20" t="s">
        <v>192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84</v>
      </c>
      <c r="BK503" s="227">
        <f>ROUND(I503*H503,2)</f>
        <v>0</v>
      </c>
      <c r="BL503" s="20" t="s">
        <v>321</v>
      </c>
      <c r="BM503" s="226" t="s">
        <v>556</v>
      </c>
    </row>
    <row r="504" s="2" customFormat="1">
      <c r="A504" s="41"/>
      <c r="B504" s="42"/>
      <c r="C504" s="43"/>
      <c r="D504" s="228" t="s">
        <v>202</v>
      </c>
      <c r="E504" s="43"/>
      <c r="F504" s="229" t="s">
        <v>557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202</v>
      </c>
      <c r="AU504" s="20" t="s">
        <v>84</v>
      </c>
    </row>
    <row r="505" s="13" customFormat="1">
      <c r="A505" s="13"/>
      <c r="B505" s="233"/>
      <c r="C505" s="234"/>
      <c r="D505" s="235" t="s">
        <v>204</v>
      </c>
      <c r="E505" s="236" t="s">
        <v>19</v>
      </c>
      <c r="F505" s="237" t="s">
        <v>376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204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192</v>
      </c>
    </row>
    <row r="506" s="14" customFormat="1">
      <c r="A506" s="14"/>
      <c r="B506" s="244"/>
      <c r="C506" s="245"/>
      <c r="D506" s="235" t="s">
        <v>204</v>
      </c>
      <c r="E506" s="246" t="s">
        <v>19</v>
      </c>
      <c r="F506" s="247" t="s">
        <v>78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204</v>
      </c>
      <c r="AU506" s="254" t="s">
        <v>84</v>
      </c>
      <c r="AV506" s="14" t="s">
        <v>84</v>
      </c>
      <c r="AW506" s="14" t="s">
        <v>33</v>
      </c>
      <c r="AX506" s="14" t="s">
        <v>71</v>
      </c>
      <c r="AY506" s="254" t="s">
        <v>192</v>
      </c>
    </row>
    <row r="507" s="15" customFormat="1">
      <c r="A507" s="15"/>
      <c r="B507" s="255"/>
      <c r="C507" s="256"/>
      <c r="D507" s="235" t="s">
        <v>204</v>
      </c>
      <c r="E507" s="257" t="s">
        <v>19</v>
      </c>
      <c r="F507" s="258" t="s">
        <v>210</v>
      </c>
      <c r="G507" s="256"/>
      <c r="H507" s="259">
        <v>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204</v>
      </c>
      <c r="AU507" s="265" t="s">
        <v>84</v>
      </c>
      <c r="AV507" s="15" t="s">
        <v>200</v>
      </c>
      <c r="AW507" s="15" t="s">
        <v>33</v>
      </c>
      <c r="AX507" s="15" t="s">
        <v>78</v>
      </c>
      <c r="AY507" s="265" t="s">
        <v>192</v>
      </c>
    </row>
    <row r="508" s="2" customFormat="1" ht="16.5" customHeight="1">
      <c r="A508" s="41"/>
      <c r="B508" s="42"/>
      <c r="C508" s="215" t="s">
        <v>558</v>
      </c>
      <c r="D508" s="215" t="s">
        <v>195</v>
      </c>
      <c r="E508" s="216" t="s">
        <v>559</v>
      </c>
      <c r="F508" s="217" t="s">
        <v>560</v>
      </c>
      <c r="G508" s="218" t="s">
        <v>198</v>
      </c>
      <c r="H508" s="219">
        <v>1</v>
      </c>
      <c r="I508" s="220"/>
      <c r="J508" s="221">
        <f>ROUND(I508*H508,2)</f>
        <v>0</v>
      </c>
      <c r="K508" s="217" t="s">
        <v>199</v>
      </c>
      <c r="L508" s="47"/>
      <c r="M508" s="222" t="s">
        <v>19</v>
      </c>
      <c r="N508" s="223" t="s">
        <v>43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321</v>
      </c>
      <c r="AT508" s="226" t="s">
        <v>195</v>
      </c>
      <c r="AU508" s="226" t="s">
        <v>84</v>
      </c>
      <c r="AY508" s="20" t="s">
        <v>192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84</v>
      </c>
      <c r="BK508" s="227">
        <f>ROUND(I508*H508,2)</f>
        <v>0</v>
      </c>
      <c r="BL508" s="20" t="s">
        <v>321</v>
      </c>
      <c r="BM508" s="226" t="s">
        <v>561</v>
      </c>
    </row>
    <row r="509" s="2" customFormat="1">
      <c r="A509" s="41"/>
      <c r="B509" s="42"/>
      <c r="C509" s="43"/>
      <c r="D509" s="228" t="s">
        <v>202</v>
      </c>
      <c r="E509" s="43"/>
      <c r="F509" s="229" t="s">
        <v>562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202</v>
      </c>
      <c r="AU509" s="20" t="s">
        <v>84</v>
      </c>
    </row>
    <row r="510" s="13" customFormat="1">
      <c r="A510" s="13"/>
      <c r="B510" s="233"/>
      <c r="C510" s="234"/>
      <c r="D510" s="235" t="s">
        <v>204</v>
      </c>
      <c r="E510" s="236" t="s">
        <v>19</v>
      </c>
      <c r="F510" s="237" t="s">
        <v>205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204</v>
      </c>
      <c r="AU510" s="243" t="s">
        <v>84</v>
      </c>
      <c r="AV510" s="13" t="s">
        <v>78</v>
      </c>
      <c r="AW510" s="13" t="s">
        <v>33</v>
      </c>
      <c r="AX510" s="13" t="s">
        <v>71</v>
      </c>
      <c r="AY510" s="243" t="s">
        <v>192</v>
      </c>
    </row>
    <row r="511" s="14" customFormat="1">
      <c r="A511" s="14"/>
      <c r="B511" s="244"/>
      <c r="C511" s="245"/>
      <c r="D511" s="235" t="s">
        <v>204</v>
      </c>
      <c r="E511" s="246" t="s">
        <v>19</v>
      </c>
      <c r="F511" s="247" t="s">
        <v>78</v>
      </c>
      <c r="G511" s="245"/>
      <c r="H511" s="248">
        <v>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204</v>
      </c>
      <c r="AU511" s="254" t="s">
        <v>84</v>
      </c>
      <c r="AV511" s="14" t="s">
        <v>84</v>
      </c>
      <c r="AW511" s="14" t="s">
        <v>33</v>
      </c>
      <c r="AX511" s="14" t="s">
        <v>71</v>
      </c>
      <c r="AY511" s="254" t="s">
        <v>192</v>
      </c>
    </row>
    <row r="512" s="15" customFormat="1">
      <c r="A512" s="15"/>
      <c r="B512" s="255"/>
      <c r="C512" s="256"/>
      <c r="D512" s="235" t="s">
        <v>204</v>
      </c>
      <c r="E512" s="257" t="s">
        <v>19</v>
      </c>
      <c r="F512" s="258" t="s">
        <v>210</v>
      </c>
      <c r="G512" s="256"/>
      <c r="H512" s="259">
        <v>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204</v>
      </c>
      <c r="AU512" s="265" t="s">
        <v>84</v>
      </c>
      <c r="AV512" s="15" t="s">
        <v>200</v>
      </c>
      <c r="AW512" s="15" t="s">
        <v>33</v>
      </c>
      <c r="AX512" s="15" t="s">
        <v>78</v>
      </c>
      <c r="AY512" s="265" t="s">
        <v>192</v>
      </c>
    </row>
    <row r="513" s="2" customFormat="1" ht="16.5" customHeight="1">
      <c r="A513" s="41"/>
      <c r="B513" s="42"/>
      <c r="C513" s="266" t="s">
        <v>563</v>
      </c>
      <c r="D513" s="266" t="s">
        <v>211</v>
      </c>
      <c r="E513" s="267" t="s">
        <v>564</v>
      </c>
      <c r="F513" s="268" t="s">
        <v>565</v>
      </c>
      <c r="G513" s="269" t="s">
        <v>566</v>
      </c>
      <c r="H513" s="270">
        <v>1</v>
      </c>
      <c r="I513" s="271"/>
      <c r="J513" s="272">
        <f>ROUND(I513*H513,2)</f>
        <v>0</v>
      </c>
      <c r="K513" s="268" t="s">
        <v>490</v>
      </c>
      <c r="L513" s="273"/>
      <c r="M513" s="274" t="s">
        <v>19</v>
      </c>
      <c r="N513" s="275" t="s">
        <v>43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423</v>
      </c>
      <c r="AT513" s="226" t="s">
        <v>211</v>
      </c>
      <c r="AU513" s="226" t="s">
        <v>84</v>
      </c>
      <c r="AY513" s="20" t="s">
        <v>192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84</v>
      </c>
      <c r="BK513" s="227">
        <f>ROUND(I513*H513,2)</f>
        <v>0</v>
      </c>
      <c r="BL513" s="20" t="s">
        <v>321</v>
      </c>
      <c r="BM513" s="226" t="s">
        <v>567</v>
      </c>
    </row>
    <row r="514" s="13" customFormat="1">
      <c r="A514" s="13"/>
      <c r="B514" s="233"/>
      <c r="C514" s="234"/>
      <c r="D514" s="235" t="s">
        <v>204</v>
      </c>
      <c r="E514" s="236" t="s">
        <v>19</v>
      </c>
      <c r="F514" s="237" t="s">
        <v>205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204</v>
      </c>
      <c r="AU514" s="243" t="s">
        <v>84</v>
      </c>
      <c r="AV514" s="13" t="s">
        <v>78</v>
      </c>
      <c r="AW514" s="13" t="s">
        <v>33</v>
      </c>
      <c r="AX514" s="13" t="s">
        <v>71</v>
      </c>
      <c r="AY514" s="243" t="s">
        <v>192</v>
      </c>
    </row>
    <row r="515" s="14" customFormat="1">
      <c r="A515" s="14"/>
      <c r="B515" s="244"/>
      <c r="C515" s="245"/>
      <c r="D515" s="235" t="s">
        <v>204</v>
      </c>
      <c r="E515" s="246" t="s">
        <v>19</v>
      </c>
      <c r="F515" s="247" t="s">
        <v>78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204</v>
      </c>
      <c r="AU515" s="254" t="s">
        <v>84</v>
      </c>
      <c r="AV515" s="14" t="s">
        <v>84</v>
      </c>
      <c r="AW515" s="14" t="s">
        <v>33</v>
      </c>
      <c r="AX515" s="14" t="s">
        <v>71</v>
      </c>
      <c r="AY515" s="254" t="s">
        <v>192</v>
      </c>
    </row>
    <row r="516" s="15" customFormat="1">
      <c r="A516" s="15"/>
      <c r="B516" s="255"/>
      <c r="C516" s="256"/>
      <c r="D516" s="235" t="s">
        <v>204</v>
      </c>
      <c r="E516" s="257" t="s">
        <v>19</v>
      </c>
      <c r="F516" s="258" t="s">
        <v>210</v>
      </c>
      <c r="G516" s="256"/>
      <c r="H516" s="259">
        <v>1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204</v>
      </c>
      <c r="AU516" s="265" t="s">
        <v>84</v>
      </c>
      <c r="AV516" s="15" t="s">
        <v>200</v>
      </c>
      <c r="AW516" s="15" t="s">
        <v>33</v>
      </c>
      <c r="AX516" s="15" t="s">
        <v>78</v>
      </c>
      <c r="AY516" s="265" t="s">
        <v>192</v>
      </c>
    </row>
    <row r="517" s="2" customFormat="1" ht="16.5" customHeight="1">
      <c r="A517" s="41"/>
      <c r="B517" s="42"/>
      <c r="C517" s="215" t="s">
        <v>568</v>
      </c>
      <c r="D517" s="215" t="s">
        <v>195</v>
      </c>
      <c r="E517" s="216" t="s">
        <v>569</v>
      </c>
      <c r="F517" s="217" t="s">
        <v>570</v>
      </c>
      <c r="G517" s="218" t="s">
        <v>198</v>
      </c>
      <c r="H517" s="219">
        <v>1</v>
      </c>
      <c r="I517" s="220"/>
      <c r="J517" s="221">
        <f>ROUND(I517*H517,2)</f>
        <v>0</v>
      </c>
      <c r="K517" s="217" t="s">
        <v>199</v>
      </c>
      <c r="L517" s="47"/>
      <c r="M517" s="222" t="s">
        <v>19</v>
      </c>
      <c r="N517" s="223" t="s">
        <v>43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0.088099999999999998</v>
      </c>
      <c r="T517" s="225">
        <f>S517*H517</f>
        <v>0.088099999999999998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321</v>
      </c>
      <c r="AT517" s="226" t="s">
        <v>195</v>
      </c>
      <c r="AU517" s="226" t="s">
        <v>84</v>
      </c>
      <c r="AY517" s="20" t="s">
        <v>192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84</v>
      </c>
      <c r="BK517" s="227">
        <f>ROUND(I517*H517,2)</f>
        <v>0</v>
      </c>
      <c r="BL517" s="20" t="s">
        <v>321</v>
      </c>
      <c r="BM517" s="226" t="s">
        <v>571</v>
      </c>
    </row>
    <row r="518" s="2" customFormat="1">
      <c r="A518" s="41"/>
      <c r="B518" s="42"/>
      <c r="C518" s="43"/>
      <c r="D518" s="228" t="s">
        <v>202</v>
      </c>
      <c r="E518" s="43"/>
      <c r="F518" s="229" t="s">
        <v>572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202</v>
      </c>
      <c r="AU518" s="20" t="s">
        <v>84</v>
      </c>
    </row>
    <row r="519" s="13" customFormat="1">
      <c r="A519" s="13"/>
      <c r="B519" s="233"/>
      <c r="C519" s="234"/>
      <c r="D519" s="235" t="s">
        <v>204</v>
      </c>
      <c r="E519" s="236" t="s">
        <v>19</v>
      </c>
      <c r="F519" s="237" t="s">
        <v>376</v>
      </c>
      <c r="G519" s="234"/>
      <c r="H519" s="236" t="s">
        <v>19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204</v>
      </c>
      <c r="AU519" s="243" t="s">
        <v>84</v>
      </c>
      <c r="AV519" s="13" t="s">
        <v>78</v>
      </c>
      <c r="AW519" s="13" t="s">
        <v>33</v>
      </c>
      <c r="AX519" s="13" t="s">
        <v>71</v>
      </c>
      <c r="AY519" s="243" t="s">
        <v>192</v>
      </c>
    </row>
    <row r="520" s="14" customFormat="1">
      <c r="A520" s="14"/>
      <c r="B520" s="244"/>
      <c r="C520" s="245"/>
      <c r="D520" s="235" t="s">
        <v>204</v>
      </c>
      <c r="E520" s="246" t="s">
        <v>19</v>
      </c>
      <c r="F520" s="247" t="s">
        <v>78</v>
      </c>
      <c r="G520" s="245"/>
      <c r="H520" s="248">
        <v>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204</v>
      </c>
      <c r="AU520" s="254" t="s">
        <v>84</v>
      </c>
      <c r="AV520" s="14" t="s">
        <v>84</v>
      </c>
      <c r="AW520" s="14" t="s">
        <v>33</v>
      </c>
      <c r="AX520" s="14" t="s">
        <v>71</v>
      </c>
      <c r="AY520" s="254" t="s">
        <v>192</v>
      </c>
    </row>
    <row r="521" s="15" customFormat="1">
      <c r="A521" s="15"/>
      <c r="B521" s="255"/>
      <c r="C521" s="256"/>
      <c r="D521" s="235" t="s">
        <v>204</v>
      </c>
      <c r="E521" s="257" t="s">
        <v>19</v>
      </c>
      <c r="F521" s="258" t="s">
        <v>210</v>
      </c>
      <c r="G521" s="256"/>
      <c r="H521" s="259">
        <v>1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5" t="s">
        <v>204</v>
      </c>
      <c r="AU521" s="265" t="s">
        <v>84</v>
      </c>
      <c r="AV521" s="15" t="s">
        <v>200</v>
      </c>
      <c r="AW521" s="15" t="s">
        <v>33</v>
      </c>
      <c r="AX521" s="15" t="s">
        <v>78</v>
      </c>
      <c r="AY521" s="265" t="s">
        <v>192</v>
      </c>
    </row>
    <row r="522" s="2" customFormat="1" ht="33" customHeight="1">
      <c r="A522" s="41"/>
      <c r="B522" s="42"/>
      <c r="C522" s="215" t="s">
        <v>573</v>
      </c>
      <c r="D522" s="215" t="s">
        <v>195</v>
      </c>
      <c r="E522" s="216" t="s">
        <v>574</v>
      </c>
      <c r="F522" s="217" t="s">
        <v>575</v>
      </c>
      <c r="G522" s="218" t="s">
        <v>226</v>
      </c>
      <c r="H522" s="219">
        <v>0.097000000000000003</v>
      </c>
      <c r="I522" s="220"/>
      <c r="J522" s="221">
        <f>ROUND(I522*H522,2)</f>
        <v>0</v>
      </c>
      <c r="K522" s="217" t="s">
        <v>199</v>
      </c>
      <c r="L522" s="47"/>
      <c r="M522" s="222" t="s">
        <v>19</v>
      </c>
      <c r="N522" s="223" t="s">
        <v>43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321</v>
      </c>
      <c r="AT522" s="226" t="s">
        <v>195</v>
      </c>
      <c r="AU522" s="226" t="s">
        <v>84</v>
      </c>
      <c r="AY522" s="20" t="s">
        <v>192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84</v>
      </c>
      <c r="BK522" s="227">
        <f>ROUND(I522*H522,2)</f>
        <v>0</v>
      </c>
      <c r="BL522" s="20" t="s">
        <v>321</v>
      </c>
      <c r="BM522" s="226" t="s">
        <v>576</v>
      </c>
    </row>
    <row r="523" s="2" customFormat="1">
      <c r="A523" s="41"/>
      <c r="B523" s="42"/>
      <c r="C523" s="43"/>
      <c r="D523" s="228" t="s">
        <v>202</v>
      </c>
      <c r="E523" s="43"/>
      <c r="F523" s="229" t="s">
        <v>577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202</v>
      </c>
      <c r="AU523" s="20" t="s">
        <v>84</v>
      </c>
    </row>
    <row r="524" s="12" customFormat="1" ht="22.8" customHeight="1">
      <c r="A524" s="12"/>
      <c r="B524" s="199"/>
      <c r="C524" s="200"/>
      <c r="D524" s="201" t="s">
        <v>70</v>
      </c>
      <c r="E524" s="213" t="s">
        <v>578</v>
      </c>
      <c r="F524" s="213" t="s">
        <v>579</v>
      </c>
      <c r="G524" s="200"/>
      <c r="H524" s="200"/>
      <c r="I524" s="203"/>
      <c r="J524" s="214">
        <f>BK524</f>
        <v>0</v>
      </c>
      <c r="K524" s="200"/>
      <c r="L524" s="205"/>
      <c r="M524" s="206"/>
      <c r="N524" s="207"/>
      <c r="O524" s="207"/>
      <c r="P524" s="208">
        <f>SUM(P525:P621)</f>
        <v>0</v>
      </c>
      <c r="Q524" s="207"/>
      <c r="R524" s="208">
        <f>SUM(R525:R621)</f>
        <v>0.20284693000000004</v>
      </c>
      <c r="S524" s="207"/>
      <c r="T524" s="209">
        <f>SUM(T525:T621)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0" t="s">
        <v>84</v>
      </c>
      <c r="AT524" s="211" t="s">
        <v>70</v>
      </c>
      <c r="AU524" s="211" t="s">
        <v>78</v>
      </c>
      <c r="AY524" s="210" t="s">
        <v>192</v>
      </c>
      <c r="BK524" s="212">
        <f>SUM(BK525:BK621)</f>
        <v>0</v>
      </c>
    </row>
    <row r="525" s="2" customFormat="1" ht="16.5" customHeight="1">
      <c r="A525" s="41"/>
      <c r="B525" s="42"/>
      <c r="C525" s="215" t="s">
        <v>580</v>
      </c>
      <c r="D525" s="215" t="s">
        <v>195</v>
      </c>
      <c r="E525" s="216" t="s">
        <v>581</v>
      </c>
      <c r="F525" s="217" t="s">
        <v>582</v>
      </c>
      <c r="G525" s="218" t="s">
        <v>239</v>
      </c>
      <c r="H525" s="219">
        <v>4.2679999999999998</v>
      </c>
      <c r="I525" s="220"/>
      <c r="J525" s="221">
        <f>ROUND(I525*H525,2)</f>
        <v>0</v>
      </c>
      <c r="K525" s="217" t="s">
        <v>199</v>
      </c>
      <c r="L525" s="47"/>
      <c r="M525" s="222" t="s">
        <v>19</v>
      </c>
      <c r="N525" s="223" t="s">
        <v>43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321</v>
      </c>
      <c r="AT525" s="226" t="s">
        <v>195</v>
      </c>
      <c r="AU525" s="226" t="s">
        <v>84</v>
      </c>
      <c r="AY525" s="20" t="s">
        <v>192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84</v>
      </c>
      <c r="BK525" s="227">
        <f>ROUND(I525*H525,2)</f>
        <v>0</v>
      </c>
      <c r="BL525" s="20" t="s">
        <v>321</v>
      </c>
      <c r="BM525" s="226" t="s">
        <v>583</v>
      </c>
    </row>
    <row r="526" s="2" customFormat="1">
      <c r="A526" s="41"/>
      <c r="B526" s="42"/>
      <c r="C526" s="43"/>
      <c r="D526" s="228" t="s">
        <v>202</v>
      </c>
      <c r="E526" s="43"/>
      <c r="F526" s="229" t="s">
        <v>584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202</v>
      </c>
      <c r="AU526" s="20" t="s">
        <v>84</v>
      </c>
    </row>
    <row r="527" s="13" customFormat="1">
      <c r="A527" s="13"/>
      <c r="B527" s="233"/>
      <c r="C527" s="234"/>
      <c r="D527" s="235" t="s">
        <v>204</v>
      </c>
      <c r="E527" s="236" t="s">
        <v>19</v>
      </c>
      <c r="F527" s="237" t="s">
        <v>205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204</v>
      </c>
      <c r="AU527" s="243" t="s">
        <v>84</v>
      </c>
      <c r="AV527" s="13" t="s">
        <v>78</v>
      </c>
      <c r="AW527" s="13" t="s">
        <v>33</v>
      </c>
      <c r="AX527" s="13" t="s">
        <v>71</v>
      </c>
      <c r="AY527" s="243" t="s">
        <v>192</v>
      </c>
    </row>
    <row r="528" s="13" customFormat="1">
      <c r="A528" s="13"/>
      <c r="B528" s="233"/>
      <c r="C528" s="234"/>
      <c r="D528" s="235" t="s">
        <v>204</v>
      </c>
      <c r="E528" s="236" t="s">
        <v>19</v>
      </c>
      <c r="F528" s="237" t="s">
        <v>268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204</v>
      </c>
      <c r="AU528" s="243" t="s">
        <v>84</v>
      </c>
      <c r="AV528" s="13" t="s">
        <v>78</v>
      </c>
      <c r="AW528" s="13" t="s">
        <v>33</v>
      </c>
      <c r="AX528" s="13" t="s">
        <v>71</v>
      </c>
      <c r="AY528" s="243" t="s">
        <v>192</v>
      </c>
    </row>
    <row r="529" s="14" customFormat="1">
      <c r="A529" s="14"/>
      <c r="B529" s="244"/>
      <c r="C529" s="245"/>
      <c r="D529" s="235" t="s">
        <v>204</v>
      </c>
      <c r="E529" s="246" t="s">
        <v>19</v>
      </c>
      <c r="F529" s="247" t="s">
        <v>269</v>
      </c>
      <c r="G529" s="245"/>
      <c r="H529" s="248">
        <v>3.1699999999999999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204</v>
      </c>
      <c r="AU529" s="254" t="s">
        <v>84</v>
      </c>
      <c r="AV529" s="14" t="s">
        <v>84</v>
      </c>
      <c r="AW529" s="14" t="s">
        <v>33</v>
      </c>
      <c r="AX529" s="14" t="s">
        <v>71</v>
      </c>
      <c r="AY529" s="254" t="s">
        <v>192</v>
      </c>
    </row>
    <row r="530" s="13" customFormat="1">
      <c r="A530" s="13"/>
      <c r="B530" s="233"/>
      <c r="C530" s="234"/>
      <c r="D530" s="235" t="s">
        <v>204</v>
      </c>
      <c r="E530" s="236" t="s">
        <v>19</v>
      </c>
      <c r="F530" s="237" t="s">
        <v>585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204</v>
      </c>
      <c r="AU530" s="243" t="s">
        <v>84</v>
      </c>
      <c r="AV530" s="13" t="s">
        <v>78</v>
      </c>
      <c r="AW530" s="13" t="s">
        <v>33</v>
      </c>
      <c r="AX530" s="13" t="s">
        <v>71</v>
      </c>
      <c r="AY530" s="243" t="s">
        <v>192</v>
      </c>
    </row>
    <row r="531" s="14" customFormat="1">
      <c r="A531" s="14"/>
      <c r="B531" s="244"/>
      <c r="C531" s="245"/>
      <c r="D531" s="235" t="s">
        <v>204</v>
      </c>
      <c r="E531" s="246" t="s">
        <v>19</v>
      </c>
      <c r="F531" s="247" t="s">
        <v>586</v>
      </c>
      <c r="G531" s="245"/>
      <c r="H531" s="248">
        <v>1.0980000000000001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204</v>
      </c>
      <c r="AU531" s="254" t="s">
        <v>84</v>
      </c>
      <c r="AV531" s="14" t="s">
        <v>84</v>
      </c>
      <c r="AW531" s="14" t="s">
        <v>33</v>
      </c>
      <c r="AX531" s="14" t="s">
        <v>71</v>
      </c>
      <c r="AY531" s="254" t="s">
        <v>192</v>
      </c>
    </row>
    <row r="532" s="15" customFormat="1">
      <c r="A532" s="15"/>
      <c r="B532" s="255"/>
      <c r="C532" s="256"/>
      <c r="D532" s="235" t="s">
        <v>204</v>
      </c>
      <c r="E532" s="257" t="s">
        <v>19</v>
      </c>
      <c r="F532" s="258" t="s">
        <v>210</v>
      </c>
      <c r="G532" s="256"/>
      <c r="H532" s="259">
        <v>4.2679999999999998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204</v>
      </c>
      <c r="AU532" s="265" t="s">
        <v>84</v>
      </c>
      <c r="AV532" s="15" t="s">
        <v>200</v>
      </c>
      <c r="AW532" s="15" t="s">
        <v>33</v>
      </c>
      <c r="AX532" s="15" t="s">
        <v>78</v>
      </c>
      <c r="AY532" s="265" t="s">
        <v>192</v>
      </c>
    </row>
    <row r="533" s="2" customFormat="1" ht="16.5" customHeight="1">
      <c r="A533" s="41"/>
      <c r="B533" s="42"/>
      <c r="C533" s="215" t="s">
        <v>587</v>
      </c>
      <c r="D533" s="215" t="s">
        <v>195</v>
      </c>
      <c r="E533" s="216" t="s">
        <v>588</v>
      </c>
      <c r="F533" s="217" t="s">
        <v>589</v>
      </c>
      <c r="G533" s="218" t="s">
        <v>239</v>
      </c>
      <c r="H533" s="219">
        <v>4.2679999999999998</v>
      </c>
      <c r="I533" s="220"/>
      <c r="J533" s="221">
        <f>ROUND(I533*H533,2)</f>
        <v>0</v>
      </c>
      <c r="K533" s="217" t="s">
        <v>199</v>
      </c>
      <c r="L533" s="47"/>
      <c r="M533" s="222" t="s">
        <v>19</v>
      </c>
      <c r="N533" s="223" t="s">
        <v>43</v>
      </c>
      <c r="O533" s="87"/>
      <c r="P533" s="224">
        <f>O533*H533</f>
        <v>0</v>
      </c>
      <c r="Q533" s="224">
        <v>0.00029999999999999997</v>
      </c>
      <c r="R533" s="224">
        <f>Q533*H533</f>
        <v>0.0012803999999999999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321</v>
      </c>
      <c r="AT533" s="226" t="s">
        <v>195</v>
      </c>
      <c r="AU533" s="226" t="s">
        <v>84</v>
      </c>
      <c r="AY533" s="20" t="s">
        <v>192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84</v>
      </c>
      <c r="BK533" s="227">
        <f>ROUND(I533*H533,2)</f>
        <v>0</v>
      </c>
      <c r="BL533" s="20" t="s">
        <v>321</v>
      </c>
      <c r="BM533" s="226" t="s">
        <v>590</v>
      </c>
    </row>
    <row r="534" s="2" customFormat="1">
      <c r="A534" s="41"/>
      <c r="B534" s="42"/>
      <c r="C534" s="43"/>
      <c r="D534" s="228" t="s">
        <v>202</v>
      </c>
      <c r="E534" s="43"/>
      <c r="F534" s="229" t="s">
        <v>591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202</v>
      </c>
      <c r="AU534" s="20" t="s">
        <v>84</v>
      </c>
    </row>
    <row r="535" s="13" customFormat="1">
      <c r="A535" s="13"/>
      <c r="B535" s="233"/>
      <c r="C535" s="234"/>
      <c r="D535" s="235" t="s">
        <v>204</v>
      </c>
      <c r="E535" s="236" t="s">
        <v>19</v>
      </c>
      <c r="F535" s="237" t="s">
        <v>205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204</v>
      </c>
      <c r="AU535" s="243" t="s">
        <v>84</v>
      </c>
      <c r="AV535" s="13" t="s">
        <v>78</v>
      </c>
      <c r="AW535" s="13" t="s">
        <v>33</v>
      </c>
      <c r="AX535" s="13" t="s">
        <v>71</v>
      </c>
      <c r="AY535" s="243" t="s">
        <v>192</v>
      </c>
    </row>
    <row r="536" s="13" customFormat="1">
      <c r="A536" s="13"/>
      <c r="B536" s="233"/>
      <c r="C536" s="234"/>
      <c r="D536" s="235" t="s">
        <v>204</v>
      </c>
      <c r="E536" s="236" t="s">
        <v>19</v>
      </c>
      <c r="F536" s="237" t="s">
        <v>268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204</v>
      </c>
      <c r="AU536" s="243" t="s">
        <v>84</v>
      </c>
      <c r="AV536" s="13" t="s">
        <v>78</v>
      </c>
      <c r="AW536" s="13" t="s">
        <v>33</v>
      </c>
      <c r="AX536" s="13" t="s">
        <v>71</v>
      </c>
      <c r="AY536" s="243" t="s">
        <v>192</v>
      </c>
    </row>
    <row r="537" s="14" customFormat="1">
      <c r="A537" s="14"/>
      <c r="B537" s="244"/>
      <c r="C537" s="245"/>
      <c r="D537" s="235" t="s">
        <v>204</v>
      </c>
      <c r="E537" s="246" t="s">
        <v>19</v>
      </c>
      <c r="F537" s="247" t="s">
        <v>269</v>
      </c>
      <c r="G537" s="245"/>
      <c r="H537" s="248">
        <v>3.1699999999999999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204</v>
      </c>
      <c r="AU537" s="254" t="s">
        <v>84</v>
      </c>
      <c r="AV537" s="14" t="s">
        <v>84</v>
      </c>
      <c r="AW537" s="14" t="s">
        <v>33</v>
      </c>
      <c r="AX537" s="14" t="s">
        <v>71</v>
      </c>
      <c r="AY537" s="254" t="s">
        <v>192</v>
      </c>
    </row>
    <row r="538" s="13" customFormat="1">
      <c r="A538" s="13"/>
      <c r="B538" s="233"/>
      <c r="C538" s="234"/>
      <c r="D538" s="235" t="s">
        <v>204</v>
      </c>
      <c r="E538" s="236" t="s">
        <v>19</v>
      </c>
      <c r="F538" s="237" t="s">
        <v>585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204</v>
      </c>
      <c r="AU538" s="243" t="s">
        <v>84</v>
      </c>
      <c r="AV538" s="13" t="s">
        <v>78</v>
      </c>
      <c r="AW538" s="13" t="s">
        <v>33</v>
      </c>
      <c r="AX538" s="13" t="s">
        <v>71</v>
      </c>
      <c r="AY538" s="243" t="s">
        <v>192</v>
      </c>
    </row>
    <row r="539" s="14" customFormat="1">
      <c r="A539" s="14"/>
      <c r="B539" s="244"/>
      <c r="C539" s="245"/>
      <c r="D539" s="235" t="s">
        <v>204</v>
      </c>
      <c r="E539" s="246" t="s">
        <v>19</v>
      </c>
      <c r="F539" s="247" t="s">
        <v>586</v>
      </c>
      <c r="G539" s="245"/>
      <c r="H539" s="248">
        <v>1.0980000000000001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204</v>
      </c>
      <c r="AU539" s="254" t="s">
        <v>84</v>
      </c>
      <c r="AV539" s="14" t="s">
        <v>84</v>
      </c>
      <c r="AW539" s="14" t="s">
        <v>33</v>
      </c>
      <c r="AX539" s="14" t="s">
        <v>71</v>
      </c>
      <c r="AY539" s="254" t="s">
        <v>192</v>
      </c>
    </row>
    <row r="540" s="15" customFormat="1">
      <c r="A540" s="15"/>
      <c r="B540" s="255"/>
      <c r="C540" s="256"/>
      <c r="D540" s="235" t="s">
        <v>204</v>
      </c>
      <c r="E540" s="257" t="s">
        <v>19</v>
      </c>
      <c r="F540" s="258" t="s">
        <v>210</v>
      </c>
      <c r="G540" s="256"/>
      <c r="H540" s="259">
        <v>4.2679999999999998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204</v>
      </c>
      <c r="AU540" s="265" t="s">
        <v>84</v>
      </c>
      <c r="AV540" s="15" t="s">
        <v>200</v>
      </c>
      <c r="AW540" s="15" t="s">
        <v>33</v>
      </c>
      <c r="AX540" s="15" t="s">
        <v>78</v>
      </c>
      <c r="AY540" s="265" t="s">
        <v>192</v>
      </c>
    </row>
    <row r="541" s="2" customFormat="1" ht="24.15" customHeight="1">
      <c r="A541" s="41"/>
      <c r="B541" s="42"/>
      <c r="C541" s="215" t="s">
        <v>592</v>
      </c>
      <c r="D541" s="215" t="s">
        <v>195</v>
      </c>
      <c r="E541" s="216" t="s">
        <v>593</v>
      </c>
      <c r="F541" s="217" t="s">
        <v>594</v>
      </c>
      <c r="G541" s="218" t="s">
        <v>239</v>
      </c>
      <c r="H541" s="219">
        <v>4.2679999999999998</v>
      </c>
      <c r="I541" s="220"/>
      <c r="J541" s="221">
        <f>ROUND(I541*H541,2)</f>
        <v>0</v>
      </c>
      <c r="K541" s="217" t="s">
        <v>199</v>
      </c>
      <c r="L541" s="47"/>
      <c r="M541" s="222" t="s">
        <v>19</v>
      </c>
      <c r="N541" s="223" t="s">
        <v>43</v>
      </c>
      <c r="O541" s="87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321</v>
      </c>
      <c r="AT541" s="226" t="s">
        <v>195</v>
      </c>
      <c r="AU541" s="226" t="s">
        <v>84</v>
      </c>
      <c r="AY541" s="20" t="s">
        <v>192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321</v>
      </c>
      <c r="BM541" s="226" t="s">
        <v>595</v>
      </c>
    </row>
    <row r="542" s="2" customFormat="1">
      <c r="A542" s="41"/>
      <c r="B542" s="42"/>
      <c r="C542" s="43"/>
      <c r="D542" s="228" t="s">
        <v>202</v>
      </c>
      <c r="E542" s="43"/>
      <c r="F542" s="229" t="s">
        <v>596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202</v>
      </c>
      <c r="AU542" s="20" t="s">
        <v>84</v>
      </c>
    </row>
    <row r="543" s="13" customFormat="1">
      <c r="A543" s="13"/>
      <c r="B543" s="233"/>
      <c r="C543" s="234"/>
      <c r="D543" s="235" t="s">
        <v>204</v>
      </c>
      <c r="E543" s="236" t="s">
        <v>19</v>
      </c>
      <c r="F543" s="237" t="s">
        <v>205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204</v>
      </c>
      <c r="AU543" s="243" t="s">
        <v>84</v>
      </c>
      <c r="AV543" s="13" t="s">
        <v>78</v>
      </c>
      <c r="AW543" s="13" t="s">
        <v>33</v>
      </c>
      <c r="AX543" s="13" t="s">
        <v>71</v>
      </c>
      <c r="AY543" s="243" t="s">
        <v>192</v>
      </c>
    </row>
    <row r="544" s="13" customFormat="1">
      <c r="A544" s="13"/>
      <c r="B544" s="233"/>
      <c r="C544" s="234"/>
      <c r="D544" s="235" t="s">
        <v>204</v>
      </c>
      <c r="E544" s="236" t="s">
        <v>19</v>
      </c>
      <c r="F544" s="237" t="s">
        <v>268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204</v>
      </c>
      <c r="AU544" s="243" t="s">
        <v>84</v>
      </c>
      <c r="AV544" s="13" t="s">
        <v>78</v>
      </c>
      <c r="AW544" s="13" t="s">
        <v>33</v>
      </c>
      <c r="AX544" s="13" t="s">
        <v>71</v>
      </c>
      <c r="AY544" s="243" t="s">
        <v>192</v>
      </c>
    </row>
    <row r="545" s="14" customFormat="1">
      <c r="A545" s="14"/>
      <c r="B545" s="244"/>
      <c r="C545" s="245"/>
      <c r="D545" s="235" t="s">
        <v>204</v>
      </c>
      <c r="E545" s="246" t="s">
        <v>19</v>
      </c>
      <c r="F545" s="247" t="s">
        <v>269</v>
      </c>
      <c r="G545" s="245"/>
      <c r="H545" s="248">
        <v>3.1699999999999999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204</v>
      </c>
      <c r="AU545" s="254" t="s">
        <v>84</v>
      </c>
      <c r="AV545" s="14" t="s">
        <v>84</v>
      </c>
      <c r="AW545" s="14" t="s">
        <v>33</v>
      </c>
      <c r="AX545" s="14" t="s">
        <v>71</v>
      </c>
      <c r="AY545" s="254" t="s">
        <v>192</v>
      </c>
    </row>
    <row r="546" s="13" customFormat="1">
      <c r="A546" s="13"/>
      <c r="B546" s="233"/>
      <c r="C546" s="234"/>
      <c r="D546" s="235" t="s">
        <v>204</v>
      </c>
      <c r="E546" s="236" t="s">
        <v>19</v>
      </c>
      <c r="F546" s="237" t="s">
        <v>585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204</v>
      </c>
      <c r="AU546" s="243" t="s">
        <v>84</v>
      </c>
      <c r="AV546" s="13" t="s">
        <v>78</v>
      </c>
      <c r="AW546" s="13" t="s">
        <v>33</v>
      </c>
      <c r="AX546" s="13" t="s">
        <v>71</v>
      </c>
      <c r="AY546" s="243" t="s">
        <v>192</v>
      </c>
    </row>
    <row r="547" s="14" customFormat="1">
      <c r="A547" s="14"/>
      <c r="B547" s="244"/>
      <c r="C547" s="245"/>
      <c r="D547" s="235" t="s">
        <v>204</v>
      </c>
      <c r="E547" s="246" t="s">
        <v>19</v>
      </c>
      <c r="F547" s="247" t="s">
        <v>586</v>
      </c>
      <c r="G547" s="245"/>
      <c r="H547" s="248">
        <v>1.0980000000000001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204</v>
      </c>
      <c r="AU547" s="254" t="s">
        <v>84</v>
      </c>
      <c r="AV547" s="14" t="s">
        <v>84</v>
      </c>
      <c r="AW547" s="14" t="s">
        <v>33</v>
      </c>
      <c r="AX547" s="14" t="s">
        <v>71</v>
      </c>
      <c r="AY547" s="254" t="s">
        <v>192</v>
      </c>
    </row>
    <row r="548" s="15" customFormat="1">
      <c r="A548" s="15"/>
      <c r="B548" s="255"/>
      <c r="C548" s="256"/>
      <c r="D548" s="235" t="s">
        <v>204</v>
      </c>
      <c r="E548" s="257" t="s">
        <v>19</v>
      </c>
      <c r="F548" s="258" t="s">
        <v>210</v>
      </c>
      <c r="G548" s="256"/>
      <c r="H548" s="259">
        <v>4.2679999999999998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204</v>
      </c>
      <c r="AU548" s="265" t="s">
        <v>84</v>
      </c>
      <c r="AV548" s="15" t="s">
        <v>200</v>
      </c>
      <c r="AW548" s="15" t="s">
        <v>33</v>
      </c>
      <c r="AX548" s="15" t="s">
        <v>78</v>
      </c>
      <c r="AY548" s="265" t="s">
        <v>192</v>
      </c>
    </row>
    <row r="549" s="2" customFormat="1" ht="24.15" customHeight="1">
      <c r="A549" s="41"/>
      <c r="B549" s="42"/>
      <c r="C549" s="215" t="s">
        <v>597</v>
      </c>
      <c r="D549" s="215" t="s">
        <v>195</v>
      </c>
      <c r="E549" s="216" t="s">
        <v>598</v>
      </c>
      <c r="F549" s="217" t="s">
        <v>599</v>
      </c>
      <c r="G549" s="218" t="s">
        <v>239</v>
      </c>
      <c r="H549" s="219">
        <v>4.2679999999999998</v>
      </c>
      <c r="I549" s="220"/>
      <c r="J549" s="221">
        <f>ROUND(I549*H549,2)</f>
        <v>0</v>
      </c>
      <c r="K549" s="217" t="s">
        <v>199</v>
      </c>
      <c r="L549" s="47"/>
      <c r="M549" s="222" t="s">
        <v>19</v>
      </c>
      <c r="N549" s="223" t="s">
        <v>43</v>
      </c>
      <c r="O549" s="87"/>
      <c r="P549" s="224">
        <f>O549*H549</f>
        <v>0</v>
      </c>
      <c r="Q549" s="224">
        <v>0.012</v>
      </c>
      <c r="R549" s="224">
        <f>Q549*H549</f>
        <v>0.051215999999999998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321</v>
      </c>
      <c r="AT549" s="226" t="s">
        <v>195</v>
      </c>
      <c r="AU549" s="226" t="s">
        <v>84</v>
      </c>
      <c r="AY549" s="20" t="s">
        <v>192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84</v>
      </c>
      <c r="BK549" s="227">
        <f>ROUND(I549*H549,2)</f>
        <v>0</v>
      </c>
      <c r="BL549" s="20" t="s">
        <v>321</v>
      </c>
      <c r="BM549" s="226" t="s">
        <v>600</v>
      </c>
    </row>
    <row r="550" s="2" customFormat="1">
      <c r="A550" s="41"/>
      <c r="B550" s="42"/>
      <c r="C550" s="43"/>
      <c r="D550" s="228" t="s">
        <v>202</v>
      </c>
      <c r="E550" s="43"/>
      <c r="F550" s="229" t="s">
        <v>601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202</v>
      </c>
      <c r="AU550" s="20" t="s">
        <v>84</v>
      </c>
    </row>
    <row r="551" s="13" customFormat="1">
      <c r="A551" s="13"/>
      <c r="B551" s="233"/>
      <c r="C551" s="234"/>
      <c r="D551" s="235" t="s">
        <v>204</v>
      </c>
      <c r="E551" s="236" t="s">
        <v>19</v>
      </c>
      <c r="F551" s="237" t="s">
        <v>205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204</v>
      </c>
      <c r="AU551" s="243" t="s">
        <v>84</v>
      </c>
      <c r="AV551" s="13" t="s">
        <v>78</v>
      </c>
      <c r="AW551" s="13" t="s">
        <v>33</v>
      </c>
      <c r="AX551" s="13" t="s">
        <v>71</v>
      </c>
      <c r="AY551" s="243" t="s">
        <v>192</v>
      </c>
    </row>
    <row r="552" s="13" customFormat="1">
      <c r="A552" s="13"/>
      <c r="B552" s="233"/>
      <c r="C552" s="234"/>
      <c r="D552" s="235" t="s">
        <v>204</v>
      </c>
      <c r="E552" s="236" t="s">
        <v>19</v>
      </c>
      <c r="F552" s="237" t="s">
        <v>268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204</v>
      </c>
      <c r="AU552" s="243" t="s">
        <v>84</v>
      </c>
      <c r="AV552" s="13" t="s">
        <v>78</v>
      </c>
      <c r="AW552" s="13" t="s">
        <v>33</v>
      </c>
      <c r="AX552" s="13" t="s">
        <v>71</v>
      </c>
      <c r="AY552" s="243" t="s">
        <v>192</v>
      </c>
    </row>
    <row r="553" s="14" customFormat="1">
      <c r="A553" s="14"/>
      <c r="B553" s="244"/>
      <c r="C553" s="245"/>
      <c r="D553" s="235" t="s">
        <v>204</v>
      </c>
      <c r="E553" s="246" t="s">
        <v>19</v>
      </c>
      <c r="F553" s="247" t="s">
        <v>269</v>
      </c>
      <c r="G553" s="245"/>
      <c r="H553" s="248">
        <v>3.1699999999999999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204</v>
      </c>
      <c r="AU553" s="254" t="s">
        <v>84</v>
      </c>
      <c r="AV553" s="14" t="s">
        <v>84</v>
      </c>
      <c r="AW553" s="14" t="s">
        <v>33</v>
      </c>
      <c r="AX553" s="14" t="s">
        <v>71</v>
      </c>
      <c r="AY553" s="254" t="s">
        <v>192</v>
      </c>
    </row>
    <row r="554" s="13" customFormat="1">
      <c r="A554" s="13"/>
      <c r="B554" s="233"/>
      <c r="C554" s="234"/>
      <c r="D554" s="235" t="s">
        <v>204</v>
      </c>
      <c r="E554" s="236" t="s">
        <v>19</v>
      </c>
      <c r="F554" s="237" t="s">
        <v>585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204</v>
      </c>
      <c r="AU554" s="243" t="s">
        <v>84</v>
      </c>
      <c r="AV554" s="13" t="s">
        <v>78</v>
      </c>
      <c r="AW554" s="13" t="s">
        <v>33</v>
      </c>
      <c r="AX554" s="13" t="s">
        <v>71</v>
      </c>
      <c r="AY554" s="243" t="s">
        <v>192</v>
      </c>
    </row>
    <row r="555" s="14" customFormat="1">
      <c r="A555" s="14"/>
      <c r="B555" s="244"/>
      <c r="C555" s="245"/>
      <c r="D555" s="235" t="s">
        <v>204</v>
      </c>
      <c r="E555" s="246" t="s">
        <v>19</v>
      </c>
      <c r="F555" s="247" t="s">
        <v>586</v>
      </c>
      <c r="G555" s="245"/>
      <c r="H555" s="248">
        <v>1.0980000000000001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204</v>
      </c>
      <c r="AU555" s="254" t="s">
        <v>84</v>
      </c>
      <c r="AV555" s="14" t="s">
        <v>84</v>
      </c>
      <c r="AW555" s="14" t="s">
        <v>33</v>
      </c>
      <c r="AX555" s="14" t="s">
        <v>71</v>
      </c>
      <c r="AY555" s="254" t="s">
        <v>192</v>
      </c>
    </row>
    <row r="556" s="15" customFormat="1">
      <c r="A556" s="15"/>
      <c r="B556" s="255"/>
      <c r="C556" s="256"/>
      <c r="D556" s="235" t="s">
        <v>204</v>
      </c>
      <c r="E556" s="257" t="s">
        <v>19</v>
      </c>
      <c r="F556" s="258" t="s">
        <v>210</v>
      </c>
      <c r="G556" s="256"/>
      <c r="H556" s="259">
        <v>4.2679999999999998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5" t="s">
        <v>204</v>
      </c>
      <c r="AU556" s="265" t="s">
        <v>84</v>
      </c>
      <c r="AV556" s="15" t="s">
        <v>200</v>
      </c>
      <c r="AW556" s="15" t="s">
        <v>33</v>
      </c>
      <c r="AX556" s="15" t="s">
        <v>78</v>
      </c>
      <c r="AY556" s="265" t="s">
        <v>192</v>
      </c>
    </row>
    <row r="557" s="2" customFormat="1" ht="24.15" customHeight="1">
      <c r="A557" s="41"/>
      <c r="B557" s="42"/>
      <c r="C557" s="215" t="s">
        <v>602</v>
      </c>
      <c r="D557" s="215" t="s">
        <v>195</v>
      </c>
      <c r="E557" s="216" t="s">
        <v>603</v>
      </c>
      <c r="F557" s="217" t="s">
        <v>604</v>
      </c>
      <c r="G557" s="218" t="s">
        <v>214</v>
      </c>
      <c r="H557" s="219">
        <v>2.73</v>
      </c>
      <c r="I557" s="220"/>
      <c r="J557" s="221">
        <f>ROUND(I557*H557,2)</f>
        <v>0</v>
      </c>
      <c r="K557" s="217" t="s">
        <v>199</v>
      </c>
      <c r="L557" s="47"/>
      <c r="M557" s="222" t="s">
        <v>19</v>
      </c>
      <c r="N557" s="223" t="s">
        <v>43</v>
      </c>
      <c r="O557" s="87"/>
      <c r="P557" s="224">
        <f>O557*H557</f>
        <v>0</v>
      </c>
      <c r="Q557" s="224">
        <v>0.00020000000000000001</v>
      </c>
      <c r="R557" s="224">
        <f>Q557*H557</f>
        <v>0.00054600000000000004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321</v>
      </c>
      <c r="AT557" s="226" t="s">
        <v>195</v>
      </c>
      <c r="AU557" s="226" t="s">
        <v>84</v>
      </c>
      <c r="AY557" s="20" t="s">
        <v>192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84</v>
      </c>
      <c r="BK557" s="227">
        <f>ROUND(I557*H557,2)</f>
        <v>0</v>
      </c>
      <c r="BL557" s="20" t="s">
        <v>321</v>
      </c>
      <c r="BM557" s="226" t="s">
        <v>605</v>
      </c>
    </row>
    <row r="558" s="2" customFormat="1">
      <c r="A558" s="41"/>
      <c r="B558" s="42"/>
      <c r="C558" s="43"/>
      <c r="D558" s="228" t="s">
        <v>202</v>
      </c>
      <c r="E558" s="43"/>
      <c r="F558" s="229" t="s">
        <v>606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202</v>
      </c>
      <c r="AU558" s="20" t="s">
        <v>84</v>
      </c>
    </row>
    <row r="559" s="13" customFormat="1">
      <c r="A559" s="13"/>
      <c r="B559" s="233"/>
      <c r="C559" s="234"/>
      <c r="D559" s="235" t="s">
        <v>204</v>
      </c>
      <c r="E559" s="236" t="s">
        <v>19</v>
      </c>
      <c r="F559" s="237" t="s">
        <v>607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204</v>
      </c>
      <c r="AU559" s="243" t="s">
        <v>84</v>
      </c>
      <c r="AV559" s="13" t="s">
        <v>78</v>
      </c>
      <c r="AW559" s="13" t="s">
        <v>33</v>
      </c>
      <c r="AX559" s="13" t="s">
        <v>71</v>
      </c>
      <c r="AY559" s="243" t="s">
        <v>192</v>
      </c>
    </row>
    <row r="560" s="14" customFormat="1">
      <c r="A560" s="14"/>
      <c r="B560" s="244"/>
      <c r="C560" s="245"/>
      <c r="D560" s="235" t="s">
        <v>204</v>
      </c>
      <c r="E560" s="246" t="s">
        <v>19</v>
      </c>
      <c r="F560" s="247" t="s">
        <v>608</v>
      </c>
      <c r="G560" s="245"/>
      <c r="H560" s="248">
        <v>0.59999999999999998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204</v>
      </c>
      <c r="AU560" s="254" t="s">
        <v>84</v>
      </c>
      <c r="AV560" s="14" t="s">
        <v>84</v>
      </c>
      <c r="AW560" s="14" t="s">
        <v>33</v>
      </c>
      <c r="AX560" s="14" t="s">
        <v>71</v>
      </c>
      <c r="AY560" s="254" t="s">
        <v>192</v>
      </c>
    </row>
    <row r="561" s="13" customFormat="1">
      <c r="A561" s="13"/>
      <c r="B561" s="233"/>
      <c r="C561" s="234"/>
      <c r="D561" s="235" t="s">
        <v>204</v>
      </c>
      <c r="E561" s="236" t="s">
        <v>19</v>
      </c>
      <c r="F561" s="237" t="s">
        <v>609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204</v>
      </c>
      <c r="AU561" s="243" t="s">
        <v>84</v>
      </c>
      <c r="AV561" s="13" t="s">
        <v>78</v>
      </c>
      <c r="AW561" s="13" t="s">
        <v>33</v>
      </c>
      <c r="AX561" s="13" t="s">
        <v>71</v>
      </c>
      <c r="AY561" s="243" t="s">
        <v>192</v>
      </c>
    </row>
    <row r="562" s="14" customFormat="1">
      <c r="A562" s="14"/>
      <c r="B562" s="244"/>
      <c r="C562" s="245"/>
      <c r="D562" s="235" t="s">
        <v>204</v>
      </c>
      <c r="E562" s="246" t="s">
        <v>19</v>
      </c>
      <c r="F562" s="247" t="s">
        <v>610</v>
      </c>
      <c r="G562" s="245"/>
      <c r="H562" s="248">
        <v>2.1299999999999999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204</v>
      </c>
      <c r="AU562" s="254" t="s">
        <v>84</v>
      </c>
      <c r="AV562" s="14" t="s">
        <v>84</v>
      </c>
      <c r="AW562" s="14" t="s">
        <v>33</v>
      </c>
      <c r="AX562" s="14" t="s">
        <v>71</v>
      </c>
      <c r="AY562" s="254" t="s">
        <v>192</v>
      </c>
    </row>
    <row r="563" s="15" customFormat="1">
      <c r="A563" s="15"/>
      <c r="B563" s="255"/>
      <c r="C563" s="256"/>
      <c r="D563" s="235" t="s">
        <v>204</v>
      </c>
      <c r="E563" s="257" t="s">
        <v>19</v>
      </c>
      <c r="F563" s="258" t="s">
        <v>210</v>
      </c>
      <c r="G563" s="256"/>
      <c r="H563" s="259">
        <v>2.73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204</v>
      </c>
      <c r="AU563" s="265" t="s">
        <v>84</v>
      </c>
      <c r="AV563" s="15" t="s">
        <v>200</v>
      </c>
      <c r="AW563" s="15" t="s">
        <v>33</v>
      </c>
      <c r="AX563" s="15" t="s">
        <v>78</v>
      </c>
      <c r="AY563" s="265" t="s">
        <v>192</v>
      </c>
    </row>
    <row r="564" s="2" customFormat="1" ht="16.5" customHeight="1">
      <c r="A564" s="41"/>
      <c r="B564" s="42"/>
      <c r="C564" s="266" t="s">
        <v>611</v>
      </c>
      <c r="D564" s="266" t="s">
        <v>211</v>
      </c>
      <c r="E564" s="267" t="s">
        <v>612</v>
      </c>
      <c r="F564" s="268" t="s">
        <v>613</v>
      </c>
      <c r="G564" s="269" t="s">
        <v>214</v>
      </c>
      <c r="H564" s="270">
        <v>3.0030000000000001</v>
      </c>
      <c r="I564" s="271"/>
      <c r="J564" s="272">
        <f>ROUND(I564*H564,2)</f>
        <v>0</v>
      </c>
      <c r="K564" s="268" t="s">
        <v>199</v>
      </c>
      <c r="L564" s="273"/>
      <c r="M564" s="274" t="s">
        <v>19</v>
      </c>
      <c r="N564" s="275" t="s">
        <v>43</v>
      </c>
      <c r="O564" s="87"/>
      <c r="P564" s="224">
        <f>O564*H564</f>
        <v>0</v>
      </c>
      <c r="Q564" s="224">
        <v>0.00021000000000000001</v>
      </c>
      <c r="R564" s="224">
        <f>Q564*H564</f>
        <v>0.00063063000000000008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423</v>
      </c>
      <c r="AT564" s="226" t="s">
        <v>211</v>
      </c>
      <c r="AU564" s="226" t="s">
        <v>84</v>
      </c>
      <c r="AY564" s="20" t="s">
        <v>192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84</v>
      </c>
      <c r="BK564" s="227">
        <f>ROUND(I564*H564,2)</f>
        <v>0</v>
      </c>
      <c r="BL564" s="20" t="s">
        <v>321</v>
      </c>
      <c r="BM564" s="226" t="s">
        <v>614</v>
      </c>
    </row>
    <row r="565" s="13" customFormat="1">
      <c r="A565" s="13"/>
      <c r="B565" s="233"/>
      <c r="C565" s="234"/>
      <c r="D565" s="235" t="s">
        <v>204</v>
      </c>
      <c r="E565" s="236" t="s">
        <v>19</v>
      </c>
      <c r="F565" s="237" t="s">
        <v>607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204</v>
      </c>
      <c r="AU565" s="243" t="s">
        <v>84</v>
      </c>
      <c r="AV565" s="13" t="s">
        <v>78</v>
      </c>
      <c r="AW565" s="13" t="s">
        <v>33</v>
      </c>
      <c r="AX565" s="13" t="s">
        <v>71</v>
      </c>
      <c r="AY565" s="243" t="s">
        <v>192</v>
      </c>
    </row>
    <row r="566" s="14" customFormat="1">
      <c r="A566" s="14"/>
      <c r="B566" s="244"/>
      <c r="C566" s="245"/>
      <c r="D566" s="235" t="s">
        <v>204</v>
      </c>
      <c r="E566" s="246" t="s">
        <v>19</v>
      </c>
      <c r="F566" s="247" t="s">
        <v>608</v>
      </c>
      <c r="G566" s="245"/>
      <c r="H566" s="248">
        <v>0.59999999999999998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204</v>
      </c>
      <c r="AU566" s="254" t="s">
        <v>84</v>
      </c>
      <c r="AV566" s="14" t="s">
        <v>84</v>
      </c>
      <c r="AW566" s="14" t="s">
        <v>33</v>
      </c>
      <c r="AX566" s="14" t="s">
        <v>71</v>
      </c>
      <c r="AY566" s="254" t="s">
        <v>192</v>
      </c>
    </row>
    <row r="567" s="13" customFormat="1">
      <c r="A567" s="13"/>
      <c r="B567" s="233"/>
      <c r="C567" s="234"/>
      <c r="D567" s="235" t="s">
        <v>204</v>
      </c>
      <c r="E567" s="236" t="s">
        <v>19</v>
      </c>
      <c r="F567" s="237" t="s">
        <v>609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204</v>
      </c>
      <c r="AU567" s="243" t="s">
        <v>84</v>
      </c>
      <c r="AV567" s="13" t="s">
        <v>78</v>
      </c>
      <c r="AW567" s="13" t="s">
        <v>33</v>
      </c>
      <c r="AX567" s="13" t="s">
        <v>71</v>
      </c>
      <c r="AY567" s="243" t="s">
        <v>192</v>
      </c>
    </row>
    <row r="568" s="14" customFormat="1">
      <c r="A568" s="14"/>
      <c r="B568" s="244"/>
      <c r="C568" s="245"/>
      <c r="D568" s="235" t="s">
        <v>204</v>
      </c>
      <c r="E568" s="246" t="s">
        <v>19</v>
      </c>
      <c r="F568" s="247" t="s">
        <v>610</v>
      </c>
      <c r="G568" s="245"/>
      <c r="H568" s="248">
        <v>2.1299999999999999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204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192</v>
      </c>
    </row>
    <row r="569" s="15" customFormat="1">
      <c r="A569" s="15"/>
      <c r="B569" s="255"/>
      <c r="C569" s="256"/>
      <c r="D569" s="235" t="s">
        <v>204</v>
      </c>
      <c r="E569" s="257" t="s">
        <v>19</v>
      </c>
      <c r="F569" s="258" t="s">
        <v>210</v>
      </c>
      <c r="G569" s="256"/>
      <c r="H569" s="259">
        <v>2.73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204</v>
      </c>
      <c r="AU569" s="265" t="s">
        <v>84</v>
      </c>
      <c r="AV569" s="15" t="s">
        <v>200</v>
      </c>
      <c r="AW569" s="15" t="s">
        <v>33</v>
      </c>
      <c r="AX569" s="15" t="s">
        <v>78</v>
      </c>
      <c r="AY569" s="265" t="s">
        <v>192</v>
      </c>
    </row>
    <row r="570" s="14" customFormat="1">
      <c r="A570" s="14"/>
      <c r="B570" s="244"/>
      <c r="C570" s="245"/>
      <c r="D570" s="235" t="s">
        <v>204</v>
      </c>
      <c r="E570" s="245"/>
      <c r="F570" s="247" t="s">
        <v>615</v>
      </c>
      <c r="G570" s="245"/>
      <c r="H570" s="248">
        <v>3.0030000000000001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204</v>
      </c>
      <c r="AU570" s="254" t="s">
        <v>84</v>
      </c>
      <c r="AV570" s="14" t="s">
        <v>84</v>
      </c>
      <c r="AW570" s="14" t="s">
        <v>4</v>
      </c>
      <c r="AX570" s="14" t="s">
        <v>78</v>
      </c>
      <c r="AY570" s="254" t="s">
        <v>192</v>
      </c>
    </row>
    <row r="571" s="2" customFormat="1" ht="24.15" customHeight="1">
      <c r="A571" s="41"/>
      <c r="B571" s="42"/>
      <c r="C571" s="215" t="s">
        <v>616</v>
      </c>
      <c r="D571" s="215" t="s">
        <v>195</v>
      </c>
      <c r="E571" s="216" t="s">
        <v>617</v>
      </c>
      <c r="F571" s="217" t="s">
        <v>618</v>
      </c>
      <c r="G571" s="218" t="s">
        <v>239</v>
      </c>
      <c r="H571" s="219">
        <v>4.2679999999999998</v>
      </c>
      <c r="I571" s="220"/>
      <c r="J571" s="221">
        <f>ROUND(I571*H571,2)</f>
        <v>0</v>
      </c>
      <c r="K571" s="217" t="s">
        <v>199</v>
      </c>
      <c r="L571" s="47"/>
      <c r="M571" s="222" t="s">
        <v>19</v>
      </c>
      <c r="N571" s="223" t="s">
        <v>43</v>
      </c>
      <c r="O571" s="87"/>
      <c r="P571" s="224">
        <f>O571*H571</f>
        <v>0</v>
      </c>
      <c r="Q571" s="224">
        <v>0.0060000000000000001</v>
      </c>
      <c r="R571" s="224">
        <f>Q571*H571</f>
        <v>0.025607999999999999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321</v>
      </c>
      <c r="AT571" s="226" t="s">
        <v>195</v>
      </c>
      <c r="AU571" s="226" t="s">
        <v>84</v>
      </c>
      <c r="AY571" s="20" t="s">
        <v>192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84</v>
      </c>
      <c r="BK571" s="227">
        <f>ROUND(I571*H571,2)</f>
        <v>0</v>
      </c>
      <c r="BL571" s="20" t="s">
        <v>321</v>
      </c>
      <c r="BM571" s="226" t="s">
        <v>619</v>
      </c>
    </row>
    <row r="572" s="2" customFormat="1">
      <c r="A572" s="41"/>
      <c r="B572" s="42"/>
      <c r="C572" s="43"/>
      <c r="D572" s="228" t="s">
        <v>202</v>
      </c>
      <c r="E572" s="43"/>
      <c r="F572" s="229" t="s">
        <v>620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202</v>
      </c>
      <c r="AU572" s="20" t="s">
        <v>84</v>
      </c>
    </row>
    <row r="573" s="13" customFormat="1">
      <c r="A573" s="13"/>
      <c r="B573" s="233"/>
      <c r="C573" s="234"/>
      <c r="D573" s="235" t="s">
        <v>204</v>
      </c>
      <c r="E573" s="236" t="s">
        <v>19</v>
      </c>
      <c r="F573" s="237" t="s">
        <v>205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204</v>
      </c>
      <c r="AU573" s="243" t="s">
        <v>84</v>
      </c>
      <c r="AV573" s="13" t="s">
        <v>78</v>
      </c>
      <c r="AW573" s="13" t="s">
        <v>33</v>
      </c>
      <c r="AX573" s="13" t="s">
        <v>71</v>
      </c>
      <c r="AY573" s="243" t="s">
        <v>192</v>
      </c>
    </row>
    <row r="574" s="13" customFormat="1">
      <c r="A574" s="13"/>
      <c r="B574" s="233"/>
      <c r="C574" s="234"/>
      <c r="D574" s="235" t="s">
        <v>204</v>
      </c>
      <c r="E574" s="236" t="s">
        <v>19</v>
      </c>
      <c r="F574" s="237" t="s">
        <v>268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204</v>
      </c>
      <c r="AU574" s="243" t="s">
        <v>84</v>
      </c>
      <c r="AV574" s="13" t="s">
        <v>78</v>
      </c>
      <c r="AW574" s="13" t="s">
        <v>33</v>
      </c>
      <c r="AX574" s="13" t="s">
        <v>71</v>
      </c>
      <c r="AY574" s="243" t="s">
        <v>192</v>
      </c>
    </row>
    <row r="575" s="14" customFormat="1">
      <c r="A575" s="14"/>
      <c r="B575" s="244"/>
      <c r="C575" s="245"/>
      <c r="D575" s="235" t="s">
        <v>204</v>
      </c>
      <c r="E575" s="246" t="s">
        <v>19</v>
      </c>
      <c r="F575" s="247" t="s">
        <v>269</v>
      </c>
      <c r="G575" s="245"/>
      <c r="H575" s="248">
        <v>3.1699999999999999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204</v>
      </c>
      <c r="AU575" s="254" t="s">
        <v>84</v>
      </c>
      <c r="AV575" s="14" t="s">
        <v>84</v>
      </c>
      <c r="AW575" s="14" t="s">
        <v>33</v>
      </c>
      <c r="AX575" s="14" t="s">
        <v>71</v>
      </c>
      <c r="AY575" s="254" t="s">
        <v>192</v>
      </c>
    </row>
    <row r="576" s="13" customFormat="1">
      <c r="A576" s="13"/>
      <c r="B576" s="233"/>
      <c r="C576" s="234"/>
      <c r="D576" s="235" t="s">
        <v>204</v>
      </c>
      <c r="E576" s="236" t="s">
        <v>19</v>
      </c>
      <c r="F576" s="237" t="s">
        <v>585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204</v>
      </c>
      <c r="AU576" s="243" t="s">
        <v>84</v>
      </c>
      <c r="AV576" s="13" t="s">
        <v>78</v>
      </c>
      <c r="AW576" s="13" t="s">
        <v>33</v>
      </c>
      <c r="AX576" s="13" t="s">
        <v>71</v>
      </c>
      <c r="AY576" s="243" t="s">
        <v>192</v>
      </c>
    </row>
    <row r="577" s="14" customFormat="1">
      <c r="A577" s="14"/>
      <c r="B577" s="244"/>
      <c r="C577" s="245"/>
      <c r="D577" s="235" t="s">
        <v>204</v>
      </c>
      <c r="E577" s="246" t="s">
        <v>19</v>
      </c>
      <c r="F577" s="247" t="s">
        <v>586</v>
      </c>
      <c r="G577" s="245"/>
      <c r="H577" s="248">
        <v>1.0980000000000001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204</v>
      </c>
      <c r="AU577" s="254" t="s">
        <v>84</v>
      </c>
      <c r="AV577" s="14" t="s">
        <v>84</v>
      </c>
      <c r="AW577" s="14" t="s">
        <v>33</v>
      </c>
      <c r="AX577" s="14" t="s">
        <v>71</v>
      </c>
      <c r="AY577" s="254" t="s">
        <v>192</v>
      </c>
    </row>
    <row r="578" s="15" customFormat="1">
      <c r="A578" s="15"/>
      <c r="B578" s="255"/>
      <c r="C578" s="256"/>
      <c r="D578" s="235" t="s">
        <v>204</v>
      </c>
      <c r="E578" s="257" t="s">
        <v>19</v>
      </c>
      <c r="F578" s="258" t="s">
        <v>210</v>
      </c>
      <c r="G578" s="256"/>
      <c r="H578" s="259">
        <v>4.2679999999999998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204</v>
      </c>
      <c r="AU578" s="265" t="s">
        <v>84</v>
      </c>
      <c r="AV578" s="15" t="s">
        <v>200</v>
      </c>
      <c r="AW578" s="15" t="s">
        <v>33</v>
      </c>
      <c r="AX578" s="15" t="s">
        <v>78</v>
      </c>
      <c r="AY578" s="265" t="s">
        <v>192</v>
      </c>
    </row>
    <row r="579" s="2" customFormat="1" ht="21.75" customHeight="1">
      <c r="A579" s="41"/>
      <c r="B579" s="42"/>
      <c r="C579" s="266" t="s">
        <v>621</v>
      </c>
      <c r="D579" s="266" t="s">
        <v>211</v>
      </c>
      <c r="E579" s="267" t="s">
        <v>622</v>
      </c>
      <c r="F579" s="268" t="s">
        <v>623</v>
      </c>
      <c r="G579" s="269" t="s">
        <v>239</v>
      </c>
      <c r="H579" s="270">
        <v>4.6950000000000003</v>
      </c>
      <c r="I579" s="271"/>
      <c r="J579" s="272">
        <f>ROUND(I579*H579,2)</f>
        <v>0</v>
      </c>
      <c r="K579" s="268" t="s">
        <v>199</v>
      </c>
      <c r="L579" s="273"/>
      <c r="M579" s="274" t="s">
        <v>19</v>
      </c>
      <c r="N579" s="275" t="s">
        <v>43</v>
      </c>
      <c r="O579" s="87"/>
      <c r="P579" s="224">
        <f>O579*H579</f>
        <v>0</v>
      </c>
      <c r="Q579" s="224">
        <v>0.021999999999999999</v>
      </c>
      <c r="R579" s="224">
        <f>Q579*H579</f>
        <v>0.10329000000000001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423</v>
      </c>
      <c r="AT579" s="226" t="s">
        <v>211</v>
      </c>
      <c r="AU579" s="226" t="s">
        <v>84</v>
      </c>
      <c r="AY579" s="20" t="s">
        <v>192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84</v>
      </c>
      <c r="BK579" s="227">
        <f>ROUND(I579*H579,2)</f>
        <v>0</v>
      </c>
      <c r="BL579" s="20" t="s">
        <v>321</v>
      </c>
      <c r="BM579" s="226" t="s">
        <v>624</v>
      </c>
    </row>
    <row r="580" s="13" customFormat="1">
      <c r="A580" s="13"/>
      <c r="B580" s="233"/>
      <c r="C580" s="234"/>
      <c r="D580" s="235" t="s">
        <v>204</v>
      </c>
      <c r="E580" s="236" t="s">
        <v>19</v>
      </c>
      <c r="F580" s="237" t="s">
        <v>205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204</v>
      </c>
      <c r="AU580" s="243" t="s">
        <v>84</v>
      </c>
      <c r="AV580" s="13" t="s">
        <v>78</v>
      </c>
      <c r="AW580" s="13" t="s">
        <v>33</v>
      </c>
      <c r="AX580" s="13" t="s">
        <v>71</v>
      </c>
      <c r="AY580" s="243" t="s">
        <v>192</v>
      </c>
    </row>
    <row r="581" s="13" customFormat="1">
      <c r="A581" s="13"/>
      <c r="B581" s="233"/>
      <c r="C581" s="234"/>
      <c r="D581" s="235" t="s">
        <v>204</v>
      </c>
      <c r="E581" s="236" t="s">
        <v>19</v>
      </c>
      <c r="F581" s="237" t="s">
        <v>268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204</v>
      </c>
      <c r="AU581" s="243" t="s">
        <v>84</v>
      </c>
      <c r="AV581" s="13" t="s">
        <v>78</v>
      </c>
      <c r="AW581" s="13" t="s">
        <v>33</v>
      </c>
      <c r="AX581" s="13" t="s">
        <v>71</v>
      </c>
      <c r="AY581" s="243" t="s">
        <v>192</v>
      </c>
    </row>
    <row r="582" s="14" customFormat="1">
      <c r="A582" s="14"/>
      <c r="B582" s="244"/>
      <c r="C582" s="245"/>
      <c r="D582" s="235" t="s">
        <v>204</v>
      </c>
      <c r="E582" s="246" t="s">
        <v>19</v>
      </c>
      <c r="F582" s="247" t="s">
        <v>269</v>
      </c>
      <c r="G582" s="245"/>
      <c r="H582" s="248">
        <v>3.1699999999999999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204</v>
      </c>
      <c r="AU582" s="254" t="s">
        <v>84</v>
      </c>
      <c r="AV582" s="14" t="s">
        <v>84</v>
      </c>
      <c r="AW582" s="14" t="s">
        <v>33</v>
      </c>
      <c r="AX582" s="14" t="s">
        <v>71</v>
      </c>
      <c r="AY582" s="254" t="s">
        <v>192</v>
      </c>
    </row>
    <row r="583" s="13" customFormat="1">
      <c r="A583" s="13"/>
      <c r="B583" s="233"/>
      <c r="C583" s="234"/>
      <c r="D583" s="235" t="s">
        <v>204</v>
      </c>
      <c r="E583" s="236" t="s">
        <v>19</v>
      </c>
      <c r="F583" s="237" t="s">
        <v>585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204</v>
      </c>
      <c r="AU583" s="243" t="s">
        <v>84</v>
      </c>
      <c r="AV583" s="13" t="s">
        <v>78</v>
      </c>
      <c r="AW583" s="13" t="s">
        <v>33</v>
      </c>
      <c r="AX583" s="13" t="s">
        <v>71</v>
      </c>
      <c r="AY583" s="243" t="s">
        <v>192</v>
      </c>
    </row>
    <row r="584" s="14" customFormat="1">
      <c r="A584" s="14"/>
      <c r="B584" s="244"/>
      <c r="C584" s="245"/>
      <c r="D584" s="235" t="s">
        <v>204</v>
      </c>
      <c r="E584" s="246" t="s">
        <v>19</v>
      </c>
      <c r="F584" s="247" t="s">
        <v>586</v>
      </c>
      <c r="G584" s="245"/>
      <c r="H584" s="248">
        <v>1.0980000000000001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204</v>
      </c>
      <c r="AU584" s="254" t="s">
        <v>84</v>
      </c>
      <c r="AV584" s="14" t="s">
        <v>84</v>
      </c>
      <c r="AW584" s="14" t="s">
        <v>33</v>
      </c>
      <c r="AX584" s="14" t="s">
        <v>71</v>
      </c>
      <c r="AY584" s="254" t="s">
        <v>192</v>
      </c>
    </row>
    <row r="585" s="15" customFormat="1">
      <c r="A585" s="15"/>
      <c r="B585" s="255"/>
      <c r="C585" s="256"/>
      <c r="D585" s="235" t="s">
        <v>204</v>
      </c>
      <c r="E585" s="257" t="s">
        <v>19</v>
      </c>
      <c r="F585" s="258" t="s">
        <v>210</v>
      </c>
      <c r="G585" s="256"/>
      <c r="H585" s="259">
        <v>4.2679999999999998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204</v>
      </c>
      <c r="AU585" s="265" t="s">
        <v>84</v>
      </c>
      <c r="AV585" s="15" t="s">
        <v>200</v>
      </c>
      <c r="AW585" s="15" t="s">
        <v>33</v>
      </c>
      <c r="AX585" s="15" t="s">
        <v>78</v>
      </c>
      <c r="AY585" s="265" t="s">
        <v>192</v>
      </c>
    </row>
    <row r="586" s="14" customFormat="1">
      <c r="A586" s="14"/>
      <c r="B586" s="244"/>
      <c r="C586" s="245"/>
      <c r="D586" s="235" t="s">
        <v>204</v>
      </c>
      <c r="E586" s="245"/>
      <c r="F586" s="247" t="s">
        <v>625</v>
      </c>
      <c r="G586" s="245"/>
      <c r="H586" s="248">
        <v>4.6950000000000003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204</v>
      </c>
      <c r="AU586" s="254" t="s">
        <v>84</v>
      </c>
      <c r="AV586" s="14" t="s">
        <v>84</v>
      </c>
      <c r="AW586" s="14" t="s">
        <v>4</v>
      </c>
      <c r="AX586" s="14" t="s">
        <v>78</v>
      </c>
      <c r="AY586" s="254" t="s">
        <v>192</v>
      </c>
    </row>
    <row r="587" s="2" customFormat="1" ht="24.15" customHeight="1">
      <c r="A587" s="41"/>
      <c r="B587" s="42"/>
      <c r="C587" s="215" t="s">
        <v>626</v>
      </c>
      <c r="D587" s="215" t="s">
        <v>195</v>
      </c>
      <c r="E587" s="216" t="s">
        <v>627</v>
      </c>
      <c r="F587" s="217" t="s">
        <v>628</v>
      </c>
      <c r="G587" s="218" t="s">
        <v>239</v>
      </c>
      <c r="H587" s="219">
        <v>4.2679999999999998</v>
      </c>
      <c r="I587" s="220"/>
      <c r="J587" s="221">
        <f>ROUND(I587*H587,2)</f>
        <v>0</v>
      </c>
      <c r="K587" s="217" t="s">
        <v>199</v>
      </c>
      <c r="L587" s="47"/>
      <c r="M587" s="222" t="s">
        <v>19</v>
      </c>
      <c r="N587" s="223" t="s">
        <v>43</v>
      </c>
      <c r="O587" s="87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321</v>
      </c>
      <c r="AT587" s="226" t="s">
        <v>195</v>
      </c>
      <c r="AU587" s="226" t="s">
        <v>84</v>
      </c>
      <c r="AY587" s="20" t="s">
        <v>192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84</v>
      </c>
      <c r="BK587" s="227">
        <f>ROUND(I587*H587,2)</f>
        <v>0</v>
      </c>
      <c r="BL587" s="20" t="s">
        <v>321</v>
      </c>
      <c r="BM587" s="226" t="s">
        <v>629</v>
      </c>
    </row>
    <row r="588" s="2" customFormat="1">
      <c r="A588" s="41"/>
      <c r="B588" s="42"/>
      <c r="C588" s="43"/>
      <c r="D588" s="228" t="s">
        <v>202</v>
      </c>
      <c r="E588" s="43"/>
      <c r="F588" s="229" t="s">
        <v>630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202</v>
      </c>
      <c r="AU588" s="20" t="s">
        <v>84</v>
      </c>
    </row>
    <row r="589" s="13" customFormat="1">
      <c r="A589" s="13"/>
      <c r="B589" s="233"/>
      <c r="C589" s="234"/>
      <c r="D589" s="235" t="s">
        <v>204</v>
      </c>
      <c r="E589" s="236" t="s">
        <v>19</v>
      </c>
      <c r="F589" s="237" t="s">
        <v>205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204</v>
      </c>
      <c r="AU589" s="243" t="s">
        <v>84</v>
      </c>
      <c r="AV589" s="13" t="s">
        <v>78</v>
      </c>
      <c r="AW589" s="13" t="s">
        <v>33</v>
      </c>
      <c r="AX589" s="13" t="s">
        <v>71</v>
      </c>
      <c r="AY589" s="243" t="s">
        <v>192</v>
      </c>
    </row>
    <row r="590" s="13" customFormat="1">
      <c r="A590" s="13"/>
      <c r="B590" s="233"/>
      <c r="C590" s="234"/>
      <c r="D590" s="235" t="s">
        <v>204</v>
      </c>
      <c r="E590" s="236" t="s">
        <v>19</v>
      </c>
      <c r="F590" s="237" t="s">
        <v>268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204</v>
      </c>
      <c r="AU590" s="243" t="s">
        <v>84</v>
      </c>
      <c r="AV590" s="13" t="s">
        <v>78</v>
      </c>
      <c r="AW590" s="13" t="s">
        <v>33</v>
      </c>
      <c r="AX590" s="13" t="s">
        <v>71</v>
      </c>
      <c r="AY590" s="243" t="s">
        <v>192</v>
      </c>
    </row>
    <row r="591" s="14" customFormat="1">
      <c r="A591" s="14"/>
      <c r="B591" s="244"/>
      <c r="C591" s="245"/>
      <c r="D591" s="235" t="s">
        <v>204</v>
      </c>
      <c r="E591" s="246" t="s">
        <v>19</v>
      </c>
      <c r="F591" s="247" t="s">
        <v>269</v>
      </c>
      <c r="G591" s="245"/>
      <c r="H591" s="248">
        <v>3.1699999999999999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204</v>
      </c>
      <c r="AU591" s="254" t="s">
        <v>84</v>
      </c>
      <c r="AV591" s="14" t="s">
        <v>84</v>
      </c>
      <c r="AW591" s="14" t="s">
        <v>33</v>
      </c>
      <c r="AX591" s="14" t="s">
        <v>71</v>
      </c>
      <c r="AY591" s="254" t="s">
        <v>192</v>
      </c>
    </row>
    <row r="592" s="13" customFormat="1">
      <c r="A592" s="13"/>
      <c r="B592" s="233"/>
      <c r="C592" s="234"/>
      <c r="D592" s="235" t="s">
        <v>204</v>
      </c>
      <c r="E592" s="236" t="s">
        <v>19</v>
      </c>
      <c r="F592" s="237" t="s">
        <v>585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204</v>
      </c>
      <c r="AU592" s="243" t="s">
        <v>84</v>
      </c>
      <c r="AV592" s="13" t="s">
        <v>78</v>
      </c>
      <c r="AW592" s="13" t="s">
        <v>33</v>
      </c>
      <c r="AX592" s="13" t="s">
        <v>71</v>
      </c>
      <c r="AY592" s="243" t="s">
        <v>192</v>
      </c>
    </row>
    <row r="593" s="14" customFormat="1">
      <c r="A593" s="14"/>
      <c r="B593" s="244"/>
      <c r="C593" s="245"/>
      <c r="D593" s="235" t="s">
        <v>204</v>
      </c>
      <c r="E593" s="246" t="s">
        <v>19</v>
      </c>
      <c r="F593" s="247" t="s">
        <v>586</v>
      </c>
      <c r="G593" s="245"/>
      <c r="H593" s="248">
        <v>1.0980000000000001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204</v>
      </c>
      <c r="AU593" s="254" t="s">
        <v>84</v>
      </c>
      <c r="AV593" s="14" t="s">
        <v>84</v>
      </c>
      <c r="AW593" s="14" t="s">
        <v>33</v>
      </c>
      <c r="AX593" s="14" t="s">
        <v>71</v>
      </c>
      <c r="AY593" s="254" t="s">
        <v>192</v>
      </c>
    </row>
    <row r="594" s="15" customFormat="1">
      <c r="A594" s="15"/>
      <c r="B594" s="255"/>
      <c r="C594" s="256"/>
      <c r="D594" s="235" t="s">
        <v>204</v>
      </c>
      <c r="E594" s="257" t="s">
        <v>19</v>
      </c>
      <c r="F594" s="258" t="s">
        <v>210</v>
      </c>
      <c r="G594" s="256"/>
      <c r="H594" s="259">
        <v>4.2679999999999998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5" t="s">
        <v>204</v>
      </c>
      <c r="AU594" s="265" t="s">
        <v>84</v>
      </c>
      <c r="AV594" s="15" t="s">
        <v>200</v>
      </c>
      <c r="AW594" s="15" t="s">
        <v>33</v>
      </c>
      <c r="AX594" s="15" t="s">
        <v>78</v>
      </c>
      <c r="AY594" s="265" t="s">
        <v>192</v>
      </c>
    </row>
    <row r="595" s="2" customFormat="1" ht="16.5" customHeight="1">
      <c r="A595" s="41"/>
      <c r="B595" s="42"/>
      <c r="C595" s="215" t="s">
        <v>631</v>
      </c>
      <c r="D595" s="215" t="s">
        <v>195</v>
      </c>
      <c r="E595" s="216" t="s">
        <v>632</v>
      </c>
      <c r="F595" s="217" t="s">
        <v>633</v>
      </c>
      <c r="G595" s="218" t="s">
        <v>239</v>
      </c>
      <c r="H595" s="219">
        <v>3.1699999999999999</v>
      </c>
      <c r="I595" s="220"/>
      <c r="J595" s="221">
        <f>ROUND(I595*H595,2)</f>
        <v>0</v>
      </c>
      <c r="K595" s="217" t="s">
        <v>199</v>
      </c>
      <c r="L595" s="47"/>
      <c r="M595" s="222" t="s">
        <v>19</v>
      </c>
      <c r="N595" s="223" t="s">
        <v>43</v>
      </c>
      <c r="O595" s="87"/>
      <c r="P595" s="224">
        <f>O595*H595</f>
        <v>0</v>
      </c>
      <c r="Q595" s="224">
        <v>0.0015</v>
      </c>
      <c r="R595" s="224">
        <f>Q595*H595</f>
        <v>0.0047549999999999997</v>
      </c>
      <c r="S595" s="224">
        <v>0</v>
      </c>
      <c r="T595" s="225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321</v>
      </c>
      <c r="AT595" s="226" t="s">
        <v>195</v>
      </c>
      <c r="AU595" s="226" t="s">
        <v>84</v>
      </c>
      <c r="AY595" s="20" t="s">
        <v>192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84</v>
      </c>
      <c r="BK595" s="227">
        <f>ROUND(I595*H595,2)</f>
        <v>0</v>
      </c>
      <c r="BL595" s="20" t="s">
        <v>321</v>
      </c>
      <c r="BM595" s="226" t="s">
        <v>634</v>
      </c>
    </row>
    <row r="596" s="2" customFormat="1">
      <c r="A596" s="41"/>
      <c r="B596" s="42"/>
      <c r="C596" s="43"/>
      <c r="D596" s="228" t="s">
        <v>202</v>
      </c>
      <c r="E596" s="43"/>
      <c r="F596" s="229" t="s">
        <v>635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202</v>
      </c>
      <c r="AU596" s="20" t="s">
        <v>84</v>
      </c>
    </row>
    <row r="597" s="13" customFormat="1">
      <c r="A597" s="13"/>
      <c r="B597" s="233"/>
      <c r="C597" s="234"/>
      <c r="D597" s="235" t="s">
        <v>204</v>
      </c>
      <c r="E597" s="236" t="s">
        <v>19</v>
      </c>
      <c r="F597" s="237" t="s">
        <v>205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204</v>
      </c>
      <c r="AU597" s="243" t="s">
        <v>84</v>
      </c>
      <c r="AV597" s="13" t="s">
        <v>78</v>
      </c>
      <c r="AW597" s="13" t="s">
        <v>33</v>
      </c>
      <c r="AX597" s="13" t="s">
        <v>71</v>
      </c>
      <c r="AY597" s="243" t="s">
        <v>192</v>
      </c>
    </row>
    <row r="598" s="13" customFormat="1">
      <c r="A598" s="13"/>
      <c r="B598" s="233"/>
      <c r="C598" s="234"/>
      <c r="D598" s="235" t="s">
        <v>204</v>
      </c>
      <c r="E598" s="236" t="s">
        <v>19</v>
      </c>
      <c r="F598" s="237" t="s">
        <v>268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204</v>
      </c>
      <c r="AU598" s="243" t="s">
        <v>84</v>
      </c>
      <c r="AV598" s="13" t="s">
        <v>78</v>
      </c>
      <c r="AW598" s="13" t="s">
        <v>33</v>
      </c>
      <c r="AX598" s="13" t="s">
        <v>71</v>
      </c>
      <c r="AY598" s="243" t="s">
        <v>192</v>
      </c>
    </row>
    <row r="599" s="14" customFormat="1">
      <c r="A599" s="14"/>
      <c r="B599" s="244"/>
      <c r="C599" s="245"/>
      <c r="D599" s="235" t="s">
        <v>204</v>
      </c>
      <c r="E599" s="246" t="s">
        <v>19</v>
      </c>
      <c r="F599" s="247" t="s">
        <v>269</v>
      </c>
      <c r="G599" s="245"/>
      <c r="H599" s="248">
        <v>3.1699999999999999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204</v>
      </c>
      <c r="AU599" s="254" t="s">
        <v>84</v>
      </c>
      <c r="AV599" s="14" t="s">
        <v>84</v>
      </c>
      <c r="AW599" s="14" t="s">
        <v>33</v>
      </c>
      <c r="AX599" s="14" t="s">
        <v>71</v>
      </c>
      <c r="AY599" s="254" t="s">
        <v>192</v>
      </c>
    </row>
    <row r="600" s="15" customFormat="1">
      <c r="A600" s="15"/>
      <c r="B600" s="255"/>
      <c r="C600" s="256"/>
      <c r="D600" s="235" t="s">
        <v>204</v>
      </c>
      <c r="E600" s="257" t="s">
        <v>19</v>
      </c>
      <c r="F600" s="258" t="s">
        <v>210</v>
      </c>
      <c r="G600" s="256"/>
      <c r="H600" s="259">
        <v>3.1699999999999999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5" t="s">
        <v>204</v>
      </c>
      <c r="AU600" s="265" t="s">
        <v>84</v>
      </c>
      <c r="AV600" s="15" t="s">
        <v>200</v>
      </c>
      <c r="AW600" s="15" t="s">
        <v>33</v>
      </c>
      <c r="AX600" s="15" t="s">
        <v>78</v>
      </c>
      <c r="AY600" s="265" t="s">
        <v>192</v>
      </c>
    </row>
    <row r="601" s="2" customFormat="1" ht="16.5" customHeight="1">
      <c r="A601" s="41"/>
      <c r="B601" s="42"/>
      <c r="C601" s="215" t="s">
        <v>636</v>
      </c>
      <c r="D601" s="215" t="s">
        <v>195</v>
      </c>
      <c r="E601" s="216" t="s">
        <v>637</v>
      </c>
      <c r="F601" s="217" t="s">
        <v>638</v>
      </c>
      <c r="G601" s="218" t="s">
        <v>198</v>
      </c>
      <c r="H601" s="219">
        <v>9</v>
      </c>
      <c r="I601" s="220"/>
      <c r="J601" s="221">
        <f>ROUND(I601*H601,2)</f>
        <v>0</v>
      </c>
      <c r="K601" s="217" t="s">
        <v>199</v>
      </c>
      <c r="L601" s="47"/>
      <c r="M601" s="222" t="s">
        <v>19</v>
      </c>
      <c r="N601" s="223" t="s">
        <v>43</v>
      </c>
      <c r="O601" s="87"/>
      <c r="P601" s="224">
        <f>O601*H601</f>
        <v>0</v>
      </c>
      <c r="Q601" s="224">
        <v>0.00021000000000000001</v>
      </c>
      <c r="R601" s="224">
        <f>Q601*H601</f>
        <v>0.0018900000000000002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321</v>
      </c>
      <c r="AT601" s="226" t="s">
        <v>195</v>
      </c>
      <c r="AU601" s="226" t="s">
        <v>84</v>
      </c>
      <c r="AY601" s="20" t="s">
        <v>192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84</v>
      </c>
      <c r="BK601" s="227">
        <f>ROUND(I601*H601,2)</f>
        <v>0</v>
      </c>
      <c r="BL601" s="20" t="s">
        <v>321</v>
      </c>
      <c r="BM601" s="226" t="s">
        <v>639</v>
      </c>
    </row>
    <row r="602" s="2" customFormat="1">
      <c r="A602" s="41"/>
      <c r="B602" s="42"/>
      <c r="C602" s="43"/>
      <c r="D602" s="228" t="s">
        <v>202</v>
      </c>
      <c r="E602" s="43"/>
      <c r="F602" s="229" t="s">
        <v>640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202</v>
      </c>
      <c r="AU602" s="20" t="s">
        <v>84</v>
      </c>
    </row>
    <row r="603" s="13" customFormat="1">
      <c r="A603" s="13"/>
      <c r="B603" s="233"/>
      <c r="C603" s="234"/>
      <c r="D603" s="235" t="s">
        <v>204</v>
      </c>
      <c r="E603" s="236" t="s">
        <v>19</v>
      </c>
      <c r="F603" s="237" t="s">
        <v>205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204</v>
      </c>
      <c r="AU603" s="243" t="s">
        <v>84</v>
      </c>
      <c r="AV603" s="13" t="s">
        <v>78</v>
      </c>
      <c r="AW603" s="13" t="s">
        <v>33</v>
      </c>
      <c r="AX603" s="13" t="s">
        <v>71</v>
      </c>
      <c r="AY603" s="243" t="s">
        <v>192</v>
      </c>
    </row>
    <row r="604" s="13" customFormat="1">
      <c r="A604" s="13"/>
      <c r="B604" s="233"/>
      <c r="C604" s="234"/>
      <c r="D604" s="235" t="s">
        <v>204</v>
      </c>
      <c r="E604" s="236" t="s">
        <v>19</v>
      </c>
      <c r="F604" s="237" t="s">
        <v>268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204</v>
      </c>
      <c r="AU604" s="243" t="s">
        <v>84</v>
      </c>
      <c r="AV604" s="13" t="s">
        <v>78</v>
      </c>
      <c r="AW604" s="13" t="s">
        <v>33</v>
      </c>
      <c r="AX604" s="13" t="s">
        <v>71</v>
      </c>
      <c r="AY604" s="243" t="s">
        <v>192</v>
      </c>
    </row>
    <row r="605" s="14" customFormat="1">
      <c r="A605" s="14"/>
      <c r="B605" s="244"/>
      <c r="C605" s="245"/>
      <c r="D605" s="235" t="s">
        <v>204</v>
      </c>
      <c r="E605" s="246" t="s">
        <v>19</v>
      </c>
      <c r="F605" s="247" t="s">
        <v>263</v>
      </c>
      <c r="G605" s="245"/>
      <c r="H605" s="248">
        <v>9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204</v>
      </c>
      <c r="AU605" s="254" t="s">
        <v>84</v>
      </c>
      <c r="AV605" s="14" t="s">
        <v>84</v>
      </c>
      <c r="AW605" s="14" t="s">
        <v>33</v>
      </c>
      <c r="AX605" s="14" t="s">
        <v>71</v>
      </c>
      <c r="AY605" s="254" t="s">
        <v>192</v>
      </c>
    </row>
    <row r="606" s="15" customFormat="1">
      <c r="A606" s="15"/>
      <c r="B606" s="255"/>
      <c r="C606" s="256"/>
      <c r="D606" s="235" t="s">
        <v>204</v>
      </c>
      <c r="E606" s="257" t="s">
        <v>19</v>
      </c>
      <c r="F606" s="258" t="s">
        <v>210</v>
      </c>
      <c r="G606" s="256"/>
      <c r="H606" s="259">
        <v>9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5" t="s">
        <v>204</v>
      </c>
      <c r="AU606" s="265" t="s">
        <v>84</v>
      </c>
      <c r="AV606" s="15" t="s">
        <v>200</v>
      </c>
      <c r="AW606" s="15" t="s">
        <v>33</v>
      </c>
      <c r="AX606" s="15" t="s">
        <v>78</v>
      </c>
      <c r="AY606" s="265" t="s">
        <v>192</v>
      </c>
    </row>
    <row r="607" s="2" customFormat="1" ht="16.5" customHeight="1">
      <c r="A607" s="41"/>
      <c r="B607" s="42"/>
      <c r="C607" s="215" t="s">
        <v>641</v>
      </c>
      <c r="D607" s="215" t="s">
        <v>195</v>
      </c>
      <c r="E607" s="216" t="s">
        <v>642</v>
      </c>
      <c r="F607" s="217" t="s">
        <v>643</v>
      </c>
      <c r="G607" s="218" t="s">
        <v>198</v>
      </c>
      <c r="H607" s="219">
        <v>5</v>
      </c>
      <c r="I607" s="220"/>
      <c r="J607" s="221">
        <f>ROUND(I607*H607,2)</f>
        <v>0</v>
      </c>
      <c r="K607" s="217" t="s">
        <v>199</v>
      </c>
      <c r="L607" s="47"/>
      <c r="M607" s="222" t="s">
        <v>19</v>
      </c>
      <c r="N607" s="223" t="s">
        <v>43</v>
      </c>
      <c r="O607" s="87"/>
      <c r="P607" s="224">
        <f>O607*H607</f>
        <v>0</v>
      </c>
      <c r="Q607" s="224">
        <v>0.00020000000000000001</v>
      </c>
      <c r="R607" s="224">
        <f>Q607*H607</f>
        <v>0.001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321</v>
      </c>
      <c r="AT607" s="226" t="s">
        <v>195</v>
      </c>
      <c r="AU607" s="226" t="s">
        <v>84</v>
      </c>
      <c r="AY607" s="20" t="s">
        <v>192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84</v>
      </c>
      <c r="BK607" s="227">
        <f>ROUND(I607*H607,2)</f>
        <v>0</v>
      </c>
      <c r="BL607" s="20" t="s">
        <v>321</v>
      </c>
      <c r="BM607" s="226" t="s">
        <v>644</v>
      </c>
    </row>
    <row r="608" s="2" customFormat="1">
      <c r="A608" s="41"/>
      <c r="B608" s="42"/>
      <c r="C608" s="43"/>
      <c r="D608" s="228" t="s">
        <v>202</v>
      </c>
      <c r="E608" s="43"/>
      <c r="F608" s="229" t="s">
        <v>645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202</v>
      </c>
      <c r="AU608" s="20" t="s">
        <v>84</v>
      </c>
    </row>
    <row r="609" s="13" customFormat="1">
      <c r="A609" s="13"/>
      <c r="B609" s="233"/>
      <c r="C609" s="234"/>
      <c r="D609" s="235" t="s">
        <v>204</v>
      </c>
      <c r="E609" s="236" t="s">
        <v>19</v>
      </c>
      <c r="F609" s="237" t="s">
        <v>205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204</v>
      </c>
      <c r="AU609" s="243" t="s">
        <v>84</v>
      </c>
      <c r="AV609" s="13" t="s">
        <v>78</v>
      </c>
      <c r="AW609" s="13" t="s">
        <v>33</v>
      </c>
      <c r="AX609" s="13" t="s">
        <v>71</v>
      </c>
      <c r="AY609" s="243" t="s">
        <v>192</v>
      </c>
    </row>
    <row r="610" s="13" customFormat="1">
      <c r="A610" s="13"/>
      <c r="B610" s="233"/>
      <c r="C610" s="234"/>
      <c r="D610" s="235" t="s">
        <v>204</v>
      </c>
      <c r="E610" s="236" t="s">
        <v>19</v>
      </c>
      <c r="F610" s="237" t="s">
        <v>268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204</v>
      </c>
      <c r="AU610" s="243" t="s">
        <v>84</v>
      </c>
      <c r="AV610" s="13" t="s">
        <v>78</v>
      </c>
      <c r="AW610" s="13" t="s">
        <v>33</v>
      </c>
      <c r="AX610" s="13" t="s">
        <v>71</v>
      </c>
      <c r="AY610" s="243" t="s">
        <v>192</v>
      </c>
    </row>
    <row r="611" s="14" customFormat="1">
      <c r="A611" s="14"/>
      <c r="B611" s="244"/>
      <c r="C611" s="245"/>
      <c r="D611" s="235" t="s">
        <v>204</v>
      </c>
      <c r="E611" s="246" t="s">
        <v>19</v>
      </c>
      <c r="F611" s="247" t="s">
        <v>232</v>
      </c>
      <c r="G611" s="245"/>
      <c r="H611" s="248">
        <v>5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204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192</v>
      </c>
    </row>
    <row r="612" s="15" customFormat="1">
      <c r="A612" s="15"/>
      <c r="B612" s="255"/>
      <c r="C612" s="256"/>
      <c r="D612" s="235" t="s">
        <v>204</v>
      </c>
      <c r="E612" s="257" t="s">
        <v>19</v>
      </c>
      <c r="F612" s="258" t="s">
        <v>210</v>
      </c>
      <c r="G612" s="256"/>
      <c r="H612" s="259">
        <v>5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204</v>
      </c>
      <c r="AU612" s="265" t="s">
        <v>84</v>
      </c>
      <c r="AV612" s="15" t="s">
        <v>200</v>
      </c>
      <c r="AW612" s="15" t="s">
        <v>33</v>
      </c>
      <c r="AX612" s="15" t="s">
        <v>78</v>
      </c>
      <c r="AY612" s="265" t="s">
        <v>192</v>
      </c>
    </row>
    <row r="613" s="2" customFormat="1" ht="16.5" customHeight="1">
      <c r="A613" s="41"/>
      <c r="B613" s="42"/>
      <c r="C613" s="215" t="s">
        <v>646</v>
      </c>
      <c r="D613" s="215" t="s">
        <v>195</v>
      </c>
      <c r="E613" s="216" t="s">
        <v>647</v>
      </c>
      <c r="F613" s="217" t="s">
        <v>648</v>
      </c>
      <c r="G613" s="218" t="s">
        <v>214</v>
      </c>
      <c r="H613" s="219">
        <v>8.8949999999999996</v>
      </c>
      <c r="I613" s="220"/>
      <c r="J613" s="221">
        <f>ROUND(I613*H613,2)</f>
        <v>0</v>
      </c>
      <c r="K613" s="217" t="s">
        <v>199</v>
      </c>
      <c r="L613" s="47"/>
      <c r="M613" s="222" t="s">
        <v>19</v>
      </c>
      <c r="N613" s="223" t="s">
        <v>43</v>
      </c>
      <c r="O613" s="87"/>
      <c r="P613" s="224">
        <f>O613*H613</f>
        <v>0</v>
      </c>
      <c r="Q613" s="224">
        <v>0.00142</v>
      </c>
      <c r="R613" s="224">
        <f>Q613*H613</f>
        <v>0.012630900000000001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321</v>
      </c>
      <c r="AT613" s="226" t="s">
        <v>195</v>
      </c>
      <c r="AU613" s="226" t="s">
        <v>84</v>
      </c>
      <c r="AY613" s="20" t="s">
        <v>192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84</v>
      </c>
      <c r="BK613" s="227">
        <f>ROUND(I613*H613,2)</f>
        <v>0</v>
      </c>
      <c r="BL613" s="20" t="s">
        <v>321</v>
      </c>
      <c r="BM613" s="226" t="s">
        <v>649</v>
      </c>
    </row>
    <row r="614" s="2" customFormat="1">
      <c r="A614" s="41"/>
      <c r="B614" s="42"/>
      <c r="C614" s="43"/>
      <c r="D614" s="228" t="s">
        <v>202</v>
      </c>
      <c r="E614" s="43"/>
      <c r="F614" s="229" t="s">
        <v>650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202</v>
      </c>
      <c r="AU614" s="20" t="s">
        <v>84</v>
      </c>
    </row>
    <row r="615" s="13" customFormat="1">
      <c r="A615" s="13"/>
      <c r="B615" s="233"/>
      <c r="C615" s="234"/>
      <c r="D615" s="235" t="s">
        <v>204</v>
      </c>
      <c r="E615" s="236" t="s">
        <v>19</v>
      </c>
      <c r="F615" s="237" t="s">
        <v>205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204</v>
      </c>
      <c r="AU615" s="243" t="s">
        <v>84</v>
      </c>
      <c r="AV615" s="13" t="s">
        <v>78</v>
      </c>
      <c r="AW615" s="13" t="s">
        <v>33</v>
      </c>
      <c r="AX615" s="13" t="s">
        <v>71</v>
      </c>
      <c r="AY615" s="243" t="s">
        <v>192</v>
      </c>
    </row>
    <row r="616" s="13" customFormat="1">
      <c r="A616" s="13"/>
      <c r="B616" s="233"/>
      <c r="C616" s="234"/>
      <c r="D616" s="235" t="s">
        <v>204</v>
      </c>
      <c r="E616" s="236" t="s">
        <v>19</v>
      </c>
      <c r="F616" s="237" t="s">
        <v>268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204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192</v>
      </c>
    </row>
    <row r="617" s="14" customFormat="1">
      <c r="A617" s="14"/>
      <c r="B617" s="244"/>
      <c r="C617" s="245"/>
      <c r="D617" s="235" t="s">
        <v>204</v>
      </c>
      <c r="E617" s="246" t="s">
        <v>19</v>
      </c>
      <c r="F617" s="247" t="s">
        <v>651</v>
      </c>
      <c r="G617" s="245"/>
      <c r="H617" s="248">
        <v>6.4050000000000002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204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192</v>
      </c>
    </row>
    <row r="618" s="14" customFormat="1">
      <c r="A618" s="14"/>
      <c r="B618" s="244"/>
      <c r="C618" s="245"/>
      <c r="D618" s="235" t="s">
        <v>204</v>
      </c>
      <c r="E618" s="246" t="s">
        <v>19</v>
      </c>
      <c r="F618" s="247" t="s">
        <v>652</v>
      </c>
      <c r="G618" s="245"/>
      <c r="H618" s="248">
        <v>2.4900000000000002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204</v>
      </c>
      <c r="AU618" s="254" t="s">
        <v>84</v>
      </c>
      <c r="AV618" s="14" t="s">
        <v>84</v>
      </c>
      <c r="AW618" s="14" t="s">
        <v>33</v>
      </c>
      <c r="AX618" s="14" t="s">
        <v>71</v>
      </c>
      <c r="AY618" s="254" t="s">
        <v>192</v>
      </c>
    </row>
    <row r="619" s="15" customFormat="1">
      <c r="A619" s="15"/>
      <c r="B619" s="255"/>
      <c r="C619" s="256"/>
      <c r="D619" s="235" t="s">
        <v>204</v>
      </c>
      <c r="E619" s="257" t="s">
        <v>19</v>
      </c>
      <c r="F619" s="258" t="s">
        <v>210</v>
      </c>
      <c r="G619" s="256"/>
      <c r="H619" s="259">
        <v>8.8949999999999996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204</v>
      </c>
      <c r="AU619" s="265" t="s">
        <v>84</v>
      </c>
      <c r="AV619" s="15" t="s">
        <v>200</v>
      </c>
      <c r="AW619" s="15" t="s">
        <v>33</v>
      </c>
      <c r="AX619" s="15" t="s">
        <v>78</v>
      </c>
      <c r="AY619" s="265" t="s">
        <v>192</v>
      </c>
    </row>
    <row r="620" s="2" customFormat="1" ht="24.15" customHeight="1">
      <c r="A620" s="41"/>
      <c r="B620" s="42"/>
      <c r="C620" s="215" t="s">
        <v>653</v>
      </c>
      <c r="D620" s="215" t="s">
        <v>195</v>
      </c>
      <c r="E620" s="216" t="s">
        <v>654</v>
      </c>
      <c r="F620" s="217" t="s">
        <v>655</v>
      </c>
      <c r="G620" s="218" t="s">
        <v>226</v>
      </c>
      <c r="H620" s="219">
        <v>0.20300000000000001</v>
      </c>
      <c r="I620" s="220"/>
      <c r="J620" s="221">
        <f>ROUND(I620*H620,2)</f>
        <v>0</v>
      </c>
      <c r="K620" s="217" t="s">
        <v>199</v>
      </c>
      <c r="L620" s="47"/>
      <c r="M620" s="222" t="s">
        <v>19</v>
      </c>
      <c r="N620" s="223" t="s">
        <v>43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321</v>
      </c>
      <c r="AT620" s="226" t="s">
        <v>195</v>
      </c>
      <c r="AU620" s="226" t="s">
        <v>84</v>
      </c>
      <c r="AY620" s="20" t="s">
        <v>192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84</v>
      </c>
      <c r="BK620" s="227">
        <f>ROUND(I620*H620,2)</f>
        <v>0</v>
      </c>
      <c r="BL620" s="20" t="s">
        <v>321</v>
      </c>
      <c r="BM620" s="226" t="s">
        <v>656</v>
      </c>
    </row>
    <row r="621" s="2" customFormat="1">
      <c r="A621" s="41"/>
      <c r="B621" s="42"/>
      <c r="C621" s="43"/>
      <c r="D621" s="228" t="s">
        <v>202</v>
      </c>
      <c r="E621" s="43"/>
      <c r="F621" s="229" t="s">
        <v>657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202</v>
      </c>
      <c r="AU621" s="20" t="s">
        <v>84</v>
      </c>
    </row>
    <row r="622" s="12" customFormat="1" ht="22.8" customHeight="1">
      <c r="A622" s="12"/>
      <c r="B622" s="199"/>
      <c r="C622" s="200"/>
      <c r="D622" s="201" t="s">
        <v>70</v>
      </c>
      <c r="E622" s="213" t="s">
        <v>658</v>
      </c>
      <c r="F622" s="213" t="s">
        <v>659</v>
      </c>
      <c r="G622" s="200"/>
      <c r="H622" s="200"/>
      <c r="I622" s="203"/>
      <c r="J622" s="214">
        <f>BK622</f>
        <v>0</v>
      </c>
      <c r="K622" s="200"/>
      <c r="L622" s="205"/>
      <c r="M622" s="206"/>
      <c r="N622" s="207"/>
      <c r="O622" s="207"/>
      <c r="P622" s="208">
        <f>SUM(P623:P728)</f>
        <v>0</v>
      </c>
      <c r="Q622" s="207"/>
      <c r="R622" s="208">
        <f>SUM(R623:R728)</f>
        <v>0.22538525000000004</v>
      </c>
      <c r="S622" s="207"/>
      <c r="T622" s="209">
        <f>SUM(T623:T728)</f>
        <v>0.047072500000000003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10" t="s">
        <v>84</v>
      </c>
      <c r="AT622" s="211" t="s">
        <v>70</v>
      </c>
      <c r="AU622" s="211" t="s">
        <v>78</v>
      </c>
      <c r="AY622" s="210" t="s">
        <v>192</v>
      </c>
      <c r="BK622" s="212">
        <f>SUM(BK623:BK728)</f>
        <v>0</v>
      </c>
    </row>
    <row r="623" s="2" customFormat="1" ht="24.15" customHeight="1">
      <c r="A623" s="41"/>
      <c r="B623" s="42"/>
      <c r="C623" s="215" t="s">
        <v>660</v>
      </c>
      <c r="D623" s="215" t="s">
        <v>195</v>
      </c>
      <c r="E623" s="216" t="s">
        <v>661</v>
      </c>
      <c r="F623" s="217" t="s">
        <v>662</v>
      </c>
      <c r="G623" s="218" t="s">
        <v>239</v>
      </c>
      <c r="H623" s="219">
        <v>15.199999999999999</v>
      </c>
      <c r="I623" s="220"/>
      <c r="J623" s="221">
        <f>ROUND(I623*H623,2)</f>
        <v>0</v>
      </c>
      <c r="K623" s="217" t="s">
        <v>199</v>
      </c>
      <c r="L623" s="47"/>
      <c r="M623" s="222" t="s">
        <v>19</v>
      </c>
      <c r="N623" s="223" t="s">
        <v>43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321</v>
      </c>
      <c r="AT623" s="226" t="s">
        <v>195</v>
      </c>
      <c r="AU623" s="226" t="s">
        <v>84</v>
      </c>
      <c r="AY623" s="20" t="s">
        <v>192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84</v>
      </c>
      <c r="BK623" s="227">
        <f>ROUND(I623*H623,2)</f>
        <v>0</v>
      </c>
      <c r="BL623" s="20" t="s">
        <v>321</v>
      </c>
      <c r="BM623" s="226" t="s">
        <v>663</v>
      </c>
    </row>
    <row r="624" s="2" customFormat="1">
      <c r="A624" s="41"/>
      <c r="B624" s="42"/>
      <c r="C624" s="43"/>
      <c r="D624" s="228" t="s">
        <v>202</v>
      </c>
      <c r="E624" s="43"/>
      <c r="F624" s="229" t="s">
        <v>664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202</v>
      </c>
      <c r="AU624" s="20" t="s">
        <v>84</v>
      </c>
    </row>
    <row r="625" s="13" customFormat="1">
      <c r="A625" s="13"/>
      <c r="B625" s="233"/>
      <c r="C625" s="234"/>
      <c r="D625" s="235" t="s">
        <v>204</v>
      </c>
      <c r="E625" s="236" t="s">
        <v>19</v>
      </c>
      <c r="F625" s="237" t="s">
        <v>205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204</v>
      </c>
      <c r="AU625" s="243" t="s">
        <v>84</v>
      </c>
      <c r="AV625" s="13" t="s">
        <v>78</v>
      </c>
      <c r="AW625" s="13" t="s">
        <v>33</v>
      </c>
      <c r="AX625" s="13" t="s">
        <v>71</v>
      </c>
      <c r="AY625" s="243" t="s">
        <v>192</v>
      </c>
    </row>
    <row r="626" s="13" customFormat="1">
      <c r="A626" s="13"/>
      <c r="B626" s="233"/>
      <c r="C626" s="234"/>
      <c r="D626" s="235" t="s">
        <v>204</v>
      </c>
      <c r="E626" s="236" t="s">
        <v>19</v>
      </c>
      <c r="F626" s="237" t="s">
        <v>280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204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192</v>
      </c>
    </row>
    <row r="627" s="14" customFormat="1">
      <c r="A627" s="14"/>
      <c r="B627" s="244"/>
      <c r="C627" s="245"/>
      <c r="D627" s="235" t="s">
        <v>204</v>
      </c>
      <c r="E627" s="246" t="s">
        <v>19</v>
      </c>
      <c r="F627" s="247" t="s">
        <v>281</v>
      </c>
      <c r="G627" s="245"/>
      <c r="H627" s="248">
        <v>2.6699999999999999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204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192</v>
      </c>
    </row>
    <row r="628" s="13" customFormat="1">
      <c r="A628" s="13"/>
      <c r="B628" s="233"/>
      <c r="C628" s="234"/>
      <c r="D628" s="235" t="s">
        <v>204</v>
      </c>
      <c r="E628" s="236" t="s">
        <v>19</v>
      </c>
      <c r="F628" s="237" t="s">
        <v>282</v>
      </c>
      <c r="G628" s="234"/>
      <c r="H628" s="236" t="s">
        <v>19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204</v>
      </c>
      <c r="AU628" s="243" t="s">
        <v>84</v>
      </c>
      <c r="AV628" s="13" t="s">
        <v>78</v>
      </c>
      <c r="AW628" s="13" t="s">
        <v>33</v>
      </c>
      <c r="AX628" s="13" t="s">
        <v>71</v>
      </c>
      <c r="AY628" s="243" t="s">
        <v>192</v>
      </c>
    </row>
    <row r="629" s="14" customFormat="1">
      <c r="A629" s="14"/>
      <c r="B629" s="244"/>
      <c r="C629" s="245"/>
      <c r="D629" s="235" t="s">
        <v>204</v>
      </c>
      <c r="E629" s="246" t="s">
        <v>19</v>
      </c>
      <c r="F629" s="247" t="s">
        <v>283</v>
      </c>
      <c r="G629" s="245"/>
      <c r="H629" s="248">
        <v>13.079000000000001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204</v>
      </c>
      <c r="AU629" s="254" t="s">
        <v>84</v>
      </c>
      <c r="AV629" s="14" t="s">
        <v>84</v>
      </c>
      <c r="AW629" s="14" t="s">
        <v>33</v>
      </c>
      <c r="AX629" s="14" t="s">
        <v>71</v>
      </c>
      <c r="AY629" s="254" t="s">
        <v>192</v>
      </c>
    </row>
    <row r="630" s="14" customFormat="1">
      <c r="A630" s="14"/>
      <c r="B630" s="244"/>
      <c r="C630" s="245"/>
      <c r="D630" s="235" t="s">
        <v>204</v>
      </c>
      <c r="E630" s="246" t="s">
        <v>19</v>
      </c>
      <c r="F630" s="247" t="s">
        <v>665</v>
      </c>
      <c r="G630" s="245"/>
      <c r="H630" s="248">
        <v>-0.54900000000000004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204</v>
      </c>
      <c r="AU630" s="254" t="s">
        <v>84</v>
      </c>
      <c r="AV630" s="14" t="s">
        <v>84</v>
      </c>
      <c r="AW630" s="14" t="s">
        <v>33</v>
      </c>
      <c r="AX630" s="14" t="s">
        <v>71</v>
      </c>
      <c r="AY630" s="254" t="s">
        <v>192</v>
      </c>
    </row>
    <row r="631" s="15" customFormat="1">
      <c r="A631" s="15"/>
      <c r="B631" s="255"/>
      <c r="C631" s="256"/>
      <c r="D631" s="235" t="s">
        <v>204</v>
      </c>
      <c r="E631" s="257" t="s">
        <v>19</v>
      </c>
      <c r="F631" s="258" t="s">
        <v>210</v>
      </c>
      <c r="G631" s="256"/>
      <c r="H631" s="259">
        <v>15.200000000000001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5" t="s">
        <v>204</v>
      </c>
      <c r="AU631" s="265" t="s">
        <v>84</v>
      </c>
      <c r="AV631" s="15" t="s">
        <v>200</v>
      </c>
      <c r="AW631" s="15" t="s">
        <v>33</v>
      </c>
      <c r="AX631" s="15" t="s">
        <v>78</v>
      </c>
      <c r="AY631" s="265" t="s">
        <v>192</v>
      </c>
    </row>
    <row r="632" s="2" customFormat="1" ht="16.5" customHeight="1">
      <c r="A632" s="41"/>
      <c r="B632" s="42"/>
      <c r="C632" s="215" t="s">
        <v>666</v>
      </c>
      <c r="D632" s="215" t="s">
        <v>195</v>
      </c>
      <c r="E632" s="216" t="s">
        <v>667</v>
      </c>
      <c r="F632" s="217" t="s">
        <v>668</v>
      </c>
      <c r="G632" s="218" t="s">
        <v>239</v>
      </c>
      <c r="H632" s="219">
        <v>15.199999999999999</v>
      </c>
      <c r="I632" s="220"/>
      <c r="J632" s="221">
        <f>ROUND(I632*H632,2)</f>
        <v>0</v>
      </c>
      <c r="K632" s="217" t="s">
        <v>199</v>
      </c>
      <c r="L632" s="47"/>
      <c r="M632" s="222" t="s">
        <v>19</v>
      </c>
      <c r="N632" s="223" t="s">
        <v>43</v>
      </c>
      <c r="O632" s="87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321</v>
      </c>
      <c r="AT632" s="226" t="s">
        <v>195</v>
      </c>
      <c r="AU632" s="226" t="s">
        <v>84</v>
      </c>
      <c r="AY632" s="20" t="s">
        <v>192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20" t="s">
        <v>84</v>
      </c>
      <c r="BK632" s="227">
        <f>ROUND(I632*H632,2)</f>
        <v>0</v>
      </c>
      <c r="BL632" s="20" t="s">
        <v>321</v>
      </c>
      <c r="BM632" s="226" t="s">
        <v>669</v>
      </c>
    </row>
    <row r="633" s="2" customFormat="1">
      <c r="A633" s="41"/>
      <c r="B633" s="42"/>
      <c r="C633" s="43"/>
      <c r="D633" s="228" t="s">
        <v>202</v>
      </c>
      <c r="E633" s="43"/>
      <c r="F633" s="229" t="s">
        <v>670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202</v>
      </c>
      <c r="AU633" s="20" t="s">
        <v>84</v>
      </c>
    </row>
    <row r="634" s="13" customFormat="1">
      <c r="A634" s="13"/>
      <c r="B634" s="233"/>
      <c r="C634" s="234"/>
      <c r="D634" s="235" t="s">
        <v>204</v>
      </c>
      <c r="E634" s="236" t="s">
        <v>19</v>
      </c>
      <c r="F634" s="237" t="s">
        <v>205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204</v>
      </c>
      <c r="AU634" s="243" t="s">
        <v>84</v>
      </c>
      <c r="AV634" s="13" t="s">
        <v>78</v>
      </c>
      <c r="AW634" s="13" t="s">
        <v>33</v>
      </c>
      <c r="AX634" s="13" t="s">
        <v>71</v>
      </c>
      <c r="AY634" s="243" t="s">
        <v>192</v>
      </c>
    </row>
    <row r="635" s="13" customFormat="1">
      <c r="A635" s="13"/>
      <c r="B635" s="233"/>
      <c r="C635" s="234"/>
      <c r="D635" s="235" t="s">
        <v>204</v>
      </c>
      <c r="E635" s="236" t="s">
        <v>19</v>
      </c>
      <c r="F635" s="237" t="s">
        <v>280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204</v>
      </c>
      <c r="AU635" s="243" t="s">
        <v>84</v>
      </c>
      <c r="AV635" s="13" t="s">
        <v>78</v>
      </c>
      <c r="AW635" s="13" t="s">
        <v>33</v>
      </c>
      <c r="AX635" s="13" t="s">
        <v>71</v>
      </c>
      <c r="AY635" s="243" t="s">
        <v>192</v>
      </c>
    </row>
    <row r="636" s="14" customFormat="1">
      <c r="A636" s="14"/>
      <c r="B636" s="244"/>
      <c r="C636" s="245"/>
      <c r="D636" s="235" t="s">
        <v>204</v>
      </c>
      <c r="E636" s="246" t="s">
        <v>19</v>
      </c>
      <c r="F636" s="247" t="s">
        <v>281</v>
      </c>
      <c r="G636" s="245"/>
      <c r="H636" s="248">
        <v>2.6699999999999999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204</v>
      </c>
      <c r="AU636" s="254" t="s">
        <v>84</v>
      </c>
      <c r="AV636" s="14" t="s">
        <v>84</v>
      </c>
      <c r="AW636" s="14" t="s">
        <v>33</v>
      </c>
      <c r="AX636" s="14" t="s">
        <v>71</v>
      </c>
      <c r="AY636" s="254" t="s">
        <v>192</v>
      </c>
    </row>
    <row r="637" s="13" customFormat="1">
      <c r="A637" s="13"/>
      <c r="B637" s="233"/>
      <c r="C637" s="234"/>
      <c r="D637" s="235" t="s">
        <v>204</v>
      </c>
      <c r="E637" s="236" t="s">
        <v>19</v>
      </c>
      <c r="F637" s="237" t="s">
        <v>282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204</v>
      </c>
      <c r="AU637" s="243" t="s">
        <v>84</v>
      </c>
      <c r="AV637" s="13" t="s">
        <v>78</v>
      </c>
      <c r="AW637" s="13" t="s">
        <v>33</v>
      </c>
      <c r="AX637" s="13" t="s">
        <v>71</v>
      </c>
      <c r="AY637" s="243" t="s">
        <v>192</v>
      </c>
    </row>
    <row r="638" s="14" customFormat="1">
      <c r="A638" s="14"/>
      <c r="B638" s="244"/>
      <c r="C638" s="245"/>
      <c r="D638" s="235" t="s">
        <v>204</v>
      </c>
      <c r="E638" s="246" t="s">
        <v>19</v>
      </c>
      <c r="F638" s="247" t="s">
        <v>283</v>
      </c>
      <c r="G638" s="245"/>
      <c r="H638" s="248">
        <v>13.079000000000001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204</v>
      </c>
      <c r="AU638" s="254" t="s">
        <v>84</v>
      </c>
      <c r="AV638" s="14" t="s">
        <v>84</v>
      </c>
      <c r="AW638" s="14" t="s">
        <v>33</v>
      </c>
      <c r="AX638" s="14" t="s">
        <v>71</v>
      </c>
      <c r="AY638" s="254" t="s">
        <v>192</v>
      </c>
    </row>
    <row r="639" s="14" customFormat="1">
      <c r="A639" s="14"/>
      <c r="B639" s="244"/>
      <c r="C639" s="245"/>
      <c r="D639" s="235" t="s">
        <v>204</v>
      </c>
      <c r="E639" s="246" t="s">
        <v>19</v>
      </c>
      <c r="F639" s="247" t="s">
        <v>665</v>
      </c>
      <c r="G639" s="245"/>
      <c r="H639" s="248">
        <v>-0.54900000000000004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204</v>
      </c>
      <c r="AU639" s="254" t="s">
        <v>84</v>
      </c>
      <c r="AV639" s="14" t="s">
        <v>84</v>
      </c>
      <c r="AW639" s="14" t="s">
        <v>33</v>
      </c>
      <c r="AX639" s="14" t="s">
        <v>71</v>
      </c>
      <c r="AY639" s="254" t="s">
        <v>192</v>
      </c>
    </row>
    <row r="640" s="15" customFormat="1">
      <c r="A640" s="15"/>
      <c r="B640" s="255"/>
      <c r="C640" s="256"/>
      <c r="D640" s="235" t="s">
        <v>204</v>
      </c>
      <c r="E640" s="257" t="s">
        <v>19</v>
      </c>
      <c r="F640" s="258" t="s">
        <v>210</v>
      </c>
      <c r="G640" s="256"/>
      <c r="H640" s="259">
        <v>15.200000000000001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204</v>
      </c>
      <c r="AU640" s="265" t="s">
        <v>84</v>
      </c>
      <c r="AV640" s="15" t="s">
        <v>200</v>
      </c>
      <c r="AW640" s="15" t="s">
        <v>33</v>
      </c>
      <c r="AX640" s="15" t="s">
        <v>78</v>
      </c>
      <c r="AY640" s="265" t="s">
        <v>192</v>
      </c>
    </row>
    <row r="641" s="2" customFormat="1" ht="16.5" customHeight="1">
      <c r="A641" s="41"/>
      <c r="B641" s="42"/>
      <c r="C641" s="215" t="s">
        <v>671</v>
      </c>
      <c r="D641" s="215" t="s">
        <v>195</v>
      </c>
      <c r="E641" s="216" t="s">
        <v>672</v>
      </c>
      <c r="F641" s="217" t="s">
        <v>673</v>
      </c>
      <c r="G641" s="218" t="s">
        <v>239</v>
      </c>
      <c r="H641" s="219">
        <v>15.199999999999999</v>
      </c>
      <c r="I641" s="220"/>
      <c r="J641" s="221">
        <f>ROUND(I641*H641,2)</f>
        <v>0</v>
      </c>
      <c r="K641" s="217" t="s">
        <v>199</v>
      </c>
      <c r="L641" s="47"/>
      <c r="M641" s="222" t="s">
        <v>19</v>
      </c>
      <c r="N641" s="223" t="s">
        <v>43</v>
      </c>
      <c r="O641" s="87"/>
      <c r="P641" s="224">
        <f>O641*H641</f>
        <v>0</v>
      </c>
      <c r="Q641" s="224">
        <v>0.00020000000000000001</v>
      </c>
      <c r="R641" s="224">
        <f>Q641*H641</f>
        <v>0.0030400000000000002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321</v>
      </c>
      <c r="AT641" s="226" t="s">
        <v>195</v>
      </c>
      <c r="AU641" s="226" t="s">
        <v>84</v>
      </c>
      <c r="AY641" s="20" t="s">
        <v>192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84</v>
      </c>
      <c r="BK641" s="227">
        <f>ROUND(I641*H641,2)</f>
        <v>0</v>
      </c>
      <c r="BL641" s="20" t="s">
        <v>321</v>
      </c>
      <c r="BM641" s="226" t="s">
        <v>674</v>
      </c>
    </row>
    <row r="642" s="2" customFormat="1">
      <c r="A642" s="41"/>
      <c r="B642" s="42"/>
      <c r="C642" s="43"/>
      <c r="D642" s="228" t="s">
        <v>202</v>
      </c>
      <c r="E642" s="43"/>
      <c r="F642" s="229" t="s">
        <v>675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202</v>
      </c>
      <c r="AU642" s="20" t="s">
        <v>84</v>
      </c>
    </row>
    <row r="643" s="13" customFormat="1">
      <c r="A643" s="13"/>
      <c r="B643" s="233"/>
      <c r="C643" s="234"/>
      <c r="D643" s="235" t="s">
        <v>204</v>
      </c>
      <c r="E643" s="236" t="s">
        <v>19</v>
      </c>
      <c r="F643" s="237" t="s">
        <v>205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204</v>
      </c>
      <c r="AU643" s="243" t="s">
        <v>84</v>
      </c>
      <c r="AV643" s="13" t="s">
        <v>78</v>
      </c>
      <c r="AW643" s="13" t="s">
        <v>33</v>
      </c>
      <c r="AX643" s="13" t="s">
        <v>71</v>
      </c>
      <c r="AY643" s="243" t="s">
        <v>192</v>
      </c>
    </row>
    <row r="644" s="13" customFormat="1">
      <c r="A644" s="13"/>
      <c r="B644" s="233"/>
      <c r="C644" s="234"/>
      <c r="D644" s="235" t="s">
        <v>204</v>
      </c>
      <c r="E644" s="236" t="s">
        <v>19</v>
      </c>
      <c r="F644" s="237" t="s">
        <v>280</v>
      </c>
      <c r="G644" s="234"/>
      <c r="H644" s="236" t="s">
        <v>19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204</v>
      </c>
      <c r="AU644" s="243" t="s">
        <v>84</v>
      </c>
      <c r="AV644" s="13" t="s">
        <v>78</v>
      </c>
      <c r="AW644" s="13" t="s">
        <v>33</v>
      </c>
      <c r="AX644" s="13" t="s">
        <v>71</v>
      </c>
      <c r="AY644" s="243" t="s">
        <v>192</v>
      </c>
    </row>
    <row r="645" s="14" customFormat="1">
      <c r="A645" s="14"/>
      <c r="B645" s="244"/>
      <c r="C645" s="245"/>
      <c r="D645" s="235" t="s">
        <v>204</v>
      </c>
      <c r="E645" s="246" t="s">
        <v>19</v>
      </c>
      <c r="F645" s="247" t="s">
        <v>281</v>
      </c>
      <c r="G645" s="245"/>
      <c r="H645" s="248">
        <v>2.6699999999999999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204</v>
      </c>
      <c r="AU645" s="254" t="s">
        <v>84</v>
      </c>
      <c r="AV645" s="14" t="s">
        <v>84</v>
      </c>
      <c r="AW645" s="14" t="s">
        <v>33</v>
      </c>
      <c r="AX645" s="14" t="s">
        <v>71</v>
      </c>
      <c r="AY645" s="254" t="s">
        <v>192</v>
      </c>
    </row>
    <row r="646" s="13" customFormat="1">
      <c r="A646" s="13"/>
      <c r="B646" s="233"/>
      <c r="C646" s="234"/>
      <c r="D646" s="235" t="s">
        <v>204</v>
      </c>
      <c r="E646" s="236" t="s">
        <v>19</v>
      </c>
      <c r="F646" s="237" t="s">
        <v>282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204</v>
      </c>
      <c r="AU646" s="243" t="s">
        <v>84</v>
      </c>
      <c r="AV646" s="13" t="s">
        <v>78</v>
      </c>
      <c r="AW646" s="13" t="s">
        <v>33</v>
      </c>
      <c r="AX646" s="13" t="s">
        <v>71</v>
      </c>
      <c r="AY646" s="243" t="s">
        <v>192</v>
      </c>
    </row>
    <row r="647" s="14" customFormat="1">
      <c r="A647" s="14"/>
      <c r="B647" s="244"/>
      <c r="C647" s="245"/>
      <c r="D647" s="235" t="s">
        <v>204</v>
      </c>
      <c r="E647" s="246" t="s">
        <v>19</v>
      </c>
      <c r="F647" s="247" t="s">
        <v>283</v>
      </c>
      <c r="G647" s="245"/>
      <c r="H647" s="248">
        <v>13.079000000000001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204</v>
      </c>
      <c r="AU647" s="254" t="s">
        <v>84</v>
      </c>
      <c r="AV647" s="14" t="s">
        <v>84</v>
      </c>
      <c r="AW647" s="14" t="s">
        <v>33</v>
      </c>
      <c r="AX647" s="14" t="s">
        <v>71</v>
      </c>
      <c r="AY647" s="254" t="s">
        <v>192</v>
      </c>
    </row>
    <row r="648" s="14" customFormat="1">
      <c r="A648" s="14"/>
      <c r="B648" s="244"/>
      <c r="C648" s="245"/>
      <c r="D648" s="235" t="s">
        <v>204</v>
      </c>
      <c r="E648" s="246" t="s">
        <v>19</v>
      </c>
      <c r="F648" s="247" t="s">
        <v>665</v>
      </c>
      <c r="G648" s="245"/>
      <c r="H648" s="248">
        <v>-0.54900000000000004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204</v>
      </c>
      <c r="AU648" s="254" t="s">
        <v>84</v>
      </c>
      <c r="AV648" s="14" t="s">
        <v>84</v>
      </c>
      <c r="AW648" s="14" t="s">
        <v>33</v>
      </c>
      <c r="AX648" s="14" t="s">
        <v>71</v>
      </c>
      <c r="AY648" s="254" t="s">
        <v>192</v>
      </c>
    </row>
    <row r="649" s="15" customFormat="1">
      <c r="A649" s="15"/>
      <c r="B649" s="255"/>
      <c r="C649" s="256"/>
      <c r="D649" s="235" t="s">
        <v>204</v>
      </c>
      <c r="E649" s="257" t="s">
        <v>19</v>
      </c>
      <c r="F649" s="258" t="s">
        <v>210</v>
      </c>
      <c r="G649" s="256"/>
      <c r="H649" s="259">
        <v>15.200000000000001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204</v>
      </c>
      <c r="AU649" s="265" t="s">
        <v>84</v>
      </c>
      <c r="AV649" s="15" t="s">
        <v>200</v>
      </c>
      <c r="AW649" s="15" t="s">
        <v>33</v>
      </c>
      <c r="AX649" s="15" t="s">
        <v>78</v>
      </c>
      <c r="AY649" s="265" t="s">
        <v>192</v>
      </c>
    </row>
    <row r="650" s="2" customFormat="1" ht="24.15" customHeight="1">
      <c r="A650" s="41"/>
      <c r="B650" s="42"/>
      <c r="C650" s="215" t="s">
        <v>676</v>
      </c>
      <c r="D650" s="215" t="s">
        <v>195</v>
      </c>
      <c r="E650" s="216" t="s">
        <v>677</v>
      </c>
      <c r="F650" s="217" t="s">
        <v>678</v>
      </c>
      <c r="G650" s="218" t="s">
        <v>239</v>
      </c>
      <c r="H650" s="219">
        <v>15.199999999999999</v>
      </c>
      <c r="I650" s="220"/>
      <c r="J650" s="221">
        <f>ROUND(I650*H650,2)</f>
        <v>0</v>
      </c>
      <c r="K650" s="217" t="s">
        <v>199</v>
      </c>
      <c r="L650" s="47"/>
      <c r="M650" s="222" t="s">
        <v>19</v>
      </c>
      <c r="N650" s="223" t="s">
        <v>43</v>
      </c>
      <c r="O650" s="87"/>
      <c r="P650" s="224">
        <f>O650*H650</f>
        <v>0</v>
      </c>
      <c r="Q650" s="224">
        <v>0.012</v>
      </c>
      <c r="R650" s="224">
        <f>Q650*H650</f>
        <v>0.18240000000000001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321</v>
      </c>
      <c r="AT650" s="226" t="s">
        <v>195</v>
      </c>
      <c r="AU650" s="226" t="s">
        <v>84</v>
      </c>
      <c r="AY650" s="20" t="s">
        <v>192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84</v>
      </c>
      <c r="BK650" s="227">
        <f>ROUND(I650*H650,2)</f>
        <v>0</v>
      </c>
      <c r="BL650" s="20" t="s">
        <v>321</v>
      </c>
      <c r="BM650" s="226" t="s">
        <v>679</v>
      </c>
    </row>
    <row r="651" s="2" customFormat="1">
      <c r="A651" s="41"/>
      <c r="B651" s="42"/>
      <c r="C651" s="43"/>
      <c r="D651" s="228" t="s">
        <v>202</v>
      </c>
      <c r="E651" s="43"/>
      <c r="F651" s="229" t="s">
        <v>680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202</v>
      </c>
      <c r="AU651" s="20" t="s">
        <v>84</v>
      </c>
    </row>
    <row r="652" s="13" customFormat="1">
      <c r="A652" s="13"/>
      <c r="B652" s="233"/>
      <c r="C652" s="234"/>
      <c r="D652" s="235" t="s">
        <v>204</v>
      </c>
      <c r="E652" s="236" t="s">
        <v>19</v>
      </c>
      <c r="F652" s="237" t="s">
        <v>205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204</v>
      </c>
      <c r="AU652" s="243" t="s">
        <v>84</v>
      </c>
      <c r="AV652" s="13" t="s">
        <v>78</v>
      </c>
      <c r="AW652" s="13" t="s">
        <v>33</v>
      </c>
      <c r="AX652" s="13" t="s">
        <v>71</v>
      </c>
      <c r="AY652" s="243" t="s">
        <v>192</v>
      </c>
    </row>
    <row r="653" s="13" customFormat="1">
      <c r="A653" s="13"/>
      <c r="B653" s="233"/>
      <c r="C653" s="234"/>
      <c r="D653" s="235" t="s">
        <v>204</v>
      </c>
      <c r="E653" s="236" t="s">
        <v>19</v>
      </c>
      <c r="F653" s="237" t="s">
        <v>280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204</v>
      </c>
      <c r="AU653" s="243" t="s">
        <v>84</v>
      </c>
      <c r="AV653" s="13" t="s">
        <v>78</v>
      </c>
      <c r="AW653" s="13" t="s">
        <v>33</v>
      </c>
      <c r="AX653" s="13" t="s">
        <v>71</v>
      </c>
      <c r="AY653" s="243" t="s">
        <v>192</v>
      </c>
    </row>
    <row r="654" s="14" customFormat="1">
      <c r="A654" s="14"/>
      <c r="B654" s="244"/>
      <c r="C654" s="245"/>
      <c r="D654" s="235" t="s">
        <v>204</v>
      </c>
      <c r="E654" s="246" t="s">
        <v>19</v>
      </c>
      <c r="F654" s="247" t="s">
        <v>281</v>
      </c>
      <c r="G654" s="245"/>
      <c r="H654" s="248">
        <v>2.6699999999999999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204</v>
      </c>
      <c r="AU654" s="254" t="s">
        <v>84</v>
      </c>
      <c r="AV654" s="14" t="s">
        <v>84</v>
      </c>
      <c r="AW654" s="14" t="s">
        <v>33</v>
      </c>
      <c r="AX654" s="14" t="s">
        <v>71</v>
      </c>
      <c r="AY654" s="254" t="s">
        <v>192</v>
      </c>
    </row>
    <row r="655" s="13" customFormat="1">
      <c r="A655" s="13"/>
      <c r="B655" s="233"/>
      <c r="C655" s="234"/>
      <c r="D655" s="235" t="s">
        <v>204</v>
      </c>
      <c r="E655" s="236" t="s">
        <v>19</v>
      </c>
      <c r="F655" s="237" t="s">
        <v>282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204</v>
      </c>
      <c r="AU655" s="243" t="s">
        <v>84</v>
      </c>
      <c r="AV655" s="13" t="s">
        <v>78</v>
      </c>
      <c r="AW655" s="13" t="s">
        <v>33</v>
      </c>
      <c r="AX655" s="13" t="s">
        <v>71</v>
      </c>
      <c r="AY655" s="243" t="s">
        <v>192</v>
      </c>
    </row>
    <row r="656" s="14" customFormat="1">
      <c r="A656" s="14"/>
      <c r="B656" s="244"/>
      <c r="C656" s="245"/>
      <c r="D656" s="235" t="s">
        <v>204</v>
      </c>
      <c r="E656" s="246" t="s">
        <v>19</v>
      </c>
      <c r="F656" s="247" t="s">
        <v>283</v>
      </c>
      <c r="G656" s="245"/>
      <c r="H656" s="248">
        <v>13.079000000000001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204</v>
      </c>
      <c r="AU656" s="254" t="s">
        <v>84</v>
      </c>
      <c r="AV656" s="14" t="s">
        <v>84</v>
      </c>
      <c r="AW656" s="14" t="s">
        <v>33</v>
      </c>
      <c r="AX656" s="14" t="s">
        <v>71</v>
      </c>
      <c r="AY656" s="254" t="s">
        <v>192</v>
      </c>
    </row>
    <row r="657" s="14" customFormat="1">
      <c r="A657" s="14"/>
      <c r="B657" s="244"/>
      <c r="C657" s="245"/>
      <c r="D657" s="235" t="s">
        <v>204</v>
      </c>
      <c r="E657" s="246" t="s">
        <v>19</v>
      </c>
      <c r="F657" s="247" t="s">
        <v>665</v>
      </c>
      <c r="G657" s="245"/>
      <c r="H657" s="248">
        <v>-0.54900000000000004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204</v>
      </c>
      <c r="AU657" s="254" t="s">
        <v>84</v>
      </c>
      <c r="AV657" s="14" t="s">
        <v>84</v>
      </c>
      <c r="AW657" s="14" t="s">
        <v>33</v>
      </c>
      <c r="AX657" s="14" t="s">
        <v>71</v>
      </c>
      <c r="AY657" s="254" t="s">
        <v>192</v>
      </c>
    </row>
    <row r="658" s="15" customFormat="1">
      <c r="A658" s="15"/>
      <c r="B658" s="255"/>
      <c r="C658" s="256"/>
      <c r="D658" s="235" t="s">
        <v>204</v>
      </c>
      <c r="E658" s="257" t="s">
        <v>19</v>
      </c>
      <c r="F658" s="258" t="s">
        <v>210</v>
      </c>
      <c r="G658" s="256"/>
      <c r="H658" s="259">
        <v>15.200000000000001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204</v>
      </c>
      <c r="AU658" s="265" t="s">
        <v>84</v>
      </c>
      <c r="AV658" s="15" t="s">
        <v>200</v>
      </c>
      <c r="AW658" s="15" t="s">
        <v>33</v>
      </c>
      <c r="AX658" s="15" t="s">
        <v>78</v>
      </c>
      <c r="AY658" s="265" t="s">
        <v>192</v>
      </c>
    </row>
    <row r="659" s="2" customFormat="1" ht="16.5" customHeight="1">
      <c r="A659" s="41"/>
      <c r="B659" s="42"/>
      <c r="C659" s="215" t="s">
        <v>681</v>
      </c>
      <c r="D659" s="215" t="s">
        <v>195</v>
      </c>
      <c r="E659" s="216" t="s">
        <v>682</v>
      </c>
      <c r="F659" s="217" t="s">
        <v>683</v>
      </c>
      <c r="G659" s="218" t="s">
        <v>239</v>
      </c>
      <c r="H659" s="219">
        <v>18.829000000000001</v>
      </c>
      <c r="I659" s="220"/>
      <c r="J659" s="221">
        <f>ROUND(I659*H659,2)</f>
        <v>0</v>
      </c>
      <c r="K659" s="217" t="s">
        <v>199</v>
      </c>
      <c r="L659" s="47"/>
      <c r="M659" s="222" t="s">
        <v>19</v>
      </c>
      <c r="N659" s="223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0.0025000000000000001</v>
      </c>
      <c r="T659" s="225">
        <f>S659*H659</f>
        <v>0.047072500000000003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321</v>
      </c>
      <c r="AT659" s="226" t="s">
        <v>195</v>
      </c>
      <c r="AU659" s="226" t="s">
        <v>84</v>
      </c>
      <c r="AY659" s="20" t="s">
        <v>192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84</v>
      </c>
      <c r="BK659" s="227">
        <f>ROUND(I659*H659,2)</f>
        <v>0</v>
      </c>
      <c r="BL659" s="20" t="s">
        <v>321</v>
      </c>
      <c r="BM659" s="226" t="s">
        <v>684</v>
      </c>
    </row>
    <row r="660" s="2" customFormat="1">
      <c r="A660" s="41"/>
      <c r="B660" s="42"/>
      <c r="C660" s="43"/>
      <c r="D660" s="228" t="s">
        <v>202</v>
      </c>
      <c r="E660" s="43"/>
      <c r="F660" s="229" t="s">
        <v>685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202</v>
      </c>
      <c r="AU660" s="20" t="s">
        <v>84</v>
      </c>
    </row>
    <row r="661" s="13" customFormat="1">
      <c r="A661" s="13"/>
      <c r="B661" s="233"/>
      <c r="C661" s="234"/>
      <c r="D661" s="235" t="s">
        <v>204</v>
      </c>
      <c r="E661" s="236" t="s">
        <v>19</v>
      </c>
      <c r="F661" s="237" t="s">
        <v>458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204</v>
      </c>
      <c r="AU661" s="243" t="s">
        <v>84</v>
      </c>
      <c r="AV661" s="13" t="s">
        <v>78</v>
      </c>
      <c r="AW661" s="13" t="s">
        <v>33</v>
      </c>
      <c r="AX661" s="13" t="s">
        <v>71</v>
      </c>
      <c r="AY661" s="243" t="s">
        <v>192</v>
      </c>
    </row>
    <row r="662" s="13" customFormat="1">
      <c r="A662" s="13"/>
      <c r="B662" s="233"/>
      <c r="C662" s="234"/>
      <c r="D662" s="235" t="s">
        <v>204</v>
      </c>
      <c r="E662" s="236" t="s">
        <v>19</v>
      </c>
      <c r="F662" s="237" t="s">
        <v>280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204</v>
      </c>
      <c r="AU662" s="243" t="s">
        <v>84</v>
      </c>
      <c r="AV662" s="13" t="s">
        <v>78</v>
      </c>
      <c r="AW662" s="13" t="s">
        <v>33</v>
      </c>
      <c r="AX662" s="13" t="s">
        <v>71</v>
      </c>
      <c r="AY662" s="243" t="s">
        <v>192</v>
      </c>
    </row>
    <row r="663" s="14" customFormat="1">
      <c r="A663" s="14"/>
      <c r="B663" s="244"/>
      <c r="C663" s="245"/>
      <c r="D663" s="235" t="s">
        <v>204</v>
      </c>
      <c r="E663" s="246" t="s">
        <v>19</v>
      </c>
      <c r="F663" s="247" t="s">
        <v>686</v>
      </c>
      <c r="G663" s="245"/>
      <c r="H663" s="248">
        <v>2.8199999999999998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204</v>
      </c>
      <c r="AU663" s="254" t="s">
        <v>84</v>
      </c>
      <c r="AV663" s="14" t="s">
        <v>84</v>
      </c>
      <c r="AW663" s="14" t="s">
        <v>33</v>
      </c>
      <c r="AX663" s="14" t="s">
        <v>71</v>
      </c>
      <c r="AY663" s="254" t="s">
        <v>192</v>
      </c>
    </row>
    <row r="664" s="13" customFormat="1">
      <c r="A664" s="13"/>
      <c r="B664" s="233"/>
      <c r="C664" s="234"/>
      <c r="D664" s="235" t="s">
        <v>204</v>
      </c>
      <c r="E664" s="236" t="s">
        <v>19</v>
      </c>
      <c r="F664" s="237" t="s">
        <v>468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204</v>
      </c>
      <c r="AU664" s="243" t="s">
        <v>84</v>
      </c>
      <c r="AV664" s="13" t="s">
        <v>78</v>
      </c>
      <c r="AW664" s="13" t="s">
        <v>33</v>
      </c>
      <c r="AX664" s="13" t="s">
        <v>71</v>
      </c>
      <c r="AY664" s="243" t="s">
        <v>192</v>
      </c>
    </row>
    <row r="665" s="14" customFormat="1">
      <c r="A665" s="14"/>
      <c r="B665" s="244"/>
      <c r="C665" s="245"/>
      <c r="D665" s="235" t="s">
        <v>204</v>
      </c>
      <c r="E665" s="246" t="s">
        <v>19</v>
      </c>
      <c r="F665" s="247" t="s">
        <v>469</v>
      </c>
      <c r="G665" s="245"/>
      <c r="H665" s="248">
        <v>1.97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204</v>
      </c>
      <c r="AU665" s="254" t="s">
        <v>84</v>
      </c>
      <c r="AV665" s="14" t="s">
        <v>84</v>
      </c>
      <c r="AW665" s="14" t="s">
        <v>33</v>
      </c>
      <c r="AX665" s="14" t="s">
        <v>71</v>
      </c>
      <c r="AY665" s="254" t="s">
        <v>192</v>
      </c>
    </row>
    <row r="666" s="13" customFormat="1">
      <c r="A666" s="13"/>
      <c r="B666" s="233"/>
      <c r="C666" s="234"/>
      <c r="D666" s="235" t="s">
        <v>204</v>
      </c>
      <c r="E666" s="236" t="s">
        <v>19</v>
      </c>
      <c r="F666" s="237" t="s">
        <v>470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204</v>
      </c>
      <c r="AU666" s="243" t="s">
        <v>84</v>
      </c>
      <c r="AV666" s="13" t="s">
        <v>78</v>
      </c>
      <c r="AW666" s="13" t="s">
        <v>33</v>
      </c>
      <c r="AX666" s="13" t="s">
        <v>71</v>
      </c>
      <c r="AY666" s="243" t="s">
        <v>192</v>
      </c>
    </row>
    <row r="667" s="14" customFormat="1">
      <c r="A667" s="14"/>
      <c r="B667" s="244"/>
      <c r="C667" s="245"/>
      <c r="D667" s="235" t="s">
        <v>204</v>
      </c>
      <c r="E667" s="246" t="s">
        <v>19</v>
      </c>
      <c r="F667" s="247" t="s">
        <v>471</v>
      </c>
      <c r="G667" s="245"/>
      <c r="H667" s="248">
        <v>0.95999999999999996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204</v>
      </c>
      <c r="AU667" s="254" t="s">
        <v>84</v>
      </c>
      <c r="AV667" s="14" t="s">
        <v>84</v>
      </c>
      <c r="AW667" s="14" t="s">
        <v>33</v>
      </c>
      <c r="AX667" s="14" t="s">
        <v>71</v>
      </c>
      <c r="AY667" s="254" t="s">
        <v>192</v>
      </c>
    </row>
    <row r="668" s="13" customFormat="1">
      <c r="A668" s="13"/>
      <c r="B668" s="233"/>
      <c r="C668" s="234"/>
      <c r="D668" s="235" t="s">
        <v>204</v>
      </c>
      <c r="E668" s="236" t="s">
        <v>19</v>
      </c>
      <c r="F668" s="237" t="s">
        <v>282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204</v>
      </c>
      <c r="AU668" s="243" t="s">
        <v>84</v>
      </c>
      <c r="AV668" s="13" t="s">
        <v>78</v>
      </c>
      <c r="AW668" s="13" t="s">
        <v>33</v>
      </c>
      <c r="AX668" s="13" t="s">
        <v>71</v>
      </c>
      <c r="AY668" s="243" t="s">
        <v>192</v>
      </c>
    </row>
    <row r="669" s="14" customFormat="1">
      <c r="A669" s="14"/>
      <c r="B669" s="244"/>
      <c r="C669" s="245"/>
      <c r="D669" s="235" t="s">
        <v>204</v>
      </c>
      <c r="E669" s="246" t="s">
        <v>19</v>
      </c>
      <c r="F669" s="247" t="s">
        <v>283</v>
      </c>
      <c r="G669" s="245"/>
      <c r="H669" s="248">
        <v>13.079000000000001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204</v>
      </c>
      <c r="AU669" s="254" t="s">
        <v>84</v>
      </c>
      <c r="AV669" s="14" t="s">
        <v>84</v>
      </c>
      <c r="AW669" s="14" t="s">
        <v>33</v>
      </c>
      <c r="AX669" s="14" t="s">
        <v>71</v>
      </c>
      <c r="AY669" s="254" t="s">
        <v>192</v>
      </c>
    </row>
    <row r="670" s="15" customFormat="1">
      <c r="A670" s="15"/>
      <c r="B670" s="255"/>
      <c r="C670" s="256"/>
      <c r="D670" s="235" t="s">
        <v>204</v>
      </c>
      <c r="E670" s="257" t="s">
        <v>19</v>
      </c>
      <c r="F670" s="258" t="s">
        <v>210</v>
      </c>
      <c r="G670" s="256"/>
      <c r="H670" s="259">
        <v>18.829000000000001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5" t="s">
        <v>204</v>
      </c>
      <c r="AU670" s="265" t="s">
        <v>84</v>
      </c>
      <c r="AV670" s="15" t="s">
        <v>200</v>
      </c>
      <c r="AW670" s="15" t="s">
        <v>33</v>
      </c>
      <c r="AX670" s="15" t="s">
        <v>78</v>
      </c>
      <c r="AY670" s="265" t="s">
        <v>192</v>
      </c>
    </row>
    <row r="671" s="2" customFormat="1" ht="16.5" customHeight="1">
      <c r="A671" s="41"/>
      <c r="B671" s="42"/>
      <c r="C671" s="215" t="s">
        <v>687</v>
      </c>
      <c r="D671" s="215" t="s">
        <v>195</v>
      </c>
      <c r="E671" s="216" t="s">
        <v>688</v>
      </c>
      <c r="F671" s="217" t="s">
        <v>689</v>
      </c>
      <c r="G671" s="218" t="s">
        <v>239</v>
      </c>
      <c r="H671" s="219">
        <v>15.199999999999999</v>
      </c>
      <c r="I671" s="220"/>
      <c r="J671" s="221">
        <f>ROUND(I671*H671,2)</f>
        <v>0</v>
      </c>
      <c r="K671" s="217" t="s">
        <v>199</v>
      </c>
      <c r="L671" s="47"/>
      <c r="M671" s="222" t="s">
        <v>19</v>
      </c>
      <c r="N671" s="223" t="s">
        <v>43</v>
      </c>
      <c r="O671" s="87"/>
      <c r="P671" s="224">
        <f>O671*H671</f>
        <v>0</v>
      </c>
      <c r="Q671" s="224">
        <v>0.00029999999999999997</v>
      </c>
      <c r="R671" s="224">
        <f>Q671*H671</f>
        <v>0.0045599999999999998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321</v>
      </c>
      <c r="AT671" s="226" t="s">
        <v>195</v>
      </c>
      <c r="AU671" s="226" t="s">
        <v>84</v>
      </c>
      <c r="AY671" s="20" t="s">
        <v>192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84</v>
      </c>
      <c r="BK671" s="227">
        <f>ROUND(I671*H671,2)</f>
        <v>0</v>
      </c>
      <c r="BL671" s="20" t="s">
        <v>321</v>
      </c>
      <c r="BM671" s="226" t="s">
        <v>690</v>
      </c>
    </row>
    <row r="672" s="2" customFormat="1">
      <c r="A672" s="41"/>
      <c r="B672" s="42"/>
      <c r="C672" s="43"/>
      <c r="D672" s="228" t="s">
        <v>202</v>
      </c>
      <c r="E672" s="43"/>
      <c r="F672" s="229" t="s">
        <v>691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202</v>
      </c>
      <c r="AU672" s="20" t="s">
        <v>84</v>
      </c>
    </row>
    <row r="673" s="13" customFormat="1">
      <c r="A673" s="13"/>
      <c r="B673" s="233"/>
      <c r="C673" s="234"/>
      <c r="D673" s="235" t="s">
        <v>204</v>
      </c>
      <c r="E673" s="236" t="s">
        <v>19</v>
      </c>
      <c r="F673" s="237" t="s">
        <v>205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204</v>
      </c>
      <c r="AU673" s="243" t="s">
        <v>84</v>
      </c>
      <c r="AV673" s="13" t="s">
        <v>78</v>
      </c>
      <c r="AW673" s="13" t="s">
        <v>33</v>
      </c>
      <c r="AX673" s="13" t="s">
        <v>71</v>
      </c>
      <c r="AY673" s="243" t="s">
        <v>192</v>
      </c>
    </row>
    <row r="674" s="13" customFormat="1">
      <c r="A674" s="13"/>
      <c r="B674" s="233"/>
      <c r="C674" s="234"/>
      <c r="D674" s="235" t="s">
        <v>204</v>
      </c>
      <c r="E674" s="236" t="s">
        <v>19</v>
      </c>
      <c r="F674" s="237" t="s">
        <v>280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204</v>
      </c>
      <c r="AU674" s="243" t="s">
        <v>84</v>
      </c>
      <c r="AV674" s="13" t="s">
        <v>78</v>
      </c>
      <c r="AW674" s="13" t="s">
        <v>33</v>
      </c>
      <c r="AX674" s="13" t="s">
        <v>71</v>
      </c>
      <c r="AY674" s="243" t="s">
        <v>192</v>
      </c>
    </row>
    <row r="675" s="14" customFormat="1">
      <c r="A675" s="14"/>
      <c r="B675" s="244"/>
      <c r="C675" s="245"/>
      <c r="D675" s="235" t="s">
        <v>204</v>
      </c>
      <c r="E675" s="246" t="s">
        <v>19</v>
      </c>
      <c r="F675" s="247" t="s">
        <v>281</v>
      </c>
      <c r="G675" s="245"/>
      <c r="H675" s="248">
        <v>2.6699999999999999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204</v>
      </c>
      <c r="AU675" s="254" t="s">
        <v>84</v>
      </c>
      <c r="AV675" s="14" t="s">
        <v>84</v>
      </c>
      <c r="AW675" s="14" t="s">
        <v>33</v>
      </c>
      <c r="AX675" s="14" t="s">
        <v>71</v>
      </c>
      <c r="AY675" s="254" t="s">
        <v>192</v>
      </c>
    </row>
    <row r="676" s="13" customFormat="1">
      <c r="A676" s="13"/>
      <c r="B676" s="233"/>
      <c r="C676" s="234"/>
      <c r="D676" s="235" t="s">
        <v>204</v>
      </c>
      <c r="E676" s="236" t="s">
        <v>19</v>
      </c>
      <c r="F676" s="237" t="s">
        <v>282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204</v>
      </c>
      <c r="AU676" s="243" t="s">
        <v>84</v>
      </c>
      <c r="AV676" s="13" t="s">
        <v>78</v>
      </c>
      <c r="AW676" s="13" t="s">
        <v>33</v>
      </c>
      <c r="AX676" s="13" t="s">
        <v>71</v>
      </c>
      <c r="AY676" s="243" t="s">
        <v>192</v>
      </c>
    </row>
    <row r="677" s="14" customFormat="1">
      <c r="A677" s="14"/>
      <c r="B677" s="244"/>
      <c r="C677" s="245"/>
      <c r="D677" s="235" t="s">
        <v>204</v>
      </c>
      <c r="E677" s="246" t="s">
        <v>19</v>
      </c>
      <c r="F677" s="247" t="s">
        <v>283</v>
      </c>
      <c r="G677" s="245"/>
      <c r="H677" s="248">
        <v>13.079000000000001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204</v>
      </c>
      <c r="AU677" s="254" t="s">
        <v>84</v>
      </c>
      <c r="AV677" s="14" t="s">
        <v>84</v>
      </c>
      <c r="AW677" s="14" t="s">
        <v>33</v>
      </c>
      <c r="AX677" s="14" t="s">
        <v>71</v>
      </c>
      <c r="AY677" s="254" t="s">
        <v>192</v>
      </c>
    </row>
    <row r="678" s="14" customFormat="1">
      <c r="A678" s="14"/>
      <c r="B678" s="244"/>
      <c r="C678" s="245"/>
      <c r="D678" s="235" t="s">
        <v>204</v>
      </c>
      <c r="E678" s="246" t="s">
        <v>19</v>
      </c>
      <c r="F678" s="247" t="s">
        <v>665</v>
      </c>
      <c r="G678" s="245"/>
      <c r="H678" s="248">
        <v>-0.54900000000000004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204</v>
      </c>
      <c r="AU678" s="254" t="s">
        <v>84</v>
      </c>
      <c r="AV678" s="14" t="s">
        <v>84</v>
      </c>
      <c r="AW678" s="14" t="s">
        <v>33</v>
      </c>
      <c r="AX678" s="14" t="s">
        <v>71</v>
      </c>
      <c r="AY678" s="254" t="s">
        <v>192</v>
      </c>
    </row>
    <row r="679" s="15" customFormat="1">
      <c r="A679" s="15"/>
      <c r="B679" s="255"/>
      <c r="C679" s="256"/>
      <c r="D679" s="235" t="s">
        <v>204</v>
      </c>
      <c r="E679" s="257" t="s">
        <v>19</v>
      </c>
      <c r="F679" s="258" t="s">
        <v>210</v>
      </c>
      <c r="G679" s="256"/>
      <c r="H679" s="259">
        <v>15.200000000000001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5" t="s">
        <v>204</v>
      </c>
      <c r="AU679" s="265" t="s">
        <v>84</v>
      </c>
      <c r="AV679" s="15" t="s">
        <v>200</v>
      </c>
      <c r="AW679" s="15" t="s">
        <v>33</v>
      </c>
      <c r="AX679" s="15" t="s">
        <v>78</v>
      </c>
      <c r="AY679" s="265" t="s">
        <v>192</v>
      </c>
    </row>
    <row r="680" s="2" customFormat="1" ht="24.15" customHeight="1">
      <c r="A680" s="41"/>
      <c r="B680" s="42"/>
      <c r="C680" s="266" t="s">
        <v>692</v>
      </c>
      <c r="D680" s="266" t="s">
        <v>211</v>
      </c>
      <c r="E680" s="267" t="s">
        <v>693</v>
      </c>
      <c r="F680" s="268" t="s">
        <v>694</v>
      </c>
      <c r="G680" s="269" t="s">
        <v>239</v>
      </c>
      <c r="H680" s="270">
        <v>16.719999999999999</v>
      </c>
      <c r="I680" s="271"/>
      <c r="J680" s="272">
        <f>ROUND(I680*H680,2)</f>
        <v>0</v>
      </c>
      <c r="K680" s="268" t="s">
        <v>199</v>
      </c>
      <c r="L680" s="273"/>
      <c r="M680" s="274" t="s">
        <v>19</v>
      </c>
      <c r="N680" s="275" t="s">
        <v>43</v>
      </c>
      <c r="O680" s="87"/>
      <c r="P680" s="224">
        <f>O680*H680</f>
        <v>0</v>
      </c>
      <c r="Q680" s="224">
        <v>0.0018</v>
      </c>
      <c r="R680" s="224">
        <f>Q680*H680</f>
        <v>0.030095999999999998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423</v>
      </c>
      <c r="AT680" s="226" t="s">
        <v>211</v>
      </c>
      <c r="AU680" s="226" t="s">
        <v>84</v>
      </c>
      <c r="AY680" s="20" t="s">
        <v>192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84</v>
      </c>
      <c r="BK680" s="227">
        <f>ROUND(I680*H680,2)</f>
        <v>0</v>
      </c>
      <c r="BL680" s="20" t="s">
        <v>321</v>
      </c>
      <c r="BM680" s="226" t="s">
        <v>695</v>
      </c>
    </row>
    <row r="681" s="13" customFormat="1">
      <c r="A681" s="13"/>
      <c r="B681" s="233"/>
      <c r="C681" s="234"/>
      <c r="D681" s="235" t="s">
        <v>204</v>
      </c>
      <c r="E681" s="236" t="s">
        <v>19</v>
      </c>
      <c r="F681" s="237" t="s">
        <v>205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204</v>
      </c>
      <c r="AU681" s="243" t="s">
        <v>84</v>
      </c>
      <c r="AV681" s="13" t="s">
        <v>78</v>
      </c>
      <c r="AW681" s="13" t="s">
        <v>33</v>
      </c>
      <c r="AX681" s="13" t="s">
        <v>71</v>
      </c>
      <c r="AY681" s="243" t="s">
        <v>192</v>
      </c>
    </row>
    <row r="682" s="13" customFormat="1">
      <c r="A682" s="13"/>
      <c r="B682" s="233"/>
      <c r="C682" s="234"/>
      <c r="D682" s="235" t="s">
        <v>204</v>
      </c>
      <c r="E682" s="236" t="s">
        <v>19</v>
      </c>
      <c r="F682" s="237" t="s">
        <v>280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204</v>
      </c>
      <c r="AU682" s="243" t="s">
        <v>84</v>
      </c>
      <c r="AV682" s="13" t="s">
        <v>78</v>
      </c>
      <c r="AW682" s="13" t="s">
        <v>33</v>
      </c>
      <c r="AX682" s="13" t="s">
        <v>71</v>
      </c>
      <c r="AY682" s="243" t="s">
        <v>192</v>
      </c>
    </row>
    <row r="683" s="14" customFormat="1">
      <c r="A683" s="14"/>
      <c r="B683" s="244"/>
      <c r="C683" s="245"/>
      <c r="D683" s="235" t="s">
        <v>204</v>
      </c>
      <c r="E683" s="246" t="s">
        <v>19</v>
      </c>
      <c r="F683" s="247" t="s">
        <v>281</v>
      </c>
      <c r="G683" s="245"/>
      <c r="H683" s="248">
        <v>2.6699999999999999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204</v>
      </c>
      <c r="AU683" s="254" t="s">
        <v>84</v>
      </c>
      <c r="AV683" s="14" t="s">
        <v>84</v>
      </c>
      <c r="AW683" s="14" t="s">
        <v>33</v>
      </c>
      <c r="AX683" s="14" t="s">
        <v>71</v>
      </c>
      <c r="AY683" s="254" t="s">
        <v>192</v>
      </c>
    </row>
    <row r="684" s="13" customFormat="1">
      <c r="A684" s="13"/>
      <c r="B684" s="233"/>
      <c r="C684" s="234"/>
      <c r="D684" s="235" t="s">
        <v>204</v>
      </c>
      <c r="E684" s="236" t="s">
        <v>19</v>
      </c>
      <c r="F684" s="237" t="s">
        <v>282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204</v>
      </c>
      <c r="AU684" s="243" t="s">
        <v>84</v>
      </c>
      <c r="AV684" s="13" t="s">
        <v>78</v>
      </c>
      <c r="AW684" s="13" t="s">
        <v>33</v>
      </c>
      <c r="AX684" s="13" t="s">
        <v>71</v>
      </c>
      <c r="AY684" s="243" t="s">
        <v>192</v>
      </c>
    </row>
    <row r="685" s="14" customFormat="1">
      <c r="A685" s="14"/>
      <c r="B685" s="244"/>
      <c r="C685" s="245"/>
      <c r="D685" s="235" t="s">
        <v>204</v>
      </c>
      <c r="E685" s="246" t="s">
        <v>19</v>
      </c>
      <c r="F685" s="247" t="s">
        <v>283</v>
      </c>
      <c r="G685" s="245"/>
      <c r="H685" s="248">
        <v>13.079000000000001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204</v>
      </c>
      <c r="AU685" s="254" t="s">
        <v>84</v>
      </c>
      <c r="AV685" s="14" t="s">
        <v>84</v>
      </c>
      <c r="AW685" s="14" t="s">
        <v>33</v>
      </c>
      <c r="AX685" s="14" t="s">
        <v>71</v>
      </c>
      <c r="AY685" s="254" t="s">
        <v>192</v>
      </c>
    </row>
    <row r="686" s="14" customFormat="1">
      <c r="A686" s="14"/>
      <c r="B686" s="244"/>
      <c r="C686" s="245"/>
      <c r="D686" s="235" t="s">
        <v>204</v>
      </c>
      <c r="E686" s="246" t="s">
        <v>19</v>
      </c>
      <c r="F686" s="247" t="s">
        <v>665</v>
      </c>
      <c r="G686" s="245"/>
      <c r="H686" s="248">
        <v>-0.54900000000000004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204</v>
      </c>
      <c r="AU686" s="254" t="s">
        <v>84</v>
      </c>
      <c r="AV686" s="14" t="s">
        <v>84</v>
      </c>
      <c r="AW686" s="14" t="s">
        <v>33</v>
      </c>
      <c r="AX686" s="14" t="s">
        <v>71</v>
      </c>
      <c r="AY686" s="254" t="s">
        <v>192</v>
      </c>
    </row>
    <row r="687" s="15" customFormat="1">
      <c r="A687" s="15"/>
      <c r="B687" s="255"/>
      <c r="C687" s="256"/>
      <c r="D687" s="235" t="s">
        <v>204</v>
      </c>
      <c r="E687" s="257" t="s">
        <v>19</v>
      </c>
      <c r="F687" s="258" t="s">
        <v>210</v>
      </c>
      <c r="G687" s="256"/>
      <c r="H687" s="259">
        <v>15.200000000000001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204</v>
      </c>
      <c r="AU687" s="265" t="s">
        <v>84</v>
      </c>
      <c r="AV687" s="15" t="s">
        <v>200</v>
      </c>
      <c r="AW687" s="15" t="s">
        <v>33</v>
      </c>
      <c r="AX687" s="15" t="s">
        <v>78</v>
      </c>
      <c r="AY687" s="265" t="s">
        <v>192</v>
      </c>
    </row>
    <row r="688" s="14" customFormat="1">
      <c r="A688" s="14"/>
      <c r="B688" s="244"/>
      <c r="C688" s="245"/>
      <c r="D688" s="235" t="s">
        <v>204</v>
      </c>
      <c r="E688" s="245"/>
      <c r="F688" s="247" t="s">
        <v>696</v>
      </c>
      <c r="G688" s="245"/>
      <c r="H688" s="248">
        <v>16.719999999999999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204</v>
      </c>
      <c r="AU688" s="254" t="s">
        <v>84</v>
      </c>
      <c r="AV688" s="14" t="s">
        <v>84</v>
      </c>
      <c r="AW688" s="14" t="s">
        <v>4</v>
      </c>
      <c r="AX688" s="14" t="s">
        <v>78</v>
      </c>
      <c r="AY688" s="254" t="s">
        <v>192</v>
      </c>
    </row>
    <row r="689" s="2" customFormat="1" ht="16.5" customHeight="1">
      <c r="A689" s="41"/>
      <c r="B689" s="42"/>
      <c r="C689" s="215" t="s">
        <v>697</v>
      </c>
      <c r="D689" s="215" t="s">
        <v>195</v>
      </c>
      <c r="E689" s="216" t="s">
        <v>698</v>
      </c>
      <c r="F689" s="217" t="s">
        <v>699</v>
      </c>
      <c r="G689" s="218" t="s">
        <v>214</v>
      </c>
      <c r="H689" s="219">
        <v>15.295</v>
      </c>
      <c r="I689" s="220"/>
      <c r="J689" s="221">
        <f>ROUND(I689*H689,2)</f>
        <v>0</v>
      </c>
      <c r="K689" s="217" t="s">
        <v>199</v>
      </c>
      <c r="L689" s="47"/>
      <c r="M689" s="222" t="s">
        <v>19</v>
      </c>
      <c r="N689" s="223" t="s">
        <v>43</v>
      </c>
      <c r="O689" s="87"/>
      <c r="P689" s="224">
        <f>O689*H689</f>
        <v>0</v>
      </c>
      <c r="Q689" s="224">
        <v>1.0000000000000001E-05</v>
      </c>
      <c r="R689" s="224">
        <f>Q689*H689</f>
        <v>0.00015295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321</v>
      </c>
      <c r="AT689" s="226" t="s">
        <v>195</v>
      </c>
      <c r="AU689" s="226" t="s">
        <v>84</v>
      </c>
      <c r="AY689" s="20" t="s">
        <v>192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84</v>
      </c>
      <c r="BK689" s="227">
        <f>ROUND(I689*H689,2)</f>
        <v>0</v>
      </c>
      <c r="BL689" s="20" t="s">
        <v>321</v>
      </c>
      <c r="BM689" s="226" t="s">
        <v>700</v>
      </c>
    </row>
    <row r="690" s="2" customFormat="1">
      <c r="A690" s="41"/>
      <c r="B690" s="42"/>
      <c r="C690" s="43"/>
      <c r="D690" s="228" t="s">
        <v>202</v>
      </c>
      <c r="E690" s="43"/>
      <c r="F690" s="229" t="s">
        <v>701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202</v>
      </c>
      <c r="AU690" s="20" t="s">
        <v>84</v>
      </c>
    </row>
    <row r="691" s="13" customFormat="1">
      <c r="A691" s="13"/>
      <c r="B691" s="233"/>
      <c r="C691" s="234"/>
      <c r="D691" s="235" t="s">
        <v>204</v>
      </c>
      <c r="E691" s="236" t="s">
        <v>19</v>
      </c>
      <c r="F691" s="237" t="s">
        <v>205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204</v>
      </c>
      <c r="AU691" s="243" t="s">
        <v>84</v>
      </c>
      <c r="AV691" s="13" t="s">
        <v>78</v>
      </c>
      <c r="AW691" s="13" t="s">
        <v>33</v>
      </c>
      <c r="AX691" s="13" t="s">
        <v>71</v>
      </c>
      <c r="AY691" s="243" t="s">
        <v>192</v>
      </c>
    </row>
    <row r="692" s="13" customFormat="1">
      <c r="A692" s="13"/>
      <c r="B692" s="233"/>
      <c r="C692" s="234"/>
      <c r="D692" s="235" t="s">
        <v>204</v>
      </c>
      <c r="E692" s="236" t="s">
        <v>19</v>
      </c>
      <c r="F692" s="237" t="s">
        <v>280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204</v>
      </c>
      <c r="AU692" s="243" t="s">
        <v>84</v>
      </c>
      <c r="AV692" s="13" t="s">
        <v>78</v>
      </c>
      <c r="AW692" s="13" t="s">
        <v>33</v>
      </c>
      <c r="AX692" s="13" t="s">
        <v>71</v>
      </c>
      <c r="AY692" s="243" t="s">
        <v>192</v>
      </c>
    </row>
    <row r="693" s="14" customFormat="1">
      <c r="A693" s="14"/>
      <c r="B693" s="244"/>
      <c r="C693" s="245"/>
      <c r="D693" s="235" t="s">
        <v>204</v>
      </c>
      <c r="E693" s="246" t="s">
        <v>19</v>
      </c>
      <c r="F693" s="247" t="s">
        <v>702</v>
      </c>
      <c r="G693" s="245"/>
      <c r="H693" s="248">
        <v>5.9649999999999999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204</v>
      </c>
      <c r="AU693" s="254" t="s">
        <v>84</v>
      </c>
      <c r="AV693" s="14" t="s">
        <v>84</v>
      </c>
      <c r="AW693" s="14" t="s">
        <v>33</v>
      </c>
      <c r="AX693" s="14" t="s">
        <v>71</v>
      </c>
      <c r="AY693" s="254" t="s">
        <v>192</v>
      </c>
    </row>
    <row r="694" s="14" customFormat="1">
      <c r="A694" s="14"/>
      <c r="B694" s="244"/>
      <c r="C694" s="245"/>
      <c r="D694" s="235" t="s">
        <v>204</v>
      </c>
      <c r="E694" s="246" t="s">
        <v>19</v>
      </c>
      <c r="F694" s="247" t="s">
        <v>703</v>
      </c>
      <c r="G694" s="245"/>
      <c r="H694" s="248">
        <v>-2.2000000000000002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204</v>
      </c>
      <c r="AU694" s="254" t="s">
        <v>84</v>
      </c>
      <c r="AV694" s="14" t="s">
        <v>84</v>
      </c>
      <c r="AW694" s="14" t="s">
        <v>33</v>
      </c>
      <c r="AX694" s="14" t="s">
        <v>71</v>
      </c>
      <c r="AY694" s="254" t="s">
        <v>192</v>
      </c>
    </row>
    <row r="695" s="13" customFormat="1">
      <c r="A695" s="13"/>
      <c r="B695" s="233"/>
      <c r="C695" s="234"/>
      <c r="D695" s="235" t="s">
        <v>204</v>
      </c>
      <c r="E695" s="236" t="s">
        <v>19</v>
      </c>
      <c r="F695" s="237" t="s">
        <v>282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204</v>
      </c>
      <c r="AU695" s="243" t="s">
        <v>84</v>
      </c>
      <c r="AV695" s="13" t="s">
        <v>78</v>
      </c>
      <c r="AW695" s="13" t="s">
        <v>33</v>
      </c>
      <c r="AX695" s="13" t="s">
        <v>71</v>
      </c>
      <c r="AY695" s="243" t="s">
        <v>192</v>
      </c>
    </row>
    <row r="696" s="14" customFormat="1">
      <c r="A696" s="14"/>
      <c r="B696" s="244"/>
      <c r="C696" s="245"/>
      <c r="D696" s="235" t="s">
        <v>204</v>
      </c>
      <c r="E696" s="246" t="s">
        <v>19</v>
      </c>
      <c r="F696" s="247" t="s">
        <v>704</v>
      </c>
      <c r="G696" s="245"/>
      <c r="H696" s="248">
        <v>12.33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204</v>
      </c>
      <c r="AU696" s="254" t="s">
        <v>84</v>
      </c>
      <c r="AV696" s="14" t="s">
        <v>84</v>
      </c>
      <c r="AW696" s="14" t="s">
        <v>33</v>
      </c>
      <c r="AX696" s="14" t="s">
        <v>71</v>
      </c>
      <c r="AY696" s="254" t="s">
        <v>192</v>
      </c>
    </row>
    <row r="697" s="14" customFormat="1">
      <c r="A697" s="14"/>
      <c r="B697" s="244"/>
      <c r="C697" s="245"/>
      <c r="D697" s="235" t="s">
        <v>204</v>
      </c>
      <c r="E697" s="246" t="s">
        <v>19</v>
      </c>
      <c r="F697" s="247" t="s">
        <v>705</v>
      </c>
      <c r="G697" s="245"/>
      <c r="H697" s="248">
        <v>-0.80000000000000004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204</v>
      </c>
      <c r="AU697" s="254" t="s">
        <v>84</v>
      </c>
      <c r="AV697" s="14" t="s">
        <v>84</v>
      </c>
      <c r="AW697" s="14" t="s">
        <v>33</v>
      </c>
      <c r="AX697" s="14" t="s">
        <v>71</v>
      </c>
      <c r="AY697" s="254" t="s">
        <v>192</v>
      </c>
    </row>
    <row r="698" s="15" customFormat="1">
      <c r="A698" s="15"/>
      <c r="B698" s="255"/>
      <c r="C698" s="256"/>
      <c r="D698" s="235" t="s">
        <v>204</v>
      </c>
      <c r="E698" s="257" t="s">
        <v>19</v>
      </c>
      <c r="F698" s="258" t="s">
        <v>210</v>
      </c>
      <c r="G698" s="256"/>
      <c r="H698" s="259">
        <v>15.294999999999998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204</v>
      </c>
      <c r="AU698" s="265" t="s">
        <v>84</v>
      </c>
      <c r="AV698" s="15" t="s">
        <v>200</v>
      </c>
      <c r="AW698" s="15" t="s">
        <v>33</v>
      </c>
      <c r="AX698" s="15" t="s">
        <v>78</v>
      </c>
      <c r="AY698" s="265" t="s">
        <v>192</v>
      </c>
    </row>
    <row r="699" s="2" customFormat="1" ht="16.5" customHeight="1">
      <c r="A699" s="41"/>
      <c r="B699" s="42"/>
      <c r="C699" s="266" t="s">
        <v>706</v>
      </c>
      <c r="D699" s="266" t="s">
        <v>211</v>
      </c>
      <c r="E699" s="267" t="s">
        <v>707</v>
      </c>
      <c r="F699" s="268" t="s">
        <v>708</v>
      </c>
      <c r="G699" s="269" t="s">
        <v>214</v>
      </c>
      <c r="H699" s="270">
        <v>15.601000000000001</v>
      </c>
      <c r="I699" s="271"/>
      <c r="J699" s="272">
        <f>ROUND(I699*H699,2)</f>
        <v>0</v>
      </c>
      <c r="K699" s="268" t="s">
        <v>199</v>
      </c>
      <c r="L699" s="273"/>
      <c r="M699" s="274" t="s">
        <v>19</v>
      </c>
      <c r="N699" s="275" t="s">
        <v>43</v>
      </c>
      <c r="O699" s="87"/>
      <c r="P699" s="224">
        <f>O699*H699</f>
        <v>0</v>
      </c>
      <c r="Q699" s="224">
        <v>0.00029999999999999997</v>
      </c>
      <c r="R699" s="224">
        <f>Q699*H699</f>
        <v>0.0046803000000000001</v>
      </c>
      <c r="S699" s="224">
        <v>0</v>
      </c>
      <c r="T699" s="225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6" t="s">
        <v>423</v>
      </c>
      <c r="AT699" s="226" t="s">
        <v>211</v>
      </c>
      <c r="AU699" s="226" t="s">
        <v>84</v>
      </c>
      <c r="AY699" s="20" t="s">
        <v>192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20" t="s">
        <v>84</v>
      </c>
      <c r="BK699" s="227">
        <f>ROUND(I699*H699,2)</f>
        <v>0</v>
      </c>
      <c r="BL699" s="20" t="s">
        <v>321</v>
      </c>
      <c r="BM699" s="226" t="s">
        <v>709</v>
      </c>
    </row>
    <row r="700" s="13" customFormat="1">
      <c r="A700" s="13"/>
      <c r="B700" s="233"/>
      <c r="C700" s="234"/>
      <c r="D700" s="235" t="s">
        <v>204</v>
      </c>
      <c r="E700" s="236" t="s">
        <v>19</v>
      </c>
      <c r="F700" s="237" t="s">
        <v>205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204</v>
      </c>
      <c r="AU700" s="243" t="s">
        <v>84</v>
      </c>
      <c r="AV700" s="13" t="s">
        <v>78</v>
      </c>
      <c r="AW700" s="13" t="s">
        <v>33</v>
      </c>
      <c r="AX700" s="13" t="s">
        <v>71</v>
      </c>
      <c r="AY700" s="243" t="s">
        <v>192</v>
      </c>
    </row>
    <row r="701" s="13" customFormat="1">
      <c r="A701" s="13"/>
      <c r="B701" s="233"/>
      <c r="C701" s="234"/>
      <c r="D701" s="235" t="s">
        <v>204</v>
      </c>
      <c r="E701" s="236" t="s">
        <v>19</v>
      </c>
      <c r="F701" s="237" t="s">
        <v>280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204</v>
      </c>
      <c r="AU701" s="243" t="s">
        <v>84</v>
      </c>
      <c r="AV701" s="13" t="s">
        <v>78</v>
      </c>
      <c r="AW701" s="13" t="s">
        <v>33</v>
      </c>
      <c r="AX701" s="13" t="s">
        <v>71</v>
      </c>
      <c r="AY701" s="243" t="s">
        <v>192</v>
      </c>
    </row>
    <row r="702" s="14" customFormat="1">
      <c r="A702" s="14"/>
      <c r="B702" s="244"/>
      <c r="C702" s="245"/>
      <c r="D702" s="235" t="s">
        <v>204</v>
      </c>
      <c r="E702" s="246" t="s">
        <v>19</v>
      </c>
      <c r="F702" s="247" t="s">
        <v>702</v>
      </c>
      <c r="G702" s="245"/>
      <c r="H702" s="248">
        <v>5.9649999999999999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204</v>
      </c>
      <c r="AU702" s="254" t="s">
        <v>84</v>
      </c>
      <c r="AV702" s="14" t="s">
        <v>84</v>
      </c>
      <c r="AW702" s="14" t="s">
        <v>33</v>
      </c>
      <c r="AX702" s="14" t="s">
        <v>71</v>
      </c>
      <c r="AY702" s="254" t="s">
        <v>192</v>
      </c>
    </row>
    <row r="703" s="14" customFormat="1">
      <c r="A703" s="14"/>
      <c r="B703" s="244"/>
      <c r="C703" s="245"/>
      <c r="D703" s="235" t="s">
        <v>204</v>
      </c>
      <c r="E703" s="246" t="s">
        <v>19</v>
      </c>
      <c r="F703" s="247" t="s">
        <v>703</v>
      </c>
      <c r="G703" s="245"/>
      <c r="H703" s="248">
        <v>-2.2000000000000002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204</v>
      </c>
      <c r="AU703" s="254" t="s">
        <v>84</v>
      </c>
      <c r="AV703" s="14" t="s">
        <v>84</v>
      </c>
      <c r="AW703" s="14" t="s">
        <v>33</v>
      </c>
      <c r="AX703" s="14" t="s">
        <v>71</v>
      </c>
      <c r="AY703" s="254" t="s">
        <v>192</v>
      </c>
    </row>
    <row r="704" s="13" customFormat="1">
      <c r="A704" s="13"/>
      <c r="B704" s="233"/>
      <c r="C704" s="234"/>
      <c r="D704" s="235" t="s">
        <v>204</v>
      </c>
      <c r="E704" s="236" t="s">
        <v>19</v>
      </c>
      <c r="F704" s="237" t="s">
        <v>282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204</v>
      </c>
      <c r="AU704" s="243" t="s">
        <v>84</v>
      </c>
      <c r="AV704" s="13" t="s">
        <v>78</v>
      </c>
      <c r="AW704" s="13" t="s">
        <v>33</v>
      </c>
      <c r="AX704" s="13" t="s">
        <v>71</v>
      </c>
      <c r="AY704" s="243" t="s">
        <v>192</v>
      </c>
    </row>
    <row r="705" s="14" customFormat="1">
      <c r="A705" s="14"/>
      <c r="B705" s="244"/>
      <c r="C705" s="245"/>
      <c r="D705" s="235" t="s">
        <v>204</v>
      </c>
      <c r="E705" s="246" t="s">
        <v>19</v>
      </c>
      <c r="F705" s="247" t="s">
        <v>704</v>
      </c>
      <c r="G705" s="245"/>
      <c r="H705" s="248">
        <v>12.33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204</v>
      </c>
      <c r="AU705" s="254" t="s">
        <v>84</v>
      </c>
      <c r="AV705" s="14" t="s">
        <v>84</v>
      </c>
      <c r="AW705" s="14" t="s">
        <v>33</v>
      </c>
      <c r="AX705" s="14" t="s">
        <v>71</v>
      </c>
      <c r="AY705" s="254" t="s">
        <v>192</v>
      </c>
    </row>
    <row r="706" s="14" customFormat="1">
      <c r="A706" s="14"/>
      <c r="B706" s="244"/>
      <c r="C706" s="245"/>
      <c r="D706" s="235" t="s">
        <v>204</v>
      </c>
      <c r="E706" s="246" t="s">
        <v>19</v>
      </c>
      <c r="F706" s="247" t="s">
        <v>705</v>
      </c>
      <c r="G706" s="245"/>
      <c r="H706" s="248">
        <v>-0.80000000000000004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204</v>
      </c>
      <c r="AU706" s="254" t="s">
        <v>84</v>
      </c>
      <c r="AV706" s="14" t="s">
        <v>84</v>
      </c>
      <c r="AW706" s="14" t="s">
        <v>33</v>
      </c>
      <c r="AX706" s="14" t="s">
        <v>71</v>
      </c>
      <c r="AY706" s="254" t="s">
        <v>192</v>
      </c>
    </row>
    <row r="707" s="15" customFormat="1">
      <c r="A707" s="15"/>
      <c r="B707" s="255"/>
      <c r="C707" s="256"/>
      <c r="D707" s="235" t="s">
        <v>204</v>
      </c>
      <c r="E707" s="257" t="s">
        <v>19</v>
      </c>
      <c r="F707" s="258" t="s">
        <v>210</v>
      </c>
      <c r="G707" s="256"/>
      <c r="H707" s="259">
        <v>15.294999999999998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5" t="s">
        <v>204</v>
      </c>
      <c r="AU707" s="265" t="s">
        <v>84</v>
      </c>
      <c r="AV707" s="15" t="s">
        <v>200</v>
      </c>
      <c r="AW707" s="15" t="s">
        <v>33</v>
      </c>
      <c r="AX707" s="15" t="s">
        <v>78</v>
      </c>
      <c r="AY707" s="265" t="s">
        <v>192</v>
      </c>
    </row>
    <row r="708" s="14" customFormat="1">
      <c r="A708" s="14"/>
      <c r="B708" s="244"/>
      <c r="C708" s="245"/>
      <c r="D708" s="235" t="s">
        <v>204</v>
      </c>
      <c r="E708" s="245"/>
      <c r="F708" s="247" t="s">
        <v>710</v>
      </c>
      <c r="G708" s="245"/>
      <c r="H708" s="248">
        <v>15.601000000000001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204</v>
      </c>
      <c r="AU708" s="254" t="s">
        <v>84</v>
      </c>
      <c r="AV708" s="14" t="s">
        <v>84</v>
      </c>
      <c r="AW708" s="14" t="s">
        <v>4</v>
      </c>
      <c r="AX708" s="14" t="s">
        <v>78</v>
      </c>
      <c r="AY708" s="254" t="s">
        <v>192</v>
      </c>
    </row>
    <row r="709" s="2" customFormat="1" ht="16.5" customHeight="1">
      <c r="A709" s="41"/>
      <c r="B709" s="42"/>
      <c r="C709" s="215" t="s">
        <v>711</v>
      </c>
      <c r="D709" s="215" t="s">
        <v>195</v>
      </c>
      <c r="E709" s="216" t="s">
        <v>712</v>
      </c>
      <c r="F709" s="217" t="s">
        <v>713</v>
      </c>
      <c r="G709" s="218" t="s">
        <v>239</v>
      </c>
      <c r="H709" s="219">
        <v>15.199999999999999</v>
      </c>
      <c r="I709" s="220"/>
      <c r="J709" s="221">
        <f>ROUND(I709*H709,2)</f>
        <v>0</v>
      </c>
      <c r="K709" s="217" t="s">
        <v>199</v>
      </c>
      <c r="L709" s="47"/>
      <c r="M709" s="222" t="s">
        <v>19</v>
      </c>
      <c r="N709" s="223" t="s">
        <v>43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321</v>
      </c>
      <c r="AT709" s="226" t="s">
        <v>195</v>
      </c>
      <c r="AU709" s="226" t="s">
        <v>84</v>
      </c>
      <c r="AY709" s="20" t="s">
        <v>192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84</v>
      </c>
      <c r="BK709" s="227">
        <f>ROUND(I709*H709,2)</f>
        <v>0</v>
      </c>
      <c r="BL709" s="20" t="s">
        <v>321</v>
      </c>
      <c r="BM709" s="226" t="s">
        <v>714</v>
      </c>
    </row>
    <row r="710" s="2" customFormat="1">
      <c r="A710" s="41"/>
      <c r="B710" s="42"/>
      <c r="C710" s="43"/>
      <c r="D710" s="228" t="s">
        <v>202</v>
      </c>
      <c r="E710" s="43"/>
      <c r="F710" s="229" t="s">
        <v>715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202</v>
      </c>
      <c r="AU710" s="20" t="s">
        <v>84</v>
      </c>
    </row>
    <row r="711" s="13" customFormat="1">
      <c r="A711" s="13"/>
      <c r="B711" s="233"/>
      <c r="C711" s="234"/>
      <c r="D711" s="235" t="s">
        <v>204</v>
      </c>
      <c r="E711" s="236" t="s">
        <v>19</v>
      </c>
      <c r="F711" s="237" t="s">
        <v>205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204</v>
      </c>
      <c r="AU711" s="243" t="s">
        <v>84</v>
      </c>
      <c r="AV711" s="13" t="s">
        <v>78</v>
      </c>
      <c r="AW711" s="13" t="s">
        <v>33</v>
      </c>
      <c r="AX711" s="13" t="s">
        <v>71</v>
      </c>
      <c r="AY711" s="243" t="s">
        <v>192</v>
      </c>
    </row>
    <row r="712" s="13" customFormat="1">
      <c r="A712" s="13"/>
      <c r="B712" s="233"/>
      <c r="C712" s="234"/>
      <c r="D712" s="235" t="s">
        <v>204</v>
      </c>
      <c r="E712" s="236" t="s">
        <v>19</v>
      </c>
      <c r="F712" s="237" t="s">
        <v>280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204</v>
      </c>
      <c r="AU712" s="243" t="s">
        <v>84</v>
      </c>
      <c r="AV712" s="13" t="s">
        <v>78</v>
      </c>
      <c r="AW712" s="13" t="s">
        <v>33</v>
      </c>
      <c r="AX712" s="13" t="s">
        <v>71</v>
      </c>
      <c r="AY712" s="243" t="s">
        <v>192</v>
      </c>
    </row>
    <row r="713" s="14" customFormat="1">
      <c r="A713" s="14"/>
      <c r="B713" s="244"/>
      <c r="C713" s="245"/>
      <c r="D713" s="235" t="s">
        <v>204</v>
      </c>
      <c r="E713" s="246" t="s">
        <v>19</v>
      </c>
      <c r="F713" s="247" t="s">
        <v>281</v>
      </c>
      <c r="G713" s="245"/>
      <c r="H713" s="248">
        <v>2.6699999999999999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204</v>
      </c>
      <c r="AU713" s="254" t="s">
        <v>84</v>
      </c>
      <c r="AV713" s="14" t="s">
        <v>84</v>
      </c>
      <c r="AW713" s="14" t="s">
        <v>33</v>
      </c>
      <c r="AX713" s="14" t="s">
        <v>71</v>
      </c>
      <c r="AY713" s="254" t="s">
        <v>192</v>
      </c>
    </row>
    <row r="714" s="13" customFormat="1">
      <c r="A714" s="13"/>
      <c r="B714" s="233"/>
      <c r="C714" s="234"/>
      <c r="D714" s="235" t="s">
        <v>204</v>
      </c>
      <c r="E714" s="236" t="s">
        <v>19</v>
      </c>
      <c r="F714" s="237" t="s">
        <v>282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204</v>
      </c>
      <c r="AU714" s="243" t="s">
        <v>84</v>
      </c>
      <c r="AV714" s="13" t="s">
        <v>78</v>
      </c>
      <c r="AW714" s="13" t="s">
        <v>33</v>
      </c>
      <c r="AX714" s="13" t="s">
        <v>71</v>
      </c>
      <c r="AY714" s="243" t="s">
        <v>192</v>
      </c>
    </row>
    <row r="715" s="14" customFormat="1">
      <c r="A715" s="14"/>
      <c r="B715" s="244"/>
      <c r="C715" s="245"/>
      <c r="D715" s="235" t="s">
        <v>204</v>
      </c>
      <c r="E715" s="246" t="s">
        <v>19</v>
      </c>
      <c r="F715" s="247" t="s">
        <v>283</v>
      </c>
      <c r="G715" s="245"/>
      <c r="H715" s="248">
        <v>13.079000000000001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204</v>
      </c>
      <c r="AU715" s="254" t="s">
        <v>84</v>
      </c>
      <c r="AV715" s="14" t="s">
        <v>84</v>
      </c>
      <c r="AW715" s="14" t="s">
        <v>33</v>
      </c>
      <c r="AX715" s="14" t="s">
        <v>71</v>
      </c>
      <c r="AY715" s="254" t="s">
        <v>192</v>
      </c>
    </row>
    <row r="716" s="14" customFormat="1">
      <c r="A716" s="14"/>
      <c r="B716" s="244"/>
      <c r="C716" s="245"/>
      <c r="D716" s="235" t="s">
        <v>204</v>
      </c>
      <c r="E716" s="246" t="s">
        <v>19</v>
      </c>
      <c r="F716" s="247" t="s">
        <v>665</v>
      </c>
      <c r="G716" s="245"/>
      <c r="H716" s="248">
        <v>-0.54900000000000004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204</v>
      </c>
      <c r="AU716" s="254" t="s">
        <v>84</v>
      </c>
      <c r="AV716" s="14" t="s">
        <v>84</v>
      </c>
      <c r="AW716" s="14" t="s">
        <v>33</v>
      </c>
      <c r="AX716" s="14" t="s">
        <v>71</v>
      </c>
      <c r="AY716" s="254" t="s">
        <v>192</v>
      </c>
    </row>
    <row r="717" s="15" customFormat="1">
      <c r="A717" s="15"/>
      <c r="B717" s="255"/>
      <c r="C717" s="256"/>
      <c r="D717" s="235" t="s">
        <v>204</v>
      </c>
      <c r="E717" s="257" t="s">
        <v>19</v>
      </c>
      <c r="F717" s="258" t="s">
        <v>210</v>
      </c>
      <c r="G717" s="256"/>
      <c r="H717" s="259">
        <v>15.200000000000001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5" t="s">
        <v>204</v>
      </c>
      <c r="AU717" s="265" t="s">
        <v>84</v>
      </c>
      <c r="AV717" s="15" t="s">
        <v>200</v>
      </c>
      <c r="AW717" s="15" t="s">
        <v>33</v>
      </c>
      <c r="AX717" s="15" t="s">
        <v>78</v>
      </c>
      <c r="AY717" s="265" t="s">
        <v>192</v>
      </c>
    </row>
    <row r="718" s="2" customFormat="1" ht="16.5" customHeight="1">
      <c r="A718" s="41"/>
      <c r="B718" s="42"/>
      <c r="C718" s="215" t="s">
        <v>716</v>
      </c>
      <c r="D718" s="215" t="s">
        <v>195</v>
      </c>
      <c r="E718" s="216" t="s">
        <v>717</v>
      </c>
      <c r="F718" s="217" t="s">
        <v>718</v>
      </c>
      <c r="G718" s="218" t="s">
        <v>239</v>
      </c>
      <c r="H718" s="219">
        <v>15.199999999999999</v>
      </c>
      <c r="I718" s="220"/>
      <c r="J718" s="221">
        <f>ROUND(I718*H718,2)</f>
        <v>0</v>
      </c>
      <c r="K718" s="217" t="s">
        <v>199</v>
      </c>
      <c r="L718" s="47"/>
      <c r="M718" s="222" t="s">
        <v>19</v>
      </c>
      <c r="N718" s="223" t="s">
        <v>43</v>
      </c>
      <c r="O718" s="87"/>
      <c r="P718" s="224">
        <f>O718*H718</f>
        <v>0</v>
      </c>
      <c r="Q718" s="224">
        <v>3.0000000000000001E-05</v>
      </c>
      <c r="R718" s="224">
        <f>Q718*H718</f>
        <v>0.00045599999999999997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321</v>
      </c>
      <c r="AT718" s="226" t="s">
        <v>195</v>
      </c>
      <c r="AU718" s="226" t="s">
        <v>84</v>
      </c>
      <c r="AY718" s="20" t="s">
        <v>192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84</v>
      </c>
      <c r="BK718" s="227">
        <f>ROUND(I718*H718,2)</f>
        <v>0</v>
      </c>
      <c r="BL718" s="20" t="s">
        <v>321</v>
      </c>
      <c r="BM718" s="226" t="s">
        <v>719</v>
      </c>
    </row>
    <row r="719" s="2" customFormat="1">
      <c r="A719" s="41"/>
      <c r="B719" s="42"/>
      <c r="C719" s="43"/>
      <c r="D719" s="228" t="s">
        <v>202</v>
      </c>
      <c r="E719" s="43"/>
      <c r="F719" s="229" t="s">
        <v>720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202</v>
      </c>
      <c r="AU719" s="20" t="s">
        <v>84</v>
      </c>
    </row>
    <row r="720" s="13" customFormat="1">
      <c r="A720" s="13"/>
      <c r="B720" s="233"/>
      <c r="C720" s="234"/>
      <c r="D720" s="235" t="s">
        <v>204</v>
      </c>
      <c r="E720" s="236" t="s">
        <v>19</v>
      </c>
      <c r="F720" s="237" t="s">
        <v>205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204</v>
      </c>
      <c r="AU720" s="243" t="s">
        <v>84</v>
      </c>
      <c r="AV720" s="13" t="s">
        <v>78</v>
      </c>
      <c r="AW720" s="13" t="s">
        <v>33</v>
      </c>
      <c r="AX720" s="13" t="s">
        <v>71</v>
      </c>
      <c r="AY720" s="243" t="s">
        <v>192</v>
      </c>
    </row>
    <row r="721" s="13" customFormat="1">
      <c r="A721" s="13"/>
      <c r="B721" s="233"/>
      <c r="C721" s="234"/>
      <c r="D721" s="235" t="s">
        <v>204</v>
      </c>
      <c r="E721" s="236" t="s">
        <v>19</v>
      </c>
      <c r="F721" s="237" t="s">
        <v>280</v>
      </c>
      <c r="G721" s="234"/>
      <c r="H721" s="236" t="s">
        <v>19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204</v>
      </c>
      <c r="AU721" s="243" t="s">
        <v>84</v>
      </c>
      <c r="AV721" s="13" t="s">
        <v>78</v>
      </c>
      <c r="AW721" s="13" t="s">
        <v>33</v>
      </c>
      <c r="AX721" s="13" t="s">
        <v>71</v>
      </c>
      <c r="AY721" s="243" t="s">
        <v>192</v>
      </c>
    </row>
    <row r="722" s="14" customFormat="1">
      <c r="A722" s="14"/>
      <c r="B722" s="244"/>
      <c r="C722" s="245"/>
      <c r="D722" s="235" t="s">
        <v>204</v>
      </c>
      <c r="E722" s="246" t="s">
        <v>19</v>
      </c>
      <c r="F722" s="247" t="s">
        <v>281</v>
      </c>
      <c r="G722" s="245"/>
      <c r="H722" s="248">
        <v>2.6699999999999999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204</v>
      </c>
      <c r="AU722" s="254" t="s">
        <v>84</v>
      </c>
      <c r="AV722" s="14" t="s">
        <v>84</v>
      </c>
      <c r="AW722" s="14" t="s">
        <v>33</v>
      </c>
      <c r="AX722" s="14" t="s">
        <v>71</v>
      </c>
      <c r="AY722" s="254" t="s">
        <v>192</v>
      </c>
    </row>
    <row r="723" s="13" customFormat="1">
      <c r="A723" s="13"/>
      <c r="B723" s="233"/>
      <c r="C723" s="234"/>
      <c r="D723" s="235" t="s">
        <v>204</v>
      </c>
      <c r="E723" s="236" t="s">
        <v>19</v>
      </c>
      <c r="F723" s="237" t="s">
        <v>282</v>
      </c>
      <c r="G723" s="234"/>
      <c r="H723" s="236" t="s">
        <v>19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204</v>
      </c>
      <c r="AU723" s="243" t="s">
        <v>84</v>
      </c>
      <c r="AV723" s="13" t="s">
        <v>78</v>
      </c>
      <c r="AW723" s="13" t="s">
        <v>33</v>
      </c>
      <c r="AX723" s="13" t="s">
        <v>71</v>
      </c>
      <c r="AY723" s="243" t="s">
        <v>192</v>
      </c>
    </row>
    <row r="724" s="14" customFormat="1">
      <c r="A724" s="14"/>
      <c r="B724" s="244"/>
      <c r="C724" s="245"/>
      <c r="D724" s="235" t="s">
        <v>204</v>
      </c>
      <c r="E724" s="246" t="s">
        <v>19</v>
      </c>
      <c r="F724" s="247" t="s">
        <v>283</v>
      </c>
      <c r="G724" s="245"/>
      <c r="H724" s="248">
        <v>13.079000000000001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204</v>
      </c>
      <c r="AU724" s="254" t="s">
        <v>84</v>
      </c>
      <c r="AV724" s="14" t="s">
        <v>84</v>
      </c>
      <c r="AW724" s="14" t="s">
        <v>33</v>
      </c>
      <c r="AX724" s="14" t="s">
        <v>71</v>
      </c>
      <c r="AY724" s="254" t="s">
        <v>192</v>
      </c>
    </row>
    <row r="725" s="14" customFormat="1">
      <c r="A725" s="14"/>
      <c r="B725" s="244"/>
      <c r="C725" s="245"/>
      <c r="D725" s="235" t="s">
        <v>204</v>
      </c>
      <c r="E725" s="246" t="s">
        <v>19</v>
      </c>
      <c r="F725" s="247" t="s">
        <v>665</v>
      </c>
      <c r="G725" s="245"/>
      <c r="H725" s="248">
        <v>-0.54900000000000004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204</v>
      </c>
      <c r="AU725" s="254" t="s">
        <v>84</v>
      </c>
      <c r="AV725" s="14" t="s">
        <v>84</v>
      </c>
      <c r="AW725" s="14" t="s">
        <v>33</v>
      </c>
      <c r="AX725" s="14" t="s">
        <v>71</v>
      </c>
      <c r="AY725" s="254" t="s">
        <v>192</v>
      </c>
    </row>
    <row r="726" s="15" customFormat="1">
      <c r="A726" s="15"/>
      <c r="B726" s="255"/>
      <c r="C726" s="256"/>
      <c r="D726" s="235" t="s">
        <v>204</v>
      </c>
      <c r="E726" s="257" t="s">
        <v>19</v>
      </c>
      <c r="F726" s="258" t="s">
        <v>210</v>
      </c>
      <c r="G726" s="256"/>
      <c r="H726" s="259">
        <v>15.200000000000001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5" t="s">
        <v>204</v>
      </c>
      <c r="AU726" s="265" t="s">
        <v>84</v>
      </c>
      <c r="AV726" s="15" t="s">
        <v>200</v>
      </c>
      <c r="AW726" s="15" t="s">
        <v>33</v>
      </c>
      <c r="AX726" s="15" t="s">
        <v>78</v>
      </c>
      <c r="AY726" s="265" t="s">
        <v>192</v>
      </c>
    </row>
    <row r="727" s="2" customFormat="1" ht="24.15" customHeight="1">
      <c r="A727" s="41"/>
      <c r="B727" s="42"/>
      <c r="C727" s="215" t="s">
        <v>721</v>
      </c>
      <c r="D727" s="215" t="s">
        <v>195</v>
      </c>
      <c r="E727" s="216" t="s">
        <v>722</v>
      </c>
      <c r="F727" s="217" t="s">
        <v>723</v>
      </c>
      <c r="G727" s="218" t="s">
        <v>226</v>
      </c>
      <c r="H727" s="219">
        <v>0.22500000000000001</v>
      </c>
      <c r="I727" s="220"/>
      <c r="J727" s="221">
        <f>ROUND(I727*H727,2)</f>
        <v>0</v>
      </c>
      <c r="K727" s="217" t="s">
        <v>199</v>
      </c>
      <c r="L727" s="47"/>
      <c r="M727" s="222" t="s">
        <v>19</v>
      </c>
      <c r="N727" s="223" t="s">
        <v>43</v>
      </c>
      <c r="O727" s="87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6" t="s">
        <v>321</v>
      </c>
      <c r="AT727" s="226" t="s">
        <v>195</v>
      </c>
      <c r="AU727" s="226" t="s">
        <v>84</v>
      </c>
      <c r="AY727" s="20" t="s">
        <v>192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20" t="s">
        <v>84</v>
      </c>
      <c r="BK727" s="227">
        <f>ROUND(I727*H727,2)</f>
        <v>0</v>
      </c>
      <c r="BL727" s="20" t="s">
        <v>321</v>
      </c>
      <c r="BM727" s="226" t="s">
        <v>724</v>
      </c>
    </row>
    <row r="728" s="2" customFormat="1">
      <c r="A728" s="41"/>
      <c r="B728" s="42"/>
      <c r="C728" s="43"/>
      <c r="D728" s="228" t="s">
        <v>202</v>
      </c>
      <c r="E728" s="43"/>
      <c r="F728" s="229" t="s">
        <v>725</v>
      </c>
      <c r="G728" s="43"/>
      <c r="H728" s="43"/>
      <c r="I728" s="230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202</v>
      </c>
      <c r="AU728" s="20" t="s">
        <v>84</v>
      </c>
    </row>
    <row r="729" s="12" customFormat="1" ht="22.8" customHeight="1">
      <c r="A729" s="12"/>
      <c r="B729" s="199"/>
      <c r="C729" s="200"/>
      <c r="D729" s="201" t="s">
        <v>70</v>
      </c>
      <c r="E729" s="213" t="s">
        <v>726</v>
      </c>
      <c r="F729" s="213" t="s">
        <v>727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SUM(P730:P841)</f>
        <v>0</v>
      </c>
      <c r="Q729" s="207"/>
      <c r="R729" s="208">
        <f>SUM(R730:R841)</f>
        <v>0.36441449999999997</v>
      </c>
      <c r="S729" s="207"/>
      <c r="T729" s="209">
        <f>SUM(T730:T841)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84</v>
      </c>
      <c r="AT729" s="211" t="s">
        <v>70</v>
      </c>
      <c r="AU729" s="211" t="s">
        <v>78</v>
      </c>
      <c r="AY729" s="210" t="s">
        <v>192</v>
      </c>
      <c r="BK729" s="212">
        <f>SUM(BK730:BK841)</f>
        <v>0</v>
      </c>
    </row>
    <row r="730" s="2" customFormat="1" ht="16.5" customHeight="1">
      <c r="A730" s="41"/>
      <c r="B730" s="42"/>
      <c r="C730" s="215" t="s">
        <v>728</v>
      </c>
      <c r="D730" s="215" t="s">
        <v>195</v>
      </c>
      <c r="E730" s="216" t="s">
        <v>729</v>
      </c>
      <c r="F730" s="217" t="s">
        <v>730</v>
      </c>
      <c r="G730" s="218" t="s">
        <v>239</v>
      </c>
      <c r="H730" s="219">
        <v>16.706</v>
      </c>
      <c r="I730" s="220"/>
      <c r="J730" s="221">
        <f>ROUND(I730*H730,2)</f>
        <v>0</v>
      </c>
      <c r="K730" s="217" t="s">
        <v>199</v>
      </c>
      <c r="L730" s="47"/>
      <c r="M730" s="222" t="s">
        <v>19</v>
      </c>
      <c r="N730" s="223" t="s">
        <v>43</v>
      </c>
      <c r="O730" s="87"/>
      <c r="P730" s="224">
        <f>O730*H730</f>
        <v>0</v>
      </c>
      <c r="Q730" s="224">
        <v>0.00029999999999999997</v>
      </c>
      <c r="R730" s="224">
        <f>Q730*H730</f>
        <v>0.0050117999999999994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321</v>
      </c>
      <c r="AT730" s="226" t="s">
        <v>195</v>
      </c>
      <c r="AU730" s="226" t="s">
        <v>84</v>
      </c>
      <c r="AY730" s="20" t="s">
        <v>192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84</v>
      </c>
      <c r="BK730" s="227">
        <f>ROUND(I730*H730,2)</f>
        <v>0</v>
      </c>
      <c r="BL730" s="20" t="s">
        <v>321</v>
      </c>
      <c r="BM730" s="226" t="s">
        <v>731</v>
      </c>
    </row>
    <row r="731" s="2" customFormat="1">
      <c r="A731" s="41"/>
      <c r="B731" s="42"/>
      <c r="C731" s="43"/>
      <c r="D731" s="228" t="s">
        <v>202</v>
      </c>
      <c r="E731" s="43"/>
      <c r="F731" s="229" t="s">
        <v>732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202</v>
      </c>
      <c r="AU731" s="20" t="s">
        <v>84</v>
      </c>
    </row>
    <row r="732" s="13" customFormat="1">
      <c r="A732" s="13"/>
      <c r="B732" s="233"/>
      <c r="C732" s="234"/>
      <c r="D732" s="235" t="s">
        <v>204</v>
      </c>
      <c r="E732" s="236" t="s">
        <v>19</v>
      </c>
      <c r="F732" s="237" t="s">
        <v>205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204</v>
      </c>
      <c r="AU732" s="243" t="s">
        <v>84</v>
      </c>
      <c r="AV732" s="13" t="s">
        <v>78</v>
      </c>
      <c r="AW732" s="13" t="s">
        <v>33</v>
      </c>
      <c r="AX732" s="13" t="s">
        <v>71</v>
      </c>
      <c r="AY732" s="243" t="s">
        <v>192</v>
      </c>
    </row>
    <row r="733" s="13" customFormat="1">
      <c r="A733" s="13"/>
      <c r="B733" s="233"/>
      <c r="C733" s="234"/>
      <c r="D733" s="235" t="s">
        <v>204</v>
      </c>
      <c r="E733" s="236" t="s">
        <v>19</v>
      </c>
      <c r="F733" s="237" t="s">
        <v>268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204</v>
      </c>
      <c r="AU733" s="243" t="s">
        <v>84</v>
      </c>
      <c r="AV733" s="13" t="s">
        <v>78</v>
      </c>
      <c r="AW733" s="13" t="s">
        <v>33</v>
      </c>
      <c r="AX733" s="13" t="s">
        <v>71</v>
      </c>
      <c r="AY733" s="243" t="s">
        <v>192</v>
      </c>
    </row>
    <row r="734" s="14" customFormat="1">
      <c r="A734" s="14"/>
      <c r="B734" s="244"/>
      <c r="C734" s="245"/>
      <c r="D734" s="235" t="s">
        <v>204</v>
      </c>
      <c r="E734" s="246" t="s">
        <v>19</v>
      </c>
      <c r="F734" s="247" t="s">
        <v>733</v>
      </c>
      <c r="G734" s="245"/>
      <c r="H734" s="248">
        <v>8.4900000000000002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204</v>
      </c>
      <c r="AU734" s="254" t="s">
        <v>84</v>
      </c>
      <c r="AV734" s="14" t="s">
        <v>84</v>
      </c>
      <c r="AW734" s="14" t="s">
        <v>33</v>
      </c>
      <c r="AX734" s="14" t="s">
        <v>71</v>
      </c>
      <c r="AY734" s="254" t="s">
        <v>192</v>
      </c>
    </row>
    <row r="735" s="14" customFormat="1">
      <c r="A735" s="14"/>
      <c r="B735" s="244"/>
      <c r="C735" s="245"/>
      <c r="D735" s="235" t="s">
        <v>204</v>
      </c>
      <c r="E735" s="246" t="s">
        <v>19</v>
      </c>
      <c r="F735" s="247" t="s">
        <v>734</v>
      </c>
      <c r="G735" s="245"/>
      <c r="H735" s="248">
        <v>-1.2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204</v>
      </c>
      <c r="AU735" s="254" t="s">
        <v>84</v>
      </c>
      <c r="AV735" s="14" t="s">
        <v>84</v>
      </c>
      <c r="AW735" s="14" t="s">
        <v>33</v>
      </c>
      <c r="AX735" s="14" t="s">
        <v>71</v>
      </c>
      <c r="AY735" s="254" t="s">
        <v>192</v>
      </c>
    </row>
    <row r="736" s="14" customFormat="1">
      <c r="A736" s="14"/>
      <c r="B736" s="244"/>
      <c r="C736" s="245"/>
      <c r="D736" s="235" t="s">
        <v>204</v>
      </c>
      <c r="E736" s="246" t="s">
        <v>19</v>
      </c>
      <c r="F736" s="247" t="s">
        <v>294</v>
      </c>
      <c r="G736" s="245"/>
      <c r="H736" s="248">
        <v>0.024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204</v>
      </c>
      <c r="AU736" s="254" t="s">
        <v>84</v>
      </c>
      <c r="AV736" s="14" t="s">
        <v>84</v>
      </c>
      <c r="AW736" s="14" t="s">
        <v>33</v>
      </c>
      <c r="AX736" s="14" t="s">
        <v>71</v>
      </c>
      <c r="AY736" s="254" t="s">
        <v>192</v>
      </c>
    </row>
    <row r="737" s="14" customFormat="1">
      <c r="A737" s="14"/>
      <c r="B737" s="244"/>
      <c r="C737" s="245"/>
      <c r="D737" s="235" t="s">
        <v>204</v>
      </c>
      <c r="E737" s="246" t="s">
        <v>19</v>
      </c>
      <c r="F737" s="247" t="s">
        <v>295</v>
      </c>
      <c r="G737" s="245"/>
      <c r="H737" s="248">
        <v>0.114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204</v>
      </c>
      <c r="AU737" s="254" t="s">
        <v>84</v>
      </c>
      <c r="AV737" s="14" t="s">
        <v>84</v>
      </c>
      <c r="AW737" s="14" t="s">
        <v>33</v>
      </c>
      <c r="AX737" s="14" t="s">
        <v>71</v>
      </c>
      <c r="AY737" s="254" t="s">
        <v>192</v>
      </c>
    </row>
    <row r="738" s="14" customFormat="1">
      <c r="A738" s="14"/>
      <c r="B738" s="244"/>
      <c r="C738" s="245"/>
      <c r="D738" s="235" t="s">
        <v>204</v>
      </c>
      <c r="E738" s="246" t="s">
        <v>19</v>
      </c>
      <c r="F738" s="247" t="s">
        <v>296</v>
      </c>
      <c r="G738" s="245"/>
      <c r="H738" s="248">
        <v>0.085000000000000006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204</v>
      </c>
      <c r="AU738" s="254" t="s">
        <v>84</v>
      </c>
      <c r="AV738" s="14" t="s">
        <v>84</v>
      </c>
      <c r="AW738" s="14" t="s">
        <v>33</v>
      </c>
      <c r="AX738" s="14" t="s">
        <v>71</v>
      </c>
      <c r="AY738" s="254" t="s">
        <v>192</v>
      </c>
    </row>
    <row r="739" s="14" customFormat="1">
      <c r="A739" s="14"/>
      <c r="B739" s="244"/>
      <c r="C739" s="245"/>
      <c r="D739" s="235" t="s">
        <v>204</v>
      </c>
      <c r="E739" s="246" t="s">
        <v>19</v>
      </c>
      <c r="F739" s="247" t="s">
        <v>297</v>
      </c>
      <c r="G739" s="245"/>
      <c r="H739" s="248">
        <v>0.025999999999999999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204</v>
      </c>
      <c r="AU739" s="254" t="s">
        <v>84</v>
      </c>
      <c r="AV739" s="14" t="s">
        <v>84</v>
      </c>
      <c r="AW739" s="14" t="s">
        <v>33</v>
      </c>
      <c r="AX739" s="14" t="s">
        <v>71</v>
      </c>
      <c r="AY739" s="254" t="s">
        <v>192</v>
      </c>
    </row>
    <row r="740" s="14" customFormat="1">
      <c r="A740" s="14"/>
      <c r="B740" s="244"/>
      <c r="C740" s="245"/>
      <c r="D740" s="235" t="s">
        <v>204</v>
      </c>
      <c r="E740" s="246" t="s">
        <v>19</v>
      </c>
      <c r="F740" s="247" t="s">
        <v>294</v>
      </c>
      <c r="G740" s="245"/>
      <c r="H740" s="248">
        <v>0.024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204</v>
      </c>
      <c r="AU740" s="254" t="s">
        <v>84</v>
      </c>
      <c r="AV740" s="14" t="s">
        <v>84</v>
      </c>
      <c r="AW740" s="14" t="s">
        <v>33</v>
      </c>
      <c r="AX740" s="14" t="s">
        <v>71</v>
      </c>
      <c r="AY740" s="254" t="s">
        <v>192</v>
      </c>
    </row>
    <row r="741" s="14" customFormat="1">
      <c r="A741" s="14"/>
      <c r="B741" s="244"/>
      <c r="C741" s="245"/>
      <c r="D741" s="235" t="s">
        <v>204</v>
      </c>
      <c r="E741" s="246" t="s">
        <v>19</v>
      </c>
      <c r="F741" s="247" t="s">
        <v>735</v>
      </c>
      <c r="G741" s="245"/>
      <c r="H741" s="248">
        <v>5.4779999999999998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204</v>
      </c>
      <c r="AU741" s="254" t="s">
        <v>84</v>
      </c>
      <c r="AV741" s="14" t="s">
        <v>84</v>
      </c>
      <c r="AW741" s="14" t="s">
        <v>33</v>
      </c>
      <c r="AX741" s="14" t="s">
        <v>71</v>
      </c>
      <c r="AY741" s="254" t="s">
        <v>192</v>
      </c>
    </row>
    <row r="742" s="14" customFormat="1">
      <c r="A742" s="14"/>
      <c r="B742" s="244"/>
      <c r="C742" s="245"/>
      <c r="D742" s="235" t="s">
        <v>204</v>
      </c>
      <c r="E742" s="246" t="s">
        <v>19</v>
      </c>
      <c r="F742" s="247" t="s">
        <v>293</v>
      </c>
      <c r="G742" s="245"/>
      <c r="H742" s="248">
        <v>0.26700000000000002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204</v>
      </c>
      <c r="AU742" s="254" t="s">
        <v>84</v>
      </c>
      <c r="AV742" s="14" t="s">
        <v>84</v>
      </c>
      <c r="AW742" s="14" t="s">
        <v>33</v>
      </c>
      <c r="AX742" s="14" t="s">
        <v>71</v>
      </c>
      <c r="AY742" s="254" t="s">
        <v>192</v>
      </c>
    </row>
    <row r="743" s="13" customFormat="1">
      <c r="A743" s="13"/>
      <c r="B743" s="233"/>
      <c r="C743" s="234"/>
      <c r="D743" s="235" t="s">
        <v>204</v>
      </c>
      <c r="E743" s="236" t="s">
        <v>19</v>
      </c>
      <c r="F743" s="237" t="s">
        <v>282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204</v>
      </c>
      <c r="AU743" s="243" t="s">
        <v>84</v>
      </c>
      <c r="AV743" s="13" t="s">
        <v>78</v>
      </c>
      <c r="AW743" s="13" t="s">
        <v>33</v>
      </c>
      <c r="AX743" s="13" t="s">
        <v>71</v>
      </c>
      <c r="AY743" s="243" t="s">
        <v>192</v>
      </c>
    </row>
    <row r="744" s="14" customFormat="1">
      <c r="A744" s="14"/>
      <c r="B744" s="244"/>
      <c r="C744" s="245"/>
      <c r="D744" s="235" t="s">
        <v>204</v>
      </c>
      <c r="E744" s="246" t="s">
        <v>19</v>
      </c>
      <c r="F744" s="247" t="s">
        <v>736</v>
      </c>
      <c r="G744" s="245"/>
      <c r="H744" s="248">
        <v>0.45000000000000001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204</v>
      </c>
      <c r="AU744" s="254" t="s">
        <v>84</v>
      </c>
      <c r="AV744" s="14" t="s">
        <v>84</v>
      </c>
      <c r="AW744" s="14" t="s">
        <v>33</v>
      </c>
      <c r="AX744" s="14" t="s">
        <v>71</v>
      </c>
      <c r="AY744" s="254" t="s">
        <v>192</v>
      </c>
    </row>
    <row r="745" s="14" customFormat="1">
      <c r="A745" s="14"/>
      <c r="B745" s="244"/>
      <c r="C745" s="245"/>
      <c r="D745" s="235" t="s">
        <v>204</v>
      </c>
      <c r="E745" s="246" t="s">
        <v>19</v>
      </c>
      <c r="F745" s="247" t="s">
        <v>737</v>
      </c>
      <c r="G745" s="245"/>
      <c r="H745" s="248">
        <v>1.373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204</v>
      </c>
      <c r="AU745" s="254" t="s">
        <v>84</v>
      </c>
      <c r="AV745" s="14" t="s">
        <v>84</v>
      </c>
      <c r="AW745" s="14" t="s">
        <v>33</v>
      </c>
      <c r="AX745" s="14" t="s">
        <v>71</v>
      </c>
      <c r="AY745" s="254" t="s">
        <v>192</v>
      </c>
    </row>
    <row r="746" s="14" customFormat="1">
      <c r="A746" s="14"/>
      <c r="B746" s="244"/>
      <c r="C746" s="245"/>
      <c r="D746" s="235" t="s">
        <v>204</v>
      </c>
      <c r="E746" s="246" t="s">
        <v>19</v>
      </c>
      <c r="F746" s="247" t="s">
        <v>738</v>
      </c>
      <c r="G746" s="245"/>
      <c r="H746" s="248">
        <v>1.575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204</v>
      </c>
      <c r="AU746" s="254" t="s">
        <v>84</v>
      </c>
      <c r="AV746" s="14" t="s">
        <v>84</v>
      </c>
      <c r="AW746" s="14" t="s">
        <v>33</v>
      </c>
      <c r="AX746" s="14" t="s">
        <v>71</v>
      </c>
      <c r="AY746" s="254" t="s">
        <v>192</v>
      </c>
    </row>
    <row r="747" s="15" customFormat="1">
      <c r="A747" s="15"/>
      <c r="B747" s="255"/>
      <c r="C747" s="256"/>
      <c r="D747" s="235" t="s">
        <v>204</v>
      </c>
      <c r="E747" s="257" t="s">
        <v>19</v>
      </c>
      <c r="F747" s="258" t="s">
        <v>210</v>
      </c>
      <c r="G747" s="256"/>
      <c r="H747" s="259">
        <v>16.706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204</v>
      </c>
      <c r="AU747" s="265" t="s">
        <v>84</v>
      </c>
      <c r="AV747" s="15" t="s">
        <v>200</v>
      </c>
      <c r="AW747" s="15" t="s">
        <v>33</v>
      </c>
      <c r="AX747" s="15" t="s">
        <v>78</v>
      </c>
      <c r="AY747" s="265" t="s">
        <v>192</v>
      </c>
    </row>
    <row r="748" s="2" customFormat="1" ht="16.5" customHeight="1">
      <c r="A748" s="41"/>
      <c r="B748" s="42"/>
      <c r="C748" s="215" t="s">
        <v>739</v>
      </c>
      <c r="D748" s="215" t="s">
        <v>195</v>
      </c>
      <c r="E748" s="216" t="s">
        <v>740</v>
      </c>
      <c r="F748" s="217" t="s">
        <v>741</v>
      </c>
      <c r="G748" s="218" t="s">
        <v>239</v>
      </c>
      <c r="H748" s="219">
        <v>16.706</v>
      </c>
      <c r="I748" s="220"/>
      <c r="J748" s="221">
        <f>ROUND(I748*H748,2)</f>
        <v>0</v>
      </c>
      <c r="K748" s="217" t="s">
        <v>199</v>
      </c>
      <c r="L748" s="47"/>
      <c r="M748" s="222" t="s">
        <v>19</v>
      </c>
      <c r="N748" s="223" t="s">
        <v>43</v>
      </c>
      <c r="O748" s="87"/>
      <c r="P748" s="224">
        <f>O748*H748</f>
        <v>0</v>
      </c>
      <c r="Q748" s="224">
        <v>0.0015</v>
      </c>
      <c r="R748" s="224">
        <f>Q748*H748</f>
        <v>0.025059000000000001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321</v>
      </c>
      <c r="AT748" s="226" t="s">
        <v>195</v>
      </c>
      <c r="AU748" s="226" t="s">
        <v>84</v>
      </c>
      <c r="AY748" s="20" t="s">
        <v>192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84</v>
      </c>
      <c r="BK748" s="227">
        <f>ROUND(I748*H748,2)</f>
        <v>0</v>
      </c>
      <c r="BL748" s="20" t="s">
        <v>321</v>
      </c>
      <c r="BM748" s="226" t="s">
        <v>742</v>
      </c>
    </row>
    <row r="749" s="2" customFormat="1">
      <c r="A749" s="41"/>
      <c r="B749" s="42"/>
      <c r="C749" s="43"/>
      <c r="D749" s="228" t="s">
        <v>202</v>
      </c>
      <c r="E749" s="43"/>
      <c r="F749" s="229" t="s">
        <v>743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202</v>
      </c>
      <c r="AU749" s="20" t="s">
        <v>84</v>
      </c>
    </row>
    <row r="750" s="13" customFormat="1">
      <c r="A750" s="13"/>
      <c r="B750" s="233"/>
      <c r="C750" s="234"/>
      <c r="D750" s="235" t="s">
        <v>204</v>
      </c>
      <c r="E750" s="236" t="s">
        <v>19</v>
      </c>
      <c r="F750" s="237" t="s">
        <v>205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204</v>
      </c>
      <c r="AU750" s="243" t="s">
        <v>84</v>
      </c>
      <c r="AV750" s="13" t="s">
        <v>78</v>
      </c>
      <c r="AW750" s="13" t="s">
        <v>33</v>
      </c>
      <c r="AX750" s="13" t="s">
        <v>71</v>
      </c>
      <c r="AY750" s="243" t="s">
        <v>192</v>
      </c>
    </row>
    <row r="751" s="13" customFormat="1">
      <c r="A751" s="13"/>
      <c r="B751" s="233"/>
      <c r="C751" s="234"/>
      <c r="D751" s="235" t="s">
        <v>204</v>
      </c>
      <c r="E751" s="236" t="s">
        <v>19</v>
      </c>
      <c r="F751" s="237" t="s">
        <v>268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204</v>
      </c>
      <c r="AU751" s="243" t="s">
        <v>84</v>
      </c>
      <c r="AV751" s="13" t="s">
        <v>78</v>
      </c>
      <c r="AW751" s="13" t="s">
        <v>33</v>
      </c>
      <c r="AX751" s="13" t="s">
        <v>71</v>
      </c>
      <c r="AY751" s="243" t="s">
        <v>192</v>
      </c>
    </row>
    <row r="752" s="14" customFormat="1">
      <c r="A752" s="14"/>
      <c r="B752" s="244"/>
      <c r="C752" s="245"/>
      <c r="D752" s="235" t="s">
        <v>204</v>
      </c>
      <c r="E752" s="246" t="s">
        <v>19</v>
      </c>
      <c r="F752" s="247" t="s">
        <v>733</v>
      </c>
      <c r="G752" s="245"/>
      <c r="H752" s="248">
        <v>8.4900000000000002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204</v>
      </c>
      <c r="AU752" s="254" t="s">
        <v>84</v>
      </c>
      <c r="AV752" s="14" t="s">
        <v>84</v>
      </c>
      <c r="AW752" s="14" t="s">
        <v>33</v>
      </c>
      <c r="AX752" s="14" t="s">
        <v>71</v>
      </c>
      <c r="AY752" s="254" t="s">
        <v>192</v>
      </c>
    </row>
    <row r="753" s="14" customFormat="1">
      <c r="A753" s="14"/>
      <c r="B753" s="244"/>
      <c r="C753" s="245"/>
      <c r="D753" s="235" t="s">
        <v>204</v>
      </c>
      <c r="E753" s="246" t="s">
        <v>19</v>
      </c>
      <c r="F753" s="247" t="s">
        <v>734</v>
      </c>
      <c r="G753" s="245"/>
      <c r="H753" s="248">
        <v>-1.2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204</v>
      </c>
      <c r="AU753" s="254" t="s">
        <v>84</v>
      </c>
      <c r="AV753" s="14" t="s">
        <v>84</v>
      </c>
      <c r="AW753" s="14" t="s">
        <v>33</v>
      </c>
      <c r="AX753" s="14" t="s">
        <v>71</v>
      </c>
      <c r="AY753" s="254" t="s">
        <v>192</v>
      </c>
    </row>
    <row r="754" s="14" customFormat="1">
      <c r="A754" s="14"/>
      <c r="B754" s="244"/>
      <c r="C754" s="245"/>
      <c r="D754" s="235" t="s">
        <v>204</v>
      </c>
      <c r="E754" s="246" t="s">
        <v>19</v>
      </c>
      <c r="F754" s="247" t="s">
        <v>294</v>
      </c>
      <c r="G754" s="245"/>
      <c r="H754" s="248">
        <v>0.024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204</v>
      </c>
      <c r="AU754" s="254" t="s">
        <v>84</v>
      </c>
      <c r="AV754" s="14" t="s">
        <v>84</v>
      </c>
      <c r="AW754" s="14" t="s">
        <v>33</v>
      </c>
      <c r="AX754" s="14" t="s">
        <v>71</v>
      </c>
      <c r="AY754" s="254" t="s">
        <v>192</v>
      </c>
    </row>
    <row r="755" s="14" customFormat="1">
      <c r="A755" s="14"/>
      <c r="B755" s="244"/>
      <c r="C755" s="245"/>
      <c r="D755" s="235" t="s">
        <v>204</v>
      </c>
      <c r="E755" s="246" t="s">
        <v>19</v>
      </c>
      <c r="F755" s="247" t="s">
        <v>295</v>
      </c>
      <c r="G755" s="245"/>
      <c r="H755" s="248">
        <v>0.114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204</v>
      </c>
      <c r="AU755" s="254" t="s">
        <v>84</v>
      </c>
      <c r="AV755" s="14" t="s">
        <v>84</v>
      </c>
      <c r="AW755" s="14" t="s">
        <v>33</v>
      </c>
      <c r="AX755" s="14" t="s">
        <v>71</v>
      </c>
      <c r="AY755" s="254" t="s">
        <v>192</v>
      </c>
    </row>
    <row r="756" s="14" customFormat="1">
      <c r="A756" s="14"/>
      <c r="B756" s="244"/>
      <c r="C756" s="245"/>
      <c r="D756" s="235" t="s">
        <v>204</v>
      </c>
      <c r="E756" s="246" t="s">
        <v>19</v>
      </c>
      <c r="F756" s="247" t="s">
        <v>296</v>
      </c>
      <c r="G756" s="245"/>
      <c r="H756" s="248">
        <v>0.085000000000000006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204</v>
      </c>
      <c r="AU756" s="254" t="s">
        <v>84</v>
      </c>
      <c r="AV756" s="14" t="s">
        <v>84</v>
      </c>
      <c r="AW756" s="14" t="s">
        <v>33</v>
      </c>
      <c r="AX756" s="14" t="s">
        <v>71</v>
      </c>
      <c r="AY756" s="254" t="s">
        <v>192</v>
      </c>
    </row>
    <row r="757" s="14" customFormat="1">
      <c r="A757" s="14"/>
      <c r="B757" s="244"/>
      <c r="C757" s="245"/>
      <c r="D757" s="235" t="s">
        <v>204</v>
      </c>
      <c r="E757" s="246" t="s">
        <v>19</v>
      </c>
      <c r="F757" s="247" t="s">
        <v>297</v>
      </c>
      <c r="G757" s="245"/>
      <c r="H757" s="248">
        <v>0.025999999999999999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204</v>
      </c>
      <c r="AU757" s="254" t="s">
        <v>84</v>
      </c>
      <c r="AV757" s="14" t="s">
        <v>84</v>
      </c>
      <c r="AW757" s="14" t="s">
        <v>33</v>
      </c>
      <c r="AX757" s="14" t="s">
        <v>71</v>
      </c>
      <c r="AY757" s="254" t="s">
        <v>192</v>
      </c>
    </row>
    <row r="758" s="14" customFormat="1">
      <c r="A758" s="14"/>
      <c r="B758" s="244"/>
      <c r="C758" s="245"/>
      <c r="D758" s="235" t="s">
        <v>204</v>
      </c>
      <c r="E758" s="246" t="s">
        <v>19</v>
      </c>
      <c r="F758" s="247" t="s">
        <v>294</v>
      </c>
      <c r="G758" s="245"/>
      <c r="H758" s="248">
        <v>0.024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204</v>
      </c>
      <c r="AU758" s="254" t="s">
        <v>84</v>
      </c>
      <c r="AV758" s="14" t="s">
        <v>84</v>
      </c>
      <c r="AW758" s="14" t="s">
        <v>33</v>
      </c>
      <c r="AX758" s="14" t="s">
        <v>71</v>
      </c>
      <c r="AY758" s="254" t="s">
        <v>192</v>
      </c>
    </row>
    <row r="759" s="14" customFormat="1">
      <c r="A759" s="14"/>
      <c r="B759" s="244"/>
      <c r="C759" s="245"/>
      <c r="D759" s="235" t="s">
        <v>204</v>
      </c>
      <c r="E759" s="246" t="s">
        <v>19</v>
      </c>
      <c r="F759" s="247" t="s">
        <v>735</v>
      </c>
      <c r="G759" s="245"/>
      <c r="H759" s="248">
        <v>5.4779999999999998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204</v>
      </c>
      <c r="AU759" s="254" t="s">
        <v>84</v>
      </c>
      <c r="AV759" s="14" t="s">
        <v>84</v>
      </c>
      <c r="AW759" s="14" t="s">
        <v>33</v>
      </c>
      <c r="AX759" s="14" t="s">
        <v>71</v>
      </c>
      <c r="AY759" s="254" t="s">
        <v>192</v>
      </c>
    </row>
    <row r="760" s="14" customFormat="1">
      <c r="A760" s="14"/>
      <c r="B760" s="244"/>
      <c r="C760" s="245"/>
      <c r="D760" s="235" t="s">
        <v>204</v>
      </c>
      <c r="E760" s="246" t="s">
        <v>19</v>
      </c>
      <c r="F760" s="247" t="s">
        <v>293</v>
      </c>
      <c r="G760" s="245"/>
      <c r="H760" s="248">
        <v>0.26700000000000002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204</v>
      </c>
      <c r="AU760" s="254" t="s">
        <v>84</v>
      </c>
      <c r="AV760" s="14" t="s">
        <v>84</v>
      </c>
      <c r="AW760" s="14" t="s">
        <v>33</v>
      </c>
      <c r="AX760" s="14" t="s">
        <v>71</v>
      </c>
      <c r="AY760" s="254" t="s">
        <v>192</v>
      </c>
    </row>
    <row r="761" s="13" customFormat="1">
      <c r="A761" s="13"/>
      <c r="B761" s="233"/>
      <c r="C761" s="234"/>
      <c r="D761" s="235" t="s">
        <v>204</v>
      </c>
      <c r="E761" s="236" t="s">
        <v>19</v>
      </c>
      <c r="F761" s="237" t="s">
        <v>282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204</v>
      </c>
      <c r="AU761" s="243" t="s">
        <v>84</v>
      </c>
      <c r="AV761" s="13" t="s">
        <v>78</v>
      </c>
      <c r="AW761" s="13" t="s">
        <v>33</v>
      </c>
      <c r="AX761" s="13" t="s">
        <v>71</v>
      </c>
      <c r="AY761" s="243" t="s">
        <v>192</v>
      </c>
    </row>
    <row r="762" s="14" customFormat="1">
      <c r="A762" s="14"/>
      <c r="B762" s="244"/>
      <c r="C762" s="245"/>
      <c r="D762" s="235" t="s">
        <v>204</v>
      </c>
      <c r="E762" s="246" t="s">
        <v>19</v>
      </c>
      <c r="F762" s="247" t="s">
        <v>736</v>
      </c>
      <c r="G762" s="245"/>
      <c r="H762" s="248">
        <v>0.45000000000000001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204</v>
      </c>
      <c r="AU762" s="254" t="s">
        <v>84</v>
      </c>
      <c r="AV762" s="14" t="s">
        <v>84</v>
      </c>
      <c r="AW762" s="14" t="s">
        <v>33</v>
      </c>
      <c r="AX762" s="14" t="s">
        <v>71</v>
      </c>
      <c r="AY762" s="254" t="s">
        <v>192</v>
      </c>
    </row>
    <row r="763" s="14" customFormat="1">
      <c r="A763" s="14"/>
      <c r="B763" s="244"/>
      <c r="C763" s="245"/>
      <c r="D763" s="235" t="s">
        <v>204</v>
      </c>
      <c r="E763" s="246" t="s">
        <v>19</v>
      </c>
      <c r="F763" s="247" t="s">
        <v>737</v>
      </c>
      <c r="G763" s="245"/>
      <c r="H763" s="248">
        <v>1.373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204</v>
      </c>
      <c r="AU763" s="254" t="s">
        <v>84</v>
      </c>
      <c r="AV763" s="14" t="s">
        <v>84</v>
      </c>
      <c r="AW763" s="14" t="s">
        <v>33</v>
      </c>
      <c r="AX763" s="14" t="s">
        <v>71</v>
      </c>
      <c r="AY763" s="254" t="s">
        <v>192</v>
      </c>
    </row>
    <row r="764" s="14" customFormat="1">
      <c r="A764" s="14"/>
      <c r="B764" s="244"/>
      <c r="C764" s="245"/>
      <c r="D764" s="235" t="s">
        <v>204</v>
      </c>
      <c r="E764" s="246" t="s">
        <v>19</v>
      </c>
      <c r="F764" s="247" t="s">
        <v>738</v>
      </c>
      <c r="G764" s="245"/>
      <c r="H764" s="248">
        <v>1.575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204</v>
      </c>
      <c r="AU764" s="254" t="s">
        <v>84</v>
      </c>
      <c r="AV764" s="14" t="s">
        <v>84</v>
      </c>
      <c r="AW764" s="14" t="s">
        <v>33</v>
      </c>
      <c r="AX764" s="14" t="s">
        <v>71</v>
      </c>
      <c r="AY764" s="254" t="s">
        <v>192</v>
      </c>
    </row>
    <row r="765" s="15" customFormat="1">
      <c r="A765" s="15"/>
      <c r="B765" s="255"/>
      <c r="C765" s="256"/>
      <c r="D765" s="235" t="s">
        <v>204</v>
      </c>
      <c r="E765" s="257" t="s">
        <v>19</v>
      </c>
      <c r="F765" s="258" t="s">
        <v>210</v>
      </c>
      <c r="G765" s="256"/>
      <c r="H765" s="259">
        <v>16.706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204</v>
      </c>
      <c r="AU765" s="265" t="s">
        <v>84</v>
      </c>
      <c r="AV765" s="15" t="s">
        <v>200</v>
      </c>
      <c r="AW765" s="15" t="s">
        <v>33</v>
      </c>
      <c r="AX765" s="15" t="s">
        <v>78</v>
      </c>
      <c r="AY765" s="265" t="s">
        <v>192</v>
      </c>
    </row>
    <row r="766" s="2" customFormat="1" ht="21.75" customHeight="1">
      <c r="A766" s="41"/>
      <c r="B766" s="42"/>
      <c r="C766" s="215" t="s">
        <v>744</v>
      </c>
      <c r="D766" s="215" t="s">
        <v>195</v>
      </c>
      <c r="E766" s="216" t="s">
        <v>745</v>
      </c>
      <c r="F766" s="217" t="s">
        <v>746</v>
      </c>
      <c r="G766" s="218" t="s">
        <v>239</v>
      </c>
      <c r="H766" s="219">
        <v>16.706</v>
      </c>
      <c r="I766" s="220"/>
      <c r="J766" s="221">
        <f>ROUND(I766*H766,2)</f>
        <v>0</v>
      </c>
      <c r="K766" s="217" t="s">
        <v>199</v>
      </c>
      <c r="L766" s="47"/>
      <c r="M766" s="222" t="s">
        <v>19</v>
      </c>
      <c r="N766" s="223" t="s">
        <v>43</v>
      </c>
      <c r="O766" s="87"/>
      <c r="P766" s="224">
        <f>O766*H766</f>
        <v>0</v>
      </c>
      <c r="Q766" s="224">
        <v>0.0053499999999999997</v>
      </c>
      <c r="R766" s="224">
        <f>Q766*H766</f>
        <v>0.089377099999999987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321</v>
      </c>
      <c r="AT766" s="226" t="s">
        <v>195</v>
      </c>
      <c r="AU766" s="226" t="s">
        <v>84</v>
      </c>
      <c r="AY766" s="20" t="s">
        <v>192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84</v>
      </c>
      <c r="BK766" s="227">
        <f>ROUND(I766*H766,2)</f>
        <v>0</v>
      </c>
      <c r="BL766" s="20" t="s">
        <v>321</v>
      </c>
      <c r="BM766" s="226" t="s">
        <v>747</v>
      </c>
    </row>
    <row r="767" s="2" customFormat="1">
      <c r="A767" s="41"/>
      <c r="B767" s="42"/>
      <c r="C767" s="43"/>
      <c r="D767" s="228" t="s">
        <v>202</v>
      </c>
      <c r="E767" s="43"/>
      <c r="F767" s="229" t="s">
        <v>748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202</v>
      </c>
      <c r="AU767" s="20" t="s">
        <v>84</v>
      </c>
    </row>
    <row r="768" s="13" customFormat="1">
      <c r="A768" s="13"/>
      <c r="B768" s="233"/>
      <c r="C768" s="234"/>
      <c r="D768" s="235" t="s">
        <v>204</v>
      </c>
      <c r="E768" s="236" t="s">
        <v>19</v>
      </c>
      <c r="F768" s="237" t="s">
        <v>205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204</v>
      </c>
      <c r="AU768" s="243" t="s">
        <v>84</v>
      </c>
      <c r="AV768" s="13" t="s">
        <v>78</v>
      </c>
      <c r="AW768" s="13" t="s">
        <v>33</v>
      </c>
      <c r="AX768" s="13" t="s">
        <v>71</v>
      </c>
      <c r="AY768" s="243" t="s">
        <v>192</v>
      </c>
    </row>
    <row r="769" s="13" customFormat="1">
      <c r="A769" s="13"/>
      <c r="B769" s="233"/>
      <c r="C769" s="234"/>
      <c r="D769" s="235" t="s">
        <v>204</v>
      </c>
      <c r="E769" s="236" t="s">
        <v>19</v>
      </c>
      <c r="F769" s="237" t="s">
        <v>268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204</v>
      </c>
      <c r="AU769" s="243" t="s">
        <v>84</v>
      </c>
      <c r="AV769" s="13" t="s">
        <v>78</v>
      </c>
      <c r="AW769" s="13" t="s">
        <v>33</v>
      </c>
      <c r="AX769" s="13" t="s">
        <v>71</v>
      </c>
      <c r="AY769" s="243" t="s">
        <v>192</v>
      </c>
    </row>
    <row r="770" s="14" customFormat="1">
      <c r="A770" s="14"/>
      <c r="B770" s="244"/>
      <c r="C770" s="245"/>
      <c r="D770" s="235" t="s">
        <v>204</v>
      </c>
      <c r="E770" s="246" t="s">
        <v>19</v>
      </c>
      <c r="F770" s="247" t="s">
        <v>733</v>
      </c>
      <c r="G770" s="245"/>
      <c r="H770" s="248">
        <v>8.4900000000000002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204</v>
      </c>
      <c r="AU770" s="254" t="s">
        <v>84</v>
      </c>
      <c r="AV770" s="14" t="s">
        <v>84</v>
      </c>
      <c r="AW770" s="14" t="s">
        <v>33</v>
      </c>
      <c r="AX770" s="14" t="s">
        <v>71</v>
      </c>
      <c r="AY770" s="254" t="s">
        <v>192</v>
      </c>
    </row>
    <row r="771" s="14" customFormat="1">
      <c r="A771" s="14"/>
      <c r="B771" s="244"/>
      <c r="C771" s="245"/>
      <c r="D771" s="235" t="s">
        <v>204</v>
      </c>
      <c r="E771" s="246" t="s">
        <v>19</v>
      </c>
      <c r="F771" s="247" t="s">
        <v>734</v>
      </c>
      <c r="G771" s="245"/>
      <c r="H771" s="248">
        <v>-1.2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204</v>
      </c>
      <c r="AU771" s="254" t="s">
        <v>84</v>
      </c>
      <c r="AV771" s="14" t="s">
        <v>84</v>
      </c>
      <c r="AW771" s="14" t="s">
        <v>33</v>
      </c>
      <c r="AX771" s="14" t="s">
        <v>71</v>
      </c>
      <c r="AY771" s="254" t="s">
        <v>192</v>
      </c>
    </row>
    <row r="772" s="14" customFormat="1">
      <c r="A772" s="14"/>
      <c r="B772" s="244"/>
      <c r="C772" s="245"/>
      <c r="D772" s="235" t="s">
        <v>204</v>
      </c>
      <c r="E772" s="246" t="s">
        <v>19</v>
      </c>
      <c r="F772" s="247" t="s">
        <v>294</v>
      </c>
      <c r="G772" s="245"/>
      <c r="H772" s="248">
        <v>0.024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204</v>
      </c>
      <c r="AU772" s="254" t="s">
        <v>84</v>
      </c>
      <c r="AV772" s="14" t="s">
        <v>84</v>
      </c>
      <c r="AW772" s="14" t="s">
        <v>33</v>
      </c>
      <c r="AX772" s="14" t="s">
        <v>71</v>
      </c>
      <c r="AY772" s="254" t="s">
        <v>192</v>
      </c>
    </row>
    <row r="773" s="14" customFormat="1">
      <c r="A773" s="14"/>
      <c r="B773" s="244"/>
      <c r="C773" s="245"/>
      <c r="D773" s="235" t="s">
        <v>204</v>
      </c>
      <c r="E773" s="246" t="s">
        <v>19</v>
      </c>
      <c r="F773" s="247" t="s">
        <v>295</v>
      </c>
      <c r="G773" s="245"/>
      <c r="H773" s="248">
        <v>0.114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204</v>
      </c>
      <c r="AU773" s="254" t="s">
        <v>84</v>
      </c>
      <c r="AV773" s="14" t="s">
        <v>84</v>
      </c>
      <c r="AW773" s="14" t="s">
        <v>33</v>
      </c>
      <c r="AX773" s="14" t="s">
        <v>71</v>
      </c>
      <c r="AY773" s="254" t="s">
        <v>192</v>
      </c>
    </row>
    <row r="774" s="14" customFormat="1">
      <c r="A774" s="14"/>
      <c r="B774" s="244"/>
      <c r="C774" s="245"/>
      <c r="D774" s="235" t="s">
        <v>204</v>
      </c>
      <c r="E774" s="246" t="s">
        <v>19</v>
      </c>
      <c r="F774" s="247" t="s">
        <v>296</v>
      </c>
      <c r="G774" s="245"/>
      <c r="H774" s="248">
        <v>0.085000000000000006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204</v>
      </c>
      <c r="AU774" s="254" t="s">
        <v>84</v>
      </c>
      <c r="AV774" s="14" t="s">
        <v>84</v>
      </c>
      <c r="AW774" s="14" t="s">
        <v>33</v>
      </c>
      <c r="AX774" s="14" t="s">
        <v>71</v>
      </c>
      <c r="AY774" s="254" t="s">
        <v>192</v>
      </c>
    </row>
    <row r="775" s="14" customFormat="1">
      <c r="A775" s="14"/>
      <c r="B775" s="244"/>
      <c r="C775" s="245"/>
      <c r="D775" s="235" t="s">
        <v>204</v>
      </c>
      <c r="E775" s="246" t="s">
        <v>19</v>
      </c>
      <c r="F775" s="247" t="s">
        <v>297</v>
      </c>
      <c r="G775" s="245"/>
      <c r="H775" s="248">
        <v>0.025999999999999999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204</v>
      </c>
      <c r="AU775" s="254" t="s">
        <v>84</v>
      </c>
      <c r="AV775" s="14" t="s">
        <v>84</v>
      </c>
      <c r="AW775" s="14" t="s">
        <v>33</v>
      </c>
      <c r="AX775" s="14" t="s">
        <v>71</v>
      </c>
      <c r="AY775" s="254" t="s">
        <v>192</v>
      </c>
    </row>
    <row r="776" s="14" customFormat="1">
      <c r="A776" s="14"/>
      <c r="B776" s="244"/>
      <c r="C776" s="245"/>
      <c r="D776" s="235" t="s">
        <v>204</v>
      </c>
      <c r="E776" s="246" t="s">
        <v>19</v>
      </c>
      <c r="F776" s="247" t="s">
        <v>294</v>
      </c>
      <c r="G776" s="245"/>
      <c r="H776" s="248">
        <v>0.024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204</v>
      </c>
      <c r="AU776" s="254" t="s">
        <v>84</v>
      </c>
      <c r="AV776" s="14" t="s">
        <v>84</v>
      </c>
      <c r="AW776" s="14" t="s">
        <v>33</v>
      </c>
      <c r="AX776" s="14" t="s">
        <v>71</v>
      </c>
      <c r="AY776" s="254" t="s">
        <v>192</v>
      </c>
    </row>
    <row r="777" s="14" customFormat="1">
      <c r="A777" s="14"/>
      <c r="B777" s="244"/>
      <c r="C777" s="245"/>
      <c r="D777" s="235" t="s">
        <v>204</v>
      </c>
      <c r="E777" s="246" t="s">
        <v>19</v>
      </c>
      <c r="F777" s="247" t="s">
        <v>735</v>
      </c>
      <c r="G777" s="245"/>
      <c r="H777" s="248">
        <v>5.4779999999999998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204</v>
      </c>
      <c r="AU777" s="254" t="s">
        <v>84</v>
      </c>
      <c r="AV777" s="14" t="s">
        <v>84</v>
      </c>
      <c r="AW777" s="14" t="s">
        <v>33</v>
      </c>
      <c r="AX777" s="14" t="s">
        <v>71</v>
      </c>
      <c r="AY777" s="254" t="s">
        <v>192</v>
      </c>
    </row>
    <row r="778" s="14" customFormat="1">
      <c r="A778" s="14"/>
      <c r="B778" s="244"/>
      <c r="C778" s="245"/>
      <c r="D778" s="235" t="s">
        <v>204</v>
      </c>
      <c r="E778" s="246" t="s">
        <v>19</v>
      </c>
      <c r="F778" s="247" t="s">
        <v>293</v>
      </c>
      <c r="G778" s="245"/>
      <c r="H778" s="248">
        <v>0.26700000000000002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204</v>
      </c>
      <c r="AU778" s="254" t="s">
        <v>84</v>
      </c>
      <c r="AV778" s="14" t="s">
        <v>84</v>
      </c>
      <c r="AW778" s="14" t="s">
        <v>33</v>
      </c>
      <c r="AX778" s="14" t="s">
        <v>71</v>
      </c>
      <c r="AY778" s="254" t="s">
        <v>192</v>
      </c>
    </row>
    <row r="779" s="13" customFormat="1">
      <c r="A779" s="13"/>
      <c r="B779" s="233"/>
      <c r="C779" s="234"/>
      <c r="D779" s="235" t="s">
        <v>204</v>
      </c>
      <c r="E779" s="236" t="s">
        <v>19</v>
      </c>
      <c r="F779" s="237" t="s">
        <v>282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204</v>
      </c>
      <c r="AU779" s="243" t="s">
        <v>84</v>
      </c>
      <c r="AV779" s="13" t="s">
        <v>78</v>
      </c>
      <c r="AW779" s="13" t="s">
        <v>33</v>
      </c>
      <c r="AX779" s="13" t="s">
        <v>71</v>
      </c>
      <c r="AY779" s="243" t="s">
        <v>192</v>
      </c>
    </row>
    <row r="780" s="14" customFormat="1">
      <c r="A780" s="14"/>
      <c r="B780" s="244"/>
      <c r="C780" s="245"/>
      <c r="D780" s="235" t="s">
        <v>204</v>
      </c>
      <c r="E780" s="246" t="s">
        <v>19</v>
      </c>
      <c r="F780" s="247" t="s">
        <v>736</v>
      </c>
      <c r="G780" s="245"/>
      <c r="H780" s="248">
        <v>0.45000000000000001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204</v>
      </c>
      <c r="AU780" s="254" t="s">
        <v>84</v>
      </c>
      <c r="AV780" s="14" t="s">
        <v>84</v>
      </c>
      <c r="AW780" s="14" t="s">
        <v>33</v>
      </c>
      <c r="AX780" s="14" t="s">
        <v>71</v>
      </c>
      <c r="AY780" s="254" t="s">
        <v>192</v>
      </c>
    </row>
    <row r="781" s="14" customFormat="1">
      <c r="A781" s="14"/>
      <c r="B781" s="244"/>
      <c r="C781" s="245"/>
      <c r="D781" s="235" t="s">
        <v>204</v>
      </c>
      <c r="E781" s="246" t="s">
        <v>19</v>
      </c>
      <c r="F781" s="247" t="s">
        <v>737</v>
      </c>
      <c r="G781" s="245"/>
      <c r="H781" s="248">
        <v>1.373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204</v>
      </c>
      <c r="AU781" s="254" t="s">
        <v>84</v>
      </c>
      <c r="AV781" s="14" t="s">
        <v>84</v>
      </c>
      <c r="AW781" s="14" t="s">
        <v>33</v>
      </c>
      <c r="AX781" s="14" t="s">
        <v>71</v>
      </c>
      <c r="AY781" s="254" t="s">
        <v>192</v>
      </c>
    </row>
    <row r="782" s="14" customFormat="1">
      <c r="A782" s="14"/>
      <c r="B782" s="244"/>
      <c r="C782" s="245"/>
      <c r="D782" s="235" t="s">
        <v>204</v>
      </c>
      <c r="E782" s="246" t="s">
        <v>19</v>
      </c>
      <c r="F782" s="247" t="s">
        <v>738</v>
      </c>
      <c r="G782" s="245"/>
      <c r="H782" s="248">
        <v>1.575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204</v>
      </c>
      <c r="AU782" s="254" t="s">
        <v>84</v>
      </c>
      <c r="AV782" s="14" t="s">
        <v>84</v>
      </c>
      <c r="AW782" s="14" t="s">
        <v>33</v>
      </c>
      <c r="AX782" s="14" t="s">
        <v>71</v>
      </c>
      <c r="AY782" s="254" t="s">
        <v>192</v>
      </c>
    </row>
    <row r="783" s="15" customFormat="1">
      <c r="A783" s="15"/>
      <c r="B783" s="255"/>
      <c r="C783" s="256"/>
      <c r="D783" s="235" t="s">
        <v>204</v>
      </c>
      <c r="E783" s="257" t="s">
        <v>19</v>
      </c>
      <c r="F783" s="258" t="s">
        <v>210</v>
      </c>
      <c r="G783" s="256"/>
      <c r="H783" s="259">
        <v>16.706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204</v>
      </c>
      <c r="AU783" s="265" t="s">
        <v>84</v>
      </c>
      <c r="AV783" s="15" t="s">
        <v>200</v>
      </c>
      <c r="AW783" s="15" t="s">
        <v>33</v>
      </c>
      <c r="AX783" s="15" t="s">
        <v>78</v>
      </c>
      <c r="AY783" s="265" t="s">
        <v>192</v>
      </c>
    </row>
    <row r="784" s="2" customFormat="1" ht="16.5" customHeight="1">
      <c r="A784" s="41"/>
      <c r="B784" s="42"/>
      <c r="C784" s="266" t="s">
        <v>749</v>
      </c>
      <c r="D784" s="266" t="s">
        <v>211</v>
      </c>
      <c r="E784" s="267" t="s">
        <v>750</v>
      </c>
      <c r="F784" s="268" t="s">
        <v>751</v>
      </c>
      <c r="G784" s="269" t="s">
        <v>239</v>
      </c>
      <c r="H784" s="270">
        <v>18.376999999999999</v>
      </c>
      <c r="I784" s="271"/>
      <c r="J784" s="272">
        <f>ROUND(I784*H784,2)</f>
        <v>0</v>
      </c>
      <c r="K784" s="268" t="s">
        <v>199</v>
      </c>
      <c r="L784" s="273"/>
      <c r="M784" s="274" t="s">
        <v>19</v>
      </c>
      <c r="N784" s="275" t="s">
        <v>43</v>
      </c>
      <c r="O784" s="87"/>
      <c r="P784" s="224">
        <f>O784*H784</f>
        <v>0</v>
      </c>
      <c r="Q784" s="224">
        <v>0.012800000000000001</v>
      </c>
      <c r="R784" s="224">
        <f>Q784*H784</f>
        <v>0.23522560000000001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423</v>
      </c>
      <c r="AT784" s="226" t="s">
        <v>211</v>
      </c>
      <c r="AU784" s="226" t="s">
        <v>84</v>
      </c>
      <c r="AY784" s="20" t="s">
        <v>192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84</v>
      </c>
      <c r="BK784" s="227">
        <f>ROUND(I784*H784,2)</f>
        <v>0</v>
      </c>
      <c r="BL784" s="20" t="s">
        <v>321</v>
      </c>
      <c r="BM784" s="226" t="s">
        <v>752</v>
      </c>
    </row>
    <row r="785" s="13" customFormat="1">
      <c r="A785" s="13"/>
      <c r="B785" s="233"/>
      <c r="C785" s="234"/>
      <c r="D785" s="235" t="s">
        <v>204</v>
      </c>
      <c r="E785" s="236" t="s">
        <v>19</v>
      </c>
      <c r="F785" s="237" t="s">
        <v>205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204</v>
      </c>
      <c r="AU785" s="243" t="s">
        <v>84</v>
      </c>
      <c r="AV785" s="13" t="s">
        <v>78</v>
      </c>
      <c r="AW785" s="13" t="s">
        <v>33</v>
      </c>
      <c r="AX785" s="13" t="s">
        <v>71</v>
      </c>
      <c r="AY785" s="243" t="s">
        <v>192</v>
      </c>
    </row>
    <row r="786" s="13" customFormat="1">
      <c r="A786" s="13"/>
      <c r="B786" s="233"/>
      <c r="C786" s="234"/>
      <c r="D786" s="235" t="s">
        <v>204</v>
      </c>
      <c r="E786" s="236" t="s">
        <v>19</v>
      </c>
      <c r="F786" s="237" t="s">
        <v>268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204</v>
      </c>
      <c r="AU786" s="243" t="s">
        <v>84</v>
      </c>
      <c r="AV786" s="13" t="s">
        <v>78</v>
      </c>
      <c r="AW786" s="13" t="s">
        <v>33</v>
      </c>
      <c r="AX786" s="13" t="s">
        <v>71</v>
      </c>
      <c r="AY786" s="243" t="s">
        <v>192</v>
      </c>
    </row>
    <row r="787" s="14" customFormat="1">
      <c r="A787" s="14"/>
      <c r="B787" s="244"/>
      <c r="C787" s="245"/>
      <c r="D787" s="235" t="s">
        <v>204</v>
      </c>
      <c r="E787" s="246" t="s">
        <v>19</v>
      </c>
      <c r="F787" s="247" t="s">
        <v>733</v>
      </c>
      <c r="G787" s="245"/>
      <c r="H787" s="248">
        <v>8.4900000000000002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204</v>
      </c>
      <c r="AU787" s="254" t="s">
        <v>84</v>
      </c>
      <c r="AV787" s="14" t="s">
        <v>84</v>
      </c>
      <c r="AW787" s="14" t="s">
        <v>33</v>
      </c>
      <c r="AX787" s="14" t="s">
        <v>71</v>
      </c>
      <c r="AY787" s="254" t="s">
        <v>192</v>
      </c>
    </row>
    <row r="788" s="14" customFormat="1">
      <c r="A788" s="14"/>
      <c r="B788" s="244"/>
      <c r="C788" s="245"/>
      <c r="D788" s="235" t="s">
        <v>204</v>
      </c>
      <c r="E788" s="246" t="s">
        <v>19</v>
      </c>
      <c r="F788" s="247" t="s">
        <v>734</v>
      </c>
      <c r="G788" s="245"/>
      <c r="H788" s="248">
        <v>-1.2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204</v>
      </c>
      <c r="AU788" s="254" t="s">
        <v>84</v>
      </c>
      <c r="AV788" s="14" t="s">
        <v>84</v>
      </c>
      <c r="AW788" s="14" t="s">
        <v>33</v>
      </c>
      <c r="AX788" s="14" t="s">
        <v>71</v>
      </c>
      <c r="AY788" s="254" t="s">
        <v>192</v>
      </c>
    </row>
    <row r="789" s="14" customFormat="1">
      <c r="A789" s="14"/>
      <c r="B789" s="244"/>
      <c r="C789" s="245"/>
      <c r="D789" s="235" t="s">
        <v>204</v>
      </c>
      <c r="E789" s="246" t="s">
        <v>19</v>
      </c>
      <c r="F789" s="247" t="s">
        <v>294</v>
      </c>
      <c r="G789" s="245"/>
      <c r="H789" s="248">
        <v>0.024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204</v>
      </c>
      <c r="AU789" s="254" t="s">
        <v>84</v>
      </c>
      <c r="AV789" s="14" t="s">
        <v>84</v>
      </c>
      <c r="AW789" s="14" t="s">
        <v>33</v>
      </c>
      <c r="AX789" s="14" t="s">
        <v>71</v>
      </c>
      <c r="AY789" s="254" t="s">
        <v>192</v>
      </c>
    </row>
    <row r="790" s="14" customFormat="1">
      <c r="A790" s="14"/>
      <c r="B790" s="244"/>
      <c r="C790" s="245"/>
      <c r="D790" s="235" t="s">
        <v>204</v>
      </c>
      <c r="E790" s="246" t="s">
        <v>19</v>
      </c>
      <c r="F790" s="247" t="s">
        <v>295</v>
      </c>
      <c r="G790" s="245"/>
      <c r="H790" s="248">
        <v>0.114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204</v>
      </c>
      <c r="AU790" s="254" t="s">
        <v>84</v>
      </c>
      <c r="AV790" s="14" t="s">
        <v>84</v>
      </c>
      <c r="AW790" s="14" t="s">
        <v>33</v>
      </c>
      <c r="AX790" s="14" t="s">
        <v>71</v>
      </c>
      <c r="AY790" s="254" t="s">
        <v>192</v>
      </c>
    </row>
    <row r="791" s="14" customFormat="1">
      <c r="A791" s="14"/>
      <c r="B791" s="244"/>
      <c r="C791" s="245"/>
      <c r="D791" s="235" t="s">
        <v>204</v>
      </c>
      <c r="E791" s="246" t="s">
        <v>19</v>
      </c>
      <c r="F791" s="247" t="s">
        <v>296</v>
      </c>
      <c r="G791" s="245"/>
      <c r="H791" s="248">
        <v>0.085000000000000006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204</v>
      </c>
      <c r="AU791" s="254" t="s">
        <v>84</v>
      </c>
      <c r="AV791" s="14" t="s">
        <v>84</v>
      </c>
      <c r="AW791" s="14" t="s">
        <v>33</v>
      </c>
      <c r="AX791" s="14" t="s">
        <v>71</v>
      </c>
      <c r="AY791" s="254" t="s">
        <v>192</v>
      </c>
    </row>
    <row r="792" s="14" customFormat="1">
      <c r="A792" s="14"/>
      <c r="B792" s="244"/>
      <c r="C792" s="245"/>
      <c r="D792" s="235" t="s">
        <v>204</v>
      </c>
      <c r="E792" s="246" t="s">
        <v>19</v>
      </c>
      <c r="F792" s="247" t="s">
        <v>297</v>
      </c>
      <c r="G792" s="245"/>
      <c r="H792" s="248">
        <v>0.025999999999999999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204</v>
      </c>
      <c r="AU792" s="254" t="s">
        <v>84</v>
      </c>
      <c r="AV792" s="14" t="s">
        <v>84</v>
      </c>
      <c r="AW792" s="14" t="s">
        <v>33</v>
      </c>
      <c r="AX792" s="14" t="s">
        <v>71</v>
      </c>
      <c r="AY792" s="254" t="s">
        <v>192</v>
      </c>
    </row>
    <row r="793" s="14" customFormat="1">
      <c r="A793" s="14"/>
      <c r="B793" s="244"/>
      <c r="C793" s="245"/>
      <c r="D793" s="235" t="s">
        <v>204</v>
      </c>
      <c r="E793" s="246" t="s">
        <v>19</v>
      </c>
      <c r="F793" s="247" t="s">
        <v>294</v>
      </c>
      <c r="G793" s="245"/>
      <c r="H793" s="248">
        <v>0.024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204</v>
      </c>
      <c r="AU793" s="254" t="s">
        <v>84</v>
      </c>
      <c r="AV793" s="14" t="s">
        <v>84</v>
      </c>
      <c r="AW793" s="14" t="s">
        <v>33</v>
      </c>
      <c r="AX793" s="14" t="s">
        <v>71</v>
      </c>
      <c r="AY793" s="254" t="s">
        <v>192</v>
      </c>
    </row>
    <row r="794" s="14" customFormat="1">
      <c r="A794" s="14"/>
      <c r="B794" s="244"/>
      <c r="C794" s="245"/>
      <c r="D794" s="235" t="s">
        <v>204</v>
      </c>
      <c r="E794" s="246" t="s">
        <v>19</v>
      </c>
      <c r="F794" s="247" t="s">
        <v>735</v>
      </c>
      <c r="G794" s="245"/>
      <c r="H794" s="248">
        <v>5.4779999999999998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204</v>
      </c>
      <c r="AU794" s="254" t="s">
        <v>84</v>
      </c>
      <c r="AV794" s="14" t="s">
        <v>84</v>
      </c>
      <c r="AW794" s="14" t="s">
        <v>33</v>
      </c>
      <c r="AX794" s="14" t="s">
        <v>71</v>
      </c>
      <c r="AY794" s="254" t="s">
        <v>192</v>
      </c>
    </row>
    <row r="795" s="14" customFormat="1">
      <c r="A795" s="14"/>
      <c r="B795" s="244"/>
      <c r="C795" s="245"/>
      <c r="D795" s="235" t="s">
        <v>204</v>
      </c>
      <c r="E795" s="246" t="s">
        <v>19</v>
      </c>
      <c r="F795" s="247" t="s">
        <v>293</v>
      </c>
      <c r="G795" s="245"/>
      <c r="H795" s="248">
        <v>0.26700000000000002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204</v>
      </c>
      <c r="AU795" s="254" t="s">
        <v>84</v>
      </c>
      <c r="AV795" s="14" t="s">
        <v>84</v>
      </c>
      <c r="AW795" s="14" t="s">
        <v>33</v>
      </c>
      <c r="AX795" s="14" t="s">
        <v>71</v>
      </c>
      <c r="AY795" s="254" t="s">
        <v>192</v>
      </c>
    </row>
    <row r="796" s="13" customFormat="1">
      <c r="A796" s="13"/>
      <c r="B796" s="233"/>
      <c r="C796" s="234"/>
      <c r="D796" s="235" t="s">
        <v>204</v>
      </c>
      <c r="E796" s="236" t="s">
        <v>19</v>
      </c>
      <c r="F796" s="237" t="s">
        <v>282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204</v>
      </c>
      <c r="AU796" s="243" t="s">
        <v>84</v>
      </c>
      <c r="AV796" s="13" t="s">
        <v>78</v>
      </c>
      <c r="AW796" s="13" t="s">
        <v>33</v>
      </c>
      <c r="AX796" s="13" t="s">
        <v>71</v>
      </c>
      <c r="AY796" s="243" t="s">
        <v>192</v>
      </c>
    </row>
    <row r="797" s="14" customFormat="1">
      <c r="A797" s="14"/>
      <c r="B797" s="244"/>
      <c r="C797" s="245"/>
      <c r="D797" s="235" t="s">
        <v>204</v>
      </c>
      <c r="E797" s="246" t="s">
        <v>19</v>
      </c>
      <c r="F797" s="247" t="s">
        <v>736</v>
      </c>
      <c r="G797" s="245"/>
      <c r="H797" s="248">
        <v>0.45000000000000001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204</v>
      </c>
      <c r="AU797" s="254" t="s">
        <v>84</v>
      </c>
      <c r="AV797" s="14" t="s">
        <v>84</v>
      </c>
      <c r="AW797" s="14" t="s">
        <v>33</v>
      </c>
      <c r="AX797" s="14" t="s">
        <v>71</v>
      </c>
      <c r="AY797" s="254" t="s">
        <v>192</v>
      </c>
    </row>
    <row r="798" s="14" customFormat="1">
      <c r="A798" s="14"/>
      <c r="B798" s="244"/>
      <c r="C798" s="245"/>
      <c r="D798" s="235" t="s">
        <v>204</v>
      </c>
      <c r="E798" s="246" t="s">
        <v>19</v>
      </c>
      <c r="F798" s="247" t="s">
        <v>737</v>
      </c>
      <c r="G798" s="245"/>
      <c r="H798" s="248">
        <v>1.373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204</v>
      </c>
      <c r="AU798" s="254" t="s">
        <v>84</v>
      </c>
      <c r="AV798" s="14" t="s">
        <v>84</v>
      </c>
      <c r="AW798" s="14" t="s">
        <v>33</v>
      </c>
      <c r="AX798" s="14" t="s">
        <v>71</v>
      </c>
      <c r="AY798" s="254" t="s">
        <v>192</v>
      </c>
    </row>
    <row r="799" s="14" customFormat="1">
      <c r="A799" s="14"/>
      <c r="B799" s="244"/>
      <c r="C799" s="245"/>
      <c r="D799" s="235" t="s">
        <v>204</v>
      </c>
      <c r="E799" s="246" t="s">
        <v>19</v>
      </c>
      <c r="F799" s="247" t="s">
        <v>738</v>
      </c>
      <c r="G799" s="245"/>
      <c r="H799" s="248">
        <v>1.575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204</v>
      </c>
      <c r="AU799" s="254" t="s">
        <v>84</v>
      </c>
      <c r="AV799" s="14" t="s">
        <v>84</v>
      </c>
      <c r="AW799" s="14" t="s">
        <v>33</v>
      </c>
      <c r="AX799" s="14" t="s">
        <v>71</v>
      </c>
      <c r="AY799" s="254" t="s">
        <v>192</v>
      </c>
    </row>
    <row r="800" s="15" customFormat="1">
      <c r="A800" s="15"/>
      <c r="B800" s="255"/>
      <c r="C800" s="256"/>
      <c r="D800" s="235" t="s">
        <v>204</v>
      </c>
      <c r="E800" s="257" t="s">
        <v>19</v>
      </c>
      <c r="F800" s="258" t="s">
        <v>210</v>
      </c>
      <c r="G800" s="256"/>
      <c r="H800" s="259">
        <v>16.706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204</v>
      </c>
      <c r="AU800" s="265" t="s">
        <v>84</v>
      </c>
      <c r="AV800" s="15" t="s">
        <v>200</v>
      </c>
      <c r="AW800" s="15" t="s">
        <v>33</v>
      </c>
      <c r="AX800" s="15" t="s">
        <v>78</v>
      </c>
      <c r="AY800" s="265" t="s">
        <v>192</v>
      </c>
    </row>
    <row r="801" s="14" customFormat="1">
      <c r="A801" s="14"/>
      <c r="B801" s="244"/>
      <c r="C801" s="245"/>
      <c r="D801" s="235" t="s">
        <v>204</v>
      </c>
      <c r="E801" s="245"/>
      <c r="F801" s="247" t="s">
        <v>753</v>
      </c>
      <c r="G801" s="245"/>
      <c r="H801" s="248">
        <v>18.376999999999999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204</v>
      </c>
      <c r="AU801" s="254" t="s">
        <v>84</v>
      </c>
      <c r="AV801" s="14" t="s">
        <v>84</v>
      </c>
      <c r="AW801" s="14" t="s">
        <v>4</v>
      </c>
      <c r="AX801" s="14" t="s">
        <v>78</v>
      </c>
      <c r="AY801" s="254" t="s">
        <v>192</v>
      </c>
    </row>
    <row r="802" s="2" customFormat="1" ht="16.5" customHeight="1">
      <c r="A802" s="41"/>
      <c r="B802" s="42"/>
      <c r="C802" s="215" t="s">
        <v>754</v>
      </c>
      <c r="D802" s="215" t="s">
        <v>195</v>
      </c>
      <c r="E802" s="216" t="s">
        <v>755</v>
      </c>
      <c r="F802" s="217" t="s">
        <v>756</v>
      </c>
      <c r="G802" s="218" t="s">
        <v>214</v>
      </c>
      <c r="H802" s="219">
        <v>9.4949999999999992</v>
      </c>
      <c r="I802" s="220"/>
      <c r="J802" s="221">
        <f>ROUND(I802*H802,2)</f>
        <v>0</v>
      </c>
      <c r="K802" s="217" t="s">
        <v>199</v>
      </c>
      <c r="L802" s="47"/>
      <c r="M802" s="222" t="s">
        <v>19</v>
      </c>
      <c r="N802" s="223" t="s">
        <v>43</v>
      </c>
      <c r="O802" s="87"/>
      <c r="P802" s="224">
        <f>O802*H802</f>
        <v>0</v>
      </c>
      <c r="Q802" s="224">
        <v>0.00020000000000000001</v>
      </c>
      <c r="R802" s="224">
        <f>Q802*H802</f>
        <v>0.0018989999999999999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321</v>
      </c>
      <c r="AT802" s="226" t="s">
        <v>195</v>
      </c>
      <c r="AU802" s="226" t="s">
        <v>84</v>
      </c>
      <c r="AY802" s="20" t="s">
        <v>192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84</v>
      </c>
      <c r="BK802" s="227">
        <f>ROUND(I802*H802,2)</f>
        <v>0</v>
      </c>
      <c r="BL802" s="20" t="s">
        <v>321</v>
      </c>
      <c r="BM802" s="226" t="s">
        <v>757</v>
      </c>
    </row>
    <row r="803" s="2" customFormat="1">
      <c r="A803" s="41"/>
      <c r="B803" s="42"/>
      <c r="C803" s="43"/>
      <c r="D803" s="228" t="s">
        <v>202</v>
      </c>
      <c r="E803" s="43"/>
      <c r="F803" s="229" t="s">
        <v>758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202</v>
      </c>
      <c r="AU803" s="20" t="s">
        <v>84</v>
      </c>
    </row>
    <row r="804" s="13" customFormat="1">
      <c r="A804" s="13"/>
      <c r="B804" s="233"/>
      <c r="C804" s="234"/>
      <c r="D804" s="235" t="s">
        <v>204</v>
      </c>
      <c r="E804" s="236" t="s">
        <v>19</v>
      </c>
      <c r="F804" s="237" t="s">
        <v>205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204</v>
      </c>
      <c r="AU804" s="243" t="s">
        <v>84</v>
      </c>
      <c r="AV804" s="13" t="s">
        <v>78</v>
      </c>
      <c r="AW804" s="13" t="s">
        <v>33</v>
      </c>
      <c r="AX804" s="13" t="s">
        <v>71</v>
      </c>
      <c r="AY804" s="243" t="s">
        <v>192</v>
      </c>
    </row>
    <row r="805" s="13" customFormat="1">
      <c r="A805" s="13"/>
      <c r="B805" s="233"/>
      <c r="C805" s="234"/>
      <c r="D805" s="235" t="s">
        <v>204</v>
      </c>
      <c r="E805" s="236" t="s">
        <v>19</v>
      </c>
      <c r="F805" s="237" t="s">
        <v>268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204</v>
      </c>
      <c r="AU805" s="243" t="s">
        <v>84</v>
      </c>
      <c r="AV805" s="13" t="s">
        <v>78</v>
      </c>
      <c r="AW805" s="13" t="s">
        <v>33</v>
      </c>
      <c r="AX805" s="13" t="s">
        <v>71</v>
      </c>
      <c r="AY805" s="243" t="s">
        <v>192</v>
      </c>
    </row>
    <row r="806" s="14" customFormat="1">
      <c r="A806" s="14"/>
      <c r="B806" s="244"/>
      <c r="C806" s="245"/>
      <c r="D806" s="235" t="s">
        <v>204</v>
      </c>
      <c r="E806" s="246" t="s">
        <v>19</v>
      </c>
      <c r="F806" s="247" t="s">
        <v>759</v>
      </c>
      <c r="G806" s="245"/>
      <c r="H806" s="248">
        <v>3.5950000000000002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204</v>
      </c>
      <c r="AU806" s="254" t="s">
        <v>84</v>
      </c>
      <c r="AV806" s="14" t="s">
        <v>84</v>
      </c>
      <c r="AW806" s="14" t="s">
        <v>33</v>
      </c>
      <c r="AX806" s="14" t="s">
        <v>71</v>
      </c>
      <c r="AY806" s="254" t="s">
        <v>192</v>
      </c>
    </row>
    <row r="807" s="14" customFormat="1">
      <c r="A807" s="14"/>
      <c r="B807" s="244"/>
      <c r="C807" s="245"/>
      <c r="D807" s="235" t="s">
        <v>204</v>
      </c>
      <c r="E807" s="246" t="s">
        <v>19</v>
      </c>
      <c r="F807" s="247" t="s">
        <v>760</v>
      </c>
      <c r="G807" s="245"/>
      <c r="H807" s="248">
        <v>4.4000000000000004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204</v>
      </c>
      <c r="AU807" s="254" t="s">
        <v>84</v>
      </c>
      <c r="AV807" s="14" t="s">
        <v>84</v>
      </c>
      <c r="AW807" s="14" t="s">
        <v>33</v>
      </c>
      <c r="AX807" s="14" t="s">
        <v>71</v>
      </c>
      <c r="AY807" s="254" t="s">
        <v>192</v>
      </c>
    </row>
    <row r="808" s="13" customFormat="1">
      <c r="A808" s="13"/>
      <c r="B808" s="233"/>
      <c r="C808" s="234"/>
      <c r="D808" s="235" t="s">
        <v>204</v>
      </c>
      <c r="E808" s="236" t="s">
        <v>19</v>
      </c>
      <c r="F808" s="237" t="s">
        <v>282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204</v>
      </c>
      <c r="AU808" s="243" t="s">
        <v>84</v>
      </c>
      <c r="AV808" s="13" t="s">
        <v>78</v>
      </c>
      <c r="AW808" s="13" t="s">
        <v>33</v>
      </c>
      <c r="AX808" s="13" t="s">
        <v>71</v>
      </c>
      <c r="AY808" s="243" t="s">
        <v>192</v>
      </c>
    </row>
    <row r="809" s="14" customFormat="1">
      <c r="A809" s="14"/>
      <c r="B809" s="244"/>
      <c r="C809" s="245"/>
      <c r="D809" s="235" t="s">
        <v>204</v>
      </c>
      <c r="E809" s="246" t="s">
        <v>19</v>
      </c>
      <c r="F809" s="247" t="s">
        <v>761</v>
      </c>
      <c r="G809" s="245"/>
      <c r="H809" s="248">
        <v>1.5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204</v>
      </c>
      <c r="AU809" s="254" t="s">
        <v>84</v>
      </c>
      <c r="AV809" s="14" t="s">
        <v>84</v>
      </c>
      <c r="AW809" s="14" t="s">
        <v>33</v>
      </c>
      <c r="AX809" s="14" t="s">
        <v>71</v>
      </c>
      <c r="AY809" s="254" t="s">
        <v>192</v>
      </c>
    </row>
    <row r="810" s="15" customFormat="1">
      <c r="A810" s="15"/>
      <c r="B810" s="255"/>
      <c r="C810" s="256"/>
      <c r="D810" s="235" t="s">
        <v>204</v>
      </c>
      <c r="E810" s="257" t="s">
        <v>19</v>
      </c>
      <c r="F810" s="258" t="s">
        <v>210</v>
      </c>
      <c r="G810" s="256"/>
      <c r="H810" s="259">
        <v>9.495000000000001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204</v>
      </c>
      <c r="AU810" s="265" t="s">
        <v>84</v>
      </c>
      <c r="AV810" s="15" t="s">
        <v>200</v>
      </c>
      <c r="AW810" s="15" t="s">
        <v>33</v>
      </c>
      <c r="AX810" s="15" t="s">
        <v>78</v>
      </c>
      <c r="AY810" s="265" t="s">
        <v>192</v>
      </c>
    </row>
    <row r="811" s="2" customFormat="1" ht="16.5" customHeight="1">
      <c r="A811" s="41"/>
      <c r="B811" s="42"/>
      <c r="C811" s="266" t="s">
        <v>762</v>
      </c>
      <c r="D811" s="266" t="s">
        <v>211</v>
      </c>
      <c r="E811" s="267" t="s">
        <v>763</v>
      </c>
      <c r="F811" s="268" t="s">
        <v>764</v>
      </c>
      <c r="G811" s="269" t="s">
        <v>214</v>
      </c>
      <c r="H811" s="270">
        <v>9.9700000000000006</v>
      </c>
      <c r="I811" s="271"/>
      <c r="J811" s="272">
        <f>ROUND(I811*H811,2)</f>
        <v>0</v>
      </c>
      <c r="K811" s="268" t="s">
        <v>199</v>
      </c>
      <c r="L811" s="273"/>
      <c r="M811" s="274" t="s">
        <v>19</v>
      </c>
      <c r="N811" s="275" t="s">
        <v>43</v>
      </c>
      <c r="O811" s="87"/>
      <c r="P811" s="224">
        <f>O811*H811</f>
        <v>0</v>
      </c>
      <c r="Q811" s="224">
        <v>0.00029999999999999997</v>
      </c>
      <c r="R811" s="224">
        <f>Q811*H811</f>
        <v>0.0029909999999999997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423</v>
      </c>
      <c r="AT811" s="226" t="s">
        <v>211</v>
      </c>
      <c r="AU811" s="226" t="s">
        <v>84</v>
      </c>
      <c r="AY811" s="20" t="s">
        <v>192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84</v>
      </c>
      <c r="BK811" s="227">
        <f>ROUND(I811*H811,2)</f>
        <v>0</v>
      </c>
      <c r="BL811" s="20" t="s">
        <v>321</v>
      </c>
      <c r="BM811" s="226" t="s">
        <v>765</v>
      </c>
    </row>
    <row r="812" s="13" customFormat="1">
      <c r="A812" s="13"/>
      <c r="B812" s="233"/>
      <c r="C812" s="234"/>
      <c r="D812" s="235" t="s">
        <v>204</v>
      </c>
      <c r="E812" s="236" t="s">
        <v>19</v>
      </c>
      <c r="F812" s="237" t="s">
        <v>205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204</v>
      </c>
      <c r="AU812" s="243" t="s">
        <v>84</v>
      </c>
      <c r="AV812" s="13" t="s">
        <v>78</v>
      </c>
      <c r="AW812" s="13" t="s">
        <v>33</v>
      </c>
      <c r="AX812" s="13" t="s">
        <v>71</v>
      </c>
      <c r="AY812" s="243" t="s">
        <v>192</v>
      </c>
    </row>
    <row r="813" s="13" customFormat="1">
      <c r="A813" s="13"/>
      <c r="B813" s="233"/>
      <c r="C813" s="234"/>
      <c r="D813" s="235" t="s">
        <v>204</v>
      </c>
      <c r="E813" s="236" t="s">
        <v>19</v>
      </c>
      <c r="F813" s="237" t="s">
        <v>268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204</v>
      </c>
      <c r="AU813" s="243" t="s">
        <v>84</v>
      </c>
      <c r="AV813" s="13" t="s">
        <v>78</v>
      </c>
      <c r="AW813" s="13" t="s">
        <v>33</v>
      </c>
      <c r="AX813" s="13" t="s">
        <v>71</v>
      </c>
      <c r="AY813" s="243" t="s">
        <v>192</v>
      </c>
    </row>
    <row r="814" s="14" customFormat="1">
      <c r="A814" s="14"/>
      <c r="B814" s="244"/>
      <c r="C814" s="245"/>
      <c r="D814" s="235" t="s">
        <v>204</v>
      </c>
      <c r="E814" s="246" t="s">
        <v>19</v>
      </c>
      <c r="F814" s="247" t="s">
        <v>759</v>
      </c>
      <c r="G814" s="245"/>
      <c r="H814" s="248">
        <v>3.5950000000000002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204</v>
      </c>
      <c r="AU814" s="254" t="s">
        <v>84</v>
      </c>
      <c r="AV814" s="14" t="s">
        <v>84</v>
      </c>
      <c r="AW814" s="14" t="s">
        <v>33</v>
      </c>
      <c r="AX814" s="14" t="s">
        <v>71</v>
      </c>
      <c r="AY814" s="254" t="s">
        <v>192</v>
      </c>
    </row>
    <row r="815" s="14" customFormat="1">
      <c r="A815" s="14"/>
      <c r="B815" s="244"/>
      <c r="C815" s="245"/>
      <c r="D815" s="235" t="s">
        <v>204</v>
      </c>
      <c r="E815" s="246" t="s">
        <v>19</v>
      </c>
      <c r="F815" s="247" t="s">
        <v>760</v>
      </c>
      <c r="G815" s="245"/>
      <c r="H815" s="248">
        <v>4.4000000000000004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204</v>
      </c>
      <c r="AU815" s="254" t="s">
        <v>84</v>
      </c>
      <c r="AV815" s="14" t="s">
        <v>84</v>
      </c>
      <c r="AW815" s="14" t="s">
        <v>33</v>
      </c>
      <c r="AX815" s="14" t="s">
        <v>71</v>
      </c>
      <c r="AY815" s="254" t="s">
        <v>192</v>
      </c>
    </row>
    <row r="816" s="13" customFormat="1">
      <c r="A816" s="13"/>
      <c r="B816" s="233"/>
      <c r="C816" s="234"/>
      <c r="D816" s="235" t="s">
        <v>204</v>
      </c>
      <c r="E816" s="236" t="s">
        <v>19</v>
      </c>
      <c r="F816" s="237" t="s">
        <v>282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204</v>
      </c>
      <c r="AU816" s="243" t="s">
        <v>84</v>
      </c>
      <c r="AV816" s="13" t="s">
        <v>78</v>
      </c>
      <c r="AW816" s="13" t="s">
        <v>33</v>
      </c>
      <c r="AX816" s="13" t="s">
        <v>71</v>
      </c>
      <c r="AY816" s="243" t="s">
        <v>192</v>
      </c>
    </row>
    <row r="817" s="14" customFormat="1">
      <c r="A817" s="14"/>
      <c r="B817" s="244"/>
      <c r="C817" s="245"/>
      <c r="D817" s="235" t="s">
        <v>204</v>
      </c>
      <c r="E817" s="246" t="s">
        <v>19</v>
      </c>
      <c r="F817" s="247" t="s">
        <v>761</v>
      </c>
      <c r="G817" s="245"/>
      <c r="H817" s="248">
        <v>1.5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204</v>
      </c>
      <c r="AU817" s="254" t="s">
        <v>84</v>
      </c>
      <c r="AV817" s="14" t="s">
        <v>84</v>
      </c>
      <c r="AW817" s="14" t="s">
        <v>33</v>
      </c>
      <c r="AX817" s="14" t="s">
        <v>71</v>
      </c>
      <c r="AY817" s="254" t="s">
        <v>192</v>
      </c>
    </row>
    <row r="818" s="15" customFormat="1">
      <c r="A818" s="15"/>
      <c r="B818" s="255"/>
      <c r="C818" s="256"/>
      <c r="D818" s="235" t="s">
        <v>204</v>
      </c>
      <c r="E818" s="257" t="s">
        <v>19</v>
      </c>
      <c r="F818" s="258" t="s">
        <v>210</v>
      </c>
      <c r="G818" s="256"/>
      <c r="H818" s="259">
        <v>9.495000000000001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204</v>
      </c>
      <c r="AU818" s="265" t="s">
        <v>84</v>
      </c>
      <c r="AV818" s="15" t="s">
        <v>200</v>
      </c>
      <c r="AW818" s="15" t="s">
        <v>33</v>
      </c>
      <c r="AX818" s="15" t="s">
        <v>78</v>
      </c>
      <c r="AY818" s="265" t="s">
        <v>192</v>
      </c>
    </row>
    <row r="819" s="14" customFormat="1">
      <c r="A819" s="14"/>
      <c r="B819" s="244"/>
      <c r="C819" s="245"/>
      <c r="D819" s="235" t="s">
        <v>204</v>
      </c>
      <c r="E819" s="245"/>
      <c r="F819" s="247" t="s">
        <v>766</v>
      </c>
      <c r="G819" s="245"/>
      <c r="H819" s="248">
        <v>9.9700000000000006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204</v>
      </c>
      <c r="AU819" s="254" t="s">
        <v>84</v>
      </c>
      <c r="AV819" s="14" t="s">
        <v>84</v>
      </c>
      <c r="AW819" s="14" t="s">
        <v>4</v>
      </c>
      <c r="AX819" s="14" t="s">
        <v>78</v>
      </c>
      <c r="AY819" s="254" t="s">
        <v>192</v>
      </c>
    </row>
    <row r="820" s="2" customFormat="1" ht="16.5" customHeight="1">
      <c r="A820" s="41"/>
      <c r="B820" s="42"/>
      <c r="C820" s="215" t="s">
        <v>767</v>
      </c>
      <c r="D820" s="215" t="s">
        <v>195</v>
      </c>
      <c r="E820" s="216" t="s">
        <v>768</v>
      </c>
      <c r="F820" s="217" t="s">
        <v>769</v>
      </c>
      <c r="G820" s="218" t="s">
        <v>214</v>
      </c>
      <c r="H820" s="219">
        <v>9.8000000000000007</v>
      </c>
      <c r="I820" s="220"/>
      <c r="J820" s="221">
        <f>ROUND(I820*H820,2)</f>
        <v>0</v>
      </c>
      <c r="K820" s="217" t="s">
        <v>199</v>
      </c>
      <c r="L820" s="47"/>
      <c r="M820" s="222" t="s">
        <v>19</v>
      </c>
      <c r="N820" s="223" t="s">
        <v>43</v>
      </c>
      <c r="O820" s="87"/>
      <c r="P820" s="224">
        <f>O820*H820</f>
        <v>0</v>
      </c>
      <c r="Q820" s="224">
        <v>0.00018000000000000001</v>
      </c>
      <c r="R820" s="224">
        <f>Q820*H820</f>
        <v>0.0017640000000000002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321</v>
      </c>
      <c r="AT820" s="226" t="s">
        <v>195</v>
      </c>
      <c r="AU820" s="226" t="s">
        <v>84</v>
      </c>
      <c r="AY820" s="20" t="s">
        <v>192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84</v>
      </c>
      <c r="BK820" s="227">
        <f>ROUND(I820*H820,2)</f>
        <v>0</v>
      </c>
      <c r="BL820" s="20" t="s">
        <v>321</v>
      </c>
      <c r="BM820" s="226" t="s">
        <v>770</v>
      </c>
    </row>
    <row r="821" s="2" customFormat="1">
      <c r="A821" s="41"/>
      <c r="B821" s="42"/>
      <c r="C821" s="43"/>
      <c r="D821" s="228" t="s">
        <v>202</v>
      </c>
      <c r="E821" s="43"/>
      <c r="F821" s="229" t="s">
        <v>771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202</v>
      </c>
      <c r="AU821" s="20" t="s">
        <v>84</v>
      </c>
    </row>
    <row r="822" s="13" customFormat="1">
      <c r="A822" s="13"/>
      <c r="B822" s="233"/>
      <c r="C822" s="234"/>
      <c r="D822" s="235" t="s">
        <v>204</v>
      </c>
      <c r="E822" s="236" t="s">
        <v>19</v>
      </c>
      <c r="F822" s="237" t="s">
        <v>205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204</v>
      </c>
      <c r="AU822" s="243" t="s">
        <v>84</v>
      </c>
      <c r="AV822" s="13" t="s">
        <v>78</v>
      </c>
      <c r="AW822" s="13" t="s">
        <v>33</v>
      </c>
      <c r="AX822" s="13" t="s">
        <v>71</v>
      </c>
      <c r="AY822" s="243" t="s">
        <v>192</v>
      </c>
    </row>
    <row r="823" s="13" customFormat="1">
      <c r="A823" s="13"/>
      <c r="B823" s="233"/>
      <c r="C823" s="234"/>
      <c r="D823" s="235" t="s">
        <v>204</v>
      </c>
      <c r="E823" s="236" t="s">
        <v>19</v>
      </c>
      <c r="F823" s="237" t="s">
        <v>268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204</v>
      </c>
      <c r="AU823" s="243" t="s">
        <v>84</v>
      </c>
      <c r="AV823" s="13" t="s">
        <v>78</v>
      </c>
      <c r="AW823" s="13" t="s">
        <v>33</v>
      </c>
      <c r="AX823" s="13" t="s">
        <v>71</v>
      </c>
      <c r="AY823" s="243" t="s">
        <v>192</v>
      </c>
    </row>
    <row r="824" s="14" customFormat="1">
      <c r="A824" s="14"/>
      <c r="B824" s="244"/>
      <c r="C824" s="245"/>
      <c r="D824" s="235" t="s">
        <v>204</v>
      </c>
      <c r="E824" s="246" t="s">
        <v>19</v>
      </c>
      <c r="F824" s="247" t="s">
        <v>772</v>
      </c>
      <c r="G824" s="245"/>
      <c r="H824" s="248">
        <v>5.6600000000000001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204</v>
      </c>
      <c r="AU824" s="254" t="s">
        <v>84</v>
      </c>
      <c r="AV824" s="14" t="s">
        <v>84</v>
      </c>
      <c r="AW824" s="14" t="s">
        <v>33</v>
      </c>
      <c r="AX824" s="14" t="s">
        <v>71</v>
      </c>
      <c r="AY824" s="254" t="s">
        <v>192</v>
      </c>
    </row>
    <row r="825" s="14" customFormat="1">
      <c r="A825" s="14"/>
      <c r="B825" s="244"/>
      <c r="C825" s="245"/>
      <c r="D825" s="235" t="s">
        <v>204</v>
      </c>
      <c r="E825" s="246" t="s">
        <v>19</v>
      </c>
      <c r="F825" s="247" t="s">
        <v>773</v>
      </c>
      <c r="G825" s="245"/>
      <c r="H825" s="248">
        <v>-1.2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204</v>
      </c>
      <c r="AU825" s="254" t="s">
        <v>84</v>
      </c>
      <c r="AV825" s="14" t="s">
        <v>84</v>
      </c>
      <c r="AW825" s="14" t="s">
        <v>33</v>
      </c>
      <c r="AX825" s="14" t="s">
        <v>71</v>
      </c>
      <c r="AY825" s="254" t="s">
        <v>192</v>
      </c>
    </row>
    <row r="826" s="14" customFormat="1">
      <c r="A826" s="14"/>
      <c r="B826" s="244"/>
      <c r="C826" s="245"/>
      <c r="D826" s="235" t="s">
        <v>204</v>
      </c>
      <c r="E826" s="246" t="s">
        <v>19</v>
      </c>
      <c r="F826" s="247" t="s">
        <v>774</v>
      </c>
      <c r="G826" s="245"/>
      <c r="H826" s="248">
        <v>2.4900000000000002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204</v>
      </c>
      <c r="AU826" s="254" t="s">
        <v>84</v>
      </c>
      <c r="AV826" s="14" t="s">
        <v>84</v>
      </c>
      <c r="AW826" s="14" t="s">
        <v>33</v>
      </c>
      <c r="AX826" s="14" t="s">
        <v>71</v>
      </c>
      <c r="AY826" s="254" t="s">
        <v>192</v>
      </c>
    </row>
    <row r="827" s="13" customFormat="1">
      <c r="A827" s="13"/>
      <c r="B827" s="233"/>
      <c r="C827" s="234"/>
      <c r="D827" s="235" t="s">
        <v>204</v>
      </c>
      <c r="E827" s="236" t="s">
        <v>19</v>
      </c>
      <c r="F827" s="237" t="s">
        <v>282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204</v>
      </c>
      <c r="AU827" s="243" t="s">
        <v>84</v>
      </c>
      <c r="AV827" s="13" t="s">
        <v>78</v>
      </c>
      <c r="AW827" s="13" t="s">
        <v>33</v>
      </c>
      <c r="AX827" s="13" t="s">
        <v>71</v>
      </c>
      <c r="AY827" s="243" t="s">
        <v>192</v>
      </c>
    </row>
    <row r="828" s="14" customFormat="1">
      <c r="A828" s="14"/>
      <c r="B828" s="244"/>
      <c r="C828" s="245"/>
      <c r="D828" s="235" t="s">
        <v>204</v>
      </c>
      <c r="E828" s="246" t="s">
        <v>19</v>
      </c>
      <c r="F828" s="247" t="s">
        <v>775</v>
      </c>
      <c r="G828" s="245"/>
      <c r="H828" s="248">
        <v>2.8500000000000001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204</v>
      </c>
      <c r="AU828" s="254" t="s">
        <v>84</v>
      </c>
      <c r="AV828" s="14" t="s">
        <v>84</v>
      </c>
      <c r="AW828" s="14" t="s">
        <v>33</v>
      </c>
      <c r="AX828" s="14" t="s">
        <v>71</v>
      </c>
      <c r="AY828" s="254" t="s">
        <v>192</v>
      </c>
    </row>
    <row r="829" s="15" customFormat="1">
      <c r="A829" s="15"/>
      <c r="B829" s="255"/>
      <c r="C829" s="256"/>
      <c r="D829" s="235" t="s">
        <v>204</v>
      </c>
      <c r="E829" s="257" t="s">
        <v>19</v>
      </c>
      <c r="F829" s="258" t="s">
        <v>210</v>
      </c>
      <c r="G829" s="256"/>
      <c r="H829" s="259">
        <v>9.8000000000000007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204</v>
      </c>
      <c r="AU829" s="265" t="s">
        <v>84</v>
      </c>
      <c r="AV829" s="15" t="s">
        <v>200</v>
      </c>
      <c r="AW829" s="15" t="s">
        <v>33</v>
      </c>
      <c r="AX829" s="15" t="s">
        <v>78</v>
      </c>
      <c r="AY829" s="265" t="s">
        <v>192</v>
      </c>
    </row>
    <row r="830" s="2" customFormat="1" ht="16.5" customHeight="1">
      <c r="A830" s="41"/>
      <c r="B830" s="42"/>
      <c r="C830" s="266" t="s">
        <v>776</v>
      </c>
      <c r="D830" s="266" t="s">
        <v>211</v>
      </c>
      <c r="E830" s="267" t="s">
        <v>763</v>
      </c>
      <c r="F830" s="268" t="s">
        <v>764</v>
      </c>
      <c r="G830" s="269" t="s">
        <v>214</v>
      </c>
      <c r="H830" s="270">
        <v>10.289999999999999</v>
      </c>
      <c r="I830" s="271"/>
      <c r="J830" s="272">
        <f>ROUND(I830*H830,2)</f>
        <v>0</v>
      </c>
      <c r="K830" s="268" t="s">
        <v>199</v>
      </c>
      <c r="L830" s="273"/>
      <c r="M830" s="274" t="s">
        <v>19</v>
      </c>
      <c r="N830" s="275" t="s">
        <v>43</v>
      </c>
      <c r="O830" s="87"/>
      <c r="P830" s="224">
        <f>O830*H830</f>
        <v>0</v>
      </c>
      <c r="Q830" s="224">
        <v>0.00029999999999999997</v>
      </c>
      <c r="R830" s="224">
        <f>Q830*H830</f>
        <v>0.0030869999999999995</v>
      </c>
      <c r="S830" s="224">
        <v>0</v>
      </c>
      <c r="T830" s="22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423</v>
      </c>
      <c r="AT830" s="226" t="s">
        <v>211</v>
      </c>
      <c r="AU830" s="226" t="s">
        <v>84</v>
      </c>
      <c r="AY830" s="20" t="s">
        <v>192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84</v>
      </c>
      <c r="BK830" s="227">
        <f>ROUND(I830*H830,2)</f>
        <v>0</v>
      </c>
      <c r="BL830" s="20" t="s">
        <v>321</v>
      </c>
      <c r="BM830" s="226" t="s">
        <v>777</v>
      </c>
    </row>
    <row r="831" s="13" customFormat="1">
      <c r="A831" s="13"/>
      <c r="B831" s="233"/>
      <c r="C831" s="234"/>
      <c r="D831" s="235" t="s">
        <v>204</v>
      </c>
      <c r="E831" s="236" t="s">
        <v>19</v>
      </c>
      <c r="F831" s="237" t="s">
        <v>205</v>
      </c>
      <c r="G831" s="234"/>
      <c r="H831" s="236" t="s">
        <v>19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204</v>
      </c>
      <c r="AU831" s="243" t="s">
        <v>84</v>
      </c>
      <c r="AV831" s="13" t="s">
        <v>78</v>
      </c>
      <c r="AW831" s="13" t="s">
        <v>33</v>
      </c>
      <c r="AX831" s="13" t="s">
        <v>71</v>
      </c>
      <c r="AY831" s="243" t="s">
        <v>192</v>
      </c>
    </row>
    <row r="832" s="13" customFormat="1">
      <c r="A832" s="13"/>
      <c r="B832" s="233"/>
      <c r="C832" s="234"/>
      <c r="D832" s="235" t="s">
        <v>204</v>
      </c>
      <c r="E832" s="236" t="s">
        <v>19</v>
      </c>
      <c r="F832" s="237" t="s">
        <v>268</v>
      </c>
      <c r="G832" s="234"/>
      <c r="H832" s="236" t="s">
        <v>19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204</v>
      </c>
      <c r="AU832" s="243" t="s">
        <v>84</v>
      </c>
      <c r="AV832" s="13" t="s">
        <v>78</v>
      </c>
      <c r="AW832" s="13" t="s">
        <v>33</v>
      </c>
      <c r="AX832" s="13" t="s">
        <v>71</v>
      </c>
      <c r="AY832" s="243" t="s">
        <v>192</v>
      </c>
    </row>
    <row r="833" s="14" customFormat="1">
      <c r="A833" s="14"/>
      <c r="B833" s="244"/>
      <c r="C833" s="245"/>
      <c r="D833" s="235" t="s">
        <v>204</v>
      </c>
      <c r="E833" s="246" t="s">
        <v>19</v>
      </c>
      <c r="F833" s="247" t="s">
        <v>772</v>
      </c>
      <c r="G833" s="245"/>
      <c r="H833" s="248">
        <v>5.6600000000000001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204</v>
      </c>
      <c r="AU833" s="254" t="s">
        <v>84</v>
      </c>
      <c r="AV833" s="14" t="s">
        <v>84</v>
      </c>
      <c r="AW833" s="14" t="s">
        <v>33</v>
      </c>
      <c r="AX833" s="14" t="s">
        <v>71</v>
      </c>
      <c r="AY833" s="254" t="s">
        <v>192</v>
      </c>
    </row>
    <row r="834" s="14" customFormat="1">
      <c r="A834" s="14"/>
      <c r="B834" s="244"/>
      <c r="C834" s="245"/>
      <c r="D834" s="235" t="s">
        <v>204</v>
      </c>
      <c r="E834" s="246" t="s">
        <v>19</v>
      </c>
      <c r="F834" s="247" t="s">
        <v>773</v>
      </c>
      <c r="G834" s="245"/>
      <c r="H834" s="248">
        <v>-1.2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204</v>
      </c>
      <c r="AU834" s="254" t="s">
        <v>84</v>
      </c>
      <c r="AV834" s="14" t="s">
        <v>84</v>
      </c>
      <c r="AW834" s="14" t="s">
        <v>33</v>
      </c>
      <c r="AX834" s="14" t="s">
        <v>71</v>
      </c>
      <c r="AY834" s="254" t="s">
        <v>192</v>
      </c>
    </row>
    <row r="835" s="14" customFormat="1">
      <c r="A835" s="14"/>
      <c r="B835" s="244"/>
      <c r="C835" s="245"/>
      <c r="D835" s="235" t="s">
        <v>204</v>
      </c>
      <c r="E835" s="246" t="s">
        <v>19</v>
      </c>
      <c r="F835" s="247" t="s">
        <v>774</v>
      </c>
      <c r="G835" s="245"/>
      <c r="H835" s="248">
        <v>2.4900000000000002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204</v>
      </c>
      <c r="AU835" s="254" t="s">
        <v>84</v>
      </c>
      <c r="AV835" s="14" t="s">
        <v>84</v>
      </c>
      <c r="AW835" s="14" t="s">
        <v>33</v>
      </c>
      <c r="AX835" s="14" t="s">
        <v>71</v>
      </c>
      <c r="AY835" s="254" t="s">
        <v>192</v>
      </c>
    </row>
    <row r="836" s="13" customFormat="1">
      <c r="A836" s="13"/>
      <c r="B836" s="233"/>
      <c r="C836" s="234"/>
      <c r="D836" s="235" t="s">
        <v>204</v>
      </c>
      <c r="E836" s="236" t="s">
        <v>19</v>
      </c>
      <c r="F836" s="237" t="s">
        <v>282</v>
      </c>
      <c r="G836" s="234"/>
      <c r="H836" s="236" t="s">
        <v>19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204</v>
      </c>
      <c r="AU836" s="243" t="s">
        <v>84</v>
      </c>
      <c r="AV836" s="13" t="s">
        <v>78</v>
      </c>
      <c r="AW836" s="13" t="s">
        <v>33</v>
      </c>
      <c r="AX836" s="13" t="s">
        <v>71</v>
      </c>
      <c r="AY836" s="243" t="s">
        <v>192</v>
      </c>
    </row>
    <row r="837" s="14" customFormat="1">
      <c r="A837" s="14"/>
      <c r="B837" s="244"/>
      <c r="C837" s="245"/>
      <c r="D837" s="235" t="s">
        <v>204</v>
      </c>
      <c r="E837" s="246" t="s">
        <v>19</v>
      </c>
      <c r="F837" s="247" t="s">
        <v>775</v>
      </c>
      <c r="G837" s="245"/>
      <c r="H837" s="248">
        <v>2.8500000000000001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204</v>
      </c>
      <c r="AU837" s="254" t="s">
        <v>84</v>
      </c>
      <c r="AV837" s="14" t="s">
        <v>84</v>
      </c>
      <c r="AW837" s="14" t="s">
        <v>33</v>
      </c>
      <c r="AX837" s="14" t="s">
        <v>71</v>
      </c>
      <c r="AY837" s="254" t="s">
        <v>192</v>
      </c>
    </row>
    <row r="838" s="15" customFormat="1">
      <c r="A838" s="15"/>
      <c r="B838" s="255"/>
      <c r="C838" s="256"/>
      <c r="D838" s="235" t="s">
        <v>204</v>
      </c>
      <c r="E838" s="257" t="s">
        <v>19</v>
      </c>
      <c r="F838" s="258" t="s">
        <v>210</v>
      </c>
      <c r="G838" s="256"/>
      <c r="H838" s="259">
        <v>9.8000000000000007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5" t="s">
        <v>204</v>
      </c>
      <c r="AU838" s="265" t="s">
        <v>84</v>
      </c>
      <c r="AV838" s="15" t="s">
        <v>200</v>
      </c>
      <c r="AW838" s="15" t="s">
        <v>33</v>
      </c>
      <c r="AX838" s="15" t="s">
        <v>78</v>
      </c>
      <c r="AY838" s="265" t="s">
        <v>192</v>
      </c>
    </row>
    <row r="839" s="14" customFormat="1">
      <c r="A839" s="14"/>
      <c r="B839" s="244"/>
      <c r="C839" s="245"/>
      <c r="D839" s="235" t="s">
        <v>204</v>
      </c>
      <c r="E839" s="245"/>
      <c r="F839" s="247" t="s">
        <v>778</v>
      </c>
      <c r="G839" s="245"/>
      <c r="H839" s="248">
        <v>10.289999999999999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204</v>
      </c>
      <c r="AU839" s="254" t="s">
        <v>84</v>
      </c>
      <c r="AV839" s="14" t="s">
        <v>84</v>
      </c>
      <c r="AW839" s="14" t="s">
        <v>4</v>
      </c>
      <c r="AX839" s="14" t="s">
        <v>78</v>
      </c>
      <c r="AY839" s="254" t="s">
        <v>192</v>
      </c>
    </row>
    <row r="840" s="2" customFormat="1" ht="24.15" customHeight="1">
      <c r="A840" s="41"/>
      <c r="B840" s="42"/>
      <c r="C840" s="215" t="s">
        <v>779</v>
      </c>
      <c r="D840" s="215" t="s">
        <v>195</v>
      </c>
      <c r="E840" s="216" t="s">
        <v>780</v>
      </c>
      <c r="F840" s="217" t="s">
        <v>781</v>
      </c>
      <c r="G840" s="218" t="s">
        <v>226</v>
      </c>
      <c r="H840" s="219">
        <v>0.36399999999999999</v>
      </c>
      <c r="I840" s="220"/>
      <c r="J840" s="221">
        <f>ROUND(I840*H840,2)</f>
        <v>0</v>
      </c>
      <c r="K840" s="217" t="s">
        <v>199</v>
      </c>
      <c r="L840" s="47"/>
      <c r="M840" s="222" t="s">
        <v>19</v>
      </c>
      <c r="N840" s="223" t="s">
        <v>43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321</v>
      </c>
      <c r="AT840" s="226" t="s">
        <v>195</v>
      </c>
      <c r="AU840" s="226" t="s">
        <v>84</v>
      </c>
      <c r="AY840" s="20" t="s">
        <v>192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84</v>
      </c>
      <c r="BK840" s="227">
        <f>ROUND(I840*H840,2)</f>
        <v>0</v>
      </c>
      <c r="BL840" s="20" t="s">
        <v>321</v>
      </c>
      <c r="BM840" s="226" t="s">
        <v>782</v>
      </c>
    </row>
    <row r="841" s="2" customFormat="1">
      <c r="A841" s="41"/>
      <c r="B841" s="42"/>
      <c r="C841" s="43"/>
      <c r="D841" s="228" t="s">
        <v>202</v>
      </c>
      <c r="E841" s="43"/>
      <c r="F841" s="229" t="s">
        <v>783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202</v>
      </c>
      <c r="AU841" s="20" t="s">
        <v>84</v>
      </c>
    </row>
    <row r="842" s="12" customFormat="1" ht="22.8" customHeight="1">
      <c r="A842" s="12"/>
      <c r="B842" s="199"/>
      <c r="C842" s="200"/>
      <c r="D842" s="201" t="s">
        <v>70</v>
      </c>
      <c r="E842" s="213" t="s">
        <v>784</v>
      </c>
      <c r="F842" s="213" t="s">
        <v>785</v>
      </c>
      <c r="G842" s="200"/>
      <c r="H842" s="200"/>
      <c r="I842" s="203"/>
      <c r="J842" s="214">
        <f>BK842</f>
        <v>0</v>
      </c>
      <c r="K842" s="200"/>
      <c r="L842" s="205"/>
      <c r="M842" s="206"/>
      <c r="N842" s="207"/>
      <c r="O842" s="207"/>
      <c r="P842" s="208">
        <f>SUM(P843:P860)</f>
        <v>0</v>
      </c>
      <c r="Q842" s="207"/>
      <c r="R842" s="208">
        <f>SUM(R843:R860)</f>
        <v>0.0020400000000000001</v>
      </c>
      <c r="S842" s="207"/>
      <c r="T842" s="209">
        <f>SUM(T843:T860)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0" t="s">
        <v>84</v>
      </c>
      <c r="AT842" s="211" t="s">
        <v>70</v>
      </c>
      <c r="AU842" s="211" t="s">
        <v>78</v>
      </c>
      <c r="AY842" s="210" t="s">
        <v>192</v>
      </c>
      <c r="BK842" s="212">
        <f>SUM(BK843:BK860)</f>
        <v>0</v>
      </c>
    </row>
    <row r="843" s="2" customFormat="1" ht="24.15" customHeight="1">
      <c r="A843" s="41"/>
      <c r="B843" s="42"/>
      <c r="C843" s="215" t="s">
        <v>786</v>
      </c>
      <c r="D843" s="215" t="s">
        <v>195</v>
      </c>
      <c r="E843" s="216" t="s">
        <v>787</v>
      </c>
      <c r="F843" s="217" t="s">
        <v>788</v>
      </c>
      <c r="G843" s="218" t="s">
        <v>239</v>
      </c>
      <c r="H843" s="219">
        <v>6</v>
      </c>
      <c r="I843" s="220"/>
      <c r="J843" s="221">
        <f>ROUND(I843*H843,2)</f>
        <v>0</v>
      </c>
      <c r="K843" s="217" t="s">
        <v>199</v>
      </c>
      <c r="L843" s="47"/>
      <c r="M843" s="222" t="s">
        <v>19</v>
      </c>
      <c r="N843" s="223" t="s">
        <v>43</v>
      </c>
      <c r="O843" s="87"/>
      <c r="P843" s="224">
        <f>O843*H843</f>
        <v>0</v>
      </c>
      <c r="Q843" s="224">
        <v>8.0000000000000007E-05</v>
      </c>
      <c r="R843" s="224">
        <f>Q843*H843</f>
        <v>0.00048000000000000007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321</v>
      </c>
      <c r="AT843" s="226" t="s">
        <v>195</v>
      </c>
      <c r="AU843" s="226" t="s">
        <v>84</v>
      </c>
      <c r="AY843" s="20" t="s">
        <v>192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84</v>
      </c>
      <c r="BK843" s="227">
        <f>ROUND(I843*H843,2)</f>
        <v>0</v>
      </c>
      <c r="BL843" s="20" t="s">
        <v>321</v>
      </c>
      <c r="BM843" s="226" t="s">
        <v>789</v>
      </c>
    </row>
    <row r="844" s="2" customFormat="1">
      <c r="A844" s="41"/>
      <c r="B844" s="42"/>
      <c r="C844" s="43"/>
      <c r="D844" s="228" t="s">
        <v>202</v>
      </c>
      <c r="E844" s="43"/>
      <c r="F844" s="229" t="s">
        <v>790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202</v>
      </c>
      <c r="AU844" s="20" t="s">
        <v>84</v>
      </c>
    </row>
    <row r="845" s="13" customFormat="1">
      <c r="A845" s="13"/>
      <c r="B845" s="233"/>
      <c r="C845" s="234"/>
      <c r="D845" s="235" t="s">
        <v>204</v>
      </c>
      <c r="E845" s="236" t="s">
        <v>19</v>
      </c>
      <c r="F845" s="237" t="s">
        <v>205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204</v>
      </c>
      <c r="AU845" s="243" t="s">
        <v>84</v>
      </c>
      <c r="AV845" s="13" t="s">
        <v>78</v>
      </c>
      <c r="AW845" s="13" t="s">
        <v>33</v>
      </c>
      <c r="AX845" s="13" t="s">
        <v>71</v>
      </c>
      <c r="AY845" s="243" t="s">
        <v>192</v>
      </c>
    </row>
    <row r="846" s="13" customFormat="1">
      <c r="A846" s="13"/>
      <c r="B846" s="233"/>
      <c r="C846" s="234"/>
      <c r="D846" s="235" t="s">
        <v>204</v>
      </c>
      <c r="E846" s="236" t="s">
        <v>19</v>
      </c>
      <c r="F846" s="237" t="s">
        <v>791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204</v>
      </c>
      <c r="AU846" s="243" t="s">
        <v>84</v>
      </c>
      <c r="AV846" s="13" t="s">
        <v>78</v>
      </c>
      <c r="AW846" s="13" t="s">
        <v>33</v>
      </c>
      <c r="AX846" s="13" t="s">
        <v>71</v>
      </c>
      <c r="AY846" s="243" t="s">
        <v>192</v>
      </c>
    </row>
    <row r="847" s="14" customFormat="1">
      <c r="A847" s="14"/>
      <c r="B847" s="244"/>
      <c r="C847" s="245"/>
      <c r="D847" s="235" t="s">
        <v>204</v>
      </c>
      <c r="E847" s="246" t="s">
        <v>19</v>
      </c>
      <c r="F847" s="247" t="s">
        <v>792</v>
      </c>
      <c r="G847" s="245"/>
      <c r="H847" s="248">
        <v>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204</v>
      </c>
      <c r="AU847" s="254" t="s">
        <v>84</v>
      </c>
      <c r="AV847" s="14" t="s">
        <v>84</v>
      </c>
      <c r="AW847" s="14" t="s">
        <v>33</v>
      </c>
      <c r="AX847" s="14" t="s">
        <v>71</v>
      </c>
      <c r="AY847" s="254" t="s">
        <v>192</v>
      </c>
    </row>
    <row r="848" s="15" customFormat="1">
      <c r="A848" s="15"/>
      <c r="B848" s="255"/>
      <c r="C848" s="256"/>
      <c r="D848" s="235" t="s">
        <v>204</v>
      </c>
      <c r="E848" s="257" t="s">
        <v>19</v>
      </c>
      <c r="F848" s="258" t="s">
        <v>210</v>
      </c>
      <c r="G848" s="256"/>
      <c r="H848" s="259">
        <v>6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5" t="s">
        <v>204</v>
      </c>
      <c r="AU848" s="265" t="s">
        <v>84</v>
      </c>
      <c r="AV848" s="15" t="s">
        <v>200</v>
      </c>
      <c r="AW848" s="15" t="s">
        <v>33</v>
      </c>
      <c r="AX848" s="15" t="s">
        <v>78</v>
      </c>
      <c r="AY848" s="265" t="s">
        <v>192</v>
      </c>
    </row>
    <row r="849" s="2" customFormat="1" ht="16.5" customHeight="1">
      <c r="A849" s="41"/>
      <c r="B849" s="42"/>
      <c r="C849" s="215" t="s">
        <v>793</v>
      </c>
      <c r="D849" s="215" t="s">
        <v>195</v>
      </c>
      <c r="E849" s="216" t="s">
        <v>794</v>
      </c>
      <c r="F849" s="217" t="s">
        <v>795</v>
      </c>
      <c r="G849" s="218" t="s">
        <v>239</v>
      </c>
      <c r="H849" s="219">
        <v>6</v>
      </c>
      <c r="I849" s="220"/>
      <c r="J849" s="221">
        <f>ROUND(I849*H849,2)</f>
        <v>0</v>
      </c>
      <c r="K849" s="217" t="s">
        <v>199</v>
      </c>
      <c r="L849" s="47"/>
      <c r="M849" s="222" t="s">
        <v>19</v>
      </c>
      <c r="N849" s="223" t="s">
        <v>43</v>
      </c>
      <c r="O849" s="87"/>
      <c r="P849" s="224">
        <f>O849*H849</f>
        <v>0</v>
      </c>
      <c r="Q849" s="224">
        <v>0.00013999999999999999</v>
      </c>
      <c r="R849" s="224">
        <f>Q849*H849</f>
        <v>0.00083999999999999993</v>
      </c>
      <c r="S849" s="224">
        <v>0</v>
      </c>
      <c r="T849" s="225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6" t="s">
        <v>321</v>
      </c>
      <c r="AT849" s="226" t="s">
        <v>195</v>
      </c>
      <c r="AU849" s="226" t="s">
        <v>84</v>
      </c>
      <c r="AY849" s="20" t="s">
        <v>192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20" t="s">
        <v>84</v>
      </c>
      <c r="BK849" s="227">
        <f>ROUND(I849*H849,2)</f>
        <v>0</v>
      </c>
      <c r="BL849" s="20" t="s">
        <v>321</v>
      </c>
      <c r="BM849" s="226" t="s">
        <v>796</v>
      </c>
    </row>
    <row r="850" s="2" customFormat="1">
      <c r="A850" s="41"/>
      <c r="B850" s="42"/>
      <c r="C850" s="43"/>
      <c r="D850" s="228" t="s">
        <v>202</v>
      </c>
      <c r="E850" s="43"/>
      <c r="F850" s="229" t="s">
        <v>797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202</v>
      </c>
      <c r="AU850" s="20" t="s">
        <v>84</v>
      </c>
    </row>
    <row r="851" s="13" customFormat="1">
      <c r="A851" s="13"/>
      <c r="B851" s="233"/>
      <c r="C851" s="234"/>
      <c r="D851" s="235" t="s">
        <v>204</v>
      </c>
      <c r="E851" s="236" t="s">
        <v>19</v>
      </c>
      <c r="F851" s="237" t="s">
        <v>205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204</v>
      </c>
      <c r="AU851" s="243" t="s">
        <v>84</v>
      </c>
      <c r="AV851" s="13" t="s">
        <v>78</v>
      </c>
      <c r="AW851" s="13" t="s">
        <v>33</v>
      </c>
      <c r="AX851" s="13" t="s">
        <v>71</v>
      </c>
      <c r="AY851" s="243" t="s">
        <v>192</v>
      </c>
    </row>
    <row r="852" s="13" customFormat="1">
      <c r="A852" s="13"/>
      <c r="B852" s="233"/>
      <c r="C852" s="234"/>
      <c r="D852" s="235" t="s">
        <v>204</v>
      </c>
      <c r="E852" s="236" t="s">
        <v>19</v>
      </c>
      <c r="F852" s="237" t="s">
        <v>791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204</v>
      </c>
      <c r="AU852" s="243" t="s">
        <v>84</v>
      </c>
      <c r="AV852" s="13" t="s">
        <v>78</v>
      </c>
      <c r="AW852" s="13" t="s">
        <v>33</v>
      </c>
      <c r="AX852" s="13" t="s">
        <v>71</v>
      </c>
      <c r="AY852" s="243" t="s">
        <v>192</v>
      </c>
    </row>
    <row r="853" s="14" customFormat="1">
      <c r="A853" s="14"/>
      <c r="B853" s="244"/>
      <c r="C853" s="245"/>
      <c r="D853" s="235" t="s">
        <v>204</v>
      </c>
      <c r="E853" s="246" t="s">
        <v>19</v>
      </c>
      <c r="F853" s="247" t="s">
        <v>792</v>
      </c>
      <c r="G853" s="245"/>
      <c r="H853" s="248">
        <v>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204</v>
      </c>
      <c r="AU853" s="254" t="s">
        <v>84</v>
      </c>
      <c r="AV853" s="14" t="s">
        <v>84</v>
      </c>
      <c r="AW853" s="14" t="s">
        <v>33</v>
      </c>
      <c r="AX853" s="14" t="s">
        <v>71</v>
      </c>
      <c r="AY853" s="254" t="s">
        <v>192</v>
      </c>
    </row>
    <row r="854" s="15" customFormat="1">
      <c r="A854" s="15"/>
      <c r="B854" s="255"/>
      <c r="C854" s="256"/>
      <c r="D854" s="235" t="s">
        <v>204</v>
      </c>
      <c r="E854" s="257" t="s">
        <v>19</v>
      </c>
      <c r="F854" s="258" t="s">
        <v>210</v>
      </c>
      <c r="G854" s="256"/>
      <c r="H854" s="259">
        <v>6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5" t="s">
        <v>204</v>
      </c>
      <c r="AU854" s="265" t="s">
        <v>84</v>
      </c>
      <c r="AV854" s="15" t="s">
        <v>200</v>
      </c>
      <c r="AW854" s="15" t="s">
        <v>33</v>
      </c>
      <c r="AX854" s="15" t="s">
        <v>78</v>
      </c>
      <c r="AY854" s="265" t="s">
        <v>192</v>
      </c>
    </row>
    <row r="855" s="2" customFormat="1" ht="16.5" customHeight="1">
      <c r="A855" s="41"/>
      <c r="B855" s="42"/>
      <c r="C855" s="215" t="s">
        <v>798</v>
      </c>
      <c r="D855" s="215" t="s">
        <v>195</v>
      </c>
      <c r="E855" s="216" t="s">
        <v>799</v>
      </c>
      <c r="F855" s="217" t="s">
        <v>800</v>
      </c>
      <c r="G855" s="218" t="s">
        <v>239</v>
      </c>
      <c r="H855" s="219">
        <v>6</v>
      </c>
      <c r="I855" s="220"/>
      <c r="J855" s="221">
        <f>ROUND(I855*H855,2)</f>
        <v>0</v>
      </c>
      <c r="K855" s="217" t="s">
        <v>199</v>
      </c>
      <c r="L855" s="47"/>
      <c r="M855" s="222" t="s">
        <v>19</v>
      </c>
      <c r="N855" s="223" t="s">
        <v>43</v>
      </c>
      <c r="O855" s="87"/>
      <c r="P855" s="224">
        <f>O855*H855</f>
        <v>0</v>
      </c>
      <c r="Q855" s="224">
        <v>0.00012</v>
      </c>
      <c r="R855" s="224">
        <f>Q855*H855</f>
        <v>0.00072000000000000005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321</v>
      </c>
      <c r="AT855" s="226" t="s">
        <v>195</v>
      </c>
      <c r="AU855" s="226" t="s">
        <v>84</v>
      </c>
      <c r="AY855" s="20" t="s">
        <v>192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84</v>
      </c>
      <c r="BK855" s="227">
        <f>ROUND(I855*H855,2)</f>
        <v>0</v>
      </c>
      <c r="BL855" s="20" t="s">
        <v>321</v>
      </c>
      <c r="BM855" s="226" t="s">
        <v>801</v>
      </c>
    </row>
    <row r="856" s="2" customFormat="1">
      <c r="A856" s="41"/>
      <c r="B856" s="42"/>
      <c r="C856" s="43"/>
      <c r="D856" s="228" t="s">
        <v>202</v>
      </c>
      <c r="E856" s="43"/>
      <c r="F856" s="229" t="s">
        <v>802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202</v>
      </c>
      <c r="AU856" s="20" t="s">
        <v>84</v>
      </c>
    </row>
    <row r="857" s="13" customFormat="1">
      <c r="A857" s="13"/>
      <c r="B857" s="233"/>
      <c r="C857" s="234"/>
      <c r="D857" s="235" t="s">
        <v>204</v>
      </c>
      <c r="E857" s="236" t="s">
        <v>19</v>
      </c>
      <c r="F857" s="237" t="s">
        <v>205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204</v>
      </c>
      <c r="AU857" s="243" t="s">
        <v>84</v>
      </c>
      <c r="AV857" s="13" t="s">
        <v>78</v>
      </c>
      <c r="AW857" s="13" t="s">
        <v>33</v>
      </c>
      <c r="AX857" s="13" t="s">
        <v>71</v>
      </c>
      <c r="AY857" s="243" t="s">
        <v>192</v>
      </c>
    </row>
    <row r="858" s="13" customFormat="1">
      <c r="A858" s="13"/>
      <c r="B858" s="233"/>
      <c r="C858" s="234"/>
      <c r="D858" s="235" t="s">
        <v>204</v>
      </c>
      <c r="E858" s="236" t="s">
        <v>19</v>
      </c>
      <c r="F858" s="237" t="s">
        <v>791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204</v>
      </c>
      <c r="AU858" s="243" t="s">
        <v>84</v>
      </c>
      <c r="AV858" s="13" t="s">
        <v>78</v>
      </c>
      <c r="AW858" s="13" t="s">
        <v>33</v>
      </c>
      <c r="AX858" s="13" t="s">
        <v>71</v>
      </c>
      <c r="AY858" s="243" t="s">
        <v>192</v>
      </c>
    </row>
    <row r="859" s="14" customFormat="1">
      <c r="A859" s="14"/>
      <c r="B859" s="244"/>
      <c r="C859" s="245"/>
      <c r="D859" s="235" t="s">
        <v>204</v>
      </c>
      <c r="E859" s="246" t="s">
        <v>19</v>
      </c>
      <c r="F859" s="247" t="s">
        <v>792</v>
      </c>
      <c r="G859" s="245"/>
      <c r="H859" s="248">
        <v>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204</v>
      </c>
      <c r="AU859" s="254" t="s">
        <v>84</v>
      </c>
      <c r="AV859" s="14" t="s">
        <v>84</v>
      </c>
      <c r="AW859" s="14" t="s">
        <v>33</v>
      </c>
      <c r="AX859" s="14" t="s">
        <v>71</v>
      </c>
      <c r="AY859" s="254" t="s">
        <v>192</v>
      </c>
    </row>
    <row r="860" s="15" customFormat="1">
      <c r="A860" s="15"/>
      <c r="B860" s="255"/>
      <c r="C860" s="256"/>
      <c r="D860" s="235" t="s">
        <v>204</v>
      </c>
      <c r="E860" s="257" t="s">
        <v>19</v>
      </c>
      <c r="F860" s="258" t="s">
        <v>210</v>
      </c>
      <c r="G860" s="256"/>
      <c r="H860" s="259">
        <v>6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5" t="s">
        <v>204</v>
      </c>
      <c r="AU860" s="265" t="s">
        <v>84</v>
      </c>
      <c r="AV860" s="15" t="s">
        <v>200</v>
      </c>
      <c r="AW860" s="15" t="s">
        <v>33</v>
      </c>
      <c r="AX860" s="15" t="s">
        <v>78</v>
      </c>
      <c r="AY860" s="265" t="s">
        <v>192</v>
      </c>
    </row>
    <row r="861" s="12" customFormat="1" ht="22.8" customHeight="1">
      <c r="A861" s="12"/>
      <c r="B861" s="199"/>
      <c r="C861" s="200"/>
      <c r="D861" s="201" t="s">
        <v>70</v>
      </c>
      <c r="E861" s="213" t="s">
        <v>803</v>
      </c>
      <c r="F861" s="213" t="s">
        <v>804</v>
      </c>
      <c r="G861" s="200"/>
      <c r="H861" s="200"/>
      <c r="I861" s="203"/>
      <c r="J861" s="214">
        <f>BK861</f>
        <v>0</v>
      </c>
      <c r="K861" s="200"/>
      <c r="L861" s="205"/>
      <c r="M861" s="206"/>
      <c r="N861" s="207"/>
      <c r="O861" s="207"/>
      <c r="P861" s="208">
        <f>SUM(P862:P931)</f>
        <v>0</v>
      </c>
      <c r="Q861" s="207"/>
      <c r="R861" s="208">
        <f>SUM(R862:R931)</f>
        <v>0.034785999999999997</v>
      </c>
      <c r="S861" s="207"/>
      <c r="T861" s="209">
        <f>SUM(T862:T931)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10" t="s">
        <v>84</v>
      </c>
      <c r="AT861" s="211" t="s">
        <v>70</v>
      </c>
      <c r="AU861" s="211" t="s">
        <v>78</v>
      </c>
      <c r="AY861" s="210" t="s">
        <v>192</v>
      </c>
      <c r="BK861" s="212">
        <f>SUM(BK862:BK931)</f>
        <v>0</v>
      </c>
    </row>
    <row r="862" s="2" customFormat="1" ht="16.5" customHeight="1">
      <c r="A862" s="41"/>
      <c r="B862" s="42"/>
      <c r="C862" s="215" t="s">
        <v>805</v>
      </c>
      <c r="D862" s="215" t="s">
        <v>195</v>
      </c>
      <c r="E862" s="216" t="s">
        <v>806</v>
      </c>
      <c r="F862" s="217" t="s">
        <v>807</v>
      </c>
      <c r="G862" s="218" t="s">
        <v>239</v>
      </c>
      <c r="H862" s="219">
        <v>69.572000000000003</v>
      </c>
      <c r="I862" s="220"/>
      <c r="J862" s="221">
        <f>ROUND(I862*H862,2)</f>
        <v>0</v>
      </c>
      <c r="K862" s="217" t="s">
        <v>199</v>
      </c>
      <c r="L862" s="47"/>
      <c r="M862" s="222" t="s">
        <v>19</v>
      </c>
      <c r="N862" s="223" t="s">
        <v>43</v>
      </c>
      <c r="O862" s="87"/>
      <c r="P862" s="224">
        <f>O862*H862</f>
        <v>0</v>
      </c>
      <c r="Q862" s="224">
        <v>0.00021000000000000001</v>
      </c>
      <c r="R862" s="224">
        <f>Q862*H862</f>
        <v>0.014610120000000001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321</v>
      </c>
      <c r="AT862" s="226" t="s">
        <v>195</v>
      </c>
      <c r="AU862" s="226" t="s">
        <v>84</v>
      </c>
      <c r="AY862" s="20" t="s">
        <v>192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84</v>
      </c>
      <c r="BK862" s="227">
        <f>ROUND(I862*H862,2)</f>
        <v>0</v>
      </c>
      <c r="BL862" s="20" t="s">
        <v>321</v>
      </c>
      <c r="BM862" s="226" t="s">
        <v>808</v>
      </c>
    </row>
    <row r="863" s="2" customFormat="1">
      <c r="A863" s="41"/>
      <c r="B863" s="42"/>
      <c r="C863" s="43"/>
      <c r="D863" s="228" t="s">
        <v>202</v>
      </c>
      <c r="E863" s="43"/>
      <c r="F863" s="229" t="s">
        <v>809</v>
      </c>
      <c r="G863" s="43"/>
      <c r="H863" s="43"/>
      <c r="I863" s="230"/>
      <c r="J863" s="43"/>
      <c r="K863" s="43"/>
      <c r="L863" s="47"/>
      <c r="M863" s="231"/>
      <c r="N863" s="232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202</v>
      </c>
      <c r="AU863" s="20" t="s">
        <v>84</v>
      </c>
    </row>
    <row r="864" s="13" customFormat="1">
      <c r="A864" s="13"/>
      <c r="B864" s="233"/>
      <c r="C864" s="234"/>
      <c r="D864" s="235" t="s">
        <v>204</v>
      </c>
      <c r="E864" s="236" t="s">
        <v>19</v>
      </c>
      <c r="F864" s="237" t="s">
        <v>205</v>
      </c>
      <c r="G864" s="234"/>
      <c r="H864" s="236" t="s">
        <v>19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204</v>
      </c>
      <c r="AU864" s="243" t="s">
        <v>84</v>
      </c>
      <c r="AV864" s="13" t="s">
        <v>78</v>
      </c>
      <c r="AW864" s="13" t="s">
        <v>33</v>
      </c>
      <c r="AX864" s="13" t="s">
        <v>71</v>
      </c>
      <c r="AY864" s="243" t="s">
        <v>192</v>
      </c>
    </row>
    <row r="865" s="13" customFormat="1">
      <c r="A865" s="13"/>
      <c r="B865" s="233"/>
      <c r="C865" s="234"/>
      <c r="D865" s="235" t="s">
        <v>204</v>
      </c>
      <c r="E865" s="236" t="s">
        <v>19</v>
      </c>
      <c r="F865" s="237" t="s">
        <v>268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204</v>
      </c>
      <c r="AU865" s="243" t="s">
        <v>84</v>
      </c>
      <c r="AV865" s="13" t="s">
        <v>78</v>
      </c>
      <c r="AW865" s="13" t="s">
        <v>33</v>
      </c>
      <c r="AX865" s="13" t="s">
        <v>71</v>
      </c>
      <c r="AY865" s="243" t="s">
        <v>192</v>
      </c>
    </row>
    <row r="866" s="14" customFormat="1">
      <c r="A866" s="14"/>
      <c r="B866" s="244"/>
      <c r="C866" s="245"/>
      <c r="D866" s="235" t="s">
        <v>204</v>
      </c>
      <c r="E866" s="246" t="s">
        <v>19</v>
      </c>
      <c r="F866" s="247" t="s">
        <v>269</v>
      </c>
      <c r="G866" s="245"/>
      <c r="H866" s="248">
        <v>3.1699999999999999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204</v>
      </c>
      <c r="AU866" s="254" t="s">
        <v>84</v>
      </c>
      <c r="AV866" s="14" t="s">
        <v>84</v>
      </c>
      <c r="AW866" s="14" t="s">
        <v>33</v>
      </c>
      <c r="AX866" s="14" t="s">
        <v>71</v>
      </c>
      <c r="AY866" s="254" t="s">
        <v>192</v>
      </c>
    </row>
    <row r="867" s="13" customFormat="1">
      <c r="A867" s="13"/>
      <c r="B867" s="233"/>
      <c r="C867" s="234"/>
      <c r="D867" s="235" t="s">
        <v>204</v>
      </c>
      <c r="E867" s="236" t="s">
        <v>19</v>
      </c>
      <c r="F867" s="237" t="s">
        <v>280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204</v>
      </c>
      <c r="AU867" s="243" t="s">
        <v>84</v>
      </c>
      <c r="AV867" s="13" t="s">
        <v>78</v>
      </c>
      <c r="AW867" s="13" t="s">
        <v>33</v>
      </c>
      <c r="AX867" s="13" t="s">
        <v>71</v>
      </c>
      <c r="AY867" s="243" t="s">
        <v>192</v>
      </c>
    </row>
    <row r="868" s="14" customFormat="1">
      <c r="A868" s="14"/>
      <c r="B868" s="244"/>
      <c r="C868" s="245"/>
      <c r="D868" s="235" t="s">
        <v>204</v>
      </c>
      <c r="E868" s="246" t="s">
        <v>19</v>
      </c>
      <c r="F868" s="247" t="s">
        <v>281</v>
      </c>
      <c r="G868" s="245"/>
      <c r="H868" s="248">
        <v>2.6699999999999999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204</v>
      </c>
      <c r="AU868" s="254" t="s">
        <v>84</v>
      </c>
      <c r="AV868" s="14" t="s">
        <v>84</v>
      </c>
      <c r="AW868" s="14" t="s">
        <v>33</v>
      </c>
      <c r="AX868" s="14" t="s">
        <v>71</v>
      </c>
      <c r="AY868" s="254" t="s">
        <v>192</v>
      </c>
    </row>
    <row r="869" s="13" customFormat="1">
      <c r="A869" s="13"/>
      <c r="B869" s="233"/>
      <c r="C869" s="234"/>
      <c r="D869" s="235" t="s">
        <v>204</v>
      </c>
      <c r="E869" s="236" t="s">
        <v>19</v>
      </c>
      <c r="F869" s="237" t="s">
        <v>282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204</v>
      </c>
      <c r="AU869" s="243" t="s">
        <v>84</v>
      </c>
      <c r="AV869" s="13" t="s">
        <v>78</v>
      </c>
      <c r="AW869" s="13" t="s">
        <v>33</v>
      </c>
      <c r="AX869" s="13" t="s">
        <v>71</v>
      </c>
      <c r="AY869" s="243" t="s">
        <v>192</v>
      </c>
    </row>
    <row r="870" s="14" customFormat="1">
      <c r="A870" s="14"/>
      <c r="B870" s="244"/>
      <c r="C870" s="245"/>
      <c r="D870" s="235" t="s">
        <v>204</v>
      </c>
      <c r="E870" s="246" t="s">
        <v>19</v>
      </c>
      <c r="F870" s="247" t="s">
        <v>283</v>
      </c>
      <c r="G870" s="245"/>
      <c r="H870" s="248">
        <v>13.079000000000001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204</v>
      </c>
      <c r="AU870" s="254" t="s">
        <v>84</v>
      </c>
      <c r="AV870" s="14" t="s">
        <v>84</v>
      </c>
      <c r="AW870" s="14" t="s">
        <v>33</v>
      </c>
      <c r="AX870" s="14" t="s">
        <v>71</v>
      </c>
      <c r="AY870" s="254" t="s">
        <v>192</v>
      </c>
    </row>
    <row r="871" s="14" customFormat="1">
      <c r="A871" s="14"/>
      <c r="B871" s="244"/>
      <c r="C871" s="245"/>
      <c r="D871" s="235" t="s">
        <v>204</v>
      </c>
      <c r="E871" s="246" t="s">
        <v>19</v>
      </c>
      <c r="F871" s="247" t="s">
        <v>284</v>
      </c>
      <c r="G871" s="245"/>
      <c r="H871" s="248">
        <v>0.54900000000000004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204</v>
      </c>
      <c r="AU871" s="254" t="s">
        <v>84</v>
      </c>
      <c r="AV871" s="14" t="s">
        <v>84</v>
      </c>
      <c r="AW871" s="14" t="s">
        <v>33</v>
      </c>
      <c r="AX871" s="14" t="s">
        <v>71</v>
      </c>
      <c r="AY871" s="254" t="s">
        <v>192</v>
      </c>
    </row>
    <row r="872" s="16" customFormat="1">
      <c r="A872" s="16"/>
      <c r="B872" s="276"/>
      <c r="C872" s="277"/>
      <c r="D872" s="235" t="s">
        <v>204</v>
      </c>
      <c r="E872" s="278" t="s">
        <v>19</v>
      </c>
      <c r="F872" s="279" t="s">
        <v>246</v>
      </c>
      <c r="G872" s="277"/>
      <c r="H872" s="280">
        <v>19.468</v>
      </c>
      <c r="I872" s="281"/>
      <c r="J872" s="277"/>
      <c r="K872" s="277"/>
      <c r="L872" s="282"/>
      <c r="M872" s="283"/>
      <c r="N872" s="284"/>
      <c r="O872" s="284"/>
      <c r="P872" s="284"/>
      <c r="Q872" s="284"/>
      <c r="R872" s="284"/>
      <c r="S872" s="284"/>
      <c r="T872" s="285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86" t="s">
        <v>204</v>
      </c>
      <c r="AU872" s="286" t="s">
        <v>84</v>
      </c>
      <c r="AV872" s="16" t="s">
        <v>193</v>
      </c>
      <c r="AW872" s="16" t="s">
        <v>33</v>
      </c>
      <c r="AX872" s="16" t="s">
        <v>71</v>
      </c>
      <c r="AY872" s="286" t="s">
        <v>192</v>
      </c>
    </row>
    <row r="873" s="13" customFormat="1">
      <c r="A873" s="13"/>
      <c r="B873" s="233"/>
      <c r="C873" s="234"/>
      <c r="D873" s="235" t="s">
        <v>204</v>
      </c>
      <c r="E873" s="236" t="s">
        <v>19</v>
      </c>
      <c r="F873" s="237" t="s">
        <v>280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204</v>
      </c>
      <c r="AU873" s="243" t="s">
        <v>84</v>
      </c>
      <c r="AV873" s="13" t="s">
        <v>78</v>
      </c>
      <c r="AW873" s="13" t="s">
        <v>33</v>
      </c>
      <c r="AX873" s="13" t="s">
        <v>71</v>
      </c>
      <c r="AY873" s="243" t="s">
        <v>192</v>
      </c>
    </row>
    <row r="874" s="14" customFormat="1">
      <c r="A874" s="14"/>
      <c r="B874" s="244"/>
      <c r="C874" s="245"/>
      <c r="D874" s="235" t="s">
        <v>204</v>
      </c>
      <c r="E874" s="246" t="s">
        <v>19</v>
      </c>
      <c r="F874" s="247" t="s">
        <v>289</v>
      </c>
      <c r="G874" s="245"/>
      <c r="H874" s="248">
        <v>3.21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204</v>
      </c>
      <c r="AU874" s="254" t="s">
        <v>84</v>
      </c>
      <c r="AV874" s="14" t="s">
        <v>84</v>
      </c>
      <c r="AW874" s="14" t="s">
        <v>33</v>
      </c>
      <c r="AX874" s="14" t="s">
        <v>71</v>
      </c>
      <c r="AY874" s="254" t="s">
        <v>192</v>
      </c>
    </row>
    <row r="875" s="14" customFormat="1">
      <c r="A875" s="14"/>
      <c r="B875" s="244"/>
      <c r="C875" s="245"/>
      <c r="D875" s="235" t="s">
        <v>204</v>
      </c>
      <c r="E875" s="246" t="s">
        <v>19</v>
      </c>
      <c r="F875" s="247" t="s">
        <v>290</v>
      </c>
      <c r="G875" s="245"/>
      <c r="H875" s="248">
        <v>-1.1819999999999999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204</v>
      </c>
      <c r="AU875" s="254" t="s">
        <v>84</v>
      </c>
      <c r="AV875" s="14" t="s">
        <v>84</v>
      </c>
      <c r="AW875" s="14" t="s">
        <v>33</v>
      </c>
      <c r="AX875" s="14" t="s">
        <v>71</v>
      </c>
      <c r="AY875" s="254" t="s">
        <v>192</v>
      </c>
    </row>
    <row r="876" s="14" customFormat="1">
      <c r="A876" s="14"/>
      <c r="B876" s="244"/>
      <c r="C876" s="245"/>
      <c r="D876" s="235" t="s">
        <v>204</v>
      </c>
      <c r="E876" s="246" t="s">
        <v>19</v>
      </c>
      <c r="F876" s="247" t="s">
        <v>291</v>
      </c>
      <c r="G876" s="245"/>
      <c r="H876" s="248">
        <v>1.8340000000000001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204</v>
      </c>
      <c r="AU876" s="254" t="s">
        <v>84</v>
      </c>
      <c r="AV876" s="14" t="s">
        <v>84</v>
      </c>
      <c r="AW876" s="14" t="s">
        <v>33</v>
      </c>
      <c r="AX876" s="14" t="s">
        <v>71</v>
      </c>
      <c r="AY876" s="254" t="s">
        <v>192</v>
      </c>
    </row>
    <row r="877" s="13" customFormat="1">
      <c r="A877" s="13"/>
      <c r="B877" s="233"/>
      <c r="C877" s="234"/>
      <c r="D877" s="235" t="s">
        <v>204</v>
      </c>
      <c r="E877" s="236" t="s">
        <v>19</v>
      </c>
      <c r="F877" s="237" t="s">
        <v>268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204</v>
      </c>
      <c r="AU877" s="243" t="s">
        <v>84</v>
      </c>
      <c r="AV877" s="13" t="s">
        <v>78</v>
      </c>
      <c r="AW877" s="13" t="s">
        <v>33</v>
      </c>
      <c r="AX877" s="13" t="s">
        <v>71</v>
      </c>
      <c r="AY877" s="243" t="s">
        <v>192</v>
      </c>
    </row>
    <row r="878" s="14" customFormat="1">
      <c r="A878" s="14"/>
      <c r="B878" s="244"/>
      <c r="C878" s="245"/>
      <c r="D878" s="235" t="s">
        <v>204</v>
      </c>
      <c r="E878" s="246" t="s">
        <v>19</v>
      </c>
      <c r="F878" s="247" t="s">
        <v>315</v>
      </c>
      <c r="G878" s="245"/>
      <c r="H878" s="248">
        <v>6.3390000000000004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204</v>
      </c>
      <c r="AU878" s="254" t="s">
        <v>84</v>
      </c>
      <c r="AV878" s="14" t="s">
        <v>84</v>
      </c>
      <c r="AW878" s="14" t="s">
        <v>33</v>
      </c>
      <c r="AX878" s="14" t="s">
        <v>71</v>
      </c>
      <c r="AY878" s="254" t="s">
        <v>192</v>
      </c>
    </row>
    <row r="879" s="14" customFormat="1">
      <c r="A879" s="14"/>
      <c r="B879" s="244"/>
      <c r="C879" s="245"/>
      <c r="D879" s="235" t="s">
        <v>204</v>
      </c>
      <c r="E879" s="246" t="s">
        <v>19</v>
      </c>
      <c r="F879" s="247" t="s">
        <v>316</v>
      </c>
      <c r="G879" s="245"/>
      <c r="H879" s="248">
        <v>-0.59999999999999998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204</v>
      </c>
      <c r="AU879" s="254" t="s">
        <v>84</v>
      </c>
      <c r="AV879" s="14" t="s">
        <v>84</v>
      </c>
      <c r="AW879" s="14" t="s">
        <v>33</v>
      </c>
      <c r="AX879" s="14" t="s">
        <v>71</v>
      </c>
      <c r="AY879" s="254" t="s">
        <v>192</v>
      </c>
    </row>
    <row r="880" s="14" customFormat="1">
      <c r="A880" s="14"/>
      <c r="B880" s="244"/>
      <c r="C880" s="245"/>
      <c r="D880" s="235" t="s">
        <v>204</v>
      </c>
      <c r="E880" s="246" t="s">
        <v>19</v>
      </c>
      <c r="F880" s="247" t="s">
        <v>317</v>
      </c>
      <c r="G880" s="245"/>
      <c r="H880" s="248">
        <v>1.046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204</v>
      </c>
      <c r="AU880" s="254" t="s">
        <v>84</v>
      </c>
      <c r="AV880" s="14" t="s">
        <v>84</v>
      </c>
      <c r="AW880" s="14" t="s">
        <v>33</v>
      </c>
      <c r="AX880" s="14" t="s">
        <v>71</v>
      </c>
      <c r="AY880" s="254" t="s">
        <v>192</v>
      </c>
    </row>
    <row r="881" s="13" customFormat="1">
      <c r="A881" s="13"/>
      <c r="B881" s="233"/>
      <c r="C881" s="234"/>
      <c r="D881" s="235" t="s">
        <v>204</v>
      </c>
      <c r="E881" s="236" t="s">
        <v>19</v>
      </c>
      <c r="F881" s="237" t="s">
        <v>282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204</v>
      </c>
      <c r="AU881" s="243" t="s">
        <v>84</v>
      </c>
      <c r="AV881" s="13" t="s">
        <v>78</v>
      </c>
      <c r="AW881" s="13" t="s">
        <v>33</v>
      </c>
      <c r="AX881" s="13" t="s">
        <v>71</v>
      </c>
      <c r="AY881" s="243" t="s">
        <v>192</v>
      </c>
    </row>
    <row r="882" s="14" customFormat="1">
      <c r="A882" s="14"/>
      <c r="B882" s="244"/>
      <c r="C882" s="245"/>
      <c r="D882" s="235" t="s">
        <v>204</v>
      </c>
      <c r="E882" s="246" t="s">
        <v>19</v>
      </c>
      <c r="F882" s="247" t="s">
        <v>318</v>
      </c>
      <c r="G882" s="245"/>
      <c r="H882" s="248">
        <v>0.33600000000000002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204</v>
      </c>
      <c r="AU882" s="254" t="s">
        <v>84</v>
      </c>
      <c r="AV882" s="14" t="s">
        <v>84</v>
      </c>
      <c r="AW882" s="14" t="s">
        <v>33</v>
      </c>
      <c r="AX882" s="14" t="s">
        <v>71</v>
      </c>
      <c r="AY882" s="254" t="s">
        <v>192</v>
      </c>
    </row>
    <row r="883" s="14" customFormat="1">
      <c r="A883" s="14"/>
      <c r="B883" s="244"/>
      <c r="C883" s="245"/>
      <c r="D883" s="235" t="s">
        <v>204</v>
      </c>
      <c r="E883" s="246" t="s">
        <v>19</v>
      </c>
      <c r="F883" s="247" t="s">
        <v>319</v>
      </c>
      <c r="G883" s="245"/>
      <c r="H883" s="248">
        <v>3.4220000000000002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204</v>
      </c>
      <c r="AU883" s="254" t="s">
        <v>84</v>
      </c>
      <c r="AV883" s="14" t="s">
        <v>84</v>
      </c>
      <c r="AW883" s="14" t="s">
        <v>33</v>
      </c>
      <c r="AX883" s="14" t="s">
        <v>71</v>
      </c>
      <c r="AY883" s="254" t="s">
        <v>192</v>
      </c>
    </row>
    <row r="884" s="14" customFormat="1">
      <c r="A884" s="14"/>
      <c r="B884" s="244"/>
      <c r="C884" s="245"/>
      <c r="D884" s="235" t="s">
        <v>204</v>
      </c>
      <c r="E884" s="246" t="s">
        <v>19</v>
      </c>
      <c r="F884" s="247" t="s">
        <v>299</v>
      </c>
      <c r="G884" s="245"/>
      <c r="H884" s="248">
        <v>-0.44500000000000001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204</v>
      </c>
      <c r="AU884" s="254" t="s">
        <v>84</v>
      </c>
      <c r="AV884" s="14" t="s">
        <v>84</v>
      </c>
      <c r="AW884" s="14" t="s">
        <v>33</v>
      </c>
      <c r="AX884" s="14" t="s">
        <v>71</v>
      </c>
      <c r="AY884" s="254" t="s">
        <v>192</v>
      </c>
    </row>
    <row r="885" s="14" customFormat="1">
      <c r="A885" s="14"/>
      <c r="B885" s="244"/>
      <c r="C885" s="245"/>
      <c r="D885" s="235" t="s">
        <v>204</v>
      </c>
      <c r="E885" s="246" t="s">
        <v>19</v>
      </c>
      <c r="F885" s="247" t="s">
        <v>320</v>
      </c>
      <c r="G885" s="245"/>
      <c r="H885" s="248">
        <v>1.1759999999999999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204</v>
      </c>
      <c r="AU885" s="254" t="s">
        <v>84</v>
      </c>
      <c r="AV885" s="14" t="s">
        <v>84</v>
      </c>
      <c r="AW885" s="14" t="s">
        <v>33</v>
      </c>
      <c r="AX885" s="14" t="s">
        <v>71</v>
      </c>
      <c r="AY885" s="254" t="s">
        <v>192</v>
      </c>
    </row>
    <row r="886" s="16" customFormat="1">
      <c r="A886" s="16"/>
      <c r="B886" s="276"/>
      <c r="C886" s="277"/>
      <c r="D886" s="235" t="s">
        <v>204</v>
      </c>
      <c r="E886" s="278" t="s">
        <v>19</v>
      </c>
      <c r="F886" s="279" t="s">
        <v>246</v>
      </c>
      <c r="G886" s="277"/>
      <c r="H886" s="280">
        <v>15.136000000000001</v>
      </c>
      <c r="I886" s="281"/>
      <c r="J886" s="277"/>
      <c r="K886" s="277"/>
      <c r="L886" s="282"/>
      <c r="M886" s="283"/>
      <c r="N886" s="284"/>
      <c r="O886" s="284"/>
      <c r="P886" s="284"/>
      <c r="Q886" s="284"/>
      <c r="R886" s="284"/>
      <c r="S886" s="284"/>
      <c r="T886" s="285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86" t="s">
        <v>204</v>
      </c>
      <c r="AU886" s="286" t="s">
        <v>84</v>
      </c>
      <c r="AV886" s="16" t="s">
        <v>193</v>
      </c>
      <c r="AW886" s="16" t="s">
        <v>33</v>
      </c>
      <c r="AX886" s="16" t="s">
        <v>71</v>
      </c>
      <c r="AY886" s="286" t="s">
        <v>192</v>
      </c>
    </row>
    <row r="887" s="13" customFormat="1">
      <c r="A887" s="13"/>
      <c r="B887" s="233"/>
      <c r="C887" s="234"/>
      <c r="D887" s="235" t="s">
        <v>204</v>
      </c>
      <c r="E887" s="236" t="s">
        <v>19</v>
      </c>
      <c r="F887" s="237" t="s">
        <v>280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204</v>
      </c>
      <c r="AU887" s="243" t="s">
        <v>84</v>
      </c>
      <c r="AV887" s="13" t="s">
        <v>78</v>
      </c>
      <c r="AW887" s="13" t="s">
        <v>33</v>
      </c>
      <c r="AX887" s="13" t="s">
        <v>71</v>
      </c>
      <c r="AY887" s="243" t="s">
        <v>192</v>
      </c>
    </row>
    <row r="888" s="14" customFormat="1">
      <c r="A888" s="14"/>
      <c r="B888" s="244"/>
      <c r="C888" s="245"/>
      <c r="D888" s="235" t="s">
        <v>204</v>
      </c>
      <c r="E888" s="246" t="s">
        <v>19</v>
      </c>
      <c r="F888" s="247" t="s">
        <v>327</v>
      </c>
      <c r="G888" s="245"/>
      <c r="H888" s="248">
        <v>14.776999999999999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204</v>
      </c>
      <c r="AU888" s="254" t="s">
        <v>84</v>
      </c>
      <c r="AV888" s="14" t="s">
        <v>84</v>
      </c>
      <c r="AW888" s="14" t="s">
        <v>33</v>
      </c>
      <c r="AX888" s="14" t="s">
        <v>71</v>
      </c>
      <c r="AY888" s="254" t="s">
        <v>192</v>
      </c>
    </row>
    <row r="889" s="14" customFormat="1">
      <c r="A889" s="14"/>
      <c r="B889" s="244"/>
      <c r="C889" s="245"/>
      <c r="D889" s="235" t="s">
        <v>204</v>
      </c>
      <c r="E889" s="246" t="s">
        <v>19</v>
      </c>
      <c r="F889" s="247" t="s">
        <v>328</v>
      </c>
      <c r="G889" s="245"/>
      <c r="H889" s="248">
        <v>-3.1520000000000001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204</v>
      </c>
      <c r="AU889" s="254" t="s">
        <v>84</v>
      </c>
      <c r="AV889" s="14" t="s">
        <v>84</v>
      </c>
      <c r="AW889" s="14" t="s">
        <v>33</v>
      </c>
      <c r="AX889" s="14" t="s">
        <v>71</v>
      </c>
      <c r="AY889" s="254" t="s">
        <v>192</v>
      </c>
    </row>
    <row r="890" s="13" customFormat="1">
      <c r="A890" s="13"/>
      <c r="B890" s="233"/>
      <c r="C890" s="234"/>
      <c r="D890" s="235" t="s">
        <v>204</v>
      </c>
      <c r="E890" s="236" t="s">
        <v>19</v>
      </c>
      <c r="F890" s="237" t="s">
        <v>282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204</v>
      </c>
      <c r="AU890" s="243" t="s">
        <v>84</v>
      </c>
      <c r="AV890" s="13" t="s">
        <v>78</v>
      </c>
      <c r="AW890" s="13" t="s">
        <v>33</v>
      </c>
      <c r="AX890" s="13" t="s">
        <v>71</v>
      </c>
      <c r="AY890" s="243" t="s">
        <v>192</v>
      </c>
    </row>
    <row r="891" s="14" customFormat="1">
      <c r="A891" s="14"/>
      <c r="B891" s="244"/>
      <c r="C891" s="245"/>
      <c r="D891" s="235" t="s">
        <v>204</v>
      </c>
      <c r="E891" s="246" t="s">
        <v>19</v>
      </c>
      <c r="F891" s="247" t="s">
        <v>810</v>
      </c>
      <c r="G891" s="245"/>
      <c r="H891" s="248">
        <v>29.606000000000002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204</v>
      </c>
      <c r="AU891" s="254" t="s">
        <v>84</v>
      </c>
      <c r="AV891" s="14" t="s">
        <v>84</v>
      </c>
      <c r="AW891" s="14" t="s">
        <v>33</v>
      </c>
      <c r="AX891" s="14" t="s">
        <v>71</v>
      </c>
      <c r="AY891" s="254" t="s">
        <v>192</v>
      </c>
    </row>
    <row r="892" s="14" customFormat="1">
      <c r="A892" s="14"/>
      <c r="B892" s="244"/>
      <c r="C892" s="245"/>
      <c r="D892" s="235" t="s">
        <v>204</v>
      </c>
      <c r="E892" s="246" t="s">
        <v>19</v>
      </c>
      <c r="F892" s="247" t="s">
        <v>330</v>
      </c>
      <c r="G892" s="245"/>
      <c r="H892" s="248">
        <v>1.4179999999999999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204</v>
      </c>
      <c r="AU892" s="254" t="s">
        <v>84</v>
      </c>
      <c r="AV892" s="14" t="s">
        <v>84</v>
      </c>
      <c r="AW892" s="14" t="s">
        <v>33</v>
      </c>
      <c r="AX892" s="14" t="s">
        <v>71</v>
      </c>
      <c r="AY892" s="254" t="s">
        <v>192</v>
      </c>
    </row>
    <row r="893" s="14" customFormat="1">
      <c r="A893" s="14"/>
      <c r="B893" s="244"/>
      <c r="C893" s="245"/>
      <c r="D893" s="235" t="s">
        <v>204</v>
      </c>
      <c r="E893" s="246" t="s">
        <v>19</v>
      </c>
      <c r="F893" s="247" t="s">
        <v>331</v>
      </c>
      <c r="G893" s="245"/>
      <c r="H893" s="248">
        <v>-5.6559999999999997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204</v>
      </c>
      <c r="AU893" s="254" t="s">
        <v>84</v>
      </c>
      <c r="AV893" s="14" t="s">
        <v>84</v>
      </c>
      <c r="AW893" s="14" t="s">
        <v>33</v>
      </c>
      <c r="AX893" s="14" t="s">
        <v>71</v>
      </c>
      <c r="AY893" s="254" t="s">
        <v>192</v>
      </c>
    </row>
    <row r="894" s="14" customFormat="1">
      <c r="A894" s="14"/>
      <c r="B894" s="244"/>
      <c r="C894" s="245"/>
      <c r="D894" s="235" t="s">
        <v>204</v>
      </c>
      <c r="E894" s="246" t="s">
        <v>19</v>
      </c>
      <c r="F894" s="247" t="s">
        <v>332</v>
      </c>
      <c r="G894" s="245"/>
      <c r="H894" s="248">
        <v>-2.0249999999999999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204</v>
      </c>
      <c r="AU894" s="254" t="s">
        <v>84</v>
      </c>
      <c r="AV894" s="14" t="s">
        <v>84</v>
      </c>
      <c r="AW894" s="14" t="s">
        <v>33</v>
      </c>
      <c r="AX894" s="14" t="s">
        <v>71</v>
      </c>
      <c r="AY894" s="254" t="s">
        <v>192</v>
      </c>
    </row>
    <row r="895" s="16" customFormat="1">
      <c r="A895" s="16"/>
      <c r="B895" s="276"/>
      <c r="C895" s="277"/>
      <c r="D895" s="235" t="s">
        <v>204</v>
      </c>
      <c r="E895" s="278" t="s">
        <v>19</v>
      </c>
      <c r="F895" s="279" t="s">
        <v>246</v>
      </c>
      <c r="G895" s="277"/>
      <c r="H895" s="280">
        <v>34.968000000000004</v>
      </c>
      <c r="I895" s="281"/>
      <c r="J895" s="277"/>
      <c r="K895" s="277"/>
      <c r="L895" s="282"/>
      <c r="M895" s="283"/>
      <c r="N895" s="284"/>
      <c r="O895" s="284"/>
      <c r="P895" s="284"/>
      <c r="Q895" s="284"/>
      <c r="R895" s="284"/>
      <c r="S895" s="284"/>
      <c r="T895" s="285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86" t="s">
        <v>204</v>
      </c>
      <c r="AU895" s="286" t="s">
        <v>84</v>
      </c>
      <c r="AV895" s="16" t="s">
        <v>193</v>
      </c>
      <c r="AW895" s="16" t="s">
        <v>33</v>
      </c>
      <c r="AX895" s="16" t="s">
        <v>71</v>
      </c>
      <c r="AY895" s="286" t="s">
        <v>192</v>
      </c>
    </row>
    <row r="896" s="15" customFormat="1">
      <c r="A896" s="15"/>
      <c r="B896" s="255"/>
      <c r="C896" s="256"/>
      <c r="D896" s="235" t="s">
        <v>204</v>
      </c>
      <c r="E896" s="257" t="s">
        <v>19</v>
      </c>
      <c r="F896" s="258" t="s">
        <v>210</v>
      </c>
      <c r="G896" s="256"/>
      <c r="H896" s="259">
        <v>69.572000000000003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204</v>
      </c>
      <c r="AU896" s="265" t="s">
        <v>84</v>
      </c>
      <c r="AV896" s="15" t="s">
        <v>200</v>
      </c>
      <c r="AW896" s="15" t="s">
        <v>33</v>
      </c>
      <c r="AX896" s="15" t="s">
        <v>78</v>
      </c>
      <c r="AY896" s="265" t="s">
        <v>192</v>
      </c>
    </row>
    <row r="897" s="2" customFormat="1" ht="24.15" customHeight="1">
      <c r="A897" s="41"/>
      <c r="B897" s="42"/>
      <c r="C897" s="215" t="s">
        <v>811</v>
      </c>
      <c r="D897" s="215" t="s">
        <v>195</v>
      </c>
      <c r="E897" s="216" t="s">
        <v>812</v>
      </c>
      <c r="F897" s="217" t="s">
        <v>813</v>
      </c>
      <c r="G897" s="218" t="s">
        <v>239</v>
      </c>
      <c r="H897" s="219">
        <v>69.572000000000003</v>
      </c>
      <c r="I897" s="220"/>
      <c r="J897" s="221">
        <f>ROUND(I897*H897,2)</f>
        <v>0</v>
      </c>
      <c r="K897" s="217" t="s">
        <v>199</v>
      </c>
      <c r="L897" s="47"/>
      <c r="M897" s="222" t="s">
        <v>19</v>
      </c>
      <c r="N897" s="223" t="s">
        <v>43</v>
      </c>
      <c r="O897" s="87"/>
      <c r="P897" s="224">
        <f>O897*H897</f>
        <v>0</v>
      </c>
      <c r="Q897" s="224">
        <v>0.00029</v>
      </c>
      <c r="R897" s="224">
        <f>Q897*H897</f>
        <v>0.02017588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321</v>
      </c>
      <c r="AT897" s="226" t="s">
        <v>195</v>
      </c>
      <c r="AU897" s="226" t="s">
        <v>84</v>
      </c>
      <c r="AY897" s="20" t="s">
        <v>192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84</v>
      </c>
      <c r="BK897" s="227">
        <f>ROUND(I897*H897,2)</f>
        <v>0</v>
      </c>
      <c r="BL897" s="20" t="s">
        <v>321</v>
      </c>
      <c r="BM897" s="226" t="s">
        <v>814</v>
      </c>
    </row>
    <row r="898" s="2" customFormat="1">
      <c r="A898" s="41"/>
      <c r="B898" s="42"/>
      <c r="C898" s="43"/>
      <c r="D898" s="228" t="s">
        <v>202</v>
      </c>
      <c r="E898" s="43"/>
      <c r="F898" s="229" t="s">
        <v>815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202</v>
      </c>
      <c r="AU898" s="20" t="s">
        <v>84</v>
      </c>
    </row>
    <row r="899" s="13" customFormat="1">
      <c r="A899" s="13"/>
      <c r="B899" s="233"/>
      <c r="C899" s="234"/>
      <c r="D899" s="235" t="s">
        <v>204</v>
      </c>
      <c r="E899" s="236" t="s">
        <v>19</v>
      </c>
      <c r="F899" s="237" t="s">
        <v>205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204</v>
      </c>
      <c r="AU899" s="243" t="s">
        <v>84</v>
      </c>
      <c r="AV899" s="13" t="s">
        <v>78</v>
      </c>
      <c r="AW899" s="13" t="s">
        <v>33</v>
      </c>
      <c r="AX899" s="13" t="s">
        <v>71</v>
      </c>
      <c r="AY899" s="243" t="s">
        <v>192</v>
      </c>
    </row>
    <row r="900" s="13" customFormat="1">
      <c r="A900" s="13"/>
      <c r="B900" s="233"/>
      <c r="C900" s="234"/>
      <c r="D900" s="235" t="s">
        <v>204</v>
      </c>
      <c r="E900" s="236" t="s">
        <v>19</v>
      </c>
      <c r="F900" s="237" t="s">
        <v>268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204</v>
      </c>
      <c r="AU900" s="243" t="s">
        <v>84</v>
      </c>
      <c r="AV900" s="13" t="s">
        <v>78</v>
      </c>
      <c r="AW900" s="13" t="s">
        <v>33</v>
      </c>
      <c r="AX900" s="13" t="s">
        <v>71</v>
      </c>
      <c r="AY900" s="243" t="s">
        <v>192</v>
      </c>
    </row>
    <row r="901" s="14" customFormat="1">
      <c r="A901" s="14"/>
      <c r="B901" s="244"/>
      <c r="C901" s="245"/>
      <c r="D901" s="235" t="s">
        <v>204</v>
      </c>
      <c r="E901" s="246" t="s">
        <v>19</v>
      </c>
      <c r="F901" s="247" t="s">
        <v>269</v>
      </c>
      <c r="G901" s="245"/>
      <c r="H901" s="248">
        <v>3.1699999999999999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204</v>
      </c>
      <c r="AU901" s="254" t="s">
        <v>84</v>
      </c>
      <c r="AV901" s="14" t="s">
        <v>84</v>
      </c>
      <c r="AW901" s="14" t="s">
        <v>33</v>
      </c>
      <c r="AX901" s="14" t="s">
        <v>71</v>
      </c>
      <c r="AY901" s="254" t="s">
        <v>192</v>
      </c>
    </row>
    <row r="902" s="13" customFormat="1">
      <c r="A902" s="13"/>
      <c r="B902" s="233"/>
      <c r="C902" s="234"/>
      <c r="D902" s="235" t="s">
        <v>204</v>
      </c>
      <c r="E902" s="236" t="s">
        <v>19</v>
      </c>
      <c r="F902" s="237" t="s">
        <v>280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204</v>
      </c>
      <c r="AU902" s="243" t="s">
        <v>84</v>
      </c>
      <c r="AV902" s="13" t="s">
        <v>78</v>
      </c>
      <c r="AW902" s="13" t="s">
        <v>33</v>
      </c>
      <c r="AX902" s="13" t="s">
        <v>71</v>
      </c>
      <c r="AY902" s="243" t="s">
        <v>192</v>
      </c>
    </row>
    <row r="903" s="14" customFormat="1">
      <c r="A903" s="14"/>
      <c r="B903" s="244"/>
      <c r="C903" s="245"/>
      <c r="D903" s="235" t="s">
        <v>204</v>
      </c>
      <c r="E903" s="246" t="s">
        <v>19</v>
      </c>
      <c r="F903" s="247" t="s">
        <v>281</v>
      </c>
      <c r="G903" s="245"/>
      <c r="H903" s="248">
        <v>2.6699999999999999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204</v>
      </c>
      <c r="AU903" s="254" t="s">
        <v>84</v>
      </c>
      <c r="AV903" s="14" t="s">
        <v>84</v>
      </c>
      <c r="AW903" s="14" t="s">
        <v>33</v>
      </c>
      <c r="AX903" s="14" t="s">
        <v>71</v>
      </c>
      <c r="AY903" s="254" t="s">
        <v>192</v>
      </c>
    </row>
    <row r="904" s="13" customFormat="1">
      <c r="A904" s="13"/>
      <c r="B904" s="233"/>
      <c r="C904" s="234"/>
      <c r="D904" s="235" t="s">
        <v>204</v>
      </c>
      <c r="E904" s="236" t="s">
        <v>19</v>
      </c>
      <c r="F904" s="237" t="s">
        <v>282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204</v>
      </c>
      <c r="AU904" s="243" t="s">
        <v>84</v>
      </c>
      <c r="AV904" s="13" t="s">
        <v>78</v>
      </c>
      <c r="AW904" s="13" t="s">
        <v>33</v>
      </c>
      <c r="AX904" s="13" t="s">
        <v>71</v>
      </c>
      <c r="AY904" s="243" t="s">
        <v>192</v>
      </c>
    </row>
    <row r="905" s="14" customFormat="1">
      <c r="A905" s="14"/>
      <c r="B905" s="244"/>
      <c r="C905" s="245"/>
      <c r="D905" s="235" t="s">
        <v>204</v>
      </c>
      <c r="E905" s="246" t="s">
        <v>19</v>
      </c>
      <c r="F905" s="247" t="s">
        <v>283</v>
      </c>
      <c r="G905" s="245"/>
      <c r="H905" s="248">
        <v>13.079000000000001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204</v>
      </c>
      <c r="AU905" s="254" t="s">
        <v>84</v>
      </c>
      <c r="AV905" s="14" t="s">
        <v>84</v>
      </c>
      <c r="AW905" s="14" t="s">
        <v>33</v>
      </c>
      <c r="AX905" s="14" t="s">
        <v>71</v>
      </c>
      <c r="AY905" s="254" t="s">
        <v>192</v>
      </c>
    </row>
    <row r="906" s="14" customFormat="1">
      <c r="A906" s="14"/>
      <c r="B906" s="244"/>
      <c r="C906" s="245"/>
      <c r="D906" s="235" t="s">
        <v>204</v>
      </c>
      <c r="E906" s="246" t="s">
        <v>19</v>
      </c>
      <c r="F906" s="247" t="s">
        <v>284</v>
      </c>
      <c r="G906" s="245"/>
      <c r="H906" s="248">
        <v>0.54900000000000004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204</v>
      </c>
      <c r="AU906" s="254" t="s">
        <v>84</v>
      </c>
      <c r="AV906" s="14" t="s">
        <v>84</v>
      </c>
      <c r="AW906" s="14" t="s">
        <v>33</v>
      </c>
      <c r="AX906" s="14" t="s">
        <v>71</v>
      </c>
      <c r="AY906" s="254" t="s">
        <v>192</v>
      </c>
    </row>
    <row r="907" s="16" customFormat="1">
      <c r="A907" s="16"/>
      <c r="B907" s="276"/>
      <c r="C907" s="277"/>
      <c r="D907" s="235" t="s">
        <v>204</v>
      </c>
      <c r="E907" s="278" t="s">
        <v>19</v>
      </c>
      <c r="F907" s="279" t="s">
        <v>246</v>
      </c>
      <c r="G907" s="277"/>
      <c r="H907" s="280">
        <v>19.468</v>
      </c>
      <c r="I907" s="281"/>
      <c r="J907" s="277"/>
      <c r="K907" s="277"/>
      <c r="L907" s="282"/>
      <c r="M907" s="283"/>
      <c r="N907" s="284"/>
      <c r="O907" s="284"/>
      <c r="P907" s="284"/>
      <c r="Q907" s="284"/>
      <c r="R907" s="284"/>
      <c r="S907" s="284"/>
      <c r="T907" s="285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T907" s="286" t="s">
        <v>204</v>
      </c>
      <c r="AU907" s="286" t="s">
        <v>84</v>
      </c>
      <c r="AV907" s="16" t="s">
        <v>193</v>
      </c>
      <c r="AW907" s="16" t="s">
        <v>33</v>
      </c>
      <c r="AX907" s="16" t="s">
        <v>71</v>
      </c>
      <c r="AY907" s="286" t="s">
        <v>192</v>
      </c>
    </row>
    <row r="908" s="13" customFormat="1">
      <c r="A908" s="13"/>
      <c r="B908" s="233"/>
      <c r="C908" s="234"/>
      <c r="D908" s="235" t="s">
        <v>204</v>
      </c>
      <c r="E908" s="236" t="s">
        <v>19</v>
      </c>
      <c r="F908" s="237" t="s">
        <v>280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204</v>
      </c>
      <c r="AU908" s="243" t="s">
        <v>84</v>
      </c>
      <c r="AV908" s="13" t="s">
        <v>78</v>
      </c>
      <c r="AW908" s="13" t="s">
        <v>33</v>
      </c>
      <c r="AX908" s="13" t="s">
        <v>71</v>
      </c>
      <c r="AY908" s="243" t="s">
        <v>192</v>
      </c>
    </row>
    <row r="909" s="14" customFormat="1">
      <c r="A909" s="14"/>
      <c r="B909" s="244"/>
      <c r="C909" s="245"/>
      <c r="D909" s="235" t="s">
        <v>204</v>
      </c>
      <c r="E909" s="246" t="s">
        <v>19</v>
      </c>
      <c r="F909" s="247" t="s">
        <v>289</v>
      </c>
      <c r="G909" s="245"/>
      <c r="H909" s="248">
        <v>3.21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204</v>
      </c>
      <c r="AU909" s="254" t="s">
        <v>84</v>
      </c>
      <c r="AV909" s="14" t="s">
        <v>84</v>
      </c>
      <c r="AW909" s="14" t="s">
        <v>33</v>
      </c>
      <c r="AX909" s="14" t="s">
        <v>71</v>
      </c>
      <c r="AY909" s="254" t="s">
        <v>192</v>
      </c>
    </row>
    <row r="910" s="14" customFormat="1">
      <c r="A910" s="14"/>
      <c r="B910" s="244"/>
      <c r="C910" s="245"/>
      <c r="D910" s="235" t="s">
        <v>204</v>
      </c>
      <c r="E910" s="246" t="s">
        <v>19</v>
      </c>
      <c r="F910" s="247" t="s">
        <v>290</v>
      </c>
      <c r="G910" s="245"/>
      <c r="H910" s="248">
        <v>-1.1819999999999999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204</v>
      </c>
      <c r="AU910" s="254" t="s">
        <v>84</v>
      </c>
      <c r="AV910" s="14" t="s">
        <v>84</v>
      </c>
      <c r="AW910" s="14" t="s">
        <v>33</v>
      </c>
      <c r="AX910" s="14" t="s">
        <v>71</v>
      </c>
      <c r="AY910" s="254" t="s">
        <v>192</v>
      </c>
    </row>
    <row r="911" s="14" customFormat="1">
      <c r="A911" s="14"/>
      <c r="B911" s="244"/>
      <c r="C911" s="245"/>
      <c r="D911" s="235" t="s">
        <v>204</v>
      </c>
      <c r="E911" s="246" t="s">
        <v>19</v>
      </c>
      <c r="F911" s="247" t="s">
        <v>291</v>
      </c>
      <c r="G911" s="245"/>
      <c r="H911" s="248">
        <v>1.8340000000000001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204</v>
      </c>
      <c r="AU911" s="254" t="s">
        <v>84</v>
      </c>
      <c r="AV911" s="14" t="s">
        <v>84</v>
      </c>
      <c r="AW911" s="14" t="s">
        <v>33</v>
      </c>
      <c r="AX911" s="14" t="s">
        <v>71</v>
      </c>
      <c r="AY911" s="254" t="s">
        <v>192</v>
      </c>
    </row>
    <row r="912" s="13" customFormat="1">
      <c r="A912" s="13"/>
      <c r="B912" s="233"/>
      <c r="C912" s="234"/>
      <c r="D912" s="235" t="s">
        <v>204</v>
      </c>
      <c r="E912" s="236" t="s">
        <v>19</v>
      </c>
      <c r="F912" s="237" t="s">
        <v>268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204</v>
      </c>
      <c r="AU912" s="243" t="s">
        <v>84</v>
      </c>
      <c r="AV912" s="13" t="s">
        <v>78</v>
      </c>
      <c r="AW912" s="13" t="s">
        <v>33</v>
      </c>
      <c r="AX912" s="13" t="s">
        <v>71</v>
      </c>
      <c r="AY912" s="243" t="s">
        <v>192</v>
      </c>
    </row>
    <row r="913" s="14" customFormat="1">
      <c r="A913" s="14"/>
      <c r="B913" s="244"/>
      <c r="C913" s="245"/>
      <c r="D913" s="235" t="s">
        <v>204</v>
      </c>
      <c r="E913" s="246" t="s">
        <v>19</v>
      </c>
      <c r="F913" s="247" t="s">
        <v>315</v>
      </c>
      <c r="G913" s="245"/>
      <c r="H913" s="248">
        <v>6.3390000000000004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204</v>
      </c>
      <c r="AU913" s="254" t="s">
        <v>84</v>
      </c>
      <c r="AV913" s="14" t="s">
        <v>84</v>
      </c>
      <c r="AW913" s="14" t="s">
        <v>33</v>
      </c>
      <c r="AX913" s="14" t="s">
        <v>71</v>
      </c>
      <c r="AY913" s="254" t="s">
        <v>192</v>
      </c>
    </row>
    <row r="914" s="14" customFormat="1">
      <c r="A914" s="14"/>
      <c r="B914" s="244"/>
      <c r="C914" s="245"/>
      <c r="D914" s="235" t="s">
        <v>204</v>
      </c>
      <c r="E914" s="246" t="s">
        <v>19</v>
      </c>
      <c r="F914" s="247" t="s">
        <v>316</v>
      </c>
      <c r="G914" s="245"/>
      <c r="H914" s="248">
        <v>-0.59999999999999998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204</v>
      </c>
      <c r="AU914" s="254" t="s">
        <v>84</v>
      </c>
      <c r="AV914" s="14" t="s">
        <v>84</v>
      </c>
      <c r="AW914" s="14" t="s">
        <v>33</v>
      </c>
      <c r="AX914" s="14" t="s">
        <v>71</v>
      </c>
      <c r="AY914" s="254" t="s">
        <v>192</v>
      </c>
    </row>
    <row r="915" s="14" customFormat="1">
      <c r="A915" s="14"/>
      <c r="B915" s="244"/>
      <c r="C915" s="245"/>
      <c r="D915" s="235" t="s">
        <v>204</v>
      </c>
      <c r="E915" s="246" t="s">
        <v>19</v>
      </c>
      <c r="F915" s="247" t="s">
        <v>317</v>
      </c>
      <c r="G915" s="245"/>
      <c r="H915" s="248">
        <v>1.046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204</v>
      </c>
      <c r="AU915" s="254" t="s">
        <v>84</v>
      </c>
      <c r="AV915" s="14" t="s">
        <v>84</v>
      </c>
      <c r="AW915" s="14" t="s">
        <v>33</v>
      </c>
      <c r="AX915" s="14" t="s">
        <v>71</v>
      </c>
      <c r="AY915" s="254" t="s">
        <v>192</v>
      </c>
    </row>
    <row r="916" s="13" customFormat="1">
      <c r="A916" s="13"/>
      <c r="B916" s="233"/>
      <c r="C916" s="234"/>
      <c r="D916" s="235" t="s">
        <v>204</v>
      </c>
      <c r="E916" s="236" t="s">
        <v>19</v>
      </c>
      <c r="F916" s="237" t="s">
        <v>282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204</v>
      </c>
      <c r="AU916" s="243" t="s">
        <v>84</v>
      </c>
      <c r="AV916" s="13" t="s">
        <v>78</v>
      </c>
      <c r="AW916" s="13" t="s">
        <v>33</v>
      </c>
      <c r="AX916" s="13" t="s">
        <v>71</v>
      </c>
      <c r="AY916" s="243" t="s">
        <v>192</v>
      </c>
    </row>
    <row r="917" s="14" customFormat="1">
      <c r="A917" s="14"/>
      <c r="B917" s="244"/>
      <c r="C917" s="245"/>
      <c r="D917" s="235" t="s">
        <v>204</v>
      </c>
      <c r="E917" s="246" t="s">
        <v>19</v>
      </c>
      <c r="F917" s="247" t="s">
        <v>318</v>
      </c>
      <c r="G917" s="245"/>
      <c r="H917" s="248">
        <v>0.33600000000000002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204</v>
      </c>
      <c r="AU917" s="254" t="s">
        <v>84</v>
      </c>
      <c r="AV917" s="14" t="s">
        <v>84</v>
      </c>
      <c r="AW917" s="14" t="s">
        <v>33</v>
      </c>
      <c r="AX917" s="14" t="s">
        <v>71</v>
      </c>
      <c r="AY917" s="254" t="s">
        <v>192</v>
      </c>
    </row>
    <row r="918" s="14" customFormat="1">
      <c r="A918" s="14"/>
      <c r="B918" s="244"/>
      <c r="C918" s="245"/>
      <c r="D918" s="235" t="s">
        <v>204</v>
      </c>
      <c r="E918" s="246" t="s">
        <v>19</v>
      </c>
      <c r="F918" s="247" t="s">
        <v>319</v>
      </c>
      <c r="G918" s="245"/>
      <c r="H918" s="248">
        <v>3.4220000000000002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204</v>
      </c>
      <c r="AU918" s="254" t="s">
        <v>84</v>
      </c>
      <c r="AV918" s="14" t="s">
        <v>84</v>
      </c>
      <c r="AW918" s="14" t="s">
        <v>33</v>
      </c>
      <c r="AX918" s="14" t="s">
        <v>71</v>
      </c>
      <c r="AY918" s="254" t="s">
        <v>192</v>
      </c>
    </row>
    <row r="919" s="14" customFormat="1">
      <c r="A919" s="14"/>
      <c r="B919" s="244"/>
      <c r="C919" s="245"/>
      <c r="D919" s="235" t="s">
        <v>204</v>
      </c>
      <c r="E919" s="246" t="s">
        <v>19</v>
      </c>
      <c r="F919" s="247" t="s">
        <v>299</v>
      </c>
      <c r="G919" s="245"/>
      <c r="H919" s="248">
        <v>-0.44500000000000001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204</v>
      </c>
      <c r="AU919" s="254" t="s">
        <v>84</v>
      </c>
      <c r="AV919" s="14" t="s">
        <v>84</v>
      </c>
      <c r="AW919" s="14" t="s">
        <v>33</v>
      </c>
      <c r="AX919" s="14" t="s">
        <v>71</v>
      </c>
      <c r="AY919" s="254" t="s">
        <v>192</v>
      </c>
    </row>
    <row r="920" s="14" customFormat="1">
      <c r="A920" s="14"/>
      <c r="B920" s="244"/>
      <c r="C920" s="245"/>
      <c r="D920" s="235" t="s">
        <v>204</v>
      </c>
      <c r="E920" s="246" t="s">
        <v>19</v>
      </c>
      <c r="F920" s="247" t="s">
        <v>320</v>
      </c>
      <c r="G920" s="245"/>
      <c r="H920" s="248">
        <v>1.1759999999999999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204</v>
      </c>
      <c r="AU920" s="254" t="s">
        <v>84</v>
      </c>
      <c r="AV920" s="14" t="s">
        <v>84</v>
      </c>
      <c r="AW920" s="14" t="s">
        <v>33</v>
      </c>
      <c r="AX920" s="14" t="s">
        <v>71</v>
      </c>
      <c r="AY920" s="254" t="s">
        <v>192</v>
      </c>
    </row>
    <row r="921" s="16" customFormat="1">
      <c r="A921" s="16"/>
      <c r="B921" s="276"/>
      <c r="C921" s="277"/>
      <c r="D921" s="235" t="s">
        <v>204</v>
      </c>
      <c r="E921" s="278" t="s">
        <v>19</v>
      </c>
      <c r="F921" s="279" t="s">
        <v>246</v>
      </c>
      <c r="G921" s="277"/>
      <c r="H921" s="280">
        <v>15.136000000000001</v>
      </c>
      <c r="I921" s="281"/>
      <c r="J921" s="277"/>
      <c r="K921" s="277"/>
      <c r="L921" s="282"/>
      <c r="M921" s="283"/>
      <c r="N921" s="284"/>
      <c r="O921" s="284"/>
      <c r="P921" s="284"/>
      <c r="Q921" s="284"/>
      <c r="R921" s="284"/>
      <c r="S921" s="284"/>
      <c r="T921" s="285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T921" s="286" t="s">
        <v>204</v>
      </c>
      <c r="AU921" s="286" t="s">
        <v>84</v>
      </c>
      <c r="AV921" s="16" t="s">
        <v>193</v>
      </c>
      <c r="AW921" s="16" t="s">
        <v>33</v>
      </c>
      <c r="AX921" s="16" t="s">
        <v>71</v>
      </c>
      <c r="AY921" s="286" t="s">
        <v>192</v>
      </c>
    </row>
    <row r="922" s="13" customFormat="1">
      <c r="A922" s="13"/>
      <c r="B922" s="233"/>
      <c r="C922" s="234"/>
      <c r="D922" s="235" t="s">
        <v>204</v>
      </c>
      <c r="E922" s="236" t="s">
        <v>19</v>
      </c>
      <c r="F922" s="237" t="s">
        <v>280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204</v>
      </c>
      <c r="AU922" s="243" t="s">
        <v>84</v>
      </c>
      <c r="AV922" s="13" t="s">
        <v>78</v>
      </c>
      <c r="AW922" s="13" t="s">
        <v>33</v>
      </c>
      <c r="AX922" s="13" t="s">
        <v>71</v>
      </c>
      <c r="AY922" s="243" t="s">
        <v>192</v>
      </c>
    </row>
    <row r="923" s="14" customFormat="1">
      <c r="A923" s="14"/>
      <c r="B923" s="244"/>
      <c r="C923" s="245"/>
      <c r="D923" s="235" t="s">
        <v>204</v>
      </c>
      <c r="E923" s="246" t="s">
        <v>19</v>
      </c>
      <c r="F923" s="247" t="s">
        <v>327</v>
      </c>
      <c r="G923" s="245"/>
      <c r="H923" s="248">
        <v>14.776999999999999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204</v>
      </c>
      <c r="AU923" s="254" t="s">
        <v>84</v>
      </c>
      <c r="AV923" s="14" t="s">
        <v>84</v>
      </c>
      <c r="AW923" s="14" t="s">
        <v>33</v>
      </c>
      <c r="AX923" s="14" t="s">
        <v>71</v>
      </c>
      <c r="AY923" s="254" t="s">
        <v>192</v>
      </c>
    </row>
    <row r="924" s="14" customFormat="1">
      <c r="A924" s="14"/>
      <c r="B924" s="244"/>
      <c r="C924" s="245"/>
      <c r="D924" s="235" t="s">
        <v>204</v>
      </c>
      <c r="E924" s="246" t="s">
        <v>19</v>
      </c>
      <c r="F924" s="247" t="s">
        <v>328</v>
      </c>
      <c r="G924" s="245"/>
      <c r="H924" s="248">
        <v>-3.1520000000000001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204</v>
      </c>
      <c r="AU924" s="254" t="s">
        <v>84</v>
      </c>
      <c r="AV924" s="14" t="s">
        <v>84</v>
      </c>
      <c r="AW924" s="14" t="s">
        <v>33</v>
      </c>
      <c r="AX924" s="14" t="s">
        <v>71</v>
      </c>
      <c r="AY924" s="254" t="s">
        <v>192</v>
      </c>
    </row>
    <row r="925" s="13" customFormat="1">
      <c r="A925" s="13"/>
      <c r="B925" s="233"/>
      <c r="C925" s="234"/>
      <c r="D925" s="235" t="s">
        <v>204</v>
      </c>
      <c r="E925" s="236" t="s">
        <v>19</v>
      </c>
      <c r="F925" s="237" t="s">
        <v>282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204</v>
      </c>
      <c r="AU925" s="243" t="s">
        <v>84</v>
      </c>
      <c r="AV925" s="13" t="s">
        <v>78</v>
      </c>
      <c r="AW925" s="13" t="s">
        <v>33</v>
      </c>
      <c r="AX925" s="13" t="s">
        <v>71</v>
      </c>
      <c r="AY925" s="243" t="s">
        <v>192</v>
      </c>
    </row>
    <row r="926" s="14" customFormat="1">
      <c r="A926" s="14"/>
      <c r="B926" s="244"/>
      <c r="C926" s="245"/>
      <c r="D926" s="235" t="s">
        <v>204</v>
      </c>
      <c r="E926" s="246" t="s">
        <v>19</v>
      </c>
      <c r="F926" s="247" t="s">
        <v>810</v>
      </c>
      <c r="G926" s="245"/>
      <c r="H926" s="248">
        <v>29.606000000000002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204</v>
      </c>
      <c r="AU926" s="254" t="s">
        <v>84</v>
      </c>
      <c r="AV926" s="14" t="s">
        <v>84</v>
      </c>
      <c r="AW926" s="14" t="s">
        <v>33</v>
      </c>
      <c r="AX926" s="14" t="s">
        <v>71</v>
      </c>
      <c r="AY926" s="254" t="s">
        <v>192</v>
      </c>
    </row>
    <row r="927" s="14" customFormat="1">
      <c r="A927" s="14"/>
      <c r="B927" s="244"/>
      <c r="C927" s="245"/>
      <c r="D927" s="235" t="s">
        <v>204</v>
      </c>
      <c r="E927" s="246" t="s">
        <v>19</v>
      </c>
      <c r="F927" s="247" t="s">
        <v>330</v>
      </c>
      <c r="G927" s="245"/>
      <c r="H927" s="248">
        <v>1.4179999999999999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204</v>
      </c>
      <c r="AU927" s="254" t="s">
        <v>84</v>
      </c>
      <c r="AV927" s="14" t="s">
        <v>84</v>
      </c>
      <c r="AW927" s="14" t="s">
        <v>33</v>
      </c>
      <c r="AX927" s="14" t="s">
        <v>71</v>
      </c>
      <c r="AY927" s="254" t="s">
        <v>192</v>
      </c>
    </row>
    <row r="928" s="14" customFormat="1">
      <c r="A928" s="14"/>
      <c r="B928" s="244"/>
      <c r="C928" s="245"/>
      <c r="D928" s="235" t="s">
        <v>204</v>
      </c>
      <c r="E928" s="246" t="s">
        <v>19</v>
      </c>
      <c r="F928" s="247" t="s">
        <v>331</v>
      </c>
      <c r="G928" s="245"/>
      <c r="H928" s="248">
        <v>-5.6559999999999997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204</v>
      </c>
      <c r="AU928" s="254" t="s">
        <v>84</v>
      </c>
      <c r="AV928" s="14" t="s">
        <v>84</v>
      </c>
      <c r="AW928" s="14" t="s">
        <v>33</v>
      </c>
      <c r="AX928" s="14" t="s">
        <v>71</v>
      </c>
      <c r="AY928" s="254" t="s">
        <v>192</v>
      </c>
    </row>
    <row r="929" s="14" customFormat="1">
      <c r="A929" s="14"/>
      <c r="B929" s="244"/>
      <c r="C929" s="245"/>
      <c r="D929" s="235" t="s">
        <v>204</v>
      </c>
      <c r="E929" s="246" t="s">
        <v>19</v>
      </c>
      <c r="F929" s="247" t="s">
        <v>332</v>
      </c>
      <c r="G929" s="245"/>
      <c r="H929" s="248">
        <v>-2.0249999999999999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204</v>
      </c>
      <c r="AU929" s="254" t="s">
        <v>84</v>
      </c>
      <c r="AV929" s="14" t="s">
        <v>84</v>
      </c>
      <c r="AW929" s="14" t="s">
        <v>33</v>
      </c>
      <c r="AX929" s="14" t="s">
        <v>71</v>
      </c>
      <c r="AY929" s="254" t="s">
        <v>192</v>
      </c>
    </row>
    <row r="930" s="16" customFormat="1">
      <c r="A930" s="16"/>
      <c r="B930" s="276"/>
      <c r="C930" s="277"/>
      <c r="D930" s="235" t="s">
        <v>204</v>
      </c>
      <c r="E930" s="278" t="s">
        <v>19</v>
      </c>
      <c r="F930" s="279" t="s">
        <v>246</v>
      </c>
      <c r="G930" s="277"/>
      <c r="H930" s="280">
        <v>34.968000000000004</v>
      </c>
      <c r="I930" s="281"/>
      <c r="J930" s="277"/>
      <c r="K930" s="277"/>
      <c r="L930" s="282"/>
      <c r="M930" s="283"/>
      <c r="N930" s="284"/>
      <c r="O930" s="284"/>
      <c r="P930" s="284"/>
      <c r="Q930" s="284"/>
      <c r="R930" s="284"/>
      <c r="S930" s="284"/>
      <c r="T930" s="285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286" t="s">
        <v>204</v>
      </c>
      <c r="AU930" s="286" t="s">
        <v>84</v>
      </c>
      <c r="AV930" s="16" t="s">
        <v>193</v>
      </c>
      <c r="AW930" s="16" t="s">
        <v>33</v>
      </c>
      <c r="AX930" s="16" t="s">
        <v>71</v>
      </c>
      <c r="AY930" s="286" t="s">
        <v>192</v>
      </c>
    </row>
    <row r="931" s="15" customFormat="1">
      <c r="A931" s="15"/>
      <c r="B931" s="255"/>
      <c r="C931" s="256"/>
      <c r="D931" s="235" t="s">
        <v>204</v>
      </c>
      <c r="E931" s="257" t="s">
        <v>19</v>
      </c>
      <c r="F931" s="258" t="s">
        <v>210</v>
      </c>
      <c r="G931" s="256"/>
      <c r="H931" s="259">
        <v>69.572000000000003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204</v>
      </c>
      <c r="AU931" s="265" t="s">
        <v>84</v>
      </c>
      <c r="AV931" s="15" t="s">
        <v>200</v>
      </c>
      <c r="AW931" s="15" t="s">
        <v>33</v>
      </c>
      <c r="AX931" s="15" t="s">
        <v>78</v>
      </c>
      <c r="AY931" s="265" t="s">
        <v>192</v>
      </c>
    </row>
    <row r="932" s="12" customFormat="1" ht="25.92" customHeight="1">
      <c r="A932" s="12"/>
      <c r="B932" s="199"/>
      <c r="C932" s="200"/>
      <c r="D932" s="201" t="s">
        <v>70</v>
      </c>
      <c r="E932" s="202" t="s">
        <v>816</v>
      </c>
      <c r="F932" s="202" t="s">
        <v>817</v>
      </c>
      <c r="G932" s="200"/>
      <c r="H932" s="200"/>
      <c r="I932" s="203"/>
      <c r="J932" s="204">
        <f>BK932</f>
        <v>0</v>
      </c>
      <c r="K932" s="200"/>
      <c r="L932" s="205"/>
      <c r="M932" s="206"/>
      <c r="N932" s="207"/>
      <c r="O932" s="207"/>
      <c r="P932" s="208">
        <f>SUM(P933:P940)</f>
        <v>0</v>
      </c>
      <c r="Q932" s="207"/>
      <c r="R932" s="208">
        <f>SUM(R933:R940)</f>
        <v>0</v>
      </c>
      <c r="S932" s="207"/>
      <c r="T932" s="209">
        <f>SUM(T933:T940)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10" t="s">
        <v>232</v>
      </c>
      <c r="AT932" s="211" t="s">
        <v>70</v>
      </c>
      <c r="AU932" s="211" t="s">
        <v>71</v>
      </c>
      <c r="AY932" s="210" t="s">
        <v>192</v>
      </c>
      <c r="BK932" s="212">
        <f>SUM(BK933:BK940)</f>
        <v>0</v>
      </c>
    </row>
    <row r="933" s="2" customFormat="1" ht="16.5" customHeight="1">
      <c r="A933" s="41"/>
      <c r="B933" s="42"/>
      <c r="C933" s="215" t="s">
        <v>818</v>
      </c>
      <c r="D933" s="215" t="s">
        <v>195</v>
      </c>
      <c r="E933" s="216" t="s">
        <v>819</v>
      </c>
      <c r="F933" s="217" t="s">
        <v>820</v>
      </c>
      <c r="G933" s="218" t="s">
        <v>821</v>
      </c>
      <c r="H933" s="219">
        <v>1</v>
      </c>
      <c r="I933" s="220"/>
      <c r="J933" s="221">
        <f>ROUND(I933*H933,2)</f>
        <v>0</v>
      </c>
      <c r="K933" s="217" t="s">
        <v>19</v>
      </c>
      <c r="L933" s="47"/>
      <c r="M933" s="222" t="s">
        <v>19</v>
      </c>
      <c r="N933" s="223" t="s">
        <v>43</v>
      </c>
      <c r="O933" s="87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200</v>
      </c>
      <c r="AT933" s="226" t="s">
        <v>195</v>
      </c>
      <c r="AU933" s="226" t="s">
        <v>78</v>
      </c>
      <c r="AY933" s="20" t="s">
        <v>192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84</v>
      </c>
      <c r="BK933" s="227">
        <f>ROUND(I933*H933,2)</f>
        <v>0</v>
      </c>
      <c r="BL933" s="20" t="s">
        <v>200</v>
      </c>
      <c r="BM933" s="226" t="s">
        <v>822</v>
      </c>
    </row>
    <row r="934" s="2" customFormat="1" ht="16.5" customHeight="1">
      <c r="A934" s="41"/>
      <c r="B934" s="42"/>
      <c r="C934" s="215" t="s">
        <v>823</v>
      </c>
      <c r="D934" s="215" t="s">
        <v>195</v>
      </c>
      <c r="E934" s="216" t="s">
        <v>824</v>
      </c>
      <c r="F934" s="217" t="s">
        <v>825</v>
      </c>
      <c r="G934" s="218" t="s">
        <v>821</v>
      </c>
      <c r="H934" s="219">
        <v>1</v>
      </c>
      <c r="I934" s="220"/>
      <c r="J934" s="221">
        <f>ROUND(I934*H934,2)</f>
        <v>0</v>
      </c>
      <c r="K934" s="217" t="s">
        <v>19</v>
      </c>
      <c r="L934" s="47"/>
      <c r="M934" s="222" t="s">
        <v>19</v>
      </c>
      <c r="N934" s="223" t="s">
        <v>43</v>
      </c>
      <c r="O934" s="87"/>
      <c r="P934" s="224">
        <f>O934*H934</f>
        <v>0</v>
      </c>
      <c r="Q934" s="224">
        <v>0</v>
      </c>
      <c r="R934" s="224">
        <f>Q934*H934</f>
        <v>0</v>
      </c>
      <c r="S934" s="224">
        <v>0</v>
      </c>
      <c r="T934" s="22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6" t="s">
        <v>200</v>
      </c>
      <c r="AT934" s="226" t="s">
        <v>195</v>
      </c>
      <c r="AU934" s="226" t="s">
        <v>78</v>
      </c>
      <c r="AY934" s="20" t="s">
        <v>192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20" t="s">
        <v>84</v>
      </c>
      <c r="BK934" s="227">
        <f>ROUND(I934*H934,2)</f>
        <v>0</v>
      </c>
      <c r="BL934" s="20" t="s">
        <v>200</v>
      </c>
      <c r="BM934" s="226" t="s">
        <v>826</v>
      </c>
    </row>
    <row r="935" s="2" customFormat="1" ht="24.15" customHeight="1">
      <c r="A935" s="41"/>
      <c r="B935" s="42"/>
      <c r="C935" s="215" t="s">
        <v>827</v>
      </c>
      <c r="D935" s="215" t="s">
        <v>195</v>
      </c>
      <c r="E935" s="216" t="s">
        <v>828</v>
      </c>
      <c r="F935" s="217" t="s">
        <v>829</v>
      </c>
      <c r="G935" s="218" t="s">
        <v>821</v>
      </c>
      <c r="H935" s="219">
        <v>1</v>
      </c>
      <c r="I935" s="220"/>
      <c r="J935" s="221">
        <f>ROUND(I935*H935,2)</f>
        <v>0</v>
      </c>
      <c r="K935" s="217" t="s">
        <v>19</v>
      </c>
      <c r="L935" s="47"/>
      <c r="M935" s="222" t="s">
        <v>19</v>
      </c>
      <c r="N935" s="223" t="s">
        <v>43</v>
      </c>
      <c r="O935" s="87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200</v>
      </c>
      <c r="AT935" s="226" t="s">
        <v>195</v>
      </c>
      <c r="AU935" s="226" t="s">
        <v>78</v>
      </c>
      <c r="AY935" s="20" t="s">
        <v>192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84</v>
      </c>
      <c r="BK935" s="227">
        <f>ROUND(I935*H935,2)</f>
        <v>0</v>
      </c>
      <c r="BL935" s="20" t="s">
        <v>200</v>
      </c>
      <c r="BM935" s="226" t="s">
        <v>830</v>
      </c>
    </row>
    <row r="936" s="2" customFormat="1" ht="16.5" customHeight="1">
      <c r="A936" s="41"/>
      <c r="B936" s="42"/>
      <c r="C936" s="215" t="s">
        <v>831</v>
      </c>
      <c r="D936" s="215" t="s">
        <v>195</v>
      </c>
      <c r="E936" s="216" t="s">
        <v>832</v>
      </c>
      <c r="F936" s="217" t="s">
        <v>833</v>
      </c>
      <c r="G936" s="218" t="s">
        <v>821</v>
      </c>
      <c r="H936" s="219">
        <v>1</v>
      </c>
      <c r="I936" s="220"/>
      <c r="J936" s="221">
        <f>ROUND(I936*H936,2)</f>
        <v>0</v>
      </c>
      <c r="K936" s="217" t="s">
        <v>19</v>
      </c>
      <c r="L936" s="47"/>
      <c r="M936" s="222" t="s">
        <v>19</v>
      </c>
      <c r="N936" s="223" t="s">
        <v>43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200</v>
      </c>
      <c r="AT936" s="226" t="s">
        <v>195</v>
      </c>
      <c r="AU936" s="226" t="s">
        <v>78</v>
      </c>
      <c r="AY936" s="20" t="s">
        <v>192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84</v>
      </c>
      <c r="BK936" s="227">
        <f>ROUND(I936*H936,2)</f>
        <v>0</v>
      </c>
      <c r="BL936" s="20" t="s">
        <v>200</v>
      </c>
      <c r="BM936" s="226" t="s">
        <v>834</v>
      </c>
    </row>
    <row r="937" s="2" customFormat="1" ht="16.5" customHeight="1">
      <c r="A937" s="41"/>
      <c r="B937" s="42"/>
      <c r="C937" s="215" t="s">
        <v>835</v>
      </c>
      <c r="D937" s="215" t="s">
        <v>195</v>
      </c>
      <c r="E937" s="216" t="s">
        <v>836</v>
      </c>
      <c r="F937" s="217" t="s">
        <v>837</v>
      </c>
      <c r="G937" s="218" t="s">
        <v>821</v>
      </c>
      <c r="H937" s="219">
        <v>1</v>
      </c>
      <c r="I937" s="220"/>
      <c r="J937" s="221">
        <f>ROUND(I937*H937,2)</f>
        <v>0</v>
      </c>
      <c r="K937" s="217" t="s">
        <v>19</v>
      </c>
      <c r="L937" s="47"/>
      <c r="M937" s="222" t="s">
        <v>19</v>
      </c>
      <c r="N937" s="223" t="s">
        <v>43</v>
      </c>
      <c r="O937" s="87"/>
      <c r="P937" s="224">
        <f>O937*H937</f>
        <v>0</v>
      </c>
      <c r="Q937" s="224">
        <v>0</v>
      </c>
      <c r="R937" s="224">
        <f>Q937*H937</f>
        <v>0</v>
      </c>
      <c r="S937" s="224">
        <v>0</v>
      </c>
      <c r="T937" s="225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6" t="s">
        <v>200</v>
      </c>
      <c r="AT937" s="226" t="s">
        <v>195</v>
      </c>
      <c r="AU937" s="226" t="s">
        <v>78</v>
      </c>
      <c r="AY937" s="20" t="s">
        <v>192</v>
      </c>
      <c r="BE937" s="227">
        <f>IF(N937="základní",J937,0)</f>
        <v>0</v>
      </c>
      <c r="BF937" s="227">
        <f>IF(N937="snížená",J937,0)</f>
        <v>0</v>
      </c>
      <c r="BG937" s="227">
        <f>IF(N937="zákl. přenesená",J937,0)</f>
        <v>0</v>
      </c>
      <c r="BH937" s="227">
        <f>IF(N937="sníž. přenesená",J937,0)</f>
        <v>0</v>
      </c>
      <c r="BI937" s="227">
        <f>IF(N937="nulová",J937,0)</f>
        <v>0</v>
      </c>
      <c r="BJ937" s="20" t="s">
        <v>84</v>
      </c>
      <c r="BK937" s="227">
        <f>ROUND(I937*H937,2)</f>
        <v>0</v>
      </c>
      <c r="BL937" s="20" t="s">
        <v>200</v>
      </c>
      <c r="BM937" s="226" t="s">
        <v>838</v>
      </c>
    </row>
    <row r="938" s="2" customFormat="1" ht="24.15" customHeight="1">
      <c r="A938" s="41"/>
      <c r="B938" s="42"/>
      <c r="C938" s="215" t="s">
        <v>839</v>
      </c>
      <c r="D938" s="215" t="s">
        <v>195</v>
      </c>
      <c r="E938" s="216" t="s">
        <v>840</v>
      </c>
      <c r="F938" s="217" t="s">
        <v>841</v>
      </c>
      <c r="G938" s="218" t="s">
        <v>821</v>
      </c>
      <c r="H938" s="219">
        <v>1</v>
      </c>
      <c r="I938" s="220"/>
      <c r="J938" s="221">
        <f>ROUND(I938*H938,2)</f>
        <v>0</v>
      </c>
      <c r="K938" s="217" t="s">
        <v>19</v>
      </c>
      <c r="L938" s="47"/>
      <c r="M938" s="222" t="s">
        <v>19</v>
      </c>
      <c r="N938" s="223" t="s">
        <v>43</v>
      </c>
      <c r="O938" s="87"/>
      <c r="P938" s="224">
        <f>O938*H938</f>
        <v>0</v>
      </c>
      <c r="Q938" s="224">
        <v>0</v>
      </c>
      <c r="R938" s="224">
        <f>Q938*H938</f>
        <v>0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200</v>
      </c>
      <c r="AT938" s="226" t="s">
        <v>195</v>
      </c>
      <c r="AU938" s="226" t="s">
        <v>78</v>
      </c>
      <c r="AY938" s="20" t="s">
        <v>192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84</v>
      </c>
      <c r="BK938" s="227">
        <f>ROUND(I938*H938,2)</f>
        <v>0</v>
      </c>
      <c r="BL938" s="20" t="s">
        <v>200</v>
      </c>
      <c r="BM938" s="226" t="s">
        <v>842</v>
      </c>
    </row>
    <row r="939" s="2" customFormat="1" ht="33" customHeight="1">
      <c r="A939" s="41"/>
      <c r="B939" s="42"/>
      <c r="C939" s="215" t="s">
        <v>843</v>
      </c>
      <c r="D939" s="215" t="s">
        <v>195</v>
      </c>
      <c r="E939" s="216" t="s">
        <v>844</v>
      </c>
      <c r="F939" s="217" t="s">
        <v>845</v>
      </c>
      <c r="G939" s="218" t="s">
        <v>821</v>
      </c>
      <c r="H939" s="219">
        <v>1</v>
      </c>
      <c r="I939" s="220"/>
      <c r="J939" s="221">
        <f>ROUND(I939*H939,2)</f>
        <v>0</v>
      </c>
      <c r="K939" s="217" t="s">
        <v>19</v>
      </c>
      <c r="L939" s="47"/>
      <c r="M939" s="222" t="s">
        <v>19</v>
      </c>
      <c r="N939" s="223" t="s">
        <v>43</v>
      </c>
      <c r="O939" s="87"/>
      <c r="P939" s="224">
        <f>O939*H939</f>
        <v>0</v>
      </c>
      <c r="Q939" s="224">
        <v>0</v>
      </c>
      <c r="R939" s="224">
        <f>Q939*H939</f>
        <v>0</v>
      </c>
      <c r="S939" s="224">
        <v>0</v>
      </c>
      <c r="T939" s="225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6" t="s">
        <v>200</v>
      </c>
      <c r="AT939" s="226" t="s">
        <v>195</v>
      </c>
      <c r="AU939" s="226" t="s">
        <v>78</v>
      </c>
      <c r="AY939" s="20" t="s">
        <v>192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20" t="s">
        <v>84</v>
      </c>
      <c r="BK939" s="227">
        <f>ROUND(I939*H939,2)</f>
        <v>0</v>
      </c>
      <c r="BL939" s="20" t="s">
        <v>200</v>
      </c>
      <c r="BM939" s="226" t="s">
        <v>846</v>
      </c>
    </row>
    <row r="940" s="2" customFormat="1" ht="16.5" customHeight="1">
      <c r="A940" s="41"/>
      <c r="B940" s="42"/>
      <c r="C940" s="215" t="s">
        <v>847</v>
      </c>
      <c r="D940" s="215" t="s">
        <v>195</v>
      </c>
      <c r="E940" s="216" t="s">
        <v>848</v>
      </c>
      <c r="F940" s="217" t="s">
        <v>849</v>
      </c>
      <c r="G940" s="218" t="s">
        <v>821</v>
      </c>
      <c r="H940" s="219">
        <v>1</v>
      </c>
      <c r="I940" s="220"/>
      <c r="J940" s="221">
        <f>ROUND(I940*H940,2)</f>
        <v>0</v>
      </c>
      <c r="K940" s="217" t="s">
        <v>19</v>
      </c>
      <c r="L940" s="47"/>
      <c r="M940" s="287" t="s">
        <v>19</v>
      </c>
      <c r="N940" s="288" t="s">
        <v>43</v>
      </c>
      <c r="O940" s="289"/>
      <c r="P940" s="290">
        <f>O940*H940</f>
        <v>0</v>
      </c>
      <c r="Q940" s="290">
        <v>0</v>
      </c>
      <c r="R940" s="290">
        <f>Q940*H940</f>
        <v>0</v>
      </c>
      <c r="S940" s="290">
        <v>0</v>
      </c>
      <c r="T940" s="291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200</v>
      </c>
      <c r="AT940" s="226" t="s">
        <v>195</v>
      </c>
      <c r="AU940" s="226" t="s">
        <v>78</v>
      </c>
      <c r="AY940" s="20" t="s">
        <v>192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84</v>
      </c>
      <c r="BK940" s="227">
        <f>ROUND(I940*H940,2)</f>
        <v>0</v>
      </c>
      <c r="BL940" s="20" t="s">
        <v>200</v>
      </c>
      <c r="BM940" s="226" t="s">
        <v>850</v>
      </c>
    </row>
    <row r="941" s="2" customFormat="1" ht="6.96" customHeight="1">
      <c r="A941" s="41"/>
      <c r="B941" s="62"/>
      <c r="C941" s="63"/>
      <c r="D941" s="63"/>
      <c r="E941" s="63"/>
      <c r="F941" s="63"/>
      <c r="G941" s="63"/>
      <c r="H941" s="63"/>
      <c r="I941" s="63"/>
      <c r="J941" s="63"/>
      <c r="K941" s="63"/>
      <c r="L941" s="47"/>
      <c r="M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</sheetData>
  <sheetProtection sheet="1" autoFilter="0" formatColumns="0" formatRows="0" objects="1" scenarios="1" spinCount="100000" saltValue="T7nRieFmunOzllbOP9xY0YYcov423bKr7YmoAfYxgaCtSJGB4fIjKjLJ7EqOaZMQVnISklXliS+DBJLNzbQcRw==" hashValue="TqDt9zCO7haEIHRMvEr+FUk5aZMiOXiXMYUXk/C+4SPZT1dXRMrCm6puW+rF4Wftq7nFFkbuqWMnF+3Nw+bTyg==" algorithmName="SHA-512" password="CC35"/>
  <autoFilter ref="C100:K9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310002101"/>
    <hyperlink ref="F128" r:id="rId2" display="https://podminky.urs.cz/item/CS_URS_2024_02/317941121"/>
    <hyperlink ref="F141" r:id="rId3" display="https://podminky.urs.cz/item/CS_URS_2024_02/342272215"/>
    <hyperlink ref="F154" r:id="rId4" display="https://podminky.urs.cz/item/CS_URS_2024_02/342291131"/>
    <hyperlink ref="F159" r:id="rId5" display="https://podminky.urs.cz/item/CS_URS_2024_02/346244353"/>
    <hyperlink ref="F166" r:id="rId6" display="https://podminky.urs.cz/item/CS_URS_2024_02/611142001"/>
    <hyperlink ref="F172" r:id="rId7" display="https://podminky.urs.cz/item/CS_URS_2024_02/611321131"/>
    <hyperlink ref="F178" r:id="rId8" display="https://podminky.urs.cz/item/CS_URS_2024_02/611325422"/>
    <hyperlink ref="F187" r:id="rId9" display="https://podminky.urs.cz/item/CS_URS_2024_02/612121112"/>
    <hyperlink ref="F209" r:id="rId10" display="https://podminky.urs.cz/item/CS_URS_2024_02/612131121"/>
    <hyperlink ref="F231" r:id="rId11" display="https://podminky.urs.cz/item/CS_URS_2024_02/612142001"/>
    <hyperlink ref="F253" r:id="rId12" display="https://podminky.urs.cz/item/CS_URS_2024_02/612321131"/>
    <hyperlink ref="F270" r:id="rId13" display="https://podminky.urs.cz/item/CS_URS_2024_02/612325422"/>
    <hyperlink ref="F282" r:id="rId14" display="https://podminky.urs.cz/item/CS_URS_2024_02/619991011"/>
    <hyperlink ref="F289" r:id="rId15" display="https://podminky.urs.cz/item/CS_URS_2024_02/642942111"/>
    <hyperlink ref="F300" r:id="rId16" display="https://podminky.urs.cz/item/CS_URS_2024_02/644941111"/>
    <hyperlink ref="F314" r:id="rId17" display="https://podminky.urs.cz/item/CS_URS_2024_02/949101111"/>
    <hyperlink ref="F320" r:id="rId18" display="https://podminky.urs.cz/item/CS_URS_2024_02/952901111"/>
    <hyperlink ref="F326" r:id="rId19" display="https://podminky.urs.cz/item/CS_URS_2024_02/965081213"/>
    <hyperlink ref="F332" r:id="rId20" display="https://podminky.urs.cz/item/CS_URS_2024_02/978011141"/>
    <hyperlink ref="F341" r:id="rId21" display="https://podminky.urs.cz/item/CS_URS_2024_02/978013141"/>
    <hyperlink ref="F354" r:id="rId22" display="https://podminky.urs.cz/item/CS_URS_2024_02/997013217"/>
    <hyperlink ref="F356" r:id="rId23" display="https://podminky.urs.cz/item/CS_URS_2024_02/997013501"/>
    <hyperlink ref="F358" r:id="rId24" display="https://podminky.urs.cz/item/CS_URS_2024_02/997013509"/>
    <hyperlink ref="F362" r:id="rId25" display="https://podminky.urs.cz/item/CS_URS_2024_02/997013631"/>
    <hyperlink ref="F365" r:id="rId26" display="https://podminky.urs.cz/item/CS_URS_2024_02/998018003"/>
    <hyperlink ref="F369" r:id="rId27" display="https://podminky.urs.cz/item/CS_URS_2024_02/751377012"/>
    <hyperlink ref="F378" r:id="rId28" display="https://podminky.urs.cz/item/CS_URS_2024_02/998751122"/>
    <hyperlink ref="F381" r:id="rId29" display="https://podminky.urs.cz/item/CS_URS_2024_02/761111111"/>
    <hyperlink ref="F387" r:id="rId30" display="https://podminky.urs.cz/item/CS_URS_2024_02/998761123"/>
    <hyperlink ref="F390" r:id="rId31" display="https://podminky.urs.cz/item/CS_URS_2024_02/766111820"/>
    <hyperlink ref="F398" r:id="rId32" display="https://podminky.urs.cz/item/CS_URS_2024_02/766421812"/>
    <hyperlink ref="F406" r:id="rId33" display="https://podminky.urs.cz/item/CS_URS_2024_02/766660001"/>
    <hyperlink ref="F436" r:id="rId34" display="https://podminky.urs.cz/item/CS_URS_2024_02/766660728"/>
    <hyperlink ref="F447" r:id="rId35" display="https://podminky.urs.cz/item/CS_URS_2024_02/766660729"/>
    <hyperlink ref="F463" r:id="rId36" display="https://podminky.urs.cz/item/CS_URS_2024_02/766660730"/>
    <hyperlink ref="F484" r:id="rId37" display="https://podminky.urs.cz/item/CS_URS_2024_02/766691914"/>
    <hyperlink ref="F493" r:id="rId38" display="https://podminky.urs.cz/item/CS_URS_2024_02/766811141"/>
    <hyperlink ref="F504" r:id="rId39" display="https://podminky.urs.cz/item/CS_URS_2024_02/766812820"/>
    <hyperlink ref="F509" r:id="rId40" display="https://podminky.urs.cz/item/CS_URS_2024_02/766821122"/>
    <hyperlink ref="F518" r:id="rId41" display="https://podminky.urs.cz/item/CS_URS_2024_02/766825811"/>
    <hyperlink ref="F523" r:id="rId42" display="https://podminky.urs.cz/item/CS_URS_2024_02/998766123"/>
    <hyperlink ref="F526" r:id="rId43" display="https://podminky.urs.cz/item/CS_URS_2024_02/771111011"/>
    <hyperlink ref="F534" r:id="rId44" display="https://podminky.urs.cz/item/CS_URS_2024_02/771121011"/>
    <hyperlink ref="F542" r:id="rId45" display="https://podminky.urs.cz/item/CS_URS_2024_02/771121027"/>
    <hyperlink ref="F550" r:id="rId46" display="https://podminky.urs.cz/item/CS_URS_2024_02/771151023"/>
    <hyperlink ref="F558" r:id="rId47" display="https://podminky.urs.cz/item/CS_URS_2024_02/771161021"/>
    <hyperlink ref="F572" r:id="rId48" display="https://podminky.urs.cz/item/CS_URS_2024_02/771574416"/>
    <hyperlink ref="F588" r:id="rId49" display="https://podminky.urs.cz/item/CS_URS_2024_02/771577211"/>
    <hyperlink ref="F596" r:id="rId50" display="https://podminky.urs.cz/item/CS_URS_2024_02/771591112"/>
    <hyperlink ref="F602" r:id="rId51" display="https://podminky.urs.cz/item/CS_URS_2024_02/771591241"/>
    <hyperlink ref="F608" r:id="rId52" display="https://podminky.urs.cz/item/CS_URS_2024_02/771591242"/>
    <hyperlink ref="F614" r:id="rId53" display="https://podminky.urs.cz/item/CS_URS_2024_02/771591264"/>
    <hyperlink ref="F621" r:id="rId54" display="https://podminky.urs.cz/item/CS_URS_2024_02/998771123"/>
    <hyperlink ref="F624" r:id="rId55" display="https://podminky.urs.cz/item/CS_URS_2024_02/776111117"/>
    <hyperlink ref="F633" r:id="rId56" display="https://podminky.urs.cz/item/CS_URS_2024_02/776111311"/>
    <hyperlink ref="F642" r:id="rId57" display="https://podminky.urs.cz/item/CS_URS_2024_02/776121321"/>
    <hyperlink ref="F651" r:id="rId58" display="https://podminky.urs.cz/item/CS_URS_2024_02/776141123"/>
    <hyperlink ref="F660" r:id="rId59" display="https://podminky.urs.cz/item/CS_URS_2024_02/776201811"/>
    <hyperlink ref="F672" r:id="rId60" display="https://podminky.urs.cz/item/CS_URS_2024_02/776241111"/>
    <hyperlink ref="F690" r:id="rId61" display="https://podminky.urs.cz/item/CS_URS_2024_02/776411111"/>
    <hyperlink ref="F710" r:id="rId62" display="https://podminky.urs.cz/item/CS_URS_2024_02/776991121"/>
    <hyperlink ref="F719" r:id="rId63" display="https://podminky.urs.cz/item/CS_URS_2024_02/776991141"/>
    <hyperlink ref="F728" r:id="rId64" display="https://podminky.urs.cz/item/CS_URS_2024_02/998776123"/>
    <hyperlink ref="F731" r:id="rId65" display="https://podminky.urs.cz/item/CS_URS_2024_02/781121011"/>
    <hyperlink ref="F749" r:id="rId66" display="https://podminky.urs.cz/item/CS_URS_2024_02/781131112"/>
    <hyperlink ref="F767" r:id="rId67" display="https://podminky.urs.cz/item/CS_URS_2024_02/781472218"/>
    <hyperlink ref="F803" r:id="rId68" display="https://podminky.urs.cz/item/CS_URS_2024_02/781492211"/>
    <hyperlink ref="F821" r:id="rId69" display="https://podminky.urs.cz/item/CS_URS_2024_02/781492251"/>
    <hyperlink ref="F841" r:id="rId70" display="https://podminky.urs.cz/item/CS_URS_2024_02/998781123"/>
    <hyperlink ref="F844" r:id="rId71" display="https://podminky.urs.cz/item/CS_URS_2024_02/783301311"/>
    <hyperlink ref="F850" r:id="rId72" display="https://podminky.urs.cz/item/CS_URS_2024_02/783314101"/>
    <hyperlink ref="F856" r:id="rId73" display="https://podminky.urs.cz/item/CS_URS_2024_02/783317101"/>
    <hyperlink ref="F863" r:id="rId74" display="https://podminky.urs.cz/item/CS_URS_2024_02/784181101"/>
    <hyperlink ref="F898" r:id="rId7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851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ROUND((SUM(BE93:BE335)),  2)</f>
        <v>0</v>
      </c>
      <c r="G35" s="41"/>
      <c r="H35" s="41"/>
      <c r="I35" s="160">
        <v>0.20999999999999999</v>
      </c>
      <c r="J35" s="159">
        <f>ROUND(((SUM(BE93:BE335))*I35),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ROUND((SUM(BF93:BF335)),  2)</f>
        <v>0</v>
      </c>
      <c r="G36" s="41"/>
      <c r="H36" s="41"/>
      <c r="I36" s="160">
        <v>0.12</v>
      </c>
      <c r="J36" s="159">
        <f>ROUND(((SUM(BF93:BF335))*I36),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012 - Byt č.32 1+ KK - ZTI a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J104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852</v>
      </c>
      <c r="E67" s="185"/>
      <c r="F67" s="185"/>
      <c r="G67" s="185"/>
      <c r="H67" s="185"/>
      <c r="I67" s="185"/>
      <c r="J67" s="186">
        <f>J105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853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854</v>
      </c>
      <c r="E69" s="185"/>
      <c r="F69" s="185"/>
      <c r="G69" s="185"/>
      <c r="H69" s="185"/>
      <c r="I69" s="185"/>
      <c r="J69" s="186">
        <f>J185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168</v>
      </c>
      <c r="E70" s="185"/>
      <c r="F70" s="185"/>
      <c r="G70" s="185"/>
      <c r="H70" s="185"/>
      <c r="I70" s="185"/>
      <c r="J70" s="186">
        <f>J304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176</v>
      </c>
      <c r="E71" s="180"/>
      <c r="F71" s="180"/>
      <c r="G71" s="180"/>
      <c r="H71" s="180"/>
      <c r="I71" s="180"/>
      <c r="J71" s="181">
        <f>J329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154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012 - Byt č.32 1+ KK - ZTI a VZT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P94+P104+P329</f>
        <v>0</v>
      </c>
      <c r="Q93" s="99"/>
      <c r="R93" s="196">
        <f>R94+R104+R329</f>
        <v>0.1356</v>
      </c>
      <c r="S93" s="99"/>
      <c r="T93" s="197">
        <f>T94+T104+T329</f>
        <v>0.13089999999999999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BK94+BK104+BK329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190</v>
      </c>
      <c r="F94" s="202" t="s">
        <v>191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78</v>
      </c>
      <c r="AT94" s="211" t="s">
        <v>70</v>
      </c>
      <c r="AU94" s="211" t="s">
        <v>71</v>
      </c>
      <c r="AY94" s="210" t="s">
        <v>192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389</v>
      </c>
      <c r="F95" s="213" t="s">
        <v>390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SUM(BK96:BK103)</f>
        <v>0</v>
      </c>
    </row>
    <row r="96" s="2" customFormat="1" ht="24.15" customHeight="1">
      <c r="A96" s="41"/>
      <c r="B96" s="42"/>
      <c r="C96" s="215" t="s">
        <v>580</v>
      </c>
      <c r="D96" s="215" t="s">
        <v>195</v>
      </c>
      <c r="E96" s="216" t="s">
        <v>392</v>
      </c>
      <c r="F96" s="217" t="s">
        <v>393</v>
      </c>
      <c r="G96" s="218" t="s">
        <v>226</v>
      </c>
      <c r="H96" s="219">
        <v>0.13100000000000001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200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200</v>
      </c>
      <c r="BM96" s="226" t="s">
        <v>855</v>
      </c>
    </row>
    <row r="97" s="2" customFormat="1">
      <c r="A97" s="41"/>
      <c r="B97" s="42"/>
      <c r="C97" s="43"/>
      <c r="D97" s="228" t="s">
        <v>202</v>
      </c>
      <c r="E97" s="43"/>
      <c r="F97" s="229" t="s">
        <v>395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2" customFormat="1" ht="21.75" customHeight="1">
      <c r="A98" s="41"/>
      <c r="B98" s="42"/>
      <c r="C98" s="215" t="s">
        <v>587</v>
      </c>
      <c r="D98" s="215" t="s">
        <v>195</v>
      </c>
      <c r="E98" s="216" t="s">
        <v>397</v>
      </c>
      <c r="F98" s="217" t="s">
        <v>398</v>
      </c>
      <c r="G98" s="218" t="s">
        <v>226</v>
      </c>
      <c r="H98" s="219">
        <v>0.13100000000000001</v>
      </c>
      <c r="I98" s="220"/>
      <c r="J98" s="221">
        <f>ROUND(I98*H98,2)</f>
        <v>0</v>
      </c>
      <c r="K98" s="217" t="s">
        <v>199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200</v>
      </c>
      <c r="AT98" s="226" t="s">
        <v>195</v>
      </c>
      <c r="AU98" s="226" t="s">
        <v>84</v>
      </c>
      <c r="AY98" s="20" t="s">
        <v>192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200</v>
      </c>
      <c r="BM98" s="226" t="s">
        <v>856</v>
      </c>
    </row>
    <row r="99" s="2" customFormat="1">
      <c r="A99" s="41"/>
      <c r="B99" s="42"/>
      <c r="C99" s="43"/>
      <c r="D99" s="228" t="s">
        <v>202</v>
      </c>
      <c r="E99" s="43"/>
      <c r="F99" s="229" t="s">
        <v>400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84</v>
      </c>
    </row>
    <row r="100" s="2" customFormat="1" ht="24.15" customHeight="1">
      <c r="A100" s="41"/>
      <c r="B100" s="42"/>
      <c r="C100" s="215" t="s">
        <v>592</v>
      </c>
      <c r="D100" s="215" t="s">
        <v>195</v>
      </c>
      <c r="E100" s="216" t="s">
        <v>402</v>
      </c>
      <c r="F100" s="217" t="s">
        <v>403</v>
      </c>
      <c r="G100" s="218" t="s">
        <v>226</v>
      </c>
      <c r="H100" s="219">
        <v>0.13100000000000001</v>
      </c>
      <c r="I100" s="220"/>
      <c r="J100" s="221">
        <f>ROUND(I100*H100,2)</f>
        <v>0</v>
      </c>
      <c r="K100" s="217" t="s">
        <v>199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200</v>
      </c>
      <c r="AT100" s="226" t="s">
        <v>195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200</v>
      </c>
      <c r="BM100" s="226" t="s">
        <v>857</v>
      </c>
    </row>
    <row r="101" s="2" customFormat="1">
      <c r="A101" s="41"/>
      <c r="B101" s="42"/>
      <c r="C101" s="43"/>
      <c r="D101" s="228" t="s">
        <v>202</v>
      </c>
      <c r="E101" s="43"/>
      <c r="F101" s="229" t="s">
        <v>405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84</v>
      </c>
    </row>
    <row r="102" s="2" customFormat="1" ht="24.15" customHeight="1">
      <c r="A102" s="41"/>
      <c r="B102" s="42"/>
      <c r="C102" s="215" t="s">
        <v>597</v>
      </c>
      <c r="D102" s="215" t="s">
        <v>195</v>
      </c>
      <c r="E102" s="216" t="s">
        <v>408</v>
      </c>
      <c r="F102" s="217" t="s">
        <v>409</v>
      </c>
      <c r="G102" s="218" t="s">
        <v>226</v>
      </c>
      <c r="H102" s="219">
        <v>0.13100000000000001</v>
      </c>
      <c r="I102" s="220"/>
      <c r="J102" s="221">
        <f>ROUND(I102*H102,2)</f>
        <v>0</v>
      </c>
      <c r="K102" s="217" t="s">
        <v>199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200</v>
      </c>
      <c r="AT102" s="226" t="s">
        <v>195</v>
      </c>
      <c r="AU102" s="226" t="s">
        <v>84</v>
      </c>
      <c r="AY102" s="20" t="s">
        <v>192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200</v>
      </c>
      <c r="BM102" s="226" t="s">
        <v>858</v>
      </c>
    </row>
    <row r="103" s="2" customFormat="1">
      <c r="A103" s="41"/>
      <c r="B103" s="42"/>
      <c r="C103" s="43"/>
      <c r="D103" s="228" t="s">
        <v>202</v>
      </c>
      <c r="E103" s="43"/>
      <c r="F103" s="229" t="s">
        <v>411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202</v>
      </c>
      <c r="AU103" s="20" t="s">
        <v>84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419</v>
      </c>
      <c r="F104" s="202" t="s">
        <v>420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P105+P145+P185+P304</f>
        <v>0</v>
      </c>
      <c r="Q104" s="207"/>
      <c r="R104" s="208">
        <f>R105+R145+R185+R304</f>
        <v>0.1356</v>
      </c>
      <c r="S104" s="207"/>
      <c r="T104" s="209">
        <f>T105+T145+T185+T304</f>
        <v>0.13089999999999999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70</v>
      </c>
      <c r="AU104" s="211" t="s">
        <v>71</v>
      </c>
      <c r="AY104" s="210" t="s">
        <v>192</v>
      </c>
      <c r="BK104" s="212">
        <f>BK105+BK145+BK185+BK304</f>
        <v>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859</v>
      </c>
      <c r="F105" s="213" t="s">
        <v>860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SUM(P106:P144)</f>
        <v>0</v>
      </c>
      <c r="Q105" s="207"/>
      <c r="R105" s="208">
        <f>SUM(R106:R144)</f>
        <v>0.0070899999999999999</v>
      </c>
      <c r="S105" s="207"/>
      <c r="T105" s="209">
        <f>SUM(T106:T144)</f>
        <v>0.01038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84</v>
      </c>
      <c r="AT105" s="211" t="s">
        <v>70</v>
      </c>
      <c r="AU105" s="211" t="s">
        <v>78</v>
      </c>
      <c r="AY105" s="210" t="s">
        <v>192</v>
      </c>
      <c r="BK105" s="212">
        <f>SUM(BK106:BK144)</f>
        <v>0</v>
      </c>
    </row>
    <row r="106" s="2" customFormat="1" ht="16.5" customHeight="1">
      <c r="A106" s="41"/>
      <c r="B106" s="42"/>
      <c r="C106" s="215" t="s">
        <v>78</v>
      </c>
      <c r="D106" s="215" t="s">
        <v>195</v>
      </c>
      <c r="E106" s="216" t="s">
        <v>861</v>
      </c>
      <c r="F106" s="217" t="s">
        <v>862</v>
      </c>
      <c r="G106" s="218" t="s">
        <v>214</v>
      </c>
      <c r="H106" s="219">
        <v>4</v>
      </c>
      <c r="I106" s="220"/>
      <c r="J106" s="221">
        <f>ROUND(I106*H106,2)</f>
        <v>0</v>
      </c>
      <c r="K106" s="217" t="s">
        <v>199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0.0020999999999999999</v>
      </c>
      <c r="T106" s="225">
        <f>S106*H106</f>
        <v>0.0083999999999999995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321</v>
      </c>
      <c r="AT106" s="226" t="s">
        <v>195</v>
      </c>
      <c r="AU106" s="226" t="s">
        <v>84</v>
      </c>
      <c r="AY106" s="20" t="s">
        <v>192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321</v>
      </c>
      <c r="BM106" s="226" t="s">
        <v>863</v>
      </c>
    </row>
    <row r="107" s="2" customFormat="1">
      <c r="A107" s="41"/>
      <c r="B107" s="42"/>
      <c r="C107" s="43"/>
      <c r="D107" s="228" t="s">
        <v>202</v>
      </c>
      <c r="E107" s="43"/>
      <c r="F107" s="229" t="s">
        <v>864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202</v>
      </c>
      <c r="AU107" s="20" t="s">
        <v>84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865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84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866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84</v>
      </c>
      <c r="G111" s="245"/>
      <c r="H111" s="248">
        <v>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15" t="s">
        <v>84</v>
      </c>
      <c r="D113" s="215" t="s">
        <v>195</v>
      </c>
      <c r="E113" s="216" t="s">
        <v>867</v>
      </c>
      <c r="F113" s="217" t="s">
        <v>868</v>
      </c>
      <c r="G113" s="218" t="s">
        <v>214</v>
      </c>
      <c r="H113" s="219">
        <v>1</v>
      </c>
      <c r="I113" s="220"/>
      <c r="J113" s="221">
        <f>ROUND(I113*H113,2)</f>
        <v>0</v>
      </c>
      <c r="K113" s="217" t="s">
        <v>199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0.00198</v>
      </c>
      <c r="T113" s="225">
        <f>S113*H113</f>
        <v>0.00198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321</v>
      </c>
      <c r="AT113" s="226" t="s">
        <v>195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321</v>
      </c>
      <c r="BM113" s="226" t="s">
        <v>869</v>
      </c>
    </row>
    <row r="114" s="2" customFormat="1">
      <c r="A114" s="41"/>
      <c r="B114" s="42"/>
      <c r="C114" s="43"/>
      <c r="D114" s="228" t="s">
        <v>202</v>
      </c>
      <c r="E114" s="43"/>
      <c r="F114" s="229" t="s">
        <v>870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84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871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78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15" t="s">
        <v>193</v>
      </c>
      <c r="D118" s="215" t="s">
        <v>195</v>
      </c>
      <c r="E118" s="216" t="s">
        <v>872</v>
      </c>
      <c r="F118" s="217" t="s">
        <v>873</v>
      </c>
      <c r="G118" s="218" t="s">
        <v>198</v>
      </c>
      <c r="H118" s="219">
        <v>2</v>
      </c>
      <c r="I118" s="220"/>
      <c r="J118" s="221">
        <f>ROUND(I118*H118,2)</f>
        <v>0</v>
      </c>
      <c r="K118" s="217" t="s">
        <v>199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0.001</v>
      </c>
      <c r="R118" s="224">
        <f>Q118*H118</f>
        <v>0.002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321</v>
      </c>
      <c r="AT118" s="226" t="s">
        <v>195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874</v>
      </c>
    </row>
    <row r="119" s="2" customFormat="1">
      <c r="A119" s="41"/>
      <c r="B119" s="42"/>
      <c r="C119" s="43"/>
      <c r="D119" s="228" t="s">
        <v>202</v>
      </c>
      <c r="E119" s="43"/>
      <c r="F119" s="229" t="s">
        <v>875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202</v>
      </c>
      <c r="AU119" s="20" t="s">
        <v>84</v>
      </c>
    </row>
    <row r="120" s="14" customFormat="1">
      <c r="A120" s="14"/>
      <c r="B120" s="244"/>
      <c r="C120" s="245"/>
      <c r="D120" s="235" t="s">
        <v>204</v>
      </c>
      <c r="E120" s="246" t="s">
        <v>19</v>
      </c>
      <c r="F120" s="247" t="s">
        <v>84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204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192</v>
      </c>
    </row>
    <row r="121" s="15" customFormat="1">
      <c r="A121" s="15"/>
      <c r="B121" s="255"/>
      <c r="C121" s="256"/>
      <c r="D121" s="235" t="s">
        <v>204</v>
      </c>
      <c r="E121" s="257" t="s">
        <v>19</v>
      </c>
      <c r="F121" s="258" t="s">
        <v>210</v>
      </c>
      <c r="G121" s="256"/>
      <c r="H121" s="259">
        <v>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204</v>
      </c>
      <c r="AU121" s="265" t="s">
        <v>84</v>
      </c>
      <c r="AV121" s="15" t="s">
        <v>200</v>
      </c>
      <c r="AW121" s="15" t="s">
        <v>33</v>
      </c>
      <c r="AX121" s="15" t="s">
        <v>78</v>
      </c>
      <c r="AY121" s="265" t="s">
        <v>192</v>
      </c>
    </row>
    <row r="122" s="2" customFormat="1" ht="16.5" customHeight="1">
      <c r="A122" s="41"/>
      <c r="B122" s="42"/>
      <c r="C122" s="215" t="s">
        <v>200</v>
      </c>
      <c r="D122" s="215" t="s">
        <v>195</v>
      </c>
      <c r="E122" s="216" t="s">
        <v>876</v>
      </c>
      <c r="F122" s="217" t="s">
        <v>877</v>
      </c>
      <c r="G122" s="218" t="s">
        <v>214</v>
      </c>
      <c r="H122" s="219">
        <v>4</v>
      </c>
      <c r="I122" s="220"/>
      <c r="J122" s="221">
        <f>ROUND(I122*H122,2)</f>
        <v>0</v>
      </c>
      <c r="K122" s="217" t="s">
        <v>199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0.00042999999999999999</v>
      </c>
      <c r="R122" s="224">
        <f>Q122*H122</f>
        <v>0.00172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321</v>
      </c>
      <c r="AT122" s="226" t="s">
        <v>195</v>
      </c>
      <c r="AU122" s="226" t="s">
        <v>84</v>
      </c>
      <c r="AY122" s="20" t="s">
        <v>192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321</v>
      </c>
      <c r="BM122" s="226" t="s">
        <v>878</v>
      </c>
    </row>
    <row r="123" s="2" customFormat="1">
      <c r="A123" s="41"/>
      <c r="B123" s="42"/>
      <c r="C123" s="43"/>
      <c r="D123" s="228" t="s">
        <v>202</v>
      </c>
      <c r="E123" s="43"/>
      <c r="F123" s="229" t="s">
        <v>879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84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200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2" customFormat="1" ht="16.5" customHeight="1">
      <c r="A126" s="41"/>
      <c r="B126" s="42"/>
      <c r="C126" s="215" t="s">
        <v>232</v>
      </c>
      <c r="D126" s="215" t="s">
        <v>195</v>
      </c>
      <c r="E126" s="216" t="s">
        <v>880</v>
      </c>
      <c r="F126" s="217" t="s">
        <v>881</v>
      </c>
      <c r="G126" s="218" t="s">
        <v>214</v>
      </c>
      <c r="H126" s="219">
        <v>3</v>
      </c>
      <c r="I126" s="220"/>
      <c r="J126" s="221">
        <f>ROUND(I126*H126,2)</f>
        <v>0</v>
      </c>
      <c r="K126" s="217" t="s">
        <v>199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0.00050000000000000001</v>
      </c>
      <c r="R126" s="224">
        <f>Q126*H126</f>
        <v>0.0015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321</v>
      </c>
      <c r="AT126" s="226" t="s">
        <v>195</v>
      </c>
      <c r="AU126" s="226" t="s">
        <v>84</v>
      </c>
      <c r="AY126" s="20" t="s">
        <v>192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321</v>
      </c>
      <c r="BM126" s="226" t="s">
        <v>882</v>
      </c>
    </row>
    <row r="127" s="2" customFormat="1">
      <c r="A127" s="41"/>
      <c r="B127" s="42"/>
      <c r="C127" s="43"/>
      <c r="D127" s="228" t="s">
        <v>202</v>
      </c>
      <c r="E127" s="43"/>
      <c r="F127" s="229" t="s">
        <v>883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84</v>
      </c>
    </row>
    <row r="128" s="14" customFormat="1">
      <c r="A128" s="14"/>
      <c r="B128" s="244"/>
      <c r="C128" s="245"/>
      <c r="D128" s="235" t="s">
        <v>204</v>
      </c>
      <c r="E128" s="246" t="s">
        <v>19</v>
      </c>
      <c r="F128" s="247" t="s">
        <v>193</v>
      </c>
      <c r="G128" s="245"/>
      <c r="H128" s="248">
        <v>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204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192</v>
      </c>
    </row>
    <row r="129" s="15" customFormat="1">
      <c r="A129" s="15"/>
      <c r="B129" s="255"/>
      <c r="C129" s="256"/>
      <c r="D129" s="235" t="s">
        <v>204</v>
      </c>
      <c r="E129" s="257" t="s">
        <v>19</v>
      </c>
      <c r="F129" s="258" t="s">
        <v>210</v>
      </c>
      <c r="G129" s="256"/>
      <c r="H129" s="259">
        <v>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204</v>
      </c>
      <c r="AU129" s="265" t="s">
        <v>84</v>
      </c>
      <c r="AV129" s="15" t="s">
        <v>200</v>
      </c>
      <c r="AW129" s="15" t="s">
        <v>33</v>
      </c>
      <c r="AX129" s="15" t="s">
        <v>78</v>
      </c>
      <c r="AY129" s="265" t="s">
        <v>192</v>
      </c>
    </row>
    <row r="130" s="2" customFormat="1" ht="16.5" customHeight="1">
      <c r="A130" s="41"/>
      <c r="B130" s="42"/>
      <c r="C130" s="215" t="s">
        <v>236</v>
      </c>
      <c r="D130" s="215" t="s">
        <v>195</v>
      </c>
      <c r="E130" s="216" t="s">
        <v>884</v>
      </c>
      <c r="F130" s="217" t="s">
        <v>885</v>
      </c>
      <c r="G130" s="218" t="s">
        <v>214</v>
      </c>
      <c r="H130" s="219">
        <v>1</v>
      </c>
      <c r="I130" s="220"/>
      <c r="J130" s="221">
        <f>ROUND(I130*H130,2)</f>
        <v>0</v>
      </c>
      <c r="K130" s="217" t="s">
        <v>199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0.0015299999999999999</v>
      </c>
      <c r="R130" s="224">
        <f>Q130*H130</f>
        <v>0.0015299999999999999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321</v>
      </c>
      <c r="AT130" s="226" t="s">
        <v>195</v>
      </c>
      <c r="AU130" s="226" t="s">
        <v>84</v>
      </c>
      <c r="AY130" s="20" t="s">
        <v>192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321</v>
      </c>
      <c r="BM130" s="226" t="s">
        <v>886</v>
      </c>
    </row>
    <row r="131" s="2" customFormat="1">
      <c r="A131" s="41"/>
      <c r="B131" s="42"/>
      <c r="C131" s="43"/>
      <c r="D131" s="228" t="s">
        <v>202</v>
      </c>
      <c r="E131" s="43"/>
      <c r="F131" s="229" t="s">
        <v>887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84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15" t="s">
        <v>250</v>
      </c>
      <c r="D134" s="215" t="s">
        <v>195</v>
      </c>
      <c r="E134" s="216" t="s">
        <v>888</v>
      </c>
      <c r="F134" s="217" t="s">
        <v>889</v>
      </c>
      <c r="G134" s="218" t="s">
        <v>198</v>
      </c>
      <c r="H134" s="219">
        <v>1</v>
      </c>
      <c r="I134" s="220"/>
      <c r="J134" s="221">
        <f>ROUND(I134*H134,2)</f>
        <v>0</v>
      </c>
      <c r="K134" s="217" t="s">
        <v>199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0.00034000000000000002</v>
      </c>
      <c r="R134" s="224">
        <f>Q134*H134</f>
        <v>0.00034000000000000002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321</v>
      </c>
      <c r="AT134" s="226" t="s">
        <v>195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890</v>
      </c>
    </row>
    <row r="135" s="2" customFormat="1">
      <c r="A135" s="41"/>
      <c r="B135" s="42"/>
      <c r="C135" s="43"/>
      <c r="D135" s="228" t="s">
        <v>202</v>
      </c>
      <c r="E135" s="43"/>
      <c r="F135" s="229" t="s">
        <v>891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202</v>
      </c>
      <c r="AU135" s="20" t="s">
        <v>84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892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4" customFormat="1">
      <c r="A137" s="14"/>
      <c r="B137" s="244"/>
      <c r="C137" s="245"/>
      <c r="D137" s="235" t="s">
        <v>204</v>
      </c>
      <c r="E137" s="246" t="s">
        <v>19</v>
      </c>
      <c r="F137" s="247" t="s">
        <v>78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204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192</v>
      </c>
    </row>
    <row r="138" s="15" customFormat="1">
      <c r="A138" s="15"/>
      <c r="B138" s="255"/>
      <c r="C138" s="256"/>
      <c r="D138" s="235" t="s">
        <v>204</v>
      </c>
      <c r="E138" s="257" t="s">
        <v>19</v>
      </c>
      <c r="F138" s="258" t="s">
        <v>210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204</v>
      </c>
      <c r="AU138" s="265" t="s">
        <v>84</v>
      </c>
      <c r="AV138" s="15" t="s">
        <v>200</v>
      </c>
      <c r="AW138" s="15" t="s">
        <v>33</v>
      </c>
      <c r="AX138" s="15" t="s">
        <v>78</v>
      </c>
      <c r="AY138" s="265" t="s">
        <v>192</v>
      </c>
    </row>
    <row r="139" s="2" customFormat="1" ht="16.5" customHeight="1">
      <c r="A139" s="41"/>
      <c r="B139" s="42"/>
      <c r="C139" s="215" t="s">
        <v>215</v>
      </c>
      <c r="D139" s="215" t="s">
        <v>195</v>
      </c>
      <c r="E139" s="216" t="s">
        <v>893</v>
      </c>
      <c r="F139" s="217" t="s">
        <v>894</v>
      </c>
      <c r="G139" s="218" t="s">
        <v>214</v>
      </c>
      <c r="H139" s="219">
        <v>8</v>
      </c>
      <c r="I139" s="220"/>
      <c r="J139" s="221">
        <f>ROUND(I139*H139,2)</f>
        <v>0</v>
      </c>
      <c r="K139" s="217" t="s">
        <v>199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321</v>
      </c>
      <c r="AT139" s="226" t="s">
        <v>195</v>
      </c>
      <c r="AU139" s="226" t="s">
        <v>84</v>
      </c>
      <c r="AY139" s="20" t="s">
        <v>192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321</v>
      </c>
      <c r="BM139" s="226" t="s">
        <v>895</v>
      </c>
    </row>
    <row r="140" s="2" customFormat="1">
      <c r="A140" s="41"/>
      <c r="B140" s="42"/>
      <c r="C140" s="43"/>
      <c r="D140" s="228" t="s">
        <v>202</v>
      </c>
      <c r="E140" s="43"/>
      <c r="F140" s="229" t="s">
        <v>896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84</v>
      </c>
    </row>
    <row r="141" s="14" customFormat="1">
      <c r="A141" s="14"/>
      <c r="B141" s="244"/>
      <c r="C141" s="245"/>
      <c r="D141" s="235" t="s">
        <v>204</v>
      </c>
      <c r="E141" s="246" t="s">
        <v>19</v>
      </c>
      <c r="F141" s="247" t="s">
        <v>215</v>
      </c>
      <c r="G141" s="245"/>
      <c r="H141" s="248">
        <v>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204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192</v>
      </c>
    </row>
    <row r="142" s="15" customFormat="1">
      <c r="A142" s="15"/>
      <c r="B142" s="255"/>
      <c r="C142" s="256"/>
      <c r="D142" s="235" t="s">
        <v>204</v>
      </c>
      <c r="E142" s="257" t="s">
        <v>19</v>
      </c>
      <c r="F142" s="258" t="s">
        <v>210</v>
      </c>
      <c r="G142" s="256"/>
      <c r="H142" s="259">
        <v>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204</v>
      </c>
      <c r="AU142" s="265" t="s">
        <v>84</v>
      </c>
      <c r="AV142" s="15" t="s">
        <v>200</v>
      </c>
      <c r="AW142" s="15" t="s">
        <v>33</v>
      </c>
      <c r="AX142" s="15" t="s">
        <v>78</v>
      </c>
      <c r="AY142" s="265" t="s">
        <v>192</v>
      </c>
    </row>
    <row r="143" s="2" customFormat="1" ht="24.15" customHeight="1">
      <c r="A143" s="41"/>
      <c r="B143" s="42"/>
      <c r="C143" s="215" t="s">
        <v>263</v>
      </c>
      <c r="D143" s="215" t="s">
        <v>195</v>
      </c>
      <c r="E143" s="216" t="s">
        <v>897</v>
      </c>
      <c r="F143" s="217" t="s">
        <v>898</v>
      </c>
      <c r="G143" s="218" t="s">
        <v>226</v>
      </c>
      <c r="H143" s="219">
        <v>0.0070000000000000001</v>
      </c>
      <c r="I143" s="220"/>
      <c r="J143" s="221">
        <f>ROUND(I143*H143,2)</f>
        <v>0</v>
      </c>
      <c r="K143" s="217" t="s">
        <v>199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321</v>
      </c>
      <c r="AT143" s="226" t="s">
        <v>195</v>
      </c>
      <c r="AU143" s="226" t="s">
        <v>84</v>
      </c>
      <c r="AY143" s="20" t="s">
        <v>192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321</v>
      </c>
      <c r="BM143" s="226" t="s">
        <v>899</v>
      </c>
    </row>
    <row r="144" s="2" customFormat="1">
      <c r="A144" s="41"/>
      <c r="B144" s="42"/>
      <c r="C144" s="43"/>
      <c r="D144" s="228" t="s">
        <v>202</v>
      </c>
      <c r="E144" s="43"/>
      <c r="F144" s="229" t="s">
        <v>900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202</v>
      </c>
      <c r="AU144" s="20" t="s">
        <v>84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901</v>
      </c>
      <c r="F145" s="213" t="s">
        <v>902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SUM(P146:P184)</f>
        <v>0</v>
      </c>
      <c r="Q145" s="207"/>
      <c r="R145" s="208">
        <f>SUM(R146:R184)</f>
        <v>0.01252</v>
      </c>
      <c r="S145" s="207"/>
      <c r="T145" s="209">
        <f>SUM(T146:T184)</f>
        <v>0.01704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70</v>
      </c>
      <c r="AU145" s="211" t="s">
        <v>78</v>
      </c>
      <c r="AY145" s="210" t="s">
        <v>192</v>
      </c>
      <c r="BK145" s="212">
        <f>SUM(BK146:BK184)</f>
        <v>0</v>
      </c>
    </row>
    <row r="146" s="2" customFormat="1" ht="16.5" customHeight="1">
      <c r="A146" s="41"/>
      <c r="B146" s="42"/>
      <c r="C146" s="215" t="s">
        <v>270</v>
      </c>
      <c r="D146" s="215" t="s">
        <v>195</v>
      </c>
      <c r="E146" s="216" t="s">
        <v>903</v>
      </c>
      <c r="F146" s="217" t="s">
        <v>904</v>
      </c>
      <c r="G146" s="218" t="s">
        <v>214</v>
      </c>
      <c r="H146" s="219">
        <v>8</v>
      </c>
      <c r="I146" s="220"/>
      <c r="J146" s="221">
        <f>ROUND(I146*H146,2)</f>
        <v>0</v>
      </c>
      <c r="K146" s="217" t="s">
        <v>199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0.0021299999999999999</v>
      </c>
      <c r="T146" s="225">
        <f>S146*H146</f>
        <v>0.01704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321</v>
      </c>
      <c r="AT146" s="226" t="s">
        <v>195</v>
      </c>
      <c r="AU146" s="226" t="s">
        <v>84</v>
      </c>
      <c r="AY146" s="20" t="s">
        <v>192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321</v>
      </c>
      <c r="BM146" s="226" t="s">
        <v>905</v>
      </c>
    </row>
    <row r="147" s="2" customFormat="1">
      <c r="A147" s="41"/>
      <c r="B147" s="42"/>
      <c r="C147" s="43"/>
      <c r="D147" s="228" t="s">
        <v>202</v>
      </c>
      <c r="E147" s="43"/>
      <c r="F147" s="229" t="s">
        <v>906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202</v>
      </c>
      <c r="AU147" s="20" t="s">
        <v>84</v>
      </c>
    </row>
    <row r="148" s="14" customFormat="1">
      <c r="A148" s="14"/>
      <c r="B148" s="244"/>
      <c r="C148" s="245"/>
      <c r="D148" s="235" t="s">
        <v>204</v>
      </c>
      <c r="E148" s="246" t="s">
        <v>19</v>
      </c>
      <c r="F148" s="247" t="s">
        <v>215</v>
      </c>
      <c r="G148" s="245"/>
      <c r="H148" s="248">
        <v>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204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192</v>
      </c>
    </row>
    <row r="149" s="15" customFormat="1">
      <c r="A149" s="15"/>
      <c r="B149" s="255"/>
      <c r="C149" s="256"/>
      <c r="D149" s="235" t="s">
        <v>204</v>
      </c>
      <c r="E149" s="257" t="s">
        <v>19</v>
      </c>
      <c r="F149" s="258" t="s">
        <v>210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204</v>
      </c>
      <c r="AU149" s="265" t="s">
        <v>84</v>
      </c>
      <c r="AV149" s="15" t="s">
        <v>200</v>
      </c>
      <c r="AW149" s="15" t="s">
        <v>33</v>
      </c>
      <c r="AX149" s="15" t="s">
        <v>78</v>
      </c>
      <c r="AY149" s="265" t="s">
        <v>192</v>
      </c>
    </row>
    <row r="150" s="2" customFormat="1" ht="21.75" customHeight="1">
      <c r="A150" s="41"/>
      <c r="B150" s="42"/>
      <c r="C150" s="215" t="s">
        <v>275</v>
      </c>
      <c r="D150" s="215" t="s">
        <v>195</v>
      </c>
      <c r="E150" s="216" t="s">
        <v>907</v>
      </c>
      <c r="F150" s="217" t="s">
        <v>908</v>
      </c>
      <c r="G150" s="218" t="s">
        <v>198</v>
      </c>
      <c r="H150" s="219">
        <v>2</v>
      </c>
      <c r="I150" s="220"/>
      <c r="J150" s="221">
        <f>ROUND(I150*H150,2)</f>
        <v>0</v>
      </c>
      <c r="K150" s="217" t="s">
        <v>199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0.00042999999999999999</v>
      </c>
      <c r="R150" s="224">
        <f>Q150*H150</f>
        <v>0.00085999999999999998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321</v>
      </c>
      <c r="AT150" s="226" t="s">
        <v>195</v>
      </c>
      <c r="AU150" s="226" t="s">
        <v>84</v>
      </c>
      <c r="AY150" s="20" t="s">
        <v>192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321</v>
      </c>
      <c r="BM150" s="226" t="s">
        <v>909</v>
      </c>
    </row>
    <row r="151" s="2" customFormat="1">
      <c r="A151" s="41"/>
      <c r="B151" s="42"/>
      <c r="C151" s="43"/>
      <c r="D151" s="228" t="s">
        <v>202</v>
      </c>
      <c r="E151" s="43"/>
      <c r="F151" s="229" t="s">
        <v>910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202</v>
      </c>
      <c r="AU151" s="20" t="s">
        <v>84</v>
      </c>
    </row>
    <row r="152" s="13" customFormat="1">
      <c r="A152" s="13"/>
      <c r="B152" s="233"/>
      <c r="C152" s="234"/>
      <c r="D152" s="235" t="s">
        <v>204</v>
      </c>
      <c r="E152" s="236" t="s">
        <v>19</v>
      </c>
      <c r="F152" s="237" t="s">
        <v>911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204</v>
      </c>
      <c r="AU152" s="243" t="s">
        <v>84</v>
      </c>
      <c r="AV152" s="13" t="s">
        <v>78</v>
      </c>
      <c r="AW152" s="13" t="s">
        <v>33</v>
      </c>
      <c r="AX152" s="13" t="s">
        <v>71</v>
      </c>
      <c r="AY152" s="243" t="s">
        <v>192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2" customFormat="1" ht="21.75" customHeight="1">
      <c r="A155" s="41"/>
      <c r="B155" s="42"/>
      <c r="C155" s="215" t="s">
        <v>8</v>
      </c>
      <c r="D155" s="215" t="s">
        <v>195</v>
      </c>
      <c r="E155" s="216" t="s">
        <v>912</v>
      </c>
      <c r="F155" s="217" t="s">
        <v>913</v>
      </c>
      <c r="G155" s="218" t="s">
        <v>214</v>
      </c>
      <c r="H155" s="219">
        <v>10</v>
      </c>
      <c r="I155" s="220"/>
      <c r="J155" s="221">
        <f>ROUND(I155*H155,2)</f>
        <v>0</v>
      </c>
      <c r="K155" s="217" t="s">
        <v>199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0.00075000000000000002</v>
      </c>
      <c r="R155" s="224">
        <f>Q155*H155</f>
        <v>0.0074999999999999997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321</v>
      </c>
      <c r="AT155" s="226" t="s">
        <v>195</v>
      </c>
      <c r="AU155" s="226" t="s">
        <v>84</v>
      </c>
      <c r="AY155" s="20" t="s">
        <v>192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321</v>
      </c>
      <c r="BM155" s="226" t="s">
        <v>914</v>
      </c>
    </row>
    <row r="156" s="2" customFormat="1">
      <c r="A156" s="41"/>
      <c r="B156" s="42"/>
      <c r="C156" s="43"/>
      <c r="D156" s="228" t="s">
        <v>202</v>
      </c>
      <c r="E156" s="43"/>
      <c r="F156" s="229" t="s">
        <v>915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202</v>
      </c>
      <c r="AU156" s="20" t="s">
        <v>84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270</v>
      </c>
      <c r="G157" s="245"/>
      <c r="H157" s="248">
        <v>10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10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2" customFormat="1" ht="33" customHeight="1">
      <c r="A159" s="41"/>
      <c r="B159" s="42"/>
      <c r="C159" s="215" t="s">
        <v>300</v>
      </c>
      <c r="D159" s="215" t="s">
        <v>195</v>
      </c>
      <c r="E159" s="216" t="s">
        <v>916</v>
      </c>
      <c r="F159" s="217" t="s">
        <v>917</v>
      </c>
      <c r="G159" s="218" t="s">
        <v>214</v>
      </c>
      <c r="H159" s="219">
        <v>10</v>
      </c>
      <c r="I159" s="220"/>
      <c r="J159" s="221">
        <f>ROUND(I159*H159,2)</f>
        <v>0</v>
      </c>
      <c r="K159" s="217" t="s">
        <v>199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0.00011</v>
      </c>
      <c r="R159" s="224">
        <f>Q159*H159</f>
        <v>0.0011000000000000001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321</v>
      </c>
      <c r="AT159" s="226" t="s">
        <v>195</v>
      </c>
      <c r="AU159" s="226" t="s">
        <v>84</v>
      </c>
      <c r="AY159" s="20" t="s">
        <v>192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321</v>
      </c>
      <c r="BM159" s="226" t="s">
        <v>918</v>
      </c>
    </row>
    <row r="160" s="2" customFormat="1">
      <c r="A160" s="41"/>
      <c r="B160" s="42"/>
      <c r="C160" s="43"/>
      <c r="D160" s="228" t="s">
        <v>202</v>
      </c>
      <c r="E160" s="43"/>
      <c r="F160" s="229" t="s">
        <v>919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202</v>
      </c>
      <c r="AU160" s="20" t="s">
        <v>84</v>
      </c>
    </row>
    <row r="161" s="14" customFormat="1">
      <c r="A161" s="14"/>
      <c r="B161" s="244"/>
      <c r="C161" s="245"/>
      <c r="D161" s="235" t="s">
        <v>204</v>
      </c>
      <c r="E161" s="246" t="s">
        <v>19</v>
      </c>
      <c r="F161" s="247" t="s">
        <v>270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204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192</v>
      </c>
    </row>
    <row r="162" s="15" customFormat="1">
      <c r="A162" s="15"/>
      <c r="B162" s="255"/>
      <c r="C162" s="256"/>
      <c r="D162" s="235" t="s">
        <v>204</v>
      </c>
      <c r="E162" s="257" t="s">
        <v>19</v>
      </c>
      <c r="F162" s="258" t="s">
        <v>210</v>
      </c>
      <c r="G162" s="256"/>
      <c r="H162" s="259">
        <v>10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204</v>
      </c>
      <c r="AU162" s="265" t="s">
        <v>84</v>
      </c>
      <c r="AV162" s="15" t="s">
        <v>200</v>
      </c>
      <c r="AW162" s="15" t="s">
        <v>33</v>
      </c>
      <c r="AX162" s="15" t="s">
        <v>78</v>
      </c>
      <c r="AY162" s="265" t="s">
        <v>192</v>
      </c>
    </row>
    <row r="163" s="2" customFormat="1" ht="21.75" customHeight="1">
      <c r="A163" s="41"/>
      <c r="B163" s="42"/>
      <c r="C163" s="215" t="s">
        <v>305</v>
      </c>
      <c r="D163" s="215" t="s">
        <v>195</v>
      </c>
      <c r="E163" s="216" t="s">
        <v>920</v>
      </c>
      <c r="F163" s="217" t="s">
        <v>921</v>
      </c>
      <c r="G163" s="218" t="s">
        <v>198</v>
      </c>
      <c r="H163" s="219">
        <v>1</v>
      </c>
      <c r="I163" s="220"/>
      <c r="J163" s="221">
        <f>ROUND(I163*H163,2)</f>
        <v>0</v>
      </c>
      <c r="K163" s="217" t="s">
        <v>199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321</v>
      </c>
      <c r="AT163" s="226" t="s">
        <v>195</v>
      </c>
      <c r="AU163" s="226" t="s">
        <v>84</v>
      </c>
      <c r="AY163" s="20" t="s">
        <v>192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321</v>
      </c>
      <c r="BM163" s="226" t="s">
        <v>922</v>
      </c>
    </row>
    <row r="164" s="2" customFormat="1">
      <c r="A164" s="41"/>
      <c r="B164" s="42"/>
      <c r="C164" s="43"/>
      <c r="D164" s="228" t="s">
        <v>202</v>
      </c>
      <c r="E164" s="43"/>
      <c r="F164" s="229" t="s">
        <v>923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202</v>
      </c>
      <c r="AU164" s="20" t="s">
        <v>84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16.5" customHeight="1">
      <c r="A167" s="41"/>
      <c r="B167" s="42"/>
      <c r="C167" s="215" t="s">
        <v>310</v>
      </c>
      <c r="D167" s="215" t="s">
        <v>195</v>
      </c>
      <c r="E167" s="216" t="s">
        <v>924</v>
      </c>
      <c r="F167" s="217" t="s">
        <v>925</v>
      </c>
      <c r="G167" s="218" t="s">
        <v>198</v>
      </c>
      <c r="H167" s="219">
        <v>8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0.00017000000000000001</v>
      </c>
      <c r="R167" s="224">
        <f>Q167*H167</f>
        <v>0.0013600000000000001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926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927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215</v>
      </c>
      <c r="G169" s="245"/>
      <c r="H169" s="248">
        <v>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321</v>
      </c>
      <c r="D171" s="215" t="s">
        <v>195</v>
      </c>
      <c r="E171" s="216" t="s">
        <v>928</v>
      </c>
      <c r="F171" s="217" t="s">
        <v>929</v>
      </c>
      <c r="G171" s="218" t="s">
        <v>198</v>
      </c>
      <c r="H171" s="219">
        <v>4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0.00035</v>
      </c>
      <c r="R171" s="224">
        <f>Q171*H171</f>
        <v>0.0014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321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930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931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4" customFormat="1">
      <c r="A173" s="14"/>
      <c r="B173" s="244"/>
      <c r="C173" s="245"/>
      <c r="D173" s="235" t="s">
        <v>204</v>
      </c>
      <c r="E173" s="246" t="s">
        <v>19</v>
      </c>
      <c r="F173" s="247" t="s">
        <v>200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204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192</v>
      </c>
    </row>
    <row r="174" s="15" customFormat="1">
      <c r="A174" s="15"/>
      <c r="B174" s="255"/>
      <c r="C174" s="256"/>
      <c r="D174" s="235" t="s">
        <v>204</v>
      </c>
      <c r="E174" s="257" t="s">
        <v>19</v>
      </c>
      <c r="F174" s="258" t="s">
        <v>210</v>
      </c>
      <c r="G174" s="256"/>
      <c r="H174" s="259">
        <v>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204</v>
      </c>
      <c r="AU174" s="265" t="s">
        <v>84</v>
      </c>
      <c r="AV174" s="15" t="s">
        <v>200</v>
      </c>
      <c r="AW174" s="15" t="s">
        <v>33</v>
      </c>
      <c r="AX174" s="15" t="s">
        <v>78</v>
      </c>
      <c r="AY174" s="265" t="s">
        <v>192</v>
      </c>
    </row>
    <row r="175" s="2" customFormat="1" ht="21.75" customHeight="1">
      <c r="A175" s="41"/>
      <c r="B175" s="42"/>
      <c r="C175" s="215" t="s">
        <v>333</v>
      </c>
      <c r="D175" s="215" t="s">
        <v>195</v>
      </c>
      <c r="E175" s="216" t="s">
        <v>932</v>
      </c>
      <c r="F175" s="217" t="s">
        <v>933</v>
      </c>
      <c r="G175" s="218" t="s">
        <v>214</v>
      </c>
      <c r="H175" s="219">
        <v>10</v>
      </c>
      <c r="I175" s="220"/>
      <c r="J175" s="221">
        <f>ROUND(I175*H175,2)</f>
        <v>0</v>
      </c>
      <c r="K175" s="217" t="s">
        <v>199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1.0000000000000001E-05</v>
      </c>
      <c r="R175" s="224">
        <f>Q175*H175</f>
        <v>0.00010000000000000001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321</v>
      </c>
      <c r="AT175" s="226" t="s">
        <v>195</v>
      </c>
      <c r="AU175" s="226" t="s">
        <v>84</v>
      </c>
      <c r="AY175" s="20" t="s">
        <v>192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321</v>
      </c>
      <c r="BM175" s="226" t="s">
        <v>934</v>
      </c>
    </row>
    <row r="176" s="2" customFormat="1">
      <c r="A176" s="41"/>
      <c r="B176" s="42"/>
      <c r="C176" s="43"/>
      <c r="D176" s="228" t="s">
        <v>202</v>
      </c>
      <c r="E176" s="43"/>
      <c r="F176" s="229" t="s">
        <v>935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202</v>
      </c>
      <c r="AU176" s="20" t="s">
        <v>84</v>
      </c>
    </row>
    <row r="177" s="14" customFormat="1">
      <c r="A177" s="14"/>
      <c r="B177" s="244"/>
      <c r="C177" s="245"/>
      <c r="D177" s="235" t="s">
        <v>204</v>
      </c>
      <c r="E177" s="246" t="s">
        <v>19</v>
      </c>
      <c r="F177" s="247" t="s">
        <v>270</v>
      </c>
      <c r="G177" s="245"/>
      <c r="H177" s="248">
        <v>10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204</v>
      </c>
      <c r="AU177" s="254" t="s">
        <v>84</v>
      </c>
      <c r="AV177" s="14" t="s">
        <v>84</v>
      </c>
      <c r="AW177" s="14" t="s">
        <v>33</v>
      </c>
      <c r="AX177" s="14" t="s">
        <v>71</v>
      </c>
      <c r="AY177" s="254" t="s">
        <v>192</v>
      </c>
    </row>
    <row r="178" s="15" customFormat="1">
      <c r="A178" s="15"/>
      <c r="B178" s="255"/>
      <c r="C178" s="256"/>
      <c r="D178" s="235" t="s">
        <v>204</v>
      </c>
      <c r="E178" s="257" t="s">
        <v>19</v>
      </c>
      <c r="F178" s="258" t="s">
        <v>210</v>
      </c>
      <c r="G178" s="256"/>
      <c r="H178" s="259">
        <v>10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204</v>
      </c>
      <c r="AU178" s="265" t="s">
        <v>84</v>
      </c>
      <c r="AV178" s="15" t="s">
        <v>200</v>
      </c>
      <c r="AW178" s="15" t="s">
        <v>33</v>
      </c>
      <c r="AX178" s="15" t="s">
        <v>78</v>
      </c>
      <c r="AY178" s="265" t="s">
        <v>192</v>
      </c>
    </row>
    <row r="179" s="2" customFormat="1" ht="24.15" customHeight="1">
      <c r="A179" s="41"/>
      <c r="B179" s="42"/>
      <c r="C179" s="215" t="s">
        <v>341</v>
      </c>
      <c r="D179" s="215" t="s">
        <v>195</v>
      </c>
      <c r="E179" s="216" t="s">
        <v>936</v>
      </c>
      <c r="F179" s="217" t="s">
        <v>937</v>
      </c>
      <c r="G179" s="218" t="s">
        <v>214</v>
      </c>
      <c r="H179" s="219">
        <v>10</v>
      </c>
      <c r="I179" s="220"/>
      <c r="J179" s="221">
        <f>ROUND(I179*H179,2)</f>
        <v>0</v>
      </c>
      <c r="K179" s="217" t="s">
        <v>199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2.0000000000000002E-05</v>
      </c>
      <c r="R179" s="224">
        <f>Q179*H179</f>
        <v>0.00020000000000000001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321</v>
      </c>
      <c r="AT179" s="226" t="s">
        <v>195</v>
      </c>
      <c r="AU179" s="226" t="s">
        <v>84</v>
      </c>
      <c r="AY179" s="20" t="s">
        <v>192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321</v>
      </c>
      <c r="BM179" s="226" t="s">
        <v>938</v>
      </c>
    </row>
    <row r="180" s="2" customFormat="1">
      <c r="A180" s="41"/>
      <c r="B180" s="42"/>
      <c r="C180" s="43"/>
      <c r="D180" s="228" t="s">
        <v>202</v>
      </c>
      <c r="E180" s="43"/>
      <c r="F180" s="229" t="s">
        <v>939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202</v>
      </c>
      <c r="AU180" s="20" t="s">
        <v>84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270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5" customFormat="1">
      <c r="A182" s="15"/>
      <c r="B182" s="255"/>
      <c r="C182" s="256"/>
      <c r="D182" s="235" t="s">
        <v>204</v>
      </c>
      <c r="E182" s="257" t="s">
        <v>19</v>
      </c>
      <c r="F182" s="258" t="s">
        <v>210</v>
      </c>
      <c r="G182" s="256"/>
      <c r="H182" s="259">
        <v>10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204</v>
      </c>
      <c r="AU182" s="265" t="s">
        <v>84</v>
      </c>
      <c r="AV182" s="15" t="s">
        <v>200</v>
      </c>
      <c r="AW182" s="15" t="s">
        <v>33</v>
      </c>
      <c r="AX182" s="15" t="s">
        <v>78</v>
      </c>
      <c r="AY182" s="265" t="s">
        <v>192</v>
      </c>
    </row>
    <row r="183" s="2" customFormat="1" ht="24.15" customHeight="1">
      <c r="A183" s="41"/>
      <c r="B183" s="42"/>
      <c r="C183" s="215" t="s">
        <v>346</v>
      </c>
      <c r="D183" s="215" t="s">
        <v>195</v>
      </c>
      <c r="E183" s="216" t="s">
        <v>940</v>
      </c>
      <c r="F183" s="217" t="s">
        <v>941</v>
      </c>
      <c r="G183" s="218" t="s">
        <v>226</v>
      </c>
      <c r="H183" s="219">
        <v>0.012999999999999999</v>
      </c>
      <c r="I183" s="220"/>
      <c r="J183" s="221">
        <f>ROUND(I183*H183,2)</f>
        <v>0</v>
      </c>
      <c r="K183" s="217" t="s">
        <v>199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321</v>
      </c>
      <c r="AT183" s="226" t="s">
        <v>195</v>
      </c>
      <c r="AU183" s="226" t="s">
        <v>84</v>
      </c>
      <c r="AY183" s="20" t="s">
        <v>192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321</v>
      </c>
      <c r="BM183" s="226" t="s">
        <v>942</v>
      </c>
    </row>
    <row r="184" s="2" customFormat="1">
      <c r="A184" s="41"/>
      <c r="B184" s="42"/>
      <c r="C184" s="43"/>
      <c r="D184" s="228" t="s">
        <v>202</v>
      </c>
      <c r="E184" s="43"/>
      <c r="F184" s="229" t="s">
        <v>943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202</v>
      </c>
      <c r="AU184" s="20" t="s">
        <v>84</v>
      </c>
    </row>
    <row r="185" s="12" customFormat="1" ht="22.8" customHeight="1">
      <c r="A185" s="12"/>
      <c r="B185" s="199"/>
      <c r="C185" s="200"/>
      <c r="D185" s="201" t="s">
        <v>70</v>
      </c>
      <c r="E185" s="213" t="s">
        <v>944</v>
      </c>
      <c r="F185" s="213" t="s">
        <v>945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SUM(P186:P303)</f>
        <v>0</v>
      </c>
      <c r="Q185" s="207"/>
      <c r="R185" s="208">
        <f>SUM(R186:R303)</f>
        <v>0.10556</v>
      </c>
      <c r="S185" s="207"/>
      <c r="T185" s="209">
        <f>SUM(T186:T303)</f>
        <v>0.10347999999999999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84</v>
      </c>
      <c r="AT185" s="211" t="s">
        <v>70</v>
      </c>
      <c r="AU185" s="211" t="s">
        <v>78</v>
      </c>
      <c r="AY185" s="210" t="s">
        <v>192</v>
      </c>
      <c r="BK185" s="212">
        <f>SUM(BK186:BK303)</f>
        <v>0</v>
      </c>
    </row>
    <row r="186" s="2" customFormat="1" ht="16.5" customHeight="1">
      <c r="A186" s="41"/>
      <c r="B186" s="42"/>
      <c r="C186" s="215" t="s">
        <v>350</v>
      </c>
      <c r="D186" s="215" t="s">
        <v>195</v>
      </c>
      <c r="E186" s="216" t="s">
        <v>946</v>
      </c>
      <c r="F186" s="217" t="s">
        <v>947</v>
      </c>
      <c r="G186" s="218" t="s">
        <v>821</v>
      </c>
      <c r="H186" s="219">
        <v>1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0.034200000000000001</v>
      </c>
      <c r="T186" s="225">
        <f>S186*H186</f>
        <v>0.034200000000000001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321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321</v>
      </c>
      <c r="BM186" s="226" t="s">
        <v>948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949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4" customFormat="1">
      <c r="A188" s="14"/>
      <c r="B188" s="244"/>
      <c r="C188" s="245"/>
      <c r="D188" s="235" t="s">
        <v>204</v>
      </c>
      <c r="E188" s="246" t="s">
        <v>19</v>
      </c>
      <c r="F188" s="247" t="s">
        <v>78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204</v>
      </c>
      <c r="AU188" s="254" t="s">
        <v>84</v>
      </c>
      <c r="AV188" s="14" t="s">
        <v>84</v>
      </c>
      <c r="AW188" s="14" t="s">
        <v>33</v>
      </c>
      <c r="AX188" s="14" t="s">
        <v>71</v>
      </c>
      <c r="AY188" s="254" t="s">
        <v>192</v>
      </c>
    </row>
    <row r="189" s="15" customFormat="1">
      <c r="A189" s="15"/>
      <c r="B189" s="255"/>
      <c r="C189" s="256"/>
      <c r="D189" s="235" t="s">
        <v>204</v>
      </c>
      <c r="E189" s="257" t="s">
        <v>19</v>
      </c>
      <c r="F189" s="258" t="s">
        <v>210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204</v>
      </c>
      <c r="AU189" s="265" t="s">
        <v>84</v>
      </c>
      <c r="AV189" s="15" t="s">
        <v>200</v>
      </c>
      <c r="AW189" s="15" t="s">
        <v>33</v>
      </c>
      <c r="AX189" s="15" t="s">
        <v>78</v>
      </c>
      <c r="AY189" s="265" t="s">
        <v>192</v>
      </c>
    </row>
    <row r="190" s="2" customFormat="1" ht="16.5" customHeight="1">
      <c r="A190" s="41"/>
      <c r="B190" s="42"/>
      <c r="C190" s="215" t="s">
        <v>7</v>
      </c>
      <c r="D190" s="215" t="s">
        <v>195</v>
      </c>
      <c r="E190" s="216" t="s">
        <v>950</v>
      </c>
      <c r="F190" s="217" t="s">
        <v>951</v>
      </c>
      <c r="G190" s="218" t="s">
        <v>821</v>
      </c>
      <c r="H190" s="219">
        <v>1</v>
      </c>
      <c r="I190" s="220"/>
      <c r="J190" s="221">
        <f>ROUND(I190*H190,2)</f>
        <v>0</v>
      </c>
      <c r="K190" s="217" t="s">
        <v>199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0.028719999999999999</v>
      </c>
      <c r="R190" s="224">
        <f>Q190*H190</f>
        <v>0.028719999999999999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321</v>
      </c>
      <c r="AT190" s="226" t="s">
        <v>195</v>
      </c>
      <c r="AU190" s="226" t="s">
        <v>84</v>
      </c>
      <c r="AY190" s="20" t="s">
        <v>192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321</v>
      </c>
      <c r="BM190" s="226" t="s">
        <v>952</v>
      </c>
    </row>
    <row r="191" s="2" customFormat="1">
      <c r="A191" s="41"/>
      <c r="B191" s="42"/>
      <c r="C191" s="43"/>
      <c r="D191" s="228" t="s">
        <v>202</v>
      </c>
      <c r="E191" s="43"/>
      <c r="F191" s="229" t="s">
        <v>953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202</v>
      </c>
      <c r="AU191" s="20" t="s">
        <v>84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78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5" customFormat="1">
      <c r="A193" s="15"/>
      <c r="B193" s="255"/>
      <c r="C193" s="256"/>
      <c r="D193" s="235" t="s">
        <v>204</v>
      </c>
      <c r="E193" s="257" t="s">
        <v>19</v>
      </c>
      <c r="F193" s="258" t="s">
        <v>210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204</v>
      </c>
      <c r="AU193" s="265" t="s">
        <v>84</v>
      </c>
      <c r="AV193" s="15" t="s">
        <v>200</v>
      </c>
      <c r="AW193" s="15" t="s">
        <v>33</v>
      </c>
      <c r="AX193" s="15" t="s">
        <v>78</v>
      </c>
      <c r="AY193" s="265" t="s">
        <v>192</v>
      </c>
    </row>
    <row r="194" s="2" customFormat="1" ht="16.5" customHeight="1">
      <c r="A194" s="41"/>
      <c r="B194" s="42"/>
      <c r="C194" s="215" t="s">
        <v>360</v>
      </c>
      <c r="D194" s="215" t="s">
        <v>195</v>
      </c>
      <c r="E194" s="216" t="s">
        <v>954</v>
      </c>
      <c r="F194" s="217" t="s">
        <v>955</v>
      </c>
      <c r="G194" s="218" t="s">
        <v>198</v>
      </c>
      <c r="H194" s="219">
        <v>1</v>
      </c>
      <c r="I194" s="220"/>
      <c r="J194" s="221">
        <f>ROUND(I194*H194,2)</f>
        <v>0</v>
      </c>
      <c r="K194" s="217" t="s">
        <v>199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321</v>
      </c>
      <c r="AT194" s="226" t="s">
        <v>195</v>
      </c>
      <c r="AU194" s="226" t="s">
        <v>84</v>
      </c>
      <c r="AY194" s="20" t="s">
        <v>192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321</v>
      </c>
      <c r="BM194" s="226" t="s">
        <v>956</v>
      </c>
    </row>
    <row r="195" s="2" customFormat="1">
      <c r="A195" s="41"/>
      <c r="B195" s="42"/>
      <c r="C195" s="43"/>
      <c r="D195" s="228" t="s">
        <v>202</v>
      </c>
      <c r="E195" s="43"/>
      <c r="F195" s="229" t="s">
        <v>957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84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78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5" customFormat="1">
      <c r="A197" s="15"/>
      <c r="B197" s="255"/>
      <c r="C197" s="256"/>
      <c r="D197" s="235" t="s">
        <v>204</v>
      </c>
      <c r="E197" s="257" t="s">
        <v>19</v>
      </c>
      <c r="F197" s="258" t="s">
        <v>210</v>
      </c>
      <c r="G197" s="256"/>
      <c r="H197" s="259">
        <v>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204</v>
      </c>
      <c r="AU197" s="265" t="s">
        <v>84</v>
      </c>
      <c r="AV197" s="15" t="s">
        <v>200</v>
      </c>
      <c r="AW197" s="15" t="s">
        <v>33</v>
      </c>
      <c r="AX197" s="15" t="s">
        <v>78</v>
      </c>
      <c r="AY197" s="265" t="s">
        <v>192</v>
      </c>
    </row>
    <row r="198" s="2" customFormat="1" ht="16.5" customHeight="1">
      <c r="A198" s="41"/>
      <c r="B198" s="42"/>
      <c r="C198" s="266" t="s">
        <v>366</v>
      </c>
      <c r="D198" s="266" t="s">
        <v>211</v>
      </c>
      <c r="E198" s="267" t="s">
        <v>958</v>
      </c>
      <c r="F198" s="268" t="s">
        <v>959</v>
      </c>
      <c r="G198" s="269" t="s">
        <v>198</v>
      </c>
      <c r="H198" s="270">
        <v>1</v>
      </c>
      <c r="I198" s="271"/>
      <c r="J198" s="272">
        <f>ROUND(I198*H198,2)</f>
        <v>0</v>
      </c>
      <c r="K198" s="268" t="s">
        <v>199</v>
      </c>
      <c r="L198" s="273"/>
      <c r="M198" s="274" t="s">
        <v>19</v>
      </c>
      <c r="N198" s="275" t="s">
        <v>43</v>
      </c>
      <c r="O198" s="87"/>
      <c r="P198" s="224">
        <f>O198*H198</f>
        <v>0</v>
      </c>
      <c r="Q198" s="224">
        <v>0.0012800000000000001</v>
      </c>
      <c r="R198" s="224">
        <f>Q198*H198</f>
        <v>0.0012800000000000001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423</v>
      </c>
      <c r="AT198" s="226" t="s">
        <v>211</v>
      </c>
      <c r="AU198" s="226" t="s">
        <v>84</v>
      </c>
      <c r="AY198" s="20" t="s">
        <v>192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84</v>
      </c>
      <c r="BK198" s="227">
        <f>ROUND(I198*H198,2)</f>
        <v>0</v>
      </c>
      <c r="BL198" s="20" t="s">
        <v>321</v>
      </c>
      <c r="BM198" s="226" t="s">
        <v>960</v>
      </c>
    </row>
    <row r="199" s="2" customFormat="1" ht="16.5" customHeight="1">
      <c r="A199" s="41"/>
      <c r="B199" s="42"/>
      <c r="C199" s="215" t="s">
        <v>371</v>
      </c>
      <c r="D199" s="215" t="s">
        <v>195</v>
      </c>
      <c r="E199" s="216" t="s">
        <v>961</v>
      </c>
      <c r="F199" s="217" t="s">
        <v>962</v>
      </c>
      <c r="G199" s="218" t="s">
        <v>821</v>
      </c>
      <c r="H199" s="219">
        <v>1</v>
      </c>
      <c r="I199" s="220"/>
      <c r="J199" s="221">
        <f>ROUND(I199*H199,2)</f>
        <v>0</v>
      </c>
      <c r="K199" s="217" t="s">
        <v>199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0.019460000000000002</v>
      </c>
      <c r="T199" s="225">
        <f>S199*H199</f>
        <v>0.019460000000000002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321</v>
      </c>
      <c r="AT199" s="226" t="s">
        <v>195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963</v>
      </c>
    </row>
    <row r="200" s="2" customFormat="1">
      <c r="A200" s="41"/>
      <c r="B200" s="42"/>
      <c r="C200" s="43"/>
      <c r="D200" s="228" t="s">
        <v>202</v>
      </c>
      <c r="E200" s="43"/>
      <c r="F200" s="229" t="s">
        <v>964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202</v>
      </c>
      <c r="AU200" s="20" t="s">
        <v>84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78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5" customFormat="1">
      <c r="A202" s="15"/>
      <c r="B202" s="255"/>
      <c r="C202" s="256"/>
      <c r="D202" s="235" t="s">
        <v>204</v>
      </c>
      <c r="E202" s="257" t="s">
        <v>19</v>
      </c>
      <c r="F202" s="258" t="s">
        <v>210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204</v>
      </c>
      <c r="AU202" s="265" t="s">
        <v>84</v>
      </c>
      <c r="AV202" s="15" t="s">
        <v>200</v>
      </c>
      <c r="AW202" s="15" t="s">
        <v>33</v>
      </c>
      <c r="AX202" s="15" t="s">
        <v>78</v>
      </c>
      <c r="AY202" s="265" t="s">
        <v>192</v>
      </c>
    </row>
    <row r="203" s="2" customFormat="1" ht="24.15" customHeight="1">
      <c r="A203" s="41"/>
      <c r="B203" s="42"/>
      <c r="C203" s="215" t="s">
        <v>379</v>
      </c>
      <c r="D203" s="215" t="s">
        <v>195</v>
      </c>
      <c r="E203" s="216" t="s">
        <v>965</v>
      </c>
      <c r="F203" s="217" t="s">
        <v>966</v>
      </c>
      <c r="G203" s="218" t="s">
        <v>821</v>
      </c>
      <c r="H203" s="219">
        <v>1</v>
      </c>
      <c r="I203" s="220"/>
      <c r="J203" s="221">
        <f>ROUND(I203*H203,2)</f>
        <v>0</v>
      </c>
      <c r="K203" s="217" t="s">
        <v>199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0.021229999999999999</v>
      </c>
      <c r="R203" s="224">
        <f>Q203*H203</f>
        <v>0.021229999999999999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321</v>
      </c>
      <c r="AT203" s="226" t="s">
        <v>195</v>
      </c>
      <c r="AU203" s="226" t="s">
        <v>84</v>
      </c>
      <c r="AY203" s="20" t="s">
        <v>192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321</v>
      </c>
      <c r="BM203" s="226" t="s">
        <v>967</v>
      </c>
    </row>
    <row r="204" s="2" customFormat="1">
      <c r="A204" s="41"/>
      <c r="B204" s="42"/>
      <c r="C204" s="43"/>
      <c r="D204" s="228" t="s">
        <v>202</v>
      </c>
      <c r="E204" s="43"/>
      <c r="F204" s="229" t="s">
        <v>968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202</v>
      </c>
      <c r="AU204" s="20" t="s">
        <v>84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78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5" customFormat="1">
      <c r="A206" s="15"/>
      <c r="B206" s="255"/>
      <c r="C206" s="256"/>
      <c r="D206" s="235" t="s">
        <v>204</v>
      </c>
      <c r="E206" s="257" t="s">
        <v>19</v>
      </c>
      <c r="F206" s="258" t="s">
        <v>210</v>
      </c>
      <c r="G206" s="256"/>
      <c r="H206" s="259">
        <v>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204</v>
      </c>
      <c r="AU206" s="265" t="s">
        <v>84</v>
      </c>
      <c r="AV206" s="15" t="s">
        <v>200</v>
      </c>
      <c r="AW206" s="15" t="s">
        <v>33</v>
      </c>
      <c r="AX206" s="15" t="s">
        <v>78</v>
      </c>
      <c r="AY206" s="265" t="s">
        <v>192</v>
      </c>
    </row>
    <row r="207" s="2" customFormat="1" ht="16.5" customHeight="1">
      <c r="A207" s="41"/>
      <c r="B207" s="42"/>
      <c r="C207" s="215" t="s">
        <v>384</v>
      </c>
      <c r="D207" s="215" t="s">
        <v>195</v>
      </c>
      <c r="E207" s="216" t="s">
        <v>969</v>
      </c>
      <c r="F207" s="217" t="s">
        <v>970</v>
      </c>
      <c r="G207" s="218" t="s">
        <v>821</v>
      </c>
      <c r="H207" s="219">
        <v>1</v>
      </c>
      <c r="I207" s="220"/>
      <c r="J207" s="221">
        <f>ROUND(I207*H207,2)</f>
        <v>0</v>
      </c>
      <c r="K207" s="217" t="s">
        <v>199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0.032899999999999999</v>
      </c>
      <c r="T207" s="225">
        <f>S207*H207</f>
        <v>0.032899999999999999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321</v>
      </c>
      <c r="AT207" s="226" t="s">
        <v>195</v>
      </c>
      <c r="AU207" s="226" t="s">
        <v>84</v>
      </c>
      <c r="AY207" s="20" t="s">
        <v>192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321</v>
      </c>
      <c r="BM207" s="226" t="s">
        <v>971</v>
      </c>
    </row>
    <row r="208" s="2" customFormat="1">
      <c r="A208" s="41"/>
      <c r="B208" s="42"/>
      <c r="C208" s="43"/>
      <c r="D208" s="228" t="s">
        <v>202</v>
      </c>
      <c r="E208" s="43"/>
      <c r="F208" s="229" t="s">
        <v>972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84</v>
      </c>
    </row>
    <row r="209" s="14" customFormat="1">
      <c r="A209" s="14"/>
      <c r="B209" s="244"/>
      <c r="C209" s="245"/>
      <c r="D209" s="235" t="s">
        <v>204</v>
      </c>
      <c r="E209" s="246" t="s">
        <v>19</v>
      </c>
      <c r="F209" s="247" t="s">
        <v>78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204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192</v>
      </c>
    </row>
    <row r="210" s="15" customFormat="1">
      <c r="A210" s="15"/>
      <c r="B210" s="255"/>
      <c r="C210" s="256"/>
      <c r="D210" s="235" t="s">
        <v>204</v>
      </c>
      <c r="E210" s="257" t="s">
        <v>19</v>
      </c>
      <c r="F210" s="258" t="s">
        <v>210</v>
      </c>
      <c r="G210" s="256"/>
      <c r="H210" s="259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204</v>
      </c>
      <c r="AU210" s="265" t="s">
        <v>84</v>
      </c>
      <c r="AV210" s="15" t="s">
        <v>200</v>
      </c>
      <c r="AW210" s="15" t="s">
        <v>33</v>
      </c>
      <c r="AX210" s="15" t="s">
        <v>78</v>
      </c>
      <c r="AY210" s="265" t="s">
        <v>192</v>
      </c>
    </row>
    <row r="211" s="2" customFormat="1" ht="16.5" customHeight="1">
      <c r="A211" s="41"/>
      <c r="B211" s="42"/>
      <c r="C211" s="215" t="s">
        <v>391</v>
      </c>
      <c r="D211" s="215" t="s">
        <v>195</v>
      </c>
      <c r="E211" s="216" t="s">
        <v>973</v>
      </c>
      <c r="F211" s="217" t="s">
        <v>974</v>
      </c>
      <c r="G211" s="218" t="s">
        <v>821</v>
      </c>
      <c r="H211" s="219">
        <v>1</v>
      </c>
      <c r="I211" s="220"/>
      <c r="J211" s="221">
        <f>ROUND(I211*H211,2)</f>
        <v>0</v>
      </c>
      <c r="K211" s="217" t="s">
        <v>199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0.016990000000000002</v>
      </c>
      <c r="R211" s="224">
        <f>Q211*H211</f>
        <v>0.016990000000000002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321</v>
      </c>
      <c r="AT211" s="226" t="s">
        <v>195</v>
      </c>
      <c r="AU211" s="226" t="s">
        <v>84</v>
      </c>
      <c r="AY211" s="20" t="s">
        <v>192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321</v>
      </c>
      <c r="BM211" s="226" t="s">
        <v>975</v>
      </c>
    </row>
    <row r="212" s="2" customFormat="1">
      <c r="A212" s="41"/>
      <c r="B212" s="42"/>
      <c r="C212" s="43"/>
      <c r="D212" s="228" t="s">
        <v>202</v>
      </c>
      <c r="E212" s="43"/>
      <c r="F212" s="229" t="s">
        <v>976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84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78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24.15" customHeight="1">
      <c r="A215" s="41"/>
      <c r="B215" s="42"/>
      <c r="C215" s="215" t="s">
        <v>396</v>
      </c>
      <c r="D215" s="215" t="s">
        <v>195</v>
      </c>
      <c r="E215" s="216" t="s">
        <v>977</v>
      </c>
      <c r="F215" s="217" t="s">
        <v>978</v>
      </c>
      <c r="G215" s="218" t="s">
        <v>821</v>
      </c>
      <c r="H215" s="219">
        <v>1</v>
      </c>
      <c r="I215" s="220"/>
      <c r="J215" s="221">
        <f>ROUND(I215*H215,2)</f>
        <v>0</v>
      </c>
      <c r="K215" s="217" t="s">
        <v>199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0.0201</v>
      </c>
      <c r="R215" s="224">
        <f>Q215*H215</f>
        <v>0.0201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321</v>
      </c>
      <c r="AT215" s="226" t="s">
        <v>195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979</v>
      </c>
    </row>
    <row r="216" s="2" customFormat="1">
      <c r="A216" s="41"/>
      <c r="B216" s="42"/>
      <c r="C216" s="43"/>
      <c r="D216" s="228" t="s">
        <v>202</v>
      </c>
      <c r="E216" s="43"/>
      <c r="F216" s="229" t="s">
        <v>980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202</v>
      </c>
      <c r="AU216" s="20" t="s">
        <v>84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78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5" customFormat="1">
      <c r="A218" s="15"/>
      <c r="B218" s="255"/>
      <c r="C218" s="256"/>
      <c r="D218" s="235" t="s">
        <v>204</v>
      </c>
      <c r="E218" s="257" t="s">
        <v>19</v>
      </c>
      <c r="F218" s="258" t="s">
        <v>210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204</v>
      </c>
      <c r="AU218" s="265" t="s">
        <v>84</v>
      </c>
      <c r="AV218" s="15" t="s">
        <v>200</v>
      </c>
      <c r="AW218" s="15" t="s">
        <v>33</v>
      </c>
      <c r="AX218" s="15" t="s">
        <v>78</v>
      </c>
      <c r="AY218" s="265" t="s">
        <v>192</v>
      </c>
    </row>
    <row r="219" s="2" customFormat="1" ht="16.5" customHeight="1">
      <c r="A219" s="41"/>
      <c r="B219" s="42"/>
      <c r="C219" s="215" t="s">
        <v>401</v>
      </c>
      <c r="D219" s="215" t="s">
        <v>195</v>
      </c>
      <c r="E219" s="216" t="s">
        <v>981</v>
      </c>
      <c r="F219" s="217" t="s">
        <v>982</v>
      </c>
      <c r="G219" s="218" t="s">
        <v>821</v>
      </c>
      <c r="H219" s="219">
        <v>1</v>
      </c>
      <c r="I219" s="220"/>
      <c r="J219" s="221">
        <f>ROUND(I219*H219,2)</f>
        <v>0</v>
      </c>
      <c r="K219" s="217" t="s">
        <v>199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0.0091999999999999998</v>
      </c>
      <c r="T219" s="225">
        <f>S219*H219</f>
        <v>0.0091999999999999998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321</v>
      </c>
      <c r="AT219" s="226" t="s">
        <v>195</v>
      </c>
      <c r="AU219" s="226" t="s">
        <v>84</v>
      </c>
      <c r="AY219" s="20" t="s">
        <v>192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321</v>
      </c>
      <c r="BM219" s="226" t="s">
        <v>983</v>
      </c>
    </row>
    <row r="220" s="2" customFormat="1">
      <c r="A220" s="41"/>
      <c r="B220" s="42"/>
      <c r="C220" s="43"/>
      <c r="D220" s="228" t="s">
        <v>202</v>
      </c>
      <c r="E220" s="43"/>
      <c r="F220" s="229" t="s">
        <v>984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84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78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5" customFormat="1">
      <c r="A222" s="15"/>
      <c r="B222" s="255"/>
      <c r="C222" s="256"/>
      <c r="D222" s="235" t="s">
        <v>204</v>
      </c>
      <c r="E222" s="257" t="s">
        <v>19</v>
      </c>
      <c r="F222" s="258" t="s">
        <v>210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204</v>
      </c>
      <c r="AU222" s="265" t="s">
        <v>84</v>
      </c>
      <c r="AV222" s="15" t="s">
        <v>200</v>
      </c>
      <c r="AW222" s="15" t="s">
        <v>33</v>
      </c>
      <c r="AX222" s="15" t="s">
        <v>78</v>
      </c>
      <c r="AY222" s="265" t="s">
        <v>192</v>
      </c>
    </row>
    <row r="223" s="2" customFormat="1" ht="24.15" customHeight="1">
      <c r="A223" s="41"/>
      <c r="B223" s="42"/>
      <c r="C223" s="215" t="s">
        <v>407</v>
      </c>
      <c r="D223" s="215" t="s">
        <v>195</v>
      </c>
      <c r="E223" s="216" t="s">
        <v>985</v>
      </c>
      <c r="F223" s="217" t="s">
        <v>986</v>
      </c>
      <c r="G223" s="218" t="s">
        <v>821</v>
      </c>
      <c r="H223" s="219">
        <v>1</v>
      </c>
      <c r="I223" s="220"/>
      <c r="J223" s="221">
        <f>ROUND(I223*H223,2)</f>
        <v>0</v>
      </c>
      <c r="K223" s="217" t="s">
        <v>199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0.0050600000000000003</v>
      </c>
      <c r="R223" s="224">
        <f>Q223*H223</f>
        <v>0.0050600000000000003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321</v>
      </c>
      <c r="AT223" s="226" t="s">
        <v>195</v>
      </c>
      <c r="AU223" s="226" t="s">
        <v>84</v>
      </c>
      <c r="AY223" s="20" t="s">
        <v>192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321</v>
      </c>
      <c r="BM223" s="226" t="s">
        <v>987</v>
      </c>
    </row>
    <row r="224" s="2" customFormat="1">
      <c r="A224" s="41"/>
      <c r="B224" s="42"/>
      <c r="C224" s="43"/>
      <c r="D224" s="228" t="s">
        <v>202</v>
      </c>
      <c r="E224" s="43"/>
      <c r="F224" s="229" t="s">
        <v>988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84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78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15" t="s">
        <v>414</v>
      </c>
      <c r="D227" s="215" t="s">
        <v>195</v>
      </c>
      <c r="E227" s="216" t="s">
        <v>989</v>
      </c>
      <c r="F227" s="217" t="s">
        <v>990</v>
      </c>
      <c r="G227" s="218" t="s">
        <v>198</v>
      </c>
      <c r="H227" s="219">
        <v>1</v>
      </c>
      <c r="I227" s="220"/>
      <c r="J227" s="221">
        <f>ROUND(I227*H227,2)</f>
        <v>0</v>
      </c>
      <c r="K227" s="217" t="s">
        <v>199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0.00048999999999999998</v>
      </c>
      <c r="T227" s="225">
        <f>S227*H227</f>
        <v>0.00048999999999999998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321</v>
      </c>
      <c r="AT227" s="226" t="s">
        <v>195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991</v>
      </c>
    </row>
    <row r="228" s="2" customFormat="1">
      <c r="A228" s="41"/>
      <c r="B228" s="42"/>
      <c r="C228" s="43"/>
      <c r="D228" s="228" t="s">
        <v>202</v>
      </c>
      <c r="E228" s="43"/>
      <c r="F228" s="229" t="s">
        <v>992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84</v>
      </c>
    </row>
    <row r="229" s="13" customFormat="1">
      <c r="A229" s="13"/>
      <c r="B229" s="233"/>
      <c r="C229" s="234"/>
      <c r="D229" s="235" t="s">
        <v>204</v>
      </c>
      <c r="E229" s="236" t="s">
        <v>19</v>
      </c>
      <c r="F229" s="237" t="s">
        <v>993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204</v>
      </c>
      <c r="AU229" s="243" t="s">
        <v>84</v>
      </c>
      <c r="AV229" s="13" t="s">
        <v>78</v>
      </c>
      <c r="AW229" s="13" t="s">
        <v>33</v>
      </c>
      <c r="AX229" s="13" t="s">
        <v>71</v>
      </c>
      <c r="AY229" s="243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78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5" customFormat="1">
      <c r="A231" s="15"/>
      <c r="B231" s="255"/>
      <c r="C231" s="256"/>
      <c r="D231" s="235" t="s">
        <v>204</v>
      </c>
      <c r="E231" s="257" t="s">
        <v>19</v>
      </c>
      <c r="F231" s="258" t="s">
        <v>210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204</v>
      </c>
      <c r="AU231" s="265" t="s">
        <v>84</v>
      </c>
      <c r="AV231" s="15" t="s">
        <v>200</v>
      </c>
      <c r="AW231" s="15" t="s">
        <v>33</v>
      </c>
      <c r="AX231" s="15" t="s">
        <v>78</v>
      </c>
      <c r="AY231" s="265" t="s">
        <v>192</v>
      </c>
    </row>
    <row r="232" s="2" customFormat="1" ht="16.5" customHeight="1">
      <c r="A232" s="41"/>
      <c r="B232" s="42"/>
      <c r="C232" s="215" t="s">
        <v>423</v>
      </c>
      <c r="D232" s="215" t="s">
        <v>195</v>
      </c>
      <c r="E232" s="216" t="s">
        <v>994</v>
      </c>
      <c r="F232" s="217" t="s">
        <v>995</v>
      </c>
      <c r="G232" s="218" t="s">
        <v>198</v>
      </c>
      <c r="H232" s="219">
        <v>1</v>
      </c>
      <c r="I232" s="220"/>
      <c r="J232" s="221">
        <f>ROUND(I232*H232,2)</f>
        <v>0</v>
      </c>
      <c r="K232" s="217" t="s">
        <v>199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0.00109</v>
      </c>
      <c r="R232" s="224">
        <f>Q232*H232</f>
        <v>0.00109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321</v>
      </c>
      <c r="AT232" s="226" t="s">
        <v>195</v>
      </c>
      <c r="AU232" s="226" t="s">
        <v>84</v>
      </c>
      <c r="AY232" s="20" t="s">
        <v>192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321</v>
      </c>
      <c r="BM232" s="226" t="s">
        <v>996</v>
      </c>
    </row>
    <row r="233" s="2" customFormat="1">
      <c r="A233" s="41"/>
      <c r="B233" s="42"/>
      <c r="C233" s="43"/>
      <c r="D233" s="228" t="s">
        <v>202</v>
      </c>
      <c r="E233" s="43"/>
      <c r="F233" s="229" t="s">
        <v>997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84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78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5" customFormat="1">
      <c r="A235" s="15"/>
      <c r="B235" s="255"/>
      <c r="C235" s="256"/>
      <c r="D235" s="235" t="s">
        <v>204</v>
      </c>
      <c r="E235" s="257" t="s">
        <v>19</v>
      </c>
      <c r="F235" s="258" t="s">
        <v>210</v>
      </c>
      <c r="G235" s="256"/>
      <c r="H235" s="259">
        <v>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204</v>
      </c>
      <c r="AU235" s="265" t="s">
        <v>84</v>
      </c>
      <c r="AV235" s="15" t="s">
        <v>200</v>
      </c>
      <c r="AW235" s="15" t="s">
        <v>33</v>
      </c>
      <c r="AX235" s="15" t="s">
        <v>78</v>
      </c>
      <c r="AY235" s="265" t="s">
        <v>192</v>
      </c>
    </row>
    <row r="236" s="2" customFormat="1" ht="16.5" customHeight="1">
      <c r="A236" s="41"/>
      <c r="B236" s="42"/>
      <c r="C236" s="215" t="s">
        <v>428</v>
      </c>
      <c r="D236" s="215" t="s">
        <v>195</v>
      </c>
      <c r="E236" s="216" t="s">
        <v>998</v>
      </c>
      <c r="F236" s="217" t="s">
        <v>999</v>
      </c>
      <c r="G236" s="218" t="s">
        <v>821</v>
      </c>
      <c r="H236" s="219">
        <v>1</v>
      </c>
      <c r="I236" s="220"/>
      <c r="J236" s="221">
        <f>ROUND(I236*H236,2)</f>
        <v>0</v>
      </c>
      <c r="K236" s="217" t="s">
        <v>199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9.0000000000000006E-05</v>
      </c>
      <c r="R236" s="224">
        <f>Q236*H236</f>
        <v>9.0000000000000006E-05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321</v>
      </c>
      <c r="AT236" s="226" t="s">
        <v>195</v>
      </c>
      <c r="AU236" s="226" t="s">
        <v>84</v>
      </c>
      <c r="AY236" s="20" t="s">
        <v>192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321</v>
      </c>
      <c r="BM236" s="226" t="s">
        <v>1000</v>
      </c>
    </row>
    <row r="237" s="2" customFormat="1">
      <c r="A237" s="41"/>
      <c r="B237" s="42"/>
      <c r="C237" s="43"/>
      <c r="D237" s="228" t="s">
        <v>202</v>
      </c>
      <c r="E237" s="43"/>
      <c r="F237" s="229" t="s">
        <v>1001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84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1002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78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5" customFormat="1">
      <c r="A240" s="15"/>
      <c r="B240" s="255"/>
      <c r="C240" s="256"/>
      <c r="D240" s="235" t="s">
        <v>204</v>
      </c>
      <c r="E240" s="257" t="s">
        <v>19</v>
      </c>
      <c r="F240" s="258" t="s">
        <v>210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204</v>
      </c>
      <c r="AU240" s="265" t="s">
        <v>84</v>
      </c>
      <c r="AV240" s="15" t="s">
        <v>200</v>
      </c>
      <c r="AW240" s="15" t="s">
        <v>33</v>
      </c>
      <c r="AX240" s="15" t="s">
        <v>78</v>
      </c>
      <c r="AY240" s="265" t="s">
        <v>192</v>
      </c>
    </row>
    <row r="241" s="2" customFormat="1" ht="16.5" customHeight="1">
      <c r="A241" s="41"/>
      <c r="B241" s="42"/>
      <c r="C241" s="266" t="s">
        <v>432</v>
      </c>
      <c r="D241" s="266" t="s">
        <v>211</v>
      </c>
      <c r="E241" s="267" t="s">
        <v>1003</v>
      </c>
      <c r="F241" s="268" t="s">
        <v>1004</v>
      </c>
      <c r="G241" s="269" t="s">
        <v>198</v>
      </c>
      <c r="H241" s="270">
        <v>1</v>
      </c>
      <c r="I241" s="271"/>
      <c r="J241" s="272">
        <f>ROUND(I241*H241,2)</f>
        <v>0</v>
      </c>
      <c r="K241" s="268" t="s">
        <v>199</v>
      </c>
      <c r="L241" s="273"/>
      <c r="M241" s="274" t="s">
        <v>19</v>
      </c>
      <c r="N241" s="275" t="s">
        <v>43</v>
      </c>
      <c r="O241" s="87"/>
      <c r="P241" s="224">
        <f>O241*H241</f>
        <v>0</v>
      </c>
      <c r="Q241" s="224">
        <v>0.00014999999999999999</v>
      </c>
      <c r="R241" s="224">
        <f>Q241*H241</f>
        <v>0.00014999999999999999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423</v>
      </c>
      <c r="AT241" s="226" t="s">
        <v>211</v>
      </c>
      <c r="AU241" s="226" t="s">
        <v>84</v>
      </c>
      <c r="AY241" s="20" t="s">
        <v>192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321</v>
      </c>
      <c r="BM241" s="226" t="s">
        <v>1005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1002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78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5" customFormat="1">
      <c r="A244" s="15"/>
      <c r="B244" s="255"/>
      <c r="C244" s="256"/>
      <c r="D244" s="235" t="s">
        <v>204</v>
      </c>
      <c r="E244" s="257" t="s">
        <v>19</v>
      </c>
      <c r="F244" s="258" t="s">
        <v>210</v>
      </c>
      <c r="G244" s="256"/>
      <c r="H244" s="259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204</v>
      </c>
      <c r="AU244" s="265" t="s">
        <v>84</v>
      </c>
      <c r="AV244" s="15" t="s">
        <v>200</v>
      </c>
      <c r="AW244" s="15" t="s">
        <v>33</v>
      </c>
      <c r="AX244" s="15" t="s">
        <v>78</v>
      </c>
      <c r="AY244" s="265" t="s">
        <v>192</v>
      </c>
    </row>
    <row r="245" s="2" customFormat="1" ht="16.5" customHeight="1">
      <c r="A245" s="41"/>
      <c r="B245" s="42"/>
      <c r="C245" s="266" t="s">
        <v>439</v>
      </c>
      <c r="D245" s="266" t="s">
        <v>211</v>
      </c>
      <c r="E245" s="267" t="s">
        <v>1006</v>
      </c>
      <c r="F245" s="268" t="s">
        <v>1007</v>
      </c>
      <c r="G245" s="269" t="s">
        <v>214</v>
      </c>
      <c r="H245" s="270">
        <v>1</v>
      </c>
      <c r="I245" s="271"/>
      <c r="J245" s="272">
        <f>ROUND(I245*H245,2)</f>
        <v>0</v>
      </c>
      <c r="K245" s="268" t="s">
        <v>199</v>
      </c>
      <c r="L245" s="273"/>
      <c r="M245" s="274" t="s">
        <v>19</v>
      </c>
      <c r="N245" s="275" t="s">
        <v>43</v>
      </c>
      <c r="O245" s="87"/>
      <c r="P245" s="224">
        <f>O245*H245</f>
        <v>0</v>
      </c>
      <c r="Q245" s="224">
        <v>0.00012</v>
      </c>
      <c r="R245" s="224">
        <f>Q245*H245</f>
        <v>0.00012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423</v>
      </c>
      <c r="AT245" s="226" t="s">
        <v>211</v>
      </c>
      <c r="AU245" s="226" t="s">
        <v>84</v>
      </c>
      <c r="AY245" s="20" t="s">
        <v>192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321</v>
      </c>
      <c r="BM245" s="226" t="s">
        <v>1008</v>
      </c>
    </row>
    <row r="246" s="13" customFormat="1">
      <c r="A246" s="13"/>
      <c r="B246" s="233"/>
      <c r="C246" s="234"/>
      <c r="D246" s="235" t="s">
        <v>204</v>
      </c>
      <c r="E246" s="236" t="s">
        <v>19</v>
      </c>
      <c r="F246" s="237" t="s">
        <v>1002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204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78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5" customFormat="1">
      <c r="A248" s="15"/>
      <c r="B248" s="255"/>
      <c r="C248" s="256"/>
      <c r="D248" s="235" t="s">
        <v>204</v>
      </c>
      <c r="E248" s="257" t="s">
        <v>19</v>
      </c>
      <c r="F248" s="258" t="s">
        <v>210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204</v>
      </c>
      <c r="AU248" s="265" t="s">
        <v>84</v>
      </c>
      <c r="AV248" s="15" t="s">
        <v>200</v>
      </c>
      <c r="AW248" s="15" t="s">
        <v>33</v>
      </c>
      <c r="AX248" s="15" t="s">
        <v>78</v>
      </c>
      <c r="AY248" s="265" t="s">
        <v>192</v>
      </c>
    </row>
    <row r="249" s="2" customFormat="1" ht="16.5" customHeight="1">
      <c r="A249" s="41"/>
      <c r="B249" s="42"/>
      <c r="C249" s="215" t="s">
        <v>446</v>
      </c>
      <c r="D249" s="215" t="s">
        <v>195</v>
      </c>
      <c r="E249" s="216" t="s">
        <v>1009</v>
      </c>
      <c r="F249" s="217" t="s">
        <v>1010</v>
      </c>
      <c r="G249" s="218" t="s">
        <v>821</v>
      </c>
      <c r="H249" s="219">
        <v>3</v>
      </c>
      <c r="I249" s="220"/>
      <c r="J249" s="221">
        <f>ROUND(I249*H249,2)</f>
        <v>0</v>
      </c>
      <c r="K249" s="217" t="s">
        <v>199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0.00156</v>
      </c>
      <c r="T249" s="225">
        <f>S249*H249</f>
        <v>0.0046800000000000001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321</v>
      </c>
      <c r="AT249" s="226" t="s">
        <v>195</v>
      </c>
      <c r="AU249" s="226" t="s">
        <v>84</v>
      </c>
      <c r="AY249" s="20" t="s">
        <v>192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84</v>
      </c>
      <c r="BK249" s="227">
        <f>ROUND(I249*H249,2)</f>
        <v>0</v>
      </c>
      <c r="BL249" s="20" t="s">
        <v>321</v>
      </c>
      <c r="BM249" s="226" t="s">
        <v>1011</v>
      </c>
    </row>
    <row r="250" s="2" customFormat="1">
      <c r="A250" s="41"/>
      <c r="B250" s="42"/>
      <c r="C250" s="43"/>
      <c r="D250" s="228" t="s">
        <v>202</v>
      </c>
      <c r="E250" s="43"/>
      <c r="F250" s="229" t="s">
        <v>1012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84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193</v>
      </c>
      <c r="G251" s="245"/>
      <c r="H251" s="248">
        <v>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5" customFormat="1">
      <c r="A252" s="15"/>
      <c r="B252" s="255"/>
      <c r="C252" s="256"/>
      <c r="D252" s="235" t="s">
        <v>204</v>
      </c>
      <c r="E252" s="257" t="s">
        <v>19</v>
      </c>
      <c r="F252" s="258" t="s">
        <v>210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204</v>
      </c>
      <c r="AU252" s="265" t="s">
        <v>84</v>
      </c>
      <c r="AV252" s="15" t="s">
        <v>200</v>
      </c>
      <c r="AW252" s="15" t="s">
        <v>33</v>
      </c>
      <c r="AX252" s="15" t="s">
        <v>78</v>
      </c>
      <c r="AY252" s="265" t="s">
        <v>192</v>
      </c>
    </row>
    <row r="253" s="2" customFormat="1" ht="16.5" customHeight="1">
      <c r="A253" s="41"/>
      <c r="B253" s="42"/>
      <c r="C253" s="215" t="s">
        <v>453</v>
      </c>
      <c r="D253" s="215" t="s">
        <v>195</v>
      </c>
      <c r="E253" s="216" t="s">
        <v>1013</v>
      </c>
      <c r="F253" s="217" t="s">
        <v>1014</v>
      </c>
      <c r="G253" s="218" t="s">
        <v>821</v>
      </c>
      <c r="H253" s="219">
        <v>1</v>
      </c>
      <c r="I253" s="220"/>
      <c r="J253" s="221">
        <f>ROUND(I253*H253,2)</f>
        <v>0</v>
      </c>
      <c r="K253" s="217" t="s">
        <v>199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0.0018</v>
      </c>
      <c r="R253" s="224">
        <f>Q253*H253</f>
        <v>0.0018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321</v>
      </c>
      <c r="AT253" s="226" t="s">
        <v>195</v>
      </c>
      <c r="AU253" s="226" t="s">
        <v>84</v>
      </c>
      <c r="AY253" s="20" t="s">
        <v>192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321</v>
      </c>
      <c r="BM253" s="226" t="s">
        <v>1015</v>
      </c>
    </row>
    <row r="254" s="2" customFormat="1">
      <c r="A254" s="41"/>
      <c r="B254" s="42"/>
      <c r="C254" s="43"/>
      <c r="D254" s="228" t="s">
        <v>202</v>
      </c>
      <c r="E254" s="43"/>
      <c r="F254" s="229" t="s">
        <v>1016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84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1017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78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5" customFormat="1">
      <c r="A257" s="15"/>
      <c r="B257" s="255"/>
      <c r="C257" s="256"/>
      <c r="D257" s="235" t="s">
        <v>204</v>
      </c>
      <c r="E257" s="257" t="s">
        <v>19</v>
      </c>
      <c r="F257" s="258" t="s">
        <v>210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204</v>
      </c>
      <c r="AU257" s="265" t="s">
        <v>84</v>
      </c>
      <c r="AV257" s="15" t="s">
        <v>200</v>
      </c>
      <c r="AW257" s="15" t="s">
        <v>33</v>
      </c>
      <c r="AX257" s="15" t="s">
        <v>78</v>
      </c>
      <c r="AY257" s="265" t="s">
        <v>192</v>
      </c>
    </row>
    <row r="258" s="2" customFormat="1" ht="16.5" customHeight="1">
      <c r="A258" s="41"/>
      <c r="B258" s="42"/>
      <c r="C258" s="215" t="s">
        <v>463</v>
      </c>
      <c r="D258" s="215" t="s">
        <v>195</v>
      </c>
      <c r="E258" s="216" t="s">
        <v>1018</v>
      </c>
      <c r="F258" s="217" t="s">
        <v>1019</v>
      </c>
      <c r="G258" s="218" t="s">
        <v>821</v>
      </c>
      <c r="H258" s="219">
        <v>1</v>
      </c>
      <c r="I258" s="220"/>
      <c r="J258" s="221">
        <f>ROUND(I258*H258,2)</f>
        <v>0</v>
      </c>
      <c r="K258" s="217" t="s">
        <v>199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0.0018</v>
      </c>
      <c r="R258" s="224">
        <f>Q258*H258</f>
        <v>0.0018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321</v>
      </c>
      <c r="AT258" s="226" t="s">
        <v>195</v>
      </c>
      <c r="AU258" s="226" t="s">
        <v>84</v>
      </c>
      <c r="AY258" s="20" t="s">
        <v>192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321</v>
      </c>
      <c r="BM258" s="226" t="s">
        <v>1020</v>
      </c>
    </row>
    <row r="259" s="2" customFormat="1">
      <c r="A259" s="41"/>
      <c r="B259" s="42"/>
      <c r="C259" s="43"/>
      <c r="D259" s="228" t="s">
        <v>202</v>
      </c>
      <c r="E259" s="43"/>
      <c r="F259" s="229" t="s">
        <v>1021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84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78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5" customFormat="1">
      <c r="A261" s="15"/>
      <c r="B261" s="255"/>
      <c r="C261" s="256"/>
      <c r="D261" s="235" t="s">
        <v>204</v>
      </c>
      <c r="E261" s="257" t="s">
        <v>19</v>
      </c>
      <c r="F261" s="258" t="s">
        <v>210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204</v>
      </c>
      <c r="AU261" s="265" t="s">
        <v>84</v>
      </c>
      <c r="AV261" s="15" t="s">
        <v>200</v>
      </c>
      <c r="AW261" s="15" t="s">
        <v>33</v>
      </c>
      <c r="AX261" s="15" t="s">
        <v>78</v>
      </c>
      <c r="AY261" s="265" t="s">
        <v>192</v>
      </c>
    </row>
    <row r="262" s="2" customFormat="1" ht="16.5" customHeight="1">
      <c r="A262" s="41"/>
      <c r="B262" s="42"/>
      <c r="C262" s="215" t="s">
        <v>472</v>
      </c>
      <c r="D262" s="215" t="s">
        <v>195</v>
      </c>
      <c r="E262" s="216" t="s">
        <v>1022</v>
      </c>
      <c r="F262" s="217" t="s">
        <v>1023</v>
      </c>
      <c r="G262" s="218" t="s">
        <v>198</v>
      </c>
      <c r="H262" s="219">
        <v>1</v>
      </c>
      <c r="I262" s="220"/>
      <c r="J262" s="221">
        <f>ROUND(I262*H262,2)</f>
        <v>0</v>
      </c>
      <c r="K262" s="217" t="s">
        <v>199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0.00013999999999999999</v>
      </c>
      <c r="R262" s="224">
        <f>Q262*H262</f>
        <v>0.00013999999999999999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321</v>
      </c>
      <c r="AT262" s="226" t="s">
        <v>195</v>
      </c>
      <c r="AU262" s="226" t="s">
        <v>84</v>
      </c>
      <c r="AY262" s="20" t="s">
        <v>192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84</v>
      </c>
      <c r="BK262" s="227">
        <f>ROUND(I262*H262,2)</f>
        <v>0</v>
      </c>
      <c r="BL262" s="20" t="s">
        <v>321</v>
      </c>
      <c r="BM262" s="226" t="s">
        <v>1024</v>
      </c>
    </row>
    <row r="263" s="2" customFormat="1">
      <c r="A263" s="41"/>
      <c r="B263" s="42"/>
      <c r="C263" s="43"/>
      <c r="D263" s="228" t="s">
        <v>202</v>
      </c>
      <c r="E263" s="43"/>
      <c r="F263" s="229" t="s">
        <v>1025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84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78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5" customFormat="1">
      <c r="A265" s="15"/>
      <c r="B265" s="255"/>
      <c r="C265" s="256"/>
      <c r="D265" s="235" t="s">
        <v>204</v>
      </c>
      <c r="E265" s="257" t="s">
        <v>19</v>
      </c>
      <c r="F265" s="258" t="s">
        <v>210</v>
      </c>
      <c r="G265" s="256"/>
      <c r="H265" s="259">
        <v>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204</v>
      </c>
      <c r="AU265" s="265" t="s">
        <v>84</v>
      </c>
      <c r="AV265" s="15" t="s">
        <v>200</v>
      </c>
      <c r="AW265" s="15" t="s">
        <v>33</v>
      </c>
      <c r="AX265" s="15" t="s">
        <v>78</v>
      </c>
      <c r="AY265" s="265" t="s">
        <v>192</v>
      </c>
    </row>
    <row r="266" s="2" customFormat="1" ht="16.5" customHeight="1">
      <c r="A266" s="41"/>
      <c r="B266" s="42"/>
      <c r="C266" s="266" t="s">
        <v>479</v>
      </c>
      <c r="D266" s="266" t="s">
        <v>211</v>
      </c>
      <c r="E266" s="267" t="s">
        <v>1026</v>
      </c>
      <c r="F266" s="268" t="s">
        <v>1027</v>
      </c>
      <c r="G266" s="269" t="s">
        <v>198</v>
      </c>
      <c r="H266" s="270">
        <v>1</v>
      </c>
      <c r="I266" s="271"/>
      <c r="J266" s="272">
        <f>ROUND(I266*H266,2)</f>
        <v>0</v>
      </c>
      <c r="K266" s="268" t="s">
        <v>199</v>
      </c>
      <c r="L266" s="273"/>
      <c r="M266" s="274" t="s">
        <v>19</v>
      </c>
      <c r="N266" s="275" t="s">
        <v>43</v>
      </c>
      <c r="O266" s="87"/>
      <c r="P266" s="224">
        <f>O266*H266</f>
        <v>0</v>
      </c>
      <c r="Q266" s="224">
        <v>0.0053800000000000002</v>
      </c>
      <c r="R266" s="224">
        <f>Q266*H266</f>
        <v>0.0053800000000000002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423</v>
      </c>
      <c r="AT266" s="226" t="s">
        <v>211</v>
      </c>
      <c r="AU266" s="226" t="s">
        <v>84</v>
      </c>
      <c r="AY266" s="20" t="s">
        <v>192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84</v>
      </c>
      <c r="BK266" s="227">
        <f>ROUND(I266*H266,2)</f>
        <v>0</v>
      </c>
      <c r="BL266" s="20" t="s">
        <v>321</v>
      </c>
      <c r="BM266" s="226" t="s">
        <v>1028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78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16.5" customHeight="1">
      <c r="A269" s="41"/>
      <c r="B269" s="42"/>
      <c r="C269" s="215" t="s">
        <v>483</v>
      </c>
      <c r="D269" s="215" t="s">
        <v>195</v>
      </c>
      <c r="E269" s="216" t="s">
        <v>1029</v>
      </c>
      <c r="F269" s="217" t="s">
        <v>1030</v>
      </c>
      <c r="G269" s="218" t="s">
        <v>198</v>
      </c>
      <c r="H269" s="219">
        <v>1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0.00016000000000000001</v>
      </c>
      <c r="R269" s="224">
        <f>Q269*H269</f>
        <v>0.00016000000000000001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321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321</v>
      </c>
      <c r="BM269" s="226" t="s">
        <v>1031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1032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1033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78</v>
      </c>
      <c r="G272" s="245"/>
      <c r="H272" s="248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16.5" customHeight="1">
      <c r="A274" s="41"/>
      <c r="B274" s="42"/>
      <c r="C274" s="215" t="s">
        <v>487</v>
      </c>
      <c r="D274" s="215" t="s">
        <v>195</v>
      </c>
      <c r="E274" s="216" t="s">
        <v>1034</v>
      </c>
      <c r="F274" s="217" t="s">
        <v>1035</v>
      </c>
      <c r="G274" s="218" t="s">
        <v>198</v>
      </c>
      <c r="H274" s="219">
        <v>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0.00013999999999999999</v>
      </c>
      <c r="R274" s="224">
        <f>Q274*H274</f>
        <v>0.00013999999999999999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321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321</v>
      </c>
      <c r="BM274" s="226" t="s">
        <v>1036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1037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1038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78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2" customFormat="1" ht="16.5" customHeight="1">
      <c r="A279" s="41"/>
      <c r="B279" s="42"/>
      <c r="C279" s="215" t="s">
        <v>494</v>
      </c>
      <c r="D279" s="215" t="s">
        <v>195</v>
      </c>
      <c r="E279" s="216" t="s">
        <v>1039</v>
      </c>
      <c r="F279" s="217" t="s">
        <v>1040</v>
      </c>
      <c r="G279" s="218" t="s">
        <v>198</v>
      </c>
      <c r="H279" s="219">
        <v>3</v>
      </c>
      <c r="I279" s="220"/>
      <c r="J279" s="221">
        <f>ROUND(I279*H279,2)</f>
        <v>0</v>
      </c>
      <c r="K279" s="217" t="s">
        <v>199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0.00084999999999999995</v>
      </c>
      <c r="T279" s="225">
        <f>S279*H279</f>
        <v>0.0025499999999999997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321</v>
      </c>
      <c r="AT279" s="226" t="s">
        <v>195</v>
      </c>
      <c r="AU279" s="226" t="s">
        <v>84</v>
      </c>
      <c r="AY279" s="20" t="s">
        <v>192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321</v>
      </c>
      <c r="BM279" s="226" t="s">
        <v>1041</v>
      </c>
    </row>
    <row r="280" s="2" customFormat="1">
      <c r="A280" s="41"/>
      <c r="B280" s="42"/>
      <c r="C280" s="43"/>
      <c r="D280" s="228" t="s">
        <v>202</v>
      </c>
      <c r="E280" s="43"/>
      <c r="F280" s="229" t="s">
        <v>1042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84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193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5" customFormat="1">
      <c r="A282" s="15"/>
      <c r="B282" s="255"/>
      <c r="C282" s="256"/>
      <c r="D282" s="235" t="s">
        <v>204</v>
      </c>
      <c r="E282" s="257" t="s">
        <v>19</v>
      </c>
      <c r="F282" s="258" t="s">
        <v>210</v>
      </c>
      <c r="G282" s="256"/>
      <c r="H282" s="259">
        <v>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204</v>
      </c>
      <c r="AU282" s="265" t="s">
        <v>84</v>
      </c>
      <c r="AV282" s="15" t="s">
        <v>200</v>
      </c>
      <c r="AW282" s="15" t="s">
        <v>33</v>
      </c>
      <c r="AX282" s="15" t="s">
        <v>78</v>
      </c>
      <c r="AY282" s="265" t="s">
        <v>192</v>
      </c>
    </row>
    <row r="283" s="2" customFormat="1" ht="16.5" customHeight="1">
      <c r="A283" s="41"/>
      <c r="B283" s="42"/>
      <c r="C283" s="215" t="s">
        <v>498</v>
      </c>
      <c r="D283" s="215" t="s">
        <v>195</v>
      </c>
      <c r="E283" s="216" t="s">
        <v>1043</v>
      </c>
      <c r="F283" s="217" t="s">
        <v>1044</v>
      </c>
      <c r="G283" s="218" t="s">
        <v>198</v>
      </c>
      <c r="H283" s="219">
        <v>1</v>
      </c>
      <c r="I283" s="220"/>
      <c r="J283" s="221">
        <f>ROUND(I283*H283,2)</f>
        <v>0</v>
      </c>
      <c r="K283" s="217" t="s">
        <v>199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0.00024000000000000001</v>
      </c>
      <c r="R283" s="224">
        <f>Q283*H283</f>
        <v>0.00024000000000000001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321</v>
      </c>
      <c r="AT283" s="226" t="s">
        <v>195</v>
      </c>
      <c r="AU283" s="226" t="s">
        <v>84</v>
      </c>
      <c r="AY283" s="20" t="s">
        <v>192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321</v>
      </c>
      <c r="BM283" s="226" t="s">
        <v>1045</v>
      </c>
    </row>
    <row r="284" s="2" customFormat="1">
      <c r="A284" s="41"/>
      <c r="B284" s="42"/>
      <c r="C284" s="43"/>
      <c r="D284" s="228" t="s">
        <v>202</v>
      </c>
      <c r="E284" s="43"/>
      <c r="F284" s="229" t="s">
        <v>1046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84</v>
      </c>
    </row>
    <row r="285" s="13" customFormat="1">
      <c r="A285" s="13"/>
      <c r="B285" s="233"/>
      <c r="C285" s="234"/>
      <c r="D285" s="235" t="s">
        <v>204</v>
      </c>
      <c r="E285" s="236" t="s">
        <v>19</v>
      </c>
      <c r="F285" s="237" t="s">
        <v>1038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204</v>
      </c>
      <c r="AU285" s="243" t="s">
        <v>84</v>
      </c>
      <c r="AV285" s="13" t="s">
        <v>78</v>
      </c>
      <c r="AW285" s="13" t="s">
        <v>33</v>
      </c>
      <c r="AX285" s="13" t="s">
        <v>71</v>
      </c>
      <c r="AY285" s="243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78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16.5" customHeight="1">
      <c r="A288" s="41"/>
      <c r="B288" s="42"/>
      <c r="C288" s="215" t="s">
        <v>503</v>
      </c>
      <c r="D288" s="215" t="s">
        <v>195</v>
      </c>
      <c r="E288" s="216" t="s">
        <v>1047</v>
      </c>
      <c r="F288" s="217" t="s">
        <v>1048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0.00027999999999999998</v>
      </c>
      <c r="R288" s="224">
        <f>Q288*H288</f>
        <v>0.00027999999999999998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1049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1050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1033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78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5" customFormat="1">
      <c r="A292" s="15"/>
      <c r="B292" s="255"/>
      <c r="C292" s="256"/>
      <c r="D292" s="235" t="s">
        <v>204</v>
      </c>
      <c r="E292" s="257" t="s">
        <v>19</v>
      </c>
      <c r="F292" s="258" t="s">
        <v>210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204</v>
      </c>
      <c r="AU292" s="265" t="s">
        <v>84</v>
      </c>
      <c r="AV292" s="15" t="s">
        <v>200</v>
      </c>
      <c r="AW292" s="15" t="s">
        <v>33</v>
      </c>
      <c r="AX292" s="15" t="s">
        <v>78</v>
      </c>
      <c r="AY292" s="265" t="s">
        <v>192</v>
      </c>
    </row>
    <row r="293" s="2" customFormat="1" ht="24.15" customHeight="1">
      <c r="A293" s="41"/>
      <c r="B293" s="42"/>
      <c r="C293" s="215" t="s">
        <v>507</v>
      </c>
      <c r="D293" s="215" t="s">
        <v>195</v>
      </c>
      <c r="E293" s="216" t="s">
        <v>1051</v>
      </c>
      <c r="F293" s="217" t="s">
        <v>1052</v>
      </c>
      <c r="G293" s="218" t="s">
        <v>198</v>
      </c>
      <c r="H293" s="219">
        <v>1</v>
      </c>
      <c r="I293" s="220"/>
      <c r="J293" s="221">
        <f>ROUND(I293*H293,2)</f>
        <v>0</v>
      </c>
      <c r="K293" s="217" t="s">
        <v>199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0.00048000000000000001</v>
      </c>
      <c r="R293" s="224">
        <f>Q293*H293</f>
        <v>0.00048000000000000001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321</v>
      </c>
      <c r="AT293" s="226" t="s">
        <v>195</v>
      </c>
      <c r="AU293" s="226" t="s">
        <v>84</v>
      </c>
      <c r="AY293" s="20" t="s">
        <v>192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84</v>
      </c>
      <c r="BK293" s="227">
        <f>ROUND(I293*H293,2)</f>
        <v>0</v>
      </c>
      <c r="BL293" s="20" t="s">
        <v>321</v>
      </c>
      <c r="BM293" s="226" t="s">
        <v>1053</v>
      </c>
    </row>
    <row r="294" s="2" customFormat="1">
      <c r="A294" s="41"/>
      <c r="B294" s="42"/>
      <c r="C294" s="43"/>
      <c r="D294" s="228" t="s">
        <v>202</v>
      </c>
      <c r="E294" s="43"/>
      <c r="F294" s="229" t="s">
        <v>1054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84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260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78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15" t="s">
        <v>512</v>
      </c>
      <c r="D298" s="215" t="s">
        <v>195</v>
      </c>
      <c r="E298" s="216" t="s">
        <v>1055</v>
      </c>
      <c r="F298" s="217" t="s">
        <v>1056</v>
      </c>
      <c r="G298" s="218" t="s">
        <v>198</v>
      </c>
      <c r="H298" s="219">
        <v>1</v>
      </c>
      <c r="I298" s="220"/>
      <c r="J298" s="221">
        <f>ROUND(I298*H298,2)</f>
        <v>0</v>
      </c>
      <c r="K298" s="217" t="s">
        <v>490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0.00031</v>
      </c>
      <c r="R298" s="224">
        <f>Q298*H298</f>
        <v>0.00031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321</v>
      </c>
      <c r="AT298" s="226" t="s">
        <v>195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1057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1058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78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5" customFormat="1">
      <c r="A301" s="15"/>
      <c r="B301" s="255"/>
      <c r="C301" s="256"/>
      <c r="D301" s="235" t="s">
        <v>204</v>
      </c>
      <c r="E301" s="257" t="s">
        <v>19</v>
      </c>
      <c r="F301" s="258" t="s">
        <v>210</v>
      </c>
      <c r="G301" s="256"/>
      <c r="H301" s="259">
        <v>1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204</v>
      </c>
      <c r="AU301" s="265" t="s">
        <v>84</v>
      </c>
      <c r="AV301" s="15" t="s">
        <v>200</v>
      </c>
      <c r="AW301" s="15" t="s">
        <v>33</v>
      </c>
      <c r="AX301" s="15" t="s">
        <v>78</v>
      </c>
      <c r="AY301" s="265" t="s">
        <v>192</v>
      </c>
    </row>
    <row r="302" s="2" customFormat="1" ht="24.15" customHeight="1">
      <c r="A302" s="41"/>
      <c r="B302" s="42"/>
      <c r="C302" s="215" t="s">
        <v>516</v>
      </c>
      <c r="D302" s="215" t="s">
        <v>195</v>
      </c>
      <c r="E302" s="216" t="s">
        <v>1059</v>
      </c>
      <c r="F302" s="217" t="s">
        <v>1060</v>
      </c>
      <c r="G302" s="218" t="s">
        <v>226</v>
      </c>
      <c r="H302" s="219">
        <v>0.106</v>
      </c>
      <c r="I302" s="220"/>
      <c r="J302" s="221">
        <f>ROUND(I302*H302,2)</f>
        <v>0</v>
      </c>
      <c r="K302" s="217" t="s">
        <v>199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321</v>
      </c>
      <c r="AT302" s="226" t="s">
        <v>195</v>
      </c>
      <c r="AU302" s="226" t="s">
        <v>84</v>
      </c>
      <c r="AY302" s="20" t="s">
        <v>192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84</v>
      </c>
      <c r="BK302" s="227">
        <f>ROUND(I302*H302,2)</f>
        <v>0</v>
      </c>
      <c r="BL302" s="20" t="s">
        <v>321</v>
      </c>
      <c r="BM302" s="226" t="s">
        <v>1061</v>
      </c>
    </row>
    <row r="303" s="2" customFormat="1">
      <c r="A303" s="41"/>
      <c r="B303" s="42"/>
      <c r="C303" s="43"/>
      <c r="D303" s="228" t="s">
        <v>202</v>
      </c>
      <c r="E303" s="43"/>
      <c r="F303" s="229" t="s">
        <v>1062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202</v>
      </c>
      <c r="AU303" s="20" t="s">
        <v>84</v>
      </c>
    </row>
    <row r="304" s="12" customFormat="1" ht="22.8" customHeight="1">
      <c r="A304" s="12"/>
      <c r="B304" s="199"/>
      <c r="C304" s="200"/>
      <c r="D304" s="201" t="s">
        <v>70</v>
      </c>
      <c r="E304" s="213" t="s">
        <v>421</v>
      </c>
      <c r="F304" s="213" t="s">
        <v>422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SUM(P305:P328)</f>
        <v>0</v>
      </c>
      <c r="Q304" s="207"/>
      <c r="R304" s="208">
        <f>SUM(R305:R328)</f>
        <v>0.010429999999999998</v>
      </c>
      <c r="S304" s="207"/>
      <c r="T304" s="209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84</v>
      </c>
      <c r="AT304" s="211" t="s">
        <v>70</v>
      </c>
      <c r="AU304" s="211" t="s">
        <v>78</v>
      </c>
      <c r="AY304" s="210" t="s">
        <v>192</v>
      </c>
      <c r="BK304" s="212">
        <f>SUM(BK305:BK328)</f>
        <v>0</v>
      </c>
    </row>
    <row r="305" s="2" customFormat="1" ht="16.5" customHeight="1">
      <c r="A305" s="41"/>
      <c r="B305" s="42"/>
      <c r="C305" s="215" t="s">
        <v>520</v>
      </c>
      <c r="D305" s="215" t="s">
        <v>195</v>
      </c>
      <c r="E305" s="216" t="s">
        <v>1063</v>
      </c>
      <c r="F305" s="217" t="s">
        <v>1064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321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321</v>
      </c>
      <c r="BM305" s="226" t="s">
        <v>1065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1066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4" customFormat="1">
      <c r="A307" s="14"/>
      <c r="B307" s="244"/>
      <c r="C307" s="245"/>
      <c r="D307" s="235" t="s">
        <v>204</v>
      </c>
      <c r="E307" s="246" t="s">
        <v>19</v>
      </c>
      <c r="F307" s="247" t="s">
        <v>78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204</v>
      </c>
      <c r="AU307" s="254" t="s">
        <v>84</v>
      </c>
      <c r="AV307" s="14" t="s">
        <v>84</v>
      </c>
      <c r="AW307" s="14" t="s">
        <v>33</v>
      </c>
      <c r="AX307" s="14" t="s">
        <v>71</v>
      </c>
      <c r="AY307" s="254" t="s">
        <v>192</v>
      </c>
    </row>
    <row r="308" s="15" customFormat="1">
      <c r="A308" s="15"/>
      <c r="B308" s="255"/>
      <c r="C308" s="256"/>
      <c r="D308" s="235" t="s">
        <v>204</v>
      </c>
      <c r="E308" s="257" t="s">
        <v>19</v>
      </c>
      <c r="F308" s="258" t="s">
        <v>210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204</v>
      </c>
      <c r="AU308" s="265" t="s">
        <v>84</v>
      </c>
      <c r="AV308" s="15" t="s">
        <v>200</v>
      </c>
      <c r="AW308" s="15" t="s">
        <v>33</v>
      </c>
      <c r="AX308" s="15" t="s">
        <v>78</v>
      </c>
      <c r="AY308" s="265" t="s">
        <v>192</v>
      </c>
    </row>
    <row r="309" s="2" customFormat="1" ht="16.5" customHeight="1">
      <c r="A309" s="41"/>
      <c r="B309" s="42"/>
      <c r="C309" s="266" t="s">
        <v>525</v>
      </c>
      <c r="D309" s="266" t="s">
        <v>211</v>
      </c>
      <c r="E309" s="267" t="s">
        <v>1067</v>
      </c>
      <c r="F309" s="268" t="s">
        <v>1068</v>
      </c>
      <c r="G309" s="269" t="s">
        <v>198</v>
      </c>
      <c r="H309" s="270">
        <v>1</v>
      </c>
      <c r="I309" s="271"/>
      <c r="J309" s="272">
        <f>ROUND(I309*H309,2)</f>
        <v>0</v>
      </c>
      <c r="K309" s="268" t="s">
        <v>199</v>
      </c>
      <c r="L309" s="273"/>
      <c r="M309" s="274" t="s">
        <v>19</v>
      </c>
      <c r="N309" s="275" t="s">
        <v>43</v>
      </c>
      <c r="O309" s="87"/>
      <c r="P309" s="224">
        <f>O309*H309</f>
        <v>0</v>
      </c>
      <c r="Q309" s="224">
        <v>0.00076999999999999996</v>
      </c>
      <c r="R309" s="224">
        <f>Q309*H309</f>
        <v>0.00076999999999999996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423</v>
      </c>
      <c r="AT309" s="226" t="s">
        <v>211</v>
      </c>
      <c r="AU309" s="226" t="s">
        <v>84</v>
      </c>
      <c r="AY309" s="20" t="s">
        <v>192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84</v>
      </c>
      <c r="BK309" s="227">
        <f>ROUND(I309*H309,2)</f>
        <v>0</v>
      </c>
      <c r="BL309" s="20" t="s">
        <v>321</v>
      </c>
      <c r="BM309" s="226" t="s">
        <v>1069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78</v>
      </c>
      <c r="G310" s="245"/>
      <c r="H310" s="248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2" customFormat="1" ht="16.5" customHeight="1">
      <c r="A312" s="41"/>
      <c r="B312" s="42"/>
      <c r="C312" s="215" t="s">
        <v>527</v>
      </c>
      <c r="D312" s="215" t="s">
        <v>195</v>
      </c>
      <c r="E312" s="216" t="s">
        <v>1070</v>
      </c>
      <c r="F312" s="217" t="s">
        <v>1071</v>
      </c>
      <c r="G312" s="218" t="s">
        <v>198</v>
      </c>
      <c r="H312" s="219">
        <v>2</v>
      </c>
      <c r="I312" s="220"/>
      <c r="J312" s="221">
        <f>ROUND(I312*H312,2)</f>
        <v>0</v>
      </c>
      <c r="K312" s="217" t="s">
        <v>199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321</v>
      </c>
      <c r="AT312" s="226" t="s">
        <v>195</v>
      </c>
      <c r="AU312" s="226" t="s">
        <v>84</v>
      </c>
      <c r="AY312" s="20" t="s">
        <v>192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84</v>
      </c>
      <c r="BK312" s="227">
        <f>ROUND(I312*H312,2)</f>
        <v>0</v>
      </c>
      <c r="BL312" s="20" t="s">
        <v>321</v>
      </c>
      <c r="BM312" s="226" t="s">
        <v>1072</v>
      </c>
    </row>
    <row r="313" s="2" customFormat="1">
      <c r="A313" s="41"/>
      <c r="B313" s="42"/>
      <c r="C313" s="43"/>
      <c r="D313" s="228" t="s">
        <v>202</v>
      </c>
      <c r="E313" s="43"/>
      <c r="F313" s="229" t="s">
        <v>1073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84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84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66" t="s">
        <v>531</v>
      </c>
      <c r="D316" s="266" t="s">
        <v>211</v>
      </c>
      <c r="E316" s="267" t="s">
        <v>1074</v>
      </c>
      <c r="F316" s="268" t="s">
        <v>1075</v>
      </c>
      <c r="G316" s="269" t="s">
        <v>198</v>
      </c>
      <c r="H316" s="270">
        <v>2</v>
      </c>
      <c r="I316" s="271"/>
      <c r="J316" s="272">
        <f>ROUND(I316*H316,2)</f>
        <v>0</v>
      </c>
      <c r="K316" s="268" t="s">
        <v>199</v>
      </c>
      <c r="L316" s="273"/>
      <c r="M316" s="274" t="s">
        <v>19</v>
      </c>
      <c r="N316" s="275" t="s">
        <v>43</v>
      </c>
      <c r="O316" s="87"/>
      <c r="P316" s="224">
        <f>O316*H316</f>
        <v>0</v>
      </c>
      <c r="Q316" s="224">
        <v>0.00014999999999999999</v>
      </c>
      <c r="R316" s="224">
        <f>Q316*H316</f>
        <v>0.00029999999999999997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423</v>
      </c>
      <c r="AT316" s="226" t="s">
        <v>211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321</v>
      </c>
      <c r="BM316" s="226" t="s">
        <v>1076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84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535</v>
      </c>
      <c r="D319" s="215" t="s">
        <v>195</v>
      </c>
      <c r="E319" s="216" t="s">
        <v>1077</v>
      </c>
      <c r="F319" s="217" t="s">
        <v>1078</v>
      </c>
      <c r="G319" s="218" t="s">
        <v>214</v>
      </c>
      <c r="H319" s="219">
        <v>1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321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321</v>
      </c>
      <c r="BM319" s="226" t="s">
        <v>1079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1080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78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540</v>
      </c>
      <c r="D323" s="266" t="s">
        <v>211</v>
      </c>
      <c r="E323" s="267" t="s">
        <v>1081</v>
      </c>
      <c r="F323" s="268" t="s">
        <v>1082</v>
      </c>
      <c r="G323" s="269" t="s">
        <v>198</v>
      </c>
      <c r="H323" s="270">
        <v>1.2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0.0077999999999999996</v>
      </c>
      <c r="R323" s="224">
        <f>Q323*H323</f>
        <v>0.0093599999999999985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423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321</v>
      </c>
      <c r="BM323" s="226" t="s">
        <v>1083</v>
      </c>
    </row>
    <row r="324" s="14" customFormat="1">
      <c r="A324" s="14"/>
      <c r="B324" s="244"/>
      <c r="C324" s="245"/>
      <c r="D324" s="235" t="s">
        <v>204</v>
      </c>
      <c r="E324" s="246" t="s">
        <v>19</v>
      </c>
      <c r="F324" s="247" t="s">
        <v>78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204</v>
      </c>
      <c r="AU324" s="254" t="s">
        <v>84</v>
      </c>
      <c r="AV324" s="14" t="s">
        <v>84</v>
      </c>
      <c r="AW324" s="14" t="s">
        <v>33</v>
      </c>
      <c r="AX324" s="14" t="s">
        <v>71</v>
      </c>
      <c r="AY324" s="254" t="s">
        <v>192</v>
      </c>
    </row>
    <row r="325" s="15" customFormat="1">
      <c r="A325" s="15"/>
      <c r="B325" s="255"/>
      <c r="C325" s="256"/>
      <c r="D325" s="235" t="s">
        <v>204</v>
      </c>
      <c r="E325" s="257" t="s">
        <v>19</v>
      </c>
      <c r="F325" s="258" t="s">
        <v>210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204</v>
      </c>
      <c r="AU325" s="265" t="s">
        <v>84</v>
      </c>
      <c r="AV325" s="15" t="s">
        <v>200</v>
      </c>
      <c r="AW325" s="15" t="s">
        <v>33</v>
      </c>
      <c r="AX325" s="15" t="s">
        <v>78</v>
      </c>
      <c r="AY325" s="265" t="s">
        <v>192</v>
      </c>
    </row>
    <row r="326" s="14" customFormat="1">
      <c r="A326" s="14"/>
      <c r="B326" s="244"/>
      <c r="C326" s="245"/>
      <c r="D326" s="235" t="s">
        <v>204</v>
      </c>
      <c r="E326" s="245"/>
      <c r="F326" s="247" t="s">
        <v>1084</v>
      </c>
      <c r="G326" s="245"/>
      <c r="H326" s="248">
        <v>1.2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204</v>
      </c>
      <c r="AU326" s="254" t="s">
        <v>84</v>
      </c>
      <c r="AV326" s="14" t="s">
        <v>84</v>
      </c>
      <c r="AW326" s="14" t="s">
        <v>4</v>
      </c>
      <c r="AX326" s="14" t="s">
        <v>78</v>
      </c>
      <c r="AY326" s="254" t="s">
        <v>192</v>
      </c>
    </row>
    <row r="327" s="2" customFormat="1" ht="33" customHeight="1">
      <c r="A327" s="41"/>
      <c r="B327" s="42"/>
      <c r="C327" s="215" t="s">
        <v>573</v>
      </c>
      <c r="D327" s="215" t="s">
        <v>195</v>
      </c>
      <c r="E327" s="216" t="s">
        <v>433</v>
      </c>
      <c r="F327" s="217" t="s">
        <v>434</v>
      </c>
      <c r="G327" s="218" t="s">
        <v>226</v>
      </c>
      <c r="H327" s="219">
        <v>0.01</v>
      </c>
      <c r="I327" s="220"/>
      <c r="J327" s="221">
        <f>ROUND(I327*H327,2)</f>
        <v>0</v>
      </c>
      <c r="K327" s="217" t="s">
        <v>199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321</v>
      </c>
      <c r="AT327" s="226" t="s">
        <v>195</v>
      </c>
      <c r="AU327" s="226" t="s">
        <v>84</v>
      </c>
      <c r="AY327" s="20" t="s">
        <v>192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321</v>
      </c>
      <c r="BM327" s="226" t="s">
        <v>1085</v>
      </c>
    </row>
    <row r="328" s="2" customFormat="1">
      <c r="A328" s="41"/>
      <c r="B328" s="42"/>
      <c r="C328" s="43"/>
      <c r="D328" s="228" t="s">
        <v>202</v>
      </c>
      <c r="E328" s="43"/>
      <c r="F328" s="229" t="s">
        <v>436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84</v>
      </c>
    </row>
    <row r="329" s="12" customFormat="1" ht="25.92" customHeight="1">
      <c r="A329" s="12"/>
      <c r="B329" s="199"/>
      <c r="C329" s="200"/>
      <c r="D329" s="201" t="s">
        <v>70</v>
      </c>
      <c r="E329" s="202" t="s">
        <v>816</v>
      </c>
      <c r="F329" s="202" t="s">
        <v>817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SUM(P330:P335)</f>
        <v>0</v>
      </c>
      <c r="Q329" s="207"/>
      <c r="R329" s="208">
        <f>SUM(R330:R335)</f>
        <v>0</v>
      </c>
      <c r="S329" s="207"/>
      <c r="T329" s="20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232</v>
      </c>
      <c r="AT329" s="211" t="s">
        <v>70</v>
      </c>
      <c r="AU329" s="211" t="s">
        <v>71</v>
      </c>
      <c r="AY329" s="210" t="s">
        <v>192</v>
      </c>
      <c r="BK329" s="212">
        <f>SUM(BK330:BK335)</f>
        <v>0</v>
      </c>
    </row>
    <row r="330" s="2" customFormat="1" ht="16.5" customHeight="1">
      <c r="A330" s="41"/>
      <c r="B330" s="42"/>
      <c r="C330" s="215" t="s">
        <v>544</v>
      </c>
      <c r="D330" s="215" t="s">
        <v>195</v>
      </c>
      <c r="E330" s="216" t="s">
        <v>1086</v>
      </c>
      <c r="F330" s="217" t="s">
        <v>1087</v>
      </c>
      <c r="G330" s="218" t="s">
        <v>1088</v>
      </c>
      <c r="H330" s="292"/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78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1089</v>
      </c>
    </row>
    <row r="331" s="2" customFormat="1" ht="16.5" customHeight="1">
      <c r="A331" s="41"/>
      <c r="B331" s="42"/>
      <c r="C331" s="215" t="s">
        <v>549</v>
      </c>
      <c r="D331" s="215" t="s">
        <v>195</v>
      </c>
      <c r="E331" s="216" t="s">
        <v>1090</v>
      </c>
      <c r="F331" s="217" t="s">
        <v>1091</v>
      </c>
      <c r="G331" s="218" t="s">
        <v>1088</v>
      </c>
      <c r="H331" s="292"/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78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1092</v>
      </c>
    </row>
    <row r="332" s="2" customFormat="1" ht="16.5" customHeight="1">
      <c r="A332" s="41"/>
      <c r="B332" s="42"/>
      <c r="C332" s="215" t="s">
        <v>553</v>
      </c>
      <c r="D332" s="215" t="s">
        <v>195</v>
      </c>
      <c r="E332" s="216" t="s">
        <v>824</v>
      </c>
      <c r="F332" s="217" t="s">
        <v>825</v>
      </c>
      <c r="G332" s="218" t="s">
        <v>821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200</v>
      </c>
      <c r="AT332" s="226" t="s">
        <v>195</v>
      </c>
      <c r="AU332" s="226" t="s">
        <v>78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200</v>
      </c>
      <c r="BM332" s="226" t="s">
        <v>1093</v>
      </c>
    </row>
    <row r="333" s="2" customFormat="1" ht="24.15" customHeight="1">
      <c r="A333" s="41"/>
      <c r="B333" s="42"/>
      <c r="C333" s="215" t="s">
        <v>558</v>
      </c>
      <c r="D333" s="215" t="s">
        <v>195</v>
      </c>
      <c r="E333" s="216" t="s">
        <v>828</v>
      </c>
      <c r="F333" s="217" t="s">
        <v>829</v>
      </c>
      <c r="G333" s="218" t="s">
        <v>821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195</v>
      </c>
      <c r="AU333" s="226" t="s">
        <v>78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200</v>
      </c>
      <c r="BM333" s="226" t="s">
        <v>1094</v>
      </c>
    </row>
    <row r="334" s="2" customFormat="1" ht="16.5" customHeight="1">
      <c r="A334" s="41"/>
      <c r="B334" s="42"/>
      <c r="C334" s="215" t="s">
        <v>563</v>
      </c>
      <c r="D334" s="215" t="s">
        <v>195</v>
      </c>
      <c r="E334" s="216" t="s">
        <v>832</v>
      </c>
      <c r="F334" s="217" t="s">
        <v>833</v>
      </c>
      <c r="G334" s="218" t="s">
        <v>821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200</v>
      </c>
      <c r="AT334" s="226" t="s">
        <v>195</v>
      </c>
      <c r="AU334" s="226" t="s">
        <v>78</v>
      </c>
      <c r="AY334" s="20" t="s">
        <v>192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84</v>
      </c>
      <c r="BK334" s="227">
        <f>ROUND(I334*H334,2)</f>
        <v>0</v>
      </c>
      <c r="BL334" s="20" t="s">
        <v>200</v>
      </c>
      <c r="BM334" s="226" t="s">
        <v>1095</v>
      </c>
    </row>
    <row r="335" s="2" customFormat="1" ht="16.5" customHeight="1">
      <c r="A335" s="41"/>
      <c r="B335" s="42"/>
      <c r="C335" s="215" t="s">
        <v>568</v>
      </c>
      <c r="D335" s="215" t="s">
        <v>195</v>
      </c>
      <c r="E335" s="216" t="s">
        <v>848</v>
      </c>
      <c r="F335" s="217" t="s">
        <v>849</v>
      </c>
      <c r="G335" s="218" t="s">
        <v>821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87" t="s">
        <v>19</v>
      </c>
      <c r="N335" s="288" t="s">
        <v>43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200</v>
      </c>
      <c r="AT335" s="226" t="s">
        <v>195</v>
      </c>
      <c r="AU335" s="226" t="s">
        <v>78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200</v>
      </c>
      <c r="BM335" s="226" t="s">
        <v>1096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Fb7Ks7JPVd7/Dx24VIu/u8Yc14ANpWI66BSTRiCNzNolKDW4xmrWbxtWpGElXlJ/b5Nj38uX3BP5b/wLZBF2yw==" hashValue="f34VhiRQ19iebxpVRkblCbZx831gy79nGnFDzy49BsHKV6Z2jF939ags5gbUVFlXLV0VgVjh/omtiiRbRvAtjQ==" algorithmName="SHA-512" password="CC35"/>
  <autoFilter ref="C92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97013217"/>
    <hyperlink ref="F99" r:id="rId2" display="https://podminky.urs.cz/item/CS_URS_2024_02/997013501"/>
    <hyperlink ref="F101" r:id="rId3" display="https://podminky.urs.cz/item/CS_URS_2024_02/997013509"/>
    <hyperlink ref="F103" r:id="rId4" display="https://podminky.urs.cz/item/CS_URS_2024_02/997013631"/>
    <hyperlink ref="F107" r:id="rId5" display="https://podminky.urs.cz/item/CS_URS_2024_02/721171803"/>
    <hyperlink ref="F114" r:id="rId6" display="https://podminky.urs.cz/item/CS_URS_2024_02/721171808"/>
    <hyperlink ref="F119" r:id="rId7" display="https://podminky.urs.cz/item/CS_URS_2024_02/721171915"/>
    <hyperlink ref="F123" r:id="rId8" display="https://podminky.urs.cz/item/CS_URS_2024_02/721174042"/>
    <hyperlink ref="F127" r:id="rId9" display="https://podminky.urs.cz/item/CS_URS_2024_02/721174043"/>
    <hyperlink ref="F131" r:id="rId10" display="https://podminky.urs.cz/item/CS_URS_2024_02/721174045"/>
    <hyperlink ref="F135" r:id="rId11" display="https://podminky.urs.cz/item/CS_URS_2024_02/721226511"/>
    <hyperlink ref="F140" r:id="rId12" display="https://podminky.urs.cz/item/CS_URS_2024_02/721290111"/>
    <hyperlink ref="F144" r:id="rId13" display="https://podminky.urs.cz/item/CS_URS_2024_02/998721123"/>
    <hyperlink ref="F147" r:id="rId14" display="https://podminky.urs.cz/item/CS_URS_2024_02/722130801"/>
    <hyperlink ref="F151" r:id="rId15" display="https://podminky.urs.cz/item/CS_URS_2024_02/722131932"/>
    <hyperlink ref="F156" r:id="rId16" display="https://podminky.urs.cz/item/CS_URS_2024_02/722174002"/>
    <hyperlink ref="F160" r:id="rId17" display="https://podminky.urs.cz/item/CS_URS_2024_02/722181241"/>
    <hyperlink ref="F164" r:id="rId18" display="https://podminky.urs.cz/item/CS_URS_2024_02/722190901"/>
    <hyperlink ref="F168" r:id="rId19" display="https://podminky.urs.cz/item/CS_URS_2024_02/722220152"/>
    <hyperlink ref="F172" r:id="rId20" display="https://podminky.urs.cz/item/CS_URS_2024_02/722230101"/>
    <hyperlink ref="F176" r:id="rId21" display="https://podminky.urs.cz/item/CS_URS_2024_02/722290234"/>
    <hyperlink ref="F180" r:id="rId22" display="https://podminky.urs.cz/item/CS_URS_2024_02/722290246"/>
    <hyperlink ref="F184" r:id="rId23" display="https://podminky.urs.cz/item/CS_URS_2024_02/998722123"/>
    <hyperlink ref="F187" r:id="rId24" display="https://podminky.urs.cz/item/CS_URS_2024_02/725110814"/>
    <hyperlink ref="F191" r:id="rId25" display="https://podminky.urs.cz/item/CS_URS_2024_02/725112183"/>
    <hyperlink ref="F195" r:id="rId26" display="https://podminky.urs.cz/item/CS_URS_2024_02/725119131"/>
    <hyperlink ref="F200" r:id="rId27" display="https://podminky.urs.cz/item/CS_URS_2024_02/725210821"/>
    <hyperlink ref="F204" r:id="rId28" display="https://podminky.urs.cz/item/CS_URS_2024_02/725211616"/>
    <hyperlink ref="F208" r:id="rId29" display="https://podminky.urs.cz/item/CS_URS_2024_02/725220842"/>
    <hyperlink ref="F212" r:id="rId30" display="https://podminky.urs.cz/item/CS_URS_2024_02/725241123"/>
    <hyperlink ref="F216" r:id="rId31" display="https://podminky.urs.cz/item/CS_URS_2024_02/725244103"/>
    <hyperlink ref="F220" r:id="rId32" display="https://podminky.urs.cz/item/CS_URS_2024_02/725310823"/>
    <hyperlink ref="F224" r:id="rId33" display="https://podminky.urs.cz/item/CS_URS_2024_02/725311121"/>
    <hyperlink ref="F228" r:id="rId34" display="https://podminky.urs.cz/item/CS_URS_2024_02/725810811"/>
    <hyperlink ref="F233" r:id="rId35" display="https://podminky.urs.cz/item/CS_URS_2024_02/725813112"/>
    <hyperlink ref="F237" r:id="rId36" display="https://podminky.urs.cz/item/CS_URS_2024_02/725819401"/>
    <hyperlink ref="F250" r:id="rId37" display="https://podminky.urs.cz/item/CS_URS_2024_02/725820801"/>
    <hyperlink ref="F254" r:id="rId38" display="https://podminky.urs.cz/item/CS_URS_2024_02/725821325"/>
    <hyperlink ref="F259" r:id="rId39" display="https://podminky.urs.cz/item/CS_URS_2024_02/725822611"/>
    <hyperlink ref="F263" r:id="rId40" display="https://podminky.urs.cz/item/CS_URS_2024_02/725849411"/>
    <hyperlink ref="F270" r:id="rId41" display="https://podminky.urs.cz/item/CS_URS_2024_02/725851305"/>
    <hyperlink ref="F275" r:id="rId42" display="https://podminky.urs.cz/item/CS_URS_2024_02/725851325"/>
    <hyperlink ref="F280" r:id="rId43" display="https://podminky.urs.cz/item/CS_URS_2024_02/725860811"/>
    <hyperlink ref="F284" r:id="rId44" display="https://podminky.urs.cz/item/CS_URS_2024_02/725861102"/>
    <hyperlink ref="F289" r:id="rId45" display="https://podminky.urs.cz/item/CS_URS_2024_02/725862103"/>
    <hyperlink ref="F294" r:id="rId46" display="https://podminky.urs.cz/item/CS_URS_2024_02/725865312"/>
    <hyperlink ref="F303" r:id="rId47" display="https://podminky.urs.cz/item/CS_URS_2024_02/998725123"/>
    <hyperlink ref="F306" r:id="rId48" display="https://podminky.urs.cz/item/CS_URS_2024_02/751111052"/>
    <hyperlink ref="F313" r:id="rId49" display="https://podminky.urs.cz/item/CS_URS_2024_02/751398021"/>
    <hyperlink ref="F320" r:id="rId50" display="https://podminky.urs.cz/item/CS_URS_2024_02/751537146"/>
    <hyperlink ref="F328" r:id="rId51" display="https://podminky.urs.cz/item/CS_URS_2024_02/99875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154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1097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ROUND((SUM(BE93:BE338)),  2)</f>
        <v>0</v>
      </c>
      <c r="G35" s="41"/>
      <c r="H35" s="41"/>
      <c r="I35" s="160">
        <v>0.20999999999999999</v>
      </c>
      <c r="J35" s="159">
        <f>ROUND(((SUM(BE93:BE338))*I35),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ROUND((SUM(BF93:BF338)),  2)</f>
        <v>0</v>
      </c>
      <c r="G36" s="41"/>
      <c r="H36" s="41"/>
      <c r="I36" s="160">
        <v>0.12</v>
      </c>
      <c r="J36" s="159">
        <f>ROUND(((SUM(BF93:BF338))*I36),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154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013 - Byt č. 32 1 + KK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1098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1099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1100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1101</v>
      </c>
      <c r="E67" s="185"/>
      <c r="F67" s="185"/>
      <c r="G67" s="185"/>
      <c r="H67" s="185"/>
      <c r="I67" s="185"/>
      <c r="J67" s="186">
        <f>J155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1102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1103</v>
      </c>
      <c r="E69" s="185"/>
      <c r="F69" s="185"/>
      <c r="G69" s="185"/>
      <c r="H69" s="185"/>
      <c r="I69" s="185"/>
      <c r="J69" s="186">
        <f>J329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1104</v>
      </c>
      <c r="E70" s="185"/>
      <c r="F70" s="185"/>
      <c r="G70" s="185"/>
      <c r="H70" s="185"/>
      <c r="I70" s="185"/>
      <c r="J70" s="186">
        <f>J334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1105</v>
      </c>
      <c r="E71" s="185"/>
      <c r="F71" s="185"/>
      <c r="G71" s="185"/>
      <c r="H71" s="185"/>
      <c r="I71" s="185"/>
      <c r="J71" s="186">
        <f>J336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154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013 - Byt č. 32 1 + KK - Elektroinstalace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0.049889500000000003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1106</v>
      </c>
      <c r="F94" s="202" t="s">
        <v>1107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P95+P151+P155+P159+P329+P334+P336</f>
        <v>0</v>
      </c>
      <c r="Q94" s="207"/>
      <c r="R94" s="208">
        <f>R95+R151+R155+R159+R329+R334+R336</f>
        <v>0.049889500000000003</v>
      </c>
      <c r="S94" s="207"/>
      <c r="T94" s="209">
        <f>T95+T151+T155+T159+T329+T334+T336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193</v>
      </c>
      <c r="AT94" s="211" t="s">
        <v>70</v>
      </c>
      <c r="AU94" s="211" t="s">
        <v>71</v>
      </c>
      <c r="AY94" s="210" t="s">
        <v>192</v>
      </c>
      <c r="BK94" s="212">
        <f>BK95+BK151+BK155+BK159+BK329+BK334+BK336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1108</v>
      </c>
      <c r="F95" s="213" t="s">
        <v>1109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SUM(P96:P150)</f>
        <v>0</v>
      </c>
      <c r="Q95" s="207"/>
      <c r="R95" s="208">
        <f>SUM(R96:R150)</f>
        <v>0.0080700000000000008</v>
      </c>
      <c r="S95" s="207"/>
      <c r="T95" s="209">
        <f>SUM(T96:T150)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SUM(BK96:BK150)</f>
        <v>0</v>
      </c>
    </row>
    <row r="96" s="2" customFormat="1" ht="21.75" customHeight="1">
      <c r="A96" s="41"/>
      <c r="B96" s="42"/>
      <c r="C96" s="215" t="s">
        <v>78</v>
      </c>
      <c r="D96" s="215" t="s">
        <v>195</v>
      </c>
      <c r="E96" s="216" t="s">
        <v>1110</v>
      </c>
      <c r="F96" s="217" t="s">
        <v>1111</v>
      </c>
      <c r="G96" s="218" t="s">
        <v>198</v>
      </c>
      <c r="H96" s="219">
        <v>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321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321</v>
      </c>
      <c r="BM96" s="226" t="s">
        <v>1112</v>
      </c>
    </row>
    <row r="97" s="2" customFormat="1">
      <c r="A97" s="41"/>
      <c r="B97" s="42"/>
      <c r="C97" s="43"/>
      <c r="D97" s="228" t="s">
        <v>202</v>
      </c>
      <c r="E97" s="43"/>
      <c r="F97" s="229" t="s">
        <v>1113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14" customFormat="1">
      <c r="A98" s="14"/>
      <c r="B98" s="244"/>
      <c r="C98" s="245"/>
      <c r="D98" s="235" t="s">
        <v>204</v>
      </c>
      <c r="E98" s="246" t="s">
        <v>19</v>
      </c>
      <c r="F98" s="247" t="s">
        <v>78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204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192</v>
      </c>
    </row>
    <row r="99" s="15" customFormat="1">
      <c r="A99" s="15"/>
      <c r="B99" s="255"/>
      <c r="C99" s="256"/>
      <c r="D99" s="235" t="s">
        <v>204</v>
      </c>
      <c r="E99" s="257" t="s">
        <v>19</v>
      </c>
      <c r="F99" s="258" t="s">
        <v>210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204</v>
      </c>
      <c r="AU99" s="265" t="s">
        <v>84</v>
      </c>
      <c r="AV99" s="15" t="s">
        <v>200</v>
      </c>
      <c r="AW99" s="15" t="s">
        <v>33</v>
      </c>
      <c r="AX99" s="15" t="s">
        <v>78</v>
      </c>
      <c r="AY99" s="265" t="s">
        <v>192</v>
      </c>
    </row>
    <row r="100" s="2" customFormat="1" ht="16.5" customHeight="1">
      <c r="A100" s="41"/>
      <c r="B100" s="42"/>
      <c r="C100" s="266" t="s">
        <v>84</v>
      </c>
      <c r="D100" s="266" t="s">
        <v>211</v>
      </c>
      <c r="E100" s="267" t="s">
        <v>1114</v>
      </c>
      <c r="F100" s="268" t="s">
        <v>1115</v>
      </c>
      <c r="G100" s="269" t="s">
        <v>198</v>
      </c>
      <c r="H100" s="270">
        <v>1</v>
      </c>
      <c r="I100" s="271"/>
      <c r="J100" s="272">
        <f>ROUND(I100*H100,2)</f>
        <v>0</v>
      </c>
      <c r="K100" s="268" t="s">
        <v>199</v>
      </c>
      <c r="L100" s="273"/>
      <c r="M100" s="274" t="s">
        <v>19</v>
      </c>
      <c r="N100" s="275" t="s">
        <v>43</v>
      </c>
      <c r="O100" s="87"/>
      <c r="P100" s="224">
        <f>O100*H100</f>
        <v>0</v>
      </c>
      <c r="Q100" s="224">
        <v>0.0019</v>
      </c>
      <c r="R100" s="224">
        <f>Q100*H100</f>
        <v>0.0019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423</v>
      </c>
      <c r="AT100" s="226" t="s">
        <v>211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321</v>
      </c>
      <c r="BM100" s="226" t="s">
        <v>1116</v>
      </c>
    </row>
    <row r="101" s="14" customFormat="1">
      <c r="A101" s="14"/>
      <c r="B101" s="244"/>
      <c r="C101" s="245"/>
      <c r="D101" s="235" t="s">
        <v>204</v>
      </c>
      <c r="E101" s="246" t="s">
        <v>19</v>
      </c>
      <c r="F101" s="247" t="s">
        <v>78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204</v>
      </c>
      <c r="AU101" s="254" t="s">
        <v>84</v>
      </c>
      <c r="AV101" s="14" t="s">
        <v>84</v>
      </c>
      <c r="AW101" s="14" t="s">
        <v>33</v>
      </c>
      <c r="AX101" s="14" t="s">
        <v>71</v>
      </c>
      <c r="AY101" s="254" t="s">
        <v>192</v>
      </c>
    </row>
    <row r="102" s="15" customFormat="1">
      <c r="A102" s="15"/>
      <c r="B102" s="255"/>
      <c r="C102" s="256"/>
      <c r="D102" s="235" t="s">
        <v>204</v>
      </c>
      <c r="E102" s="257" t="s">
        <v>19</v>
      </c>
      <c r="F102" s="258" t="s">
        <v>210</v>
      </c>
      <c r="G102" s="256"/>
      <c r="H102" s="259">
        <v>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204</v>
      </c>
      <c r="AU102" s="265" t="s">
        <v>84</v>
      </c>
      <c r="AV102" s="15" t="s">
        <v>200</v>
      </c>
      <c r="AW102" s="15" t="s">
        <v>33</v>
      </c>
      <c r="AX102" s="15" t="s">
        <v>78</v>
      </c>
      <c r="AY102" s="265" t="s">
        <v>192</v>
      </c>
    </row>
    <row r="103" s="2" customFormat="1" ht="16.5" customHeight="1">
      <c r="A103" s="41"/>
      <c r="B103" s="42"/>
      <c r="C103" s="215" t="s">
        <v>193</v>
      </c>
      <c r="D103" s="215" t="s">
        <v>195</v>
      </c>
      <c r="E103" s="216" t="s">
        <v>1117</v>
      </c>
      <c r="F103" s="217" t="s">
        <v>1118</v>
      </c>
      <c r="G103" s="218" t="s">
        <v>198</v>
      </c>
      <c r="H103" s="219">
        <v>1</v>
      </c>
      <c r="I103" s="220"/>
      <c r="J103" s="221">
        <f>ROUND(I103*H103,2)</f>
        <v>0</v>
      </c>
      <c r="K103" s="217" t="s">
        <v>199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321</v>
      </c>
      <c r="AT103" s="226" t="s">
        <v>195</v>
      </c>
      <c r="AU103" s="226" t="s">
        <v>84</v>
      </c>
      <c r="AY103" s="20" t="s">
        <v>192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321</v>
      </c>
      <c r="BM103" s="226" t="s">
        <v>1119</v>
      </c>
    </row>
    <row r="104" s="2" customFormat="1">
      <c r="A104" s="41"/>
      <c r="B104" s="42"/>
      <c r="C104" s="43"/>
      <c r="D104" s="228" t="s">
        <v>202</v>
      </c>
      <c r="E104" s="43"/>
      <c r="F104" s="229" t="s">
        <v>1120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202</v>
      </c>
      <c r="AU104" s="20" t="s">
        <v>84</v>
      </c>
    </row>
    <row r="105" s="14" customFormat="1">
      <c r="A105" s="14"/>
      <c r="B105" s="244"/>
      <c r="C105" s="245"/>
      <c r="D105" s="235" t="s">
        <v>204</v>
      </c>
      <c r="E105" s="246" t="s">
        <v>19</v>
      </c>
      <c r="F105" s="247" t="s">
        <v>78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204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192</v>
      </c>
    </row>
    <row r="106" s="15" customFormat="1">
      <c r="A106" s="15"/>
      <c r="B106" s="255"/>
      <c r="C106" s="256"/>
      <c r="D106" s="235" t="s">
        <v>204</v>
      </c>
      <c r="E106" s="257" t="s">
        <v>19</v>
      </c>
      <c r="F106" s="258" t="s">
        <v>210</v>
      </c>
      <c r="G106" s="256"/>
      <c r="H106" s="259">
        <v>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204</v>
      </c>
      <c r="AU106" s="265" t="s">
        <v>84</v>
      </c>
      <c r="AV106" s="15" t="s">
        <v>200</v>
      </c>
      <c r="AW106" s="15" t="s">
        <v>33</v>
      </c>
      <c r="AX106" s="15" t="s">
        <v>78</v>
      </c>
      <c r="AY106" s="265" t="s">
        <v>192</v>
      </c>
    </row>
    <row r="107" s="2" customFormat="1" ht="16.5" customHeight="1">
      <c r="A107" s="41"/>
      <c r="B107" s="42"/>
      <c r="C107" s="266" t="s">
        <v>200</v>
      </c>
      <c r="D107" s="266" t="s">
        <v>211</v>
      </c>
      <c r="E107" s="267" t="s">
        <v>1121</v>
      </c>
      <c r="F107" s="268" t="s">
        <v>1122</v>
      </c>
      <c r="G107" s="269" t="s">
        <v>198</v>
      </c>
      <c r="H107" s="270">
        <v>1</v>
      </c>
      <c r="I107" s="271"/>
      <c r="J107" s="272">
        <f>ROUND(I107*H107,2)</f>
        <v>0</v>
      </c>
      <c r="K107" s="268" t="s">
        <v>199</v>
      </c>
      <c r="L107" s="273"/>
      <c r="M107" s="274" t="s">
        <v>19</v>
      </c>
      <c r="N107" s="275" t="s">
        <v>43</v>
      </c>
      <c r="O107" s="87"/>
      <c r="P107" s="224">
        <f>O107*H107</f>
        <v>0</v>
      </c>
      <c r="Q107" s="224">
        <v>0.0010499999999999999</v>
      </c>
      <c r="R107" s="224">
        <f>Q107*H107</f>
        <v>0.0010499999999999999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423</v>
      </c>
      <c r="AT107" s="226" t="s">
        <v>211</v>
      </c>
      <c r="AU107" s="226" t="s">
        <v>84</v>
      </c>
      <c r="AY107" s="20" t="s">
        <v>192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321</v>
      </c>
      <c r="BM107" s="226" t="s">
        <v>1123</v>
      </c>
    </row>
    <row r="108" s="14" customFormat="1">
      <c r="A108" s="14"/>
      <c r="B108" s="244"/>
      <c r="C108" s="245"/>
      <c r="D108" s="235" t="s">
        <v>204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204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192</v>
      </c>
    </row>
    <row r="109" s="15" customFormat="1">
      <c r="A109" s="15"/>
      <c r="B109" s="255"/>
      <c r="C109" s="256"/>
      <c r="D109" s="235" t="s">
        <v>204</v>
      </c>
      <c r="E109" s="257" t="s">
        <v>19</v>
      </c>
      <c r="F109" s="258" t="s">
        <v>210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204</v>
      </c>
      <c r="AU109" s="265" t="s">
        <v>84</v>
      </c>
      <c r="AV109" s="15" t="s">
        <v>200</v>
      </c>
      <c r="AW109" s="15" t="s">
        <v>33</v>
      </c>
      <c r="AX109" s="15" t="s">
        <v>78</v>
      </c>
      <c r="AY109" s="265" t="s">
        <v>192</v>
      </c>
    </row>
    <row r="110" s="2" customFormat="1" ht="16.5" customHeight="1">
      <c r="A110" s="41"/>
      <c r="B110" s="42"/>
      <c r="C110" s="215" t="s">
        <v>232</v>
      </c>
      <c r="D110" s="215" t="s">
        <v>195</v>
      </c>
      <c r="E110" s="216" t="s">
        <v>1124</v>
      </c>
      <c r="F110" s="217" t="s">
        <v>1125</v>
      </c>
      <c r="G110" s="218" t="s">
        <v>198</v>
      </c>
      <c r="H110" s="219">
        <v>10</v>
      </c>
      <c r="I110" s="220"/>
      <c r="J110" s="221">
        <f>ROUND(I110*H110,2)</f>
        <v>0</v>
      </c>
      <c r="K110" s="217" t="s">
        <v>199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321</v>
      </c>
      <c r="AT110" s="226" t="s">
        <v>195</v>
      </c>
      <c r="AU110" s="226" t="s">
        <v>84</v>
      </c>
      <c r="AY110" s="20" t="s">
        <v>192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321</v>
      </c>
      <c r="BM110" s="226" t="s">
        <v>1126</v>
      </c>
    </row>
    <row r="111" s="2" customFormat="1">
      <c r="A111" s="41"/>
      <c r="B111" s="42"/>
      <c r="C111" s="43"/>
      <c r="D111" s="228" t="s">
        <v>202</v>
      </c>
      <c r="E111" s="43"/>
      <c r="F111" s="229" t="s">
        <v>1127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202</v>
      </c>
      <c r="AU111" s="20" t="s">
        <v>84</v>
      </c>
    </row>
    <row r="112" s="14" customFormat="1">
      <c r="A112" s="14"/>
      <c r="B112" s="244"/>
      <c r="C112" s="245"/>
      <c r="D112" s="235" t="s">
        <v>204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204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192</v>
      </c>
    </row>
    <row r="113" s="14" customFormat="1">
      <c r="A113" s="14"/>
      <c r="B113" s="244"/>
      <c r="C113" s="245"/>
      <c r="D113" s="235" t="s">
        <v>204</v>
      </c>
      <c r="E113" s="246" t="s">
        <v>19</v>
      </c>
      <c r="F113" s="247" t="s">
        <v>215</v>
      </c>
      <c r="G113" s="245"/>
      <c r="H113" s="248">
        <v>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204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192</v>
      </c>
    </row>
    <row r="114" s="15" customFormat="1">
      <c r="A114" s="15"/>
      <c r="B114" s="255"/>
      <c r="C114" s="256"/>
      <c r="D114" s="235" t="s">
        <v>204</v>
      </c>
      <c r="E114" s="257" t="s">
        <v>19</v>
      </c>
      <c r="F114" s="258" t="s">
        <v>210</v>
      </c>
      <c r="G114" s="256"/>
      <c r="H114" s="259">
        <v>10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204</v>
      </c>
      <c r="AU114" s="265" t="s">
        <v>84</v>
      </c>
      <c r="AV114" s="15" t="s">
        <v>200</v>
      </c>
      <c r="AW114" s="15" t="s">
        <v>33</v>
      </c>
      <c r="AX114" s="15" t="s">
        <v>78</v>
      </c>
      <c r="AY114" s="265" t="s">
        <v>192</v>
      </c>
    </row>
    <row r="115" s="2" customFormat="1" ht="16.5" customHeight="1">
      <c r="A115" s="41"/>
      <c r="B115" s="42"/>
      <c r="C115" s="266" t="s">
        <v>236</v>
      </c>
      <c r="D115" s="266" t="s">
        <v>211</v>
      </c>
      <c r="E115" s="267" t="s">
        <v>1128</v>
      </c>
      <c r="F115" s="268" t="s">
        <v>1129</v>
      </c>
      <c r="G115" s="269" t="s">
        <v>198</v>
      </c>
      <c r="H115" s="270">
        <v>2</v>
      </c>
      <c r="I115" s="271"/>
      <c r="J115" s="272">
        <f>ROUND(I115*H115,2)</f>
        <v>0</v>
      </c>
      <c r="K115" s="268" t="s">
        <v>199</v>
      </c>
      <c r="L115" s="273"/>
      <c r="M115" s="274" t="s">
        <v>19</v>
      </c>
      <c r="N115" s="275" t="s">
        <v>43</v>
      </c>
      <c r="O115" s="87"/>
      <c r="P115" s="224">
        <f>O115*H115</f>
        <v>0</v>
      </c>
      <c r="Q115" s="224">
        <v>0.00040000000000000002</v>
      </c>
      <c r="R115" s="224">
        <f>Q115*H115</f>
        <v>0.00080000000000000004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423</v>
      </c>
      <c r="AT115" s="226" t="s">
        <v>211</v>
      </c>
      <c r="AU115" s="226" t="s">
        <v>84</v>
      </c>
      <c r="AY115" s="20" t="s">
        <v>192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321</v>
      </c>
      <c r="BM115" s="226" t="s">
        <v>1130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84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66" t="s">
        <v>250</v>
      </c>
      <c r="D118" s="266" t="s">
        <v>211</v>
      </c>
      <c r="E118" s="267" t="s">
        <v>1131</v>
      </c>
      <c r="F118" s="268" t="s">
        <v>1132</v>
      </c>
      <c r="G118" s="269" t="s">
        <v>198</v>
      </c>
      <c r="H118" s="270">
        <v>8</v>
      </c>
      <c r="I118" s="271"/>
      <c r="J118" s="272">
        <f>ROUND(I118*H118,2)</f>
        <v>0</v>
      </c>
      <c r="K118" s="268" t="s">
        <v>199</v>
      </c>
      <c r="L118" s="273"/>
      <c r="M118" s="274" t="s">
        <v>19</v>
      </c>
      <c r="N118" s="275" t="s">
        <v>43</v>
      </c>
      <c r="O118" s="87"/>
      <c r="P118" s="224">
        <f>O118*H118</f>
        <v>0</v>
      </c>
      <c r="Q118" s="224">
        <v>0.00040000000000000002</v>
      </c>
      <c r="R118" s="224">
        <f>Q118*H118</f>
        <v>0.0032000000000000002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423</v>
      </c>
      <c r="AT118" s="226" t="s">
        <v>211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1133</v>
      </c>
    </row>
    <row r="119" s="14" customFormat="1">
      <c r="A119" s="14"/>
      <c r="B119" s="244"/>
      <c r="C119" s="245"/>
      <c r="D119" s="235" t="s">
        <v>204</v>
      </c>
      <c r="E119" s="246" t="s">
        <v>19</v>
      </c>
      <c r="F119" s="247" t="s">
        <v>215</v>
      </c>
      <c r="G119" s="245"/>
      <c r="H119" s="248">
        <v>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192</v>
      </c>
    </row>
    <row r="120" s="15" customFormat="1">
      <c r="A120" s="15"/>
      <c r="B120" s="255"/>
      <c r="C120" s="256"/>
      <c r="D120" s="235" t="s">
        <v>204</v>
      </c>
      <c r="E120" s="257" t="s">
        <v>19</v>
      </c>
      <c r="F120" s="258" t="s">
        <v>210</v>
      </c>
      <c r="G120" s="256"/>
      <c r="H120" s="259">
        <v>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204</v>
      </c>
      <c r="AU120" s="265" t="s">
        <v>84</v>
      </c>
      <c r="AV120" s="15" t="s">
        <v>200</v>
      </c>
      <c r="AW120" s="15" t="s">
        <v>33</v>
      </c>
      <c r="AX120" s="15" t="s">
        <v>78</v>
      </c>
      <c r="AY120" s="265" t="s">
        <v>192</v>
      </c>
    </row>
    <row r="121" s="2" customFormat="1" ht="16.5" customHeight="1">
      <c r="A121" s="41"/>
      <c r="B121" s="42"/>
      <c r="C121" s="266" t="s">
        <v>215</v>
      </c>
      <c r="D121" s="266" t="s">
        <v>211</v>
      </c>
      <c r="E121" s="267" t="s">
        <v>1134</v>
      </c>
      <c r="F121" s="268" t="s">
        <v>1135</v>
      </c>
      <c r="G121" s="269" t="s">
        <v>198</v>
      </c>
      <c r="H121" s="270">
        <v>1</v>
      </c>
      <c r="I121" s="271"/>
      <c r="J121" s="272">
        <f>ROUND(I121*H121,2)</f>
        <v>0</v>
      </c>
      <c r="K121" s="268" t="s">
        <v>199</v>
      </c>
      <c r="L121" s="273"/>
      <c r="M121" s="274" t="s">
        <v>19</v>
      </c>
      <c r="N121" s="275" t="s">
        <v>43</v>
      </c>
      <c r="O121" s="87"/>
      <c r="P121" s="224">
        <f>O121*H121</f>
        <v>0</v>
      </c>
      <c r="Q121" s="224">
        <v>0.0010499999999999999</v>
      </c>
      <c r="R121" s="224">
        <f>Q121*H121</f>
        <v>0.0010499999999999999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423</v>
      </c>
      <c r="AT121" s="226" t="s">
        <v>211</v>
      </c>
      <c r="AU121" s="226" t="s">
        <v>84</v>
      </c>
      <c r="AY121" s="20" t="s">
        <v>192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321</v>
      </c>
      <c r="BM121" s="226" t="s">
        <v>1136</v>
      </c>
    </row>
    <row r="122" s="14" customFormat="1">
      <c r="A122" s="14"/>
      <c r="B122" s="244"/>
      <c r="C122" s="245"/>
      <c r="D122" s="235" t="s">
        <v>204</v>
      </c>
      <c r="E122" s="246" t="s">
        <v>19</v>
      </c>
      <c r="F122" s="247" t="s">
        <v>78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204</v>
      </c>
      <c r="AU122" s="254" t="s">
        <v>84</v>
      </c>
      <c r="AV122" s="14" t="s">
        <v>84</v>
      </c>
      <c r="AW122" s="14" t="s">
        <v>33</v>
      </c>
      <c r="AX122" s="14" t="s">
        <v>71</v>
      </c>
      <c r="AY122" s="254" t="s">
        <v>192</v>
      </c>
    </row>
    <row r="123" s="15" customFormat="1">
      <c r="A123" s="15"/>
      <c r="B123" s="255"/>
      <c r="C123" s="256"/>
      <c r="D123" s="235" t="s">
        <v>204</v>
      </c>
      <c r="E123" s="257" t="s">
        <v>19</v>
      </c>
      <c r="F123" s="258" t="s">
        <v>210</v>
      </c>
      <c r="G123" s="256"/>
      <c r="H123" s="259">
        <v>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204</v>
      </c>
      <c r="AU123" s="265" t="s">
        <v>84</v>
      </c>
      <c r="AV123" s="15" t="s">
        <v>200</v>
      </c>
      <c r="AW123" s="15" t="s">
        <v>33</v>
      </c>
      <c r="AX123" s="15" t="s">
        <v>78</v>
      </c>
      <c r="AY123" s="265" t="s">
        <v>192</v>
      </c>
    </row>
    <row r="124" s="2" customFormat="1" ht="16.5" customHeight="1">
      <c r="A124" s="41"/>
      <c r="B124" s="42"/>
      <c r="C124" s="215" t="s">
        <v>263</v>
      </c>
      <c r="D124" s="215" t="s">
        <v>195</v>
      </c>
      <c r="E124" s="216" t="s">
        <v>1137</v>
      </c>
      <c r="F124" s="217" t="s">
        <v>1138</v>
      </c>
      <c r="G124" s="218" t="s">
        <v>198</v>
      </c>
      <c r="H124" s="219">
        <v>1</v>
      </c>
      <c r="I124" s="220"/>
      <c r="J124" s="221">
        <f>ROUND(I124*H124,2)</f>
        <v>0</v>
      </c>
      <c r="K124" s="217" t="s">
        <v>199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321</v>
      </c>
      <c r="AT124" s="226" t="s">
        <v>195</v>
      </c>
      <c r="AU124" s="226" t="s">
        <v>84</v>
      </c>
      <c r="AY124" s="20" t="s">
        <v>192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321</v>
      </c>
      <c r="BM124" s="226" t="s">
        <v>1139</v>
      </c>
    </row>
    <row r="125" s="2" customFormat="1">
      <c r="A125" s="41"/>
      <c r="B125" s="42"/>
      <c r="C125" s="43"/>
      <c r="D125" s="228" t="s">
        <v>202</v>
      </c>
      <c r="E125" s="43"/>
      <c r="F125" s="229" t="s">
        <v>1140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202</v>
      </c>
      <c r="AU125" s="20" t="s">
        <v>84</v>
      </c>
    </row>
    <row r="126" s="14" customFormat="1">
      <c r="A126" s="14"/>
      <c r="B126" s="244"/>
      <c r="C126" s="245"/>
      <c r="D126" s="235" t="s">
        <v>204</v>
      </c>
      <c r="E126" s="246" t="s">
        <v>19</v>
      </c>
      <c r="F126" s="247" t="s">
        <v>78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192</v>
      </c>
    </row>
    <row r="127" s="15" customFormat="1">
      <c r="A127" s="15"/>
      <c r="B127" s="255"/>
      <c r="C127" s="256"/>
      <c r="D127" s="235" t="s">
        <v>204</v>
      </c>
      <c r="E127" s="257" t="s">
        <v>19</v>
      </c>
      <c r="F127" s="258" t="s">
        <v>210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204</v>
      </c>
      <c r="AU127" s="265" t="s">
        <v>84</v>
      </c>
      <c r="AV127" s="15" t="s">
        <v>200</v>
      </c>
      <c r="AW127" s="15" t="s">
        <v>33</v>
      </c>
      <c r="AX127" s="15" t="s">
        <v>78</v>
      </c>
      <c r="AY127" s="265" t="s">
        <v>192</v>
      </c>
    </row>
    <row r="128" s="2" customFormat="1" ht="16.5" customHeight="1">
      <c r="A128" s="41"/>
      <c r="B128" s="42"/>
      <c r="C128" s="266" t="s">
        <v>270</v>
      </c>
      <c r="D128" s="266" t="s">
        <v>211</v>
      </c>
      <c r="E128" s="267" t="s">
        <v>1141</v>
      </c>
      <c r="F128" s="268" t="s">
        <v>1142</v>
      </c>
      <c r="G128" s="269" t="s">
        <v>566</v>
      </c>
      <c r="H128" s="270">
        <v>1</v>
      </c>
      <c r="I128" s="271"/>
      <c r="J128" s="272">
        <f>ROUND(I128*H128,2)</f>
        <v>0</v>
      </c>
      <c r="K128" s="268" t="s">
        <v>490</v>
      </c>
      <c r="L128" s="273"/>
      <c r="M128" s="274" t="s">
        <v>19</v>
      </c>
      <c r="N128" s="275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423</v>
      </c>
      <c r="AT128" s="226" t="s">
        <v>211</v>
      </c>
      <c r="AU128" s="226" t="s">
        <v>84</v>
      </c>
      <c r="AY128" s="20" t="s">
        <v>192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321</v>
      </c>
      <c r="BM128" s="226" t="s">
        <v>1143</v>
      </c>
    </row>
    <row r="129" s="14" customFormat="1">
      <c r="A129" s="14"/>
      <c r="B129" s="244"/>
      <c r="C129" s="245"/>
      <c r="D129" s="235" t="s">
        <v>204</v>
      </c>
      <c r="E129" s="246" t="s">
        <v>19</v>
      </c>
      <c r="F129" s="247" t="s">
        <v>78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204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192</v>
      </c>
    </row>
    <row r="130" s="15" customFormat="1">
      <c r="A130" s="15"/>
      <c r="B130" s="255"/>
      <c r="C130" s="256"/>
      <c r="D130" s="235" t="s">
        <v>204</v>
      </c>
      <c r="E130" s="257" t="s">
        <v>19</v>
      </c>
      <c r="F130" s="258" t="s">
        <v>210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204</v>
      </c>
      <c r="AU130" s="265" t="s">
        <v>84</v>
      </c>
      <c r="AV130" s="15" t="s">
        <v>200</v>
      </c>
      <c r="AW130" s="15" t="s">
        <v>33</v>
      </c>
      <c r="AX130" s="15" t="s">
        <v>78</v>
      </c>
      <c r="AY130" s="265" t="s">
        <v>192</v>
      </c>
    </row>
    <row r="131" s="2" customFormat="1" ht="16.5" customHeight="1">
      <c r="A131" s="41"/>
      <c r="B131" s="42"/>
      <c r="C131" s="215" t="s">
        <v>275</v>
      </c>
      <c r="D131" s="215" t="s">
        <v>195</v>
      </c>
      <c r="E131" s="216" t="s">
        <v>1144</v>
      </c>
      <c r="F131" s="217" t="s">
        <v>1145</v>
      </c>
      <c r="G131" s="218" t="s">
        <v>198</v>
      </c>
      <c r="H131" s="219">
        <v>1</v>
      </c>
      <c r="I131" s="220"/>
      <c r="J131" s="221">
        <f>ROUND(I131*H131,2)</f>
        <v>0</v>
      </c>
      <c r="K131" s="217" t="s">
        <v>490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321</v>
      </c>
      <c r="AT131" s="226" t="s">
        <v>195</v>
      </c>
      <c r="AU131" s="226" t="s">
        <v>84</v>
      </c>
      <c r="AY131" s="20" t="s">
        <v>192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321</v>
      </c>
      <c r="BM131" s="226" t="s">
        <v>1146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8</v>
      </c>
      <c r="D134" s="266" t="s">
        <v>211</v>
      </c>
      <c r="E134" s="267" t="s">
        <v>1147</v>
      </c>
      <c r="F134" s="268" t="s">
        <v>1148</v>
      </c>
      <c r="G134" s="269" t="s">
        <v>566</v>
      </c>
      <c r="H134" s="270">
        <v>1</v>
      </c>
      <c r="I134" s="271"/>
      <c r="J134" s="272">
        <f>ROUND(I134*H134,2)</f>
        <v>0</v>
      </c>
      <c r="K134" s="268" t="s">
        <v>490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423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1149</v>
      </c>
    </row>
    <row r="135" s="14" customFormat="1">
      <c r="A135" s="14"/>
      <c r="B135" s="244"/>
      <c r="C135" s="245"/>
      <c r="D135" s="235" t="s">
        <v>204</v>
      </c>
      <c r="E135" s="246" t="s">
        <v>19</v>
      </c>
      <c r="F135" s="247" t="s">
        <v>78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204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192</v>
      </c>
    </row>
    <row r="136" s="15" customFormat="1">
      <c r="A136" s="15"/>
      <c r="B136" s="255"/>
      <c r="C136" s="256"/>
      <c r="D136" s="235" t="s">
        <v>204</v>
      </c>
      <c r="E136" s="257" t="s">
        <v>19</v>
      </c>
      <c r="F136" s="258" t="s">
        <v>210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204</v>
      </c>
      <c r="AU136" s="265" t="s">
        <v>84</v>
      </c>
      <c r="AV136" s="15" t="s">
        <v>200</v>
      </c>
      <c r="AW136" s="15" t="s">
        <v>33</v>
      </c>
      <c r="AX136" s="15" t="s">
        <v>78</v>
      </c>
      <c r="AY136" s="265" t="s">
        <v>192</v>
      </c>
    </row>
    <row r="137" s="2" customFormat="1" ht="24.15" customHeight="1">
      <c r="A137" s="41"/>
      <c r="B137" s="42"/>
      <c r="C137" s="215" t="s">
        <v>300</v>
      </c>
      <c r="D137" s="215" t="s">
        <v>195</v>
      </c>
      <c r="E137" s="216" t="s">
        <v>1150</v>
      </c>
      <c r="F137" s="217" t="s">
        <v>1151</v>
      </c>
      <c r="G137" s="218" t="s">
        <v>214</v>
      </c>
      <c r="H137" s="219">
        <v>1</v>
      </c>
      <c r="I137" s="220"/>
      <c r="J137" s="221">
        <f>ROUND(I137*H137,2)</f>
        <v>0</v>
      </c>
      <c r="K137" s="217" t="s">
        <v>199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321</v>
      </c>
      <c r="AT137" s="226" t="s">
        <v>195</v>
      </c>
      <c r="AU137" s="226" t="s">
        <v>84</v>
      </c>
      <c r="AY137" s="20" t="s">
        <v>192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321</v>
      </c>
      <c r="BM137" s="226" t="s">
        <v>1152</v>
      </c>
    </row>
    <row r="138" s="2" customFormat="1">
      <c r="A138" s="41"/>
      <c r="B138" s="42"/>
      <c r="C138" s="43"/>
      <c r="D138" s="228" t="s">
        <v>202</v>
      </c>
      <c r="E138" s="43"/>
      <c r="F138" s="229" t="s">
        <v>1153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84</v>
      </c>
    </row>
    <row r="139" s="14" customFormat="1">
      <c r="A139" s="14"/>
      <c r="B139" s="244"/>
      <c r="C139" s="245"/>
      <c r="D139" s="235" t="s">
        <v>204</v>
      </c>
      <c r="E139" s="246" t="s">
        <v>19</v>
      </c>
      <c r="F139" s="247" t="s">
        <v>78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204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192</v>
      </c>
    </row>
    <row r="140" s="15" customFormat="1">
      <c r="A140" s="15"/>
      <c r="B140" s="255"/>
      <c r="C140" s="256"/>
      <c r="D140" s="235" t="s">
        <v>204</v>
      </c>
      <c r="E140" s="257" t="s">
        <v>19</v>
      </c>
      <c r="F140" s="258" t="s">
        <v>210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204</v>
      </c>
      <c r="AU140" s="265" t="s">
        <v>84</v>
      </c>
      <c r="AV140" s="15" t="s">
        <v>200</v>
      </c>
      <c r="AW140" s="15" t="s">
        <v>33</v>
      </c>
      <c r="AX140" s="15" t="s">
        <v>78</v>
      </c>
      <c r="AY140" s="265" t="s">
        <v>192</v>
      </c>
    </row>
    <row r="141" s="2" customFormat="1" ht="16.5" customHeight="1">
      <c r="A141" s="41"/>
      <c r="B141" s="42"/>
      <c r="C141" s="266" t="s">
        <v>305</v>
      </c>
      <c r="D141" s="266" t="s">
        <v>211</v>
      </c>
      <c r="E141" s="267" t="s">
        <v>1154</v>
      </c>
      <c r="F141" s="268" t="s">
        <v>1155</v>
      </c>
      <c r="G141" s="269" t="s">
        <v>214</v>
      </c>
      <c r="H141" s="270">
        <v>1</v>
      </c>
      <c r="I141" s="271"/>
      <c r="J141" s="272">
        <f>ROUND(I141*H141,2)</f>
        <v>0</v>
      </c>
      <c r="K141" s="268" t="s">
        <v>199</v>
      </c>
      <c r="L141" s="273"/>
      <c r="M141" s="274" t="s">
        <v>19</v>
      </c>
      <c r="N141" s="275" t="s">
        <v>43</v>
      </c>
      <c r="O141" s="87"/>
      <c r="P141" s="224">
        <f>O141*H141</f>
        <v>0</v>
      </c>
      <c r="Q141" s="224">
        <v>6.9999999999999994E-05</v>
      </c>
      <c r="R141" s="224">
        <f>Q141*H141</f>
        <v>6.9999999999999994E-05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423</v>
      </c>
      <c r="AT141" s="226" t="s">
        <v>211</v>
      </c>
      <c r="AU141" s="226" t="s">
        <v>84</v>
      </c>
      <c r="AY141" s="20" t="s">
        <v>192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321</v>
      </c>
      <c r="BM141" s="226" t="s">
        <v>1156</v>
      </c>
    </row>
    <row r="142" s="14" customFormat="1">
      <c r="A142" s="14"/>
      <c r="B142" s="244"/>
      <c r="C142" s="245"/>
      <c r="D142" s="235" t="s">
        <v>204</v>
      </c>
      <c r="E142" s="246" t="s">
        <v>19</v>
      </c>
      <c r="F142" s="247" t="s">
        <v>78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204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192</v>
      </c>
    </row>
    <row r="143" s="15" customFormat="1">
      <c r="A143" s="15"/>
      <c r="B143" s="255"/>
      <c r="C143" s="256"/>
      <c r="D143" s="235" t="s">
        <v>204</v>
      </c>
      <c r="E143" s="257" t="s">
        <v>19</v>
      </c>
      <c r="F143" s="258" t="s">
        <v>210</v>
      </c>
      <c r="G143" s="256"/>
      <c r="H143" s="259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204</v>
      </c>
      <c r="AU143" s="265" t="s">
        <v>84</v>
      </c>
      <c r="AV143" s="15" t="s">
        <v>200</v>
      </c>
      <c r="AW143" s="15" t="s">
        <v>33</v>
      </c>
      <c r="AX143" s="15" t="s">
        <v>78</v>
      </c>
      <c r="AY143" s="265" t="s">
        <v>192</v>
      </c>
    </row>
    <row r="144" s="2" customFormat="1" ht="21.75" customHeight="1">
      <c r="A144" s="41"/>
      <c r="B144" s="42"/>
      <c r="C144" s="215" t="s">
        <v>310</v>
      </c>
      <c r="D144" s="215" t="s">
        <v>195</v>
      </c>
      <c r="E144" s="216" t="s">
        <v>1157</v>
      </c>
      <c r="F144" s="217" t="s">
        <v>1158</v>
      </c>
      <c r="G144" s="218" t="s">
        <v>198</v>
      </c>
      <c r="H144" s="219">
        <v>18</v>
      </c>
      <c r="I144" s="220"/>
      <c r="J144" s="221">
        <f>ROUND(I144*H144,2)</f>
        <v>0</v>
      </c>
      <c r="K144" s="217" t="s">
        <v>199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321</v>
      </c>
      <c r="AT144" s="226" t="s">
        <v>195</v>
      </c>
      <c r="AU144" s="226" t="s">
        <v>84</v>
      </c>
      <c r="AY144" s="20" t="s">
        <v>192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321</v>
      </c>
      <c r="BM144" s="226" t="s">
        <v>1159</v>
      </c>
    </row>
    <row r="145" s="2" customFormat="1">
      <c r="A145" s="41"/>
      <c r="B145" s="42"/>
      <c r="C145" s="43"/>
      <c r="D145" s="228" t="s">
        <v>202</v>
      </c>
      <c r="E145" s="43"/>
      <c r="F145" s="229" t="s">
        <v>1160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84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341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5" customFormat="1">
      <c r="A147" s="15"/>
      <c r="B147" s="255"/>
      <c r="C147" s="256"/>
      <c r="D147" s="235" t="s">
        <v>204</v>
      </c>
      <c r="E147" s="257" t="s">
        <v>19</v>
      </c>
      <c r="F147" s="258" t="s">
        <v>210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204</v>
      </c>
      <c r="AU147" s="265" t="s">
        <v>84</v>
      </c>
      <c r="AV147" s="15" t="s">
        <v>200</v>
      </c>
      <c r="AW147" s="15" t="s">
        <v>33</v>
      </c>
      <c r="AX147" s="15" t="s">
        <v>78</v>
      </c>
      <c r="AY147" s="265" t="s">
        <v>192</v>
      </c>
    </row>
    <row r="148" s="2" customFormat="1" ht="16.5" customHeight="1">
      <c r="A148" s="41"/>
      <c r="B148" s="42"/>
      <c r="C148" s="215" t="s">
        <v>321</v>
      </c>
      <c r="D148" s="215" t="s">
        <v>195</v>
      </c>
      <c r="E148" s="216" t="s">
        <v>1161</v>
      </c>
      <c r="F148" s="217" t="s">
        <v>1162</v>
      </c>
      <c r="G148" s="218" t="s">
        <v>566</v>
      </c>
      <c r="H148" s="219">
        <v>15</v>
      </c>
      <c r="I148" s="220"/>
      <c r="J148" s="221">
        <f>ROUND(I148*H148,2)</f>
        <v>0</v>
      </c>
      <c r="K148" s="217" t="s">
        <v>490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195</v>
      </c>
      <c r="AU148" s="226" t="s">
        <v>84</v>
      </c>
      <c r="AY148" s="20" t="s">
        <v>192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200</v>
      </c>
      <c r="BM148" s="226" t="s">
        <v>1163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310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5" customFormat="1">
      <c r="A150" s="15"/>
      <c r="B150" s="255"/>
      <c r="C150" s="256"/>
      <c r="D150" s="235" t="s">
        <v>204</v>
      </c>
      <c r="E150" s="257" t="s">
        <v>19</v>
      </c>
      <c r="F150" s="258" t="s">
        <v>210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204</v>
      </c>
      <c r="AU150" s="265" t="s">
        <v>84</v>
      </c>
      <c r="AV150" s="15" t="s">
        <v>200</v>
      </c>
      <c r="AW150" s="15" t="s">
        <v>33</v>
      </c>
      <c r="AX150" s="15" t="s">
        <v>78</v>
      </c>
      <c r="AY150" s="265" t="s">
        <v>192</v>
      </c>
    </row>
    <row r="151" s="12" customFormat="1" ht="22.8" customHeight="1">
      <c r="A151" s="12"/>
      <c r="B151" s="199"/>
      <c r="C151" s="200"/>
      <c r="D151" s="201" t="s">
        <v>70</v>
      </c>
      <c r="E151" s="213" t="s">
        <v>687</v>
      </c>
      <c r="F151" s="213" t="s">
        <v>1164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SUM(P152:P154)</f>
        <v>0</v>
      </c>
      <c r="Q151" s="207"/>
      <c r="R151" s="208">
        <f>SUM(R152:R154)</f>
        <v>0</v>
      </c>
      <c r="S151" s="207"/>
      <c r="T151" s="20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78</v>
      </c>
      <c r="AT151" s="211" t="s">
        <v>70</v>
      </c>
      <c r="AU151" s="211" t="s">
        <v>78</v>
      </c>
      <c r="AY151" s="210" t="s">
        <v>192</v>
      </c>
      <c r="BK151" s="212">
        <f>SUM(BK152:BK154)</f>
        <v>0</v>
      </c>
    </row>
    <row r="152" s="2" customFormat="1" ht="16.5" customHeight="1">
      <c r="A152" s="41"/>
      <c r="B152" s="42"/>
      <c r="C152" s="215" t="s">
        <v>333</v>
      </c>
      <c r="D152" s="215" t="s">
        <v>195</v>
      </c>
      <c r="E152" s="216" t="s">
        <v>1165</v>
      </c>
      <c r="F152" s="217" t="s">
        <v>1166</v>
      </c>
      <c r="G152" s="218" t="s">
        <v>1167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200</v>
      </c>
      <c r="AT152" s="226" t="s">
        <v>195</v>
      </c>
      <c r="AU152" s="226" t="s">
        <v>84</v>
      </c>
      <c r="AY152" s="20" t="s">
        <v>192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200</v>
      </c>
      <c r="BM152" s="226" t="s">
        <v>1168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12" customFormat="1" ht="22.8" customHeight="1">
      <c r="A155" s="12"/>
      <c r="B155" s="199"/>
      <c r="C155" s="200"/>
      <c r="D155" s="201" t="s">
        <v>70</v>
      </c>
      <c r="E155" s="213" t="s">
        <v>692</v>
      </c>
      <c r="F155" s="213" t="s">
        <v>1169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78</v>
      </c>
      <c r="AT155" s="211" t="s">
        <v>70</v>
      </c>
      <c r="AU155" s="211" t="s">
        <v>78</v>
      </c>
      <c r="AY155" s="210" t="s">
        <v>192</v>
      </c>
      <c r="BK155" s="212">
        <f>SUM(BK156:BK158)</f>
        <v>0</v>
      </c>
    </row>
    <row r="156" s="2" customFormat="1" ht="16.5" customHeight="1">
      <c r="A156" s="41"/>
      <c r="B156" s="42"/>
      <c r="C156" s="215" t="s">
        <v>341</v>
      </c>
      <c r="D156" s="215" t="s">
        <v>195</v>
      </c>
      <c r="E156" s="216" t="s">
        <v>1170</v>
      </c>
      <c r="F156" s="217" t="s">
        <v>1171</v>
      </c>
      <c r="G156" s="218" t="s">
        <v>1167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200</v>
      </c>
      <c r="AT156" s="226" t="s">
        <v>195</v>
      </c>
      <c r="AU156" s="226" t="s">
        <v>84</v>
      </c>
      <c r="AY156" s="20" t="s">
        <v>192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200</v>
      </c>
      <c r="BM156" s="226" t="s">
        <v>1172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12" customFormat="1" ht="22.8" customHeight="1">
      <c r="A159" s="12"/>
      <c r="B159" s="199"/>
      <c r="C159" s="200"/>
      <c r="D159" s="201" t="s">
        <v>70</v>
      </c>
      <c r="E159" s="213" t="s">
        <v>1173</v>
      </c>
      <c r="F159" s="213" t="s">
        <v>1174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SUM(P160:P328)</f>
        <v>0</v>
      </c>
      <c r="Q159" s="207"/>
      <c r="R159" s="208">
        <f>SUM(R160:R328)</f>
        <v>0.041819500000000003</v>
      </c>
      <c r="S159" s="207"/>
      <c r="T159" s="209">
        <f>SUM(T160:T328)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70</v>
      </c>
      <c r="AU159" s="211" t="s">
        <v>78</v>
      </c>
      <c r="AY159" s="210" t="s">
        <v>192</v>
      </c>
      <c r="BK159" s="212">
        <f>SUM(BK160:BK328)</f>
        <v>0</v>
      </c>
    </row>
    <row r="160" s="2" customFormat="1" ht="24.15" customHeight="1">
      <c r="A160" s="41"/>
      <c r="B160" s="42"/>
      <c r="C160" s="215" t="s">
        <v>346</v>
      </c>
      <c r="D160" s="215" t="s">
        <v>195</v>
      </c>
      <c r="E160" s="216" t="s">
        <v>1175</v>
      </c>
      <c r="F160" s="217" t="s">
        <v>1176</v>
      </c>
      <c r="G160" s="218" t="s">
        <v>198</v>
      </c>
      <c r="H160" s="219">
        <v>1</v>
      </c>
      <c r="I160" s="220"/>
      <c r="J160" s="221">
        <f>ROUND(I160*H160,2)</f>
        <v>0</v>
      </c>
      <c r="K160" s="217" t="s">
        <v>199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321</v>
      </c>
      <c r="AT160" s="226" t="s">
        <v>195</v>
      </c>
      <c r="AU160" s="226" t="s">
        <v>84</v>
      </c>
      <c r="AY160" s="20" t="s">
        <v>192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321</v>
      </c>
      <c r="BM160" s="226" t="s">
        <v>1177</v>
      </c>
    </row>
    <row r="161" s="2" customFormat="1">
      <c r="A161" s="41"/>
      <c r="B161" s="42"/>
      <c r="C161" s="43"/>
      <c r="D161" s="228" t="s">
        <v>202</v>
      </c>
      <c r="E161" s="43"/>
      <c r="F161" s="229" t="s">
        <v>1178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84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78</v>
      </c>
      <c r="G162" s="245"/>
      <c r="H162" s="248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2" customFormat="1" ht="16.5" customHeight="1">
      <c r="A164" s="41"/>
      <c r="B164" s="42"/>
      <c r="C164" s="266" t="s">
        <v>350</v>
      </c>
      <c r="D164" s="266" t="s">
        <v>211</v>
      </c>
      <c r="E164" s="267" t="s">
        <v>1179</v>
      </c>
      <c r="F164" s="268" t="s">
        <v>1180</v>
      </c>
      <c r="G164" s="269" t="s">
        <v>198</v>
      </c>
      <c r="H164" s="270">
        <v>1</v>
      </c>
      <c r="I164" s="271"/>
      <c r="J164" s="272">
        <f>ROUND(I164*H164,2)</f>
        <v>0</v>
      </c>
      <c r="K164" s="268" t="s">
        <v>199</v>
      </c>
      <c r="L164" s="273"/>
      <c r="M164" s="274" t="s">
        <v>19</v>
      </c>
      <c r="N164" s="275" t="s">
        <v>43</v>
      </c>
      <c r="O164" s="87"/>
      <c r="P164" s="224">
        <f>O164*H164</f>
        <v>0</v>
      </c>
      <c r="Q164" s="224">
        <v>9.0000000000000006E-05</v>
      </c>
      <c r="R164" s="224">
        <f>Q164*H164</f>
        <v>9.0000000000000006E-05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423</v>
      </c>
      <c r="AT164" s="226" t="s">
        <v>211</v>
      </c>
      <c r="AU164" s="226" t="s">
        <v>84</v>
      </c>
      <c r="AY164" s="20" t="s">
        <v>192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321</v>
      </c>
      <c r="BM164" s="226" t="s">
        <v>1181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24.15" customHeight="1">
      <c r="A167" s="41"/>
      <c r="B167" s="42"/>
      <c r="C167" s="215" t="s">
        <v>7</v>
      </c>
      <c r="D167" s="215" t="s">
        <v>195</v>
      </c>
      <c r="E167" s="216" t="s">
        <v>1182</v>
      </c>
      <c r="F167" s="217" t="s">
        <v>1183</v>
      </c>
      <c r="G167" s="218" t="s">
        <v>198</v>
      </c>
      <c r="H167" s="219">
        <v>2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1184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1185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84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66" t="s">
        <v>360</v>
      </c>
      <c r="D171" s="266" t="s">
        <v>211</v>
      </c>
      <c r="E171" s="267" t="s">
        <v>1186</v>
      </c>
      <c r="F171" s="268" t="s">
        <v>1187</v>
      </c>
      <c r="G171" s="269" t="s">
        <v>198</v>
      </c>
      <c r="H171" s="270">
        <v>2</v>
      </c>
      <c r="I171" s="271"/>
      <c r="J171" s="272">
        <f>ROUND(I171*H171,2)</f>
        <v>0</v>
      </c>
      <c r="K171" s="268" t="s">
        <v>199</v>
      </c>
      <c r="L171" s="273"/>
      <c r="M171" s="274" t="s">
        <v>19</v>
      </c>
      <c r="N171" s="275" t="s">
        <v>43</v>
      </c>
      <c r="O171" s="87"/>
      <c r="P171" s="224">
        <f>O171*H171</f>
        <v>0</v>
      </c>
      <c r="Q171" s="224">
        <v>0.00010000000000000001</v>
      </c>
      <c r="R171" s="224">
        <f>Q171*H171</f>
        <v>0.00020000000000000001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423</v>
      </c>
      <c r="AT171" s="226" t="s">
        <v>211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1188</v>
      </c>
    </row>
    <row r="172" s="14" customFormat="1">
      <c r="A172" s="14"/>
      <c r="B172" s="244"/>
      <c r="C172" s="245"/>
      <c r="D172" s="235" t="s">
        <v>204</v>
      </c>
      <c r="E172" s="246" t="s">
        <v>19</v>
      </c>
      <c r="F172" s="247" t="s">
        <v>84</v>
      </c>
      <c r="G172" s="245"/>
      <c r="H172" s="248">
        <v>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204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192</v>
      </c>
    </row>
    <row r="173" s="15" customFormat="1">
      <c r="A173" s="15"/>
      <c r="B173" s="255"/>
      <c r="C173" s="256"/>
      <c r="D173" s="235" t="s">
        <v>204</v>
      </c>
      <c r="E173" s="257" t="s">
        <v>19</v>
      </c>
      <c r="F173" s="258" t="s">
        <v>210</v>
      </c>
      <c r="G173" s="256"/>
      <c r="H173" s="259">
        <v>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204</v>
      </c>
      <c r="AU173" s="265" t="s">
        <v>84</v>
      </c>
      <c r="AV173" s="15" t="s">
        <v>200</v>
      </c>
      <c r="AW173" s="15" t="s">
        <v>33</v>
      </c>
      <c r="AX173" s="15" t="s">
        <v>78</v>
      </c>
      <c r="AY173" s="265" t="s">
        <v>192</v>
      </c>
    </row>
    <row r="174" s="2" customFormat="1" ht="24.15" customHeight="1">
      <c r="A174" s="41"/>
      <c r="B174" s="42"/>
      <c r="C174" s="215" t="s">
        <v>366</v>
      </c>
      <c r="D174" s="215" t="s">
        <v>195</v>
      </c>
      <c r="E174" s="216" t="s">
        <v>1189</v>
      </c>
      <c r="F174" s="217" t="s">
        <v>1190</v>
      </c>
      <c r="G174" s="218" t="s">
        <v>198</v>
      </c>
      <c r="H174" s="219">
        <v>2</v>
      </c>
      <c r="I174" s="220"/>
      <c r="J174" s="221">
        <f>ROUND(I174*H174,2)</f>
        <v>0</v>
      </c>
      <c r="K174" s="217" t="s">
        <v>199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321</v>
      </c>
      <c r="AT174" s="226" t="s">
        <v>195</v>
      </c>
      <c r="AU174" s="226" t="s">
        <v>84</v>
      </c>
      <c r="AY174" s="20" t="s">
        <v>192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321</v>
      </c>
      <c r="BM174" s="226" t="s">
        <v>1191</v>
      </c>
    </row>
    <row r="175" s="2" customFormat="1">
      <c r="A175" s="41"/>
      <c r="B175" s="42"/>
      <c r="C175" s="43"/>
      <c r="D175" s="228" t="s">
        <v>202</v>
      </c>
      <c r="E175" s="43"/>
      <c r="F175" s="229" t="s">
        <v>1192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202</v>
      </c>
      <c r="AU175" s="20" t="s">
        <v>84</v>
      </c>
    </row>
    <row r="176" s="14" customFormat="1">
      <c r="A176" s="14"/>
      <c r="B176" s="244"/>
      <c r="C176" s="245"/>
      <c r="D176" s="235" t="s">
        <v>204</v>
      </c>
      <c r="E176" s="246" t="s">
        <v>19</v>
      </c>
      <c r="F176" s="247" t="s">
        <v>84</v>
      </c>
      <c r="G176" s="245"/>
      <c r="H176" s="248">
        <v>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204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192</v>
      </c>
    </row>
    <row r="177" s="15" customFormat="1">
      <c r="A177" s="15"/>
      <c r="B177" s="255"/>
      <c r="C177" s="256"/>
      <c r="D177" s="235" t="s">
        <v>204</v>
      </c>
      <c r="E177" s="257" t="s">
        <v>19</v>
      </c>
      <c r="F177" s="258" t="s">
        <v>210</v>
      </c>
      <c r="G177" s="256"/>
      <c r="H177" s="259">
        <v>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204</v>
      </c>
      <c r="AU177" s="265" t="s">
        <v>84</v>
      </c>
      <c r="AV177" s="15" t="s">
        <v>200</v>
      </c>
      <c r="AW177" s="15" t="s">
        <v>33</v>
      </c>
      <c r="AX177" s="15" t="s">
        <v>78</v>
      </c>
      <c r="AY177" s="265" t="s">
        <v>192</v>
      </c>
    </row>
    <row r="178" s="2" customFormat="1" ht="16.5" customHeight="1">
      <c r="A178" s="41"/>
      <c r="B178" s="42"/>
      <c r="C178" s="266" t="s">
        <v>371</v>
      </c>
      <c r="D178" s="266" t="s">
        <v>211</v>
      </c>
      <c r="E178" s="267" t="s">
        <v>1193</v>
      </c>
      <c r="F178" s="268" t="s">
        <v>1194</v>
      </c>
      <c r="G178" s="269" t="s">
        <v>198</v>
      </c>
      <c r="H178" s="270">
        <v>2</v>
      </c>
      <c r="I178" s="271"/>
      <c r="J178" s="272">
        <f>ROUND(I178*H178,2)</f>
        <v>0</v>
      </c>
      <c r="K178" s="268" t="s">
        <v>199</v>
      </c>
      <c r="L178" s="273"/>
      <c r="M178" s="274" t="s">
        <v>19</v>
      </c>
      <c r="N178" s="275" t="s">
        <v>43</v>
      </c>
      <c r="O178" s="87"/>
      <c r="P178" s="224">
        <f>O178*H178</f>
        <v>0</v>
      </c>
      <c r="Q178" s="224">
        <v>9.0000000000000006E-05</v>
      </c>
      <c r="R178" s="224">
        <f>Q178*H178</f>
        <v>0.00018000000000000001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423</v>
      </c>
      <c r="AT178" s="226" t="s">
        <v>211</v>
      </c>
      <c r="AU178" s="226" t="s">
        <v>84</v>
      </c>
      <c r="AY178" s="20" t="s">
        <v>192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321</v>
      </c>
      <c r="BM178" s="226" t="s">
        <v>1195</v>
      </c>
    </row>
    <row r="179" s="14" customFormat="1">
      <c r="A179" s="14"/>
      <c r="B179" s="244"/>
      <c r="C179" s="245"/>
      <c r="D179" s="235" t="s">
        <v>204</v>
      </c>
      <c r="E179" s="246" t="s">
        <v>19</v>
      </c>
      <c r="F179" s="247" t="s">
        <v>84</v>
      </c>
      <c r="G179" s="245"/>
      <c r="H179" s="248">
        <v>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204</v>
      </c>
      <c r="AU179" s="254" t="s">
        <v>84</v>
      </c>
      <c r="AV179" s="14" t="s">
        <v>84</v>
      </c>
      <c r="AW179" s="14" t="s">
        <v>33</v>
      </c>
      <c r="AX179" s="14" t="s">
        <v>71</v>
      </c>
      <c r="AY179" s="254" t="s">
        <v>192</v>
      </c>
    </row>
    <row r="180" s="15" customFormat="1">
      <c r="A180" s="15"/>
      <c r="B180" s="255"/>
      <c r="C180" s="256"/>
      <c r="D180" s="235" t="s">
        <v>204</v>
      </c>
      <c r="E180" s="257" t="s">
        <v>19</v>
      </c>
      <c r="F180" s="258" t="s">
        <v>210</v>
      </c>
      <c r="G180" s="256"/>
      <c r="H180" s="259">
        <v>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204</v>
      </c>
      <c r="AU180" s="265" t="s">
        <v>84</v>
      </c>
      <c r="AV180" s="15" t="s">
        <v>200</v>
      </c>
      <c r="AW180" s="15" t="s">
        <v>33</v>
      </c>
      <c r="AX180" s="15" t="s">
        <v>78</v>
      </c>
      <c r="AY180" s="265" t="s">
        <v>192</v>
      </c>
    </row>
    <row r="181" s="2" customFormat="1" ht="21.75" customHeight="1">
      <c r="A181" s="41"/>
      <c r="B181" s="42"/>
      <c r="C181" s="215" t="s">
        <v>379</v>
      </c>
      <c r="D181" s="215" t="s">
        <v>195</v>
      </c>
      <c r="E181" s="216" t="s">
        <v>1196</v>
      </c>
      <c r="F181" s="217" t="s">
        <v>1197</v>
      </c>
      <c r="G181" s="218" t="s">
        <v>198</v>
      </c>
      <c r="H181" s="219">
        <v>1</v>
      </c>
      <c r="I181" s="220"/>
      <c r="J181" s="221">
        <f>ROUND(I181*H181,2)</f>
        <v>0</v>
      </c>
      <c r="K181" s="217" t="s">
        <v>199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321</v>
      </c>
      <c r="AT181" s="226" t="s">
        <v>195</v>
      </c>
      <c r="AU181" s="226" t="s">
        <v>84</v>
      </c>
      <c r="AY181" s="20" t="s">
        <v>192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321</v>
      </c>
      <c r="BM181" s="226" t="s">
        <v>1198</v>
      </c>
    </row>
    <row r="182" s="2" customFormat="1">
      <c r="A182" s="41"/>
      <c r="B182" s="42"/>
      <c r="C182" s="43"/>
      <c r="D182" s="228" t="s">
        <v>202</v>
      </c>
      <c r="E182" s="43"/>
      <c r="F182" s="229" t="s">
        <v>1199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84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78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5" customFormat="1">
      <c r="A184" s="15"/>
      <c r="B184" s="255"/>
      <c r="C184" s="256"/>
      <c r="D184" s="235" t="s">
        <v>204</v>
      </c>
      <c r="E184" s="257" t="s">
        <v>19</v>
      </c>
      <c r="F184" s="258" t="s">
        <v>210</v>
      </c>
      <c r="G184" s="256"/>
      <c r="H184" s="259">
        <v>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204</v>
      </c>
      <c r="AU184" s="265" t="s">
        <v>84</v>
      </c>
      <c r="AV184" s="15" t="s">
        <v>200</v>
      </c>
      <c r="AW184" s="15" t="s">
        <v>33</v>
      </c>
      <c r="AX184" s="15" t="s">
        <v>78</v>
      </c>
      <c r="AY184" s="265" t="s">
        <v>192</v>
      </c>
    </row>
    <row r="185" s="2" customFormat="1" ht="16.5" customHeight="1">
      <c r="A185" s="41"/>
      <c r="B185" s="42"/>
      <c r="C185" s="266" t="s">
        <v>384</v>
      </c>
      <c r="D185" s="266" t="s">
        <v>211</v>
      </c>
      <c r="E185" s="267" t="s">
        <v>1200</v>
      </c>
      <c r="F185" s="268" t="s">
        <v>1201</v>
      </c>
      <c r="G185" s="269" t="s">
        <v>566</v>
      </c>
      <c r="H185" s="270">
        <v>1</v>
      </c>
      <c r="I185" s="271"/>
      <c r="J185" s="272">
        <f>ROUND(I185*H185,2)</f>
        <v>0</v>
      </c>
      <c r="K185" s="268" t="s">
        <v>490</v>
      </c>
      <c r="L185" s="273"/>
      <c r="M185" s="274" t="s">
        <v>19</v>
      </c>
      <c r="N185" s="275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423</v>
      </c>
      <c r="AT185" s="226" t="s">
        <v>211</v>
      </c>
      <c r="AU185" s="226" t="s">
        <v>84</v>
      </c>
      <c r="AY185" s="20" t="s">
        <v>192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321</v>
      </c>
      <c r="BM185" s="226" t="s">
        <v>1202</v>
      </c>
    </row>
    <row r="186" s="14" customFormat="1">
      <c r="A186" s="14"/>
      <c r="B186" s="244"/>
      <c r="C186" s="245"/>
      <c r="D186" s="235" t="s">
        <v>204</v>
      </c>
      <c r="E186" s="246" t="s">
        <v>19</v>
      </c>
      <c r="F186" s="247" t="s">
        <v>78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204</v>
      </c>
      <c r="AU186" s="254" t="s">
        <v>84</v>
      </c>
      <c r="AV186" s="14" t="s">
        <v>84</v>
      </c>
      <c r="AW186" s="14" t="s">
        <v>33</v>
      </c>
      <c r="AX186" s="14" t="s">
        <v>71</v>
      </c>
      <c r="AY186" s="254" t="s">
        <v>192</v>
      </c>
    </row>
    <row r="187" s="15" customFormat="1">
      <c r="A187" s="15"/>
      <c r="B187" s="255"/>
      <c r="C187" s="256"/>
      <c r="D187" s="235" t="s">
        <v>204</v>
      </c>
      <c r="E187" s="257" t="s">
        <v>19</v>
      </c>
      <c r="F187" s="258" t="s">
        <v>210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204</v>
      </c>
      <c r="AU187" s="265" t="s">
        <v>84</v>
      </c>
      <c r="AV187" s="15" t="s">
        <v>200</v>
      </c>
      <c r="AW187" s="15" t="s">
        <v>33</v>
      </c>
      <c r="AX187" s="15" t="s">
        <v>78</v>
      </c>
      <c r="AY187" s="265" t="s">
        <v>192</v>
      </c>
    </row>
    <row r="188" s="2" customFormat="1" ht="21.75" customHeight="1">
      <c r="A188" s="41"/>
      <c r="B188" s="42"/>
      <c r="C188" s="215" t="s">
        <v>391</v>
      </c>
      <c r="D188" s="215" t="s">
        <v>195</v>
      </c>
      <c r="E188" s="216" t="s">
        <v>1203</v>
      </c>
      <c r="F188" s="217" t="s">
        <v>1204</v>
      </c>
      <c r="G188" s="218" t="s">
        <v>198</v>
      </c>
      <c r="H188" s="219">
        <v>11</v>
      </c>
      <c r="I188" s="220"/>
      <c r="J188" s="221">
        <f>ROUND(I188*H188,2)</f>
        <v>0</v>
      </c>
      <c r="K188" s="217" t="s">
        <v>199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321</v>
      </c>
      <c r="AT188" s="226" t="s">
        <v>195</v>
      </c>
      <c r="AU188" s="226" t="s">
        <v>84</v>
      </c>
      <c r="AY188" s="20" t="s">
        <v>192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321</v>
      </c>
      <c r="BM188" s="226" t="s">
        <v>1205</v>
      </c>
    </row>
    <row r="189" s="2" customFormat="1">
      <c r="A189" s="41"/>
      <c r="B189" s="42"/>
      <c r="C189" s="43"/>
      <c r="D189" s="228" t="s">
        <v>202</v>
      </c>
      <c r="E189" s="43"/>
      <c r="F189" s="229" t="s">
        <v>1206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84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263</v>
      </c>
      <c r="G190" s="245"/>
      <c r="H190" s="248">
        <v>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5" customFormat="1">
      <c r="A192" s="15"/>
      <c r="B192" s="255"/>
      <c r="C192" s="256"/>
      <c r="D192" s="235" t="s">
        <v>204</v>
      </c>
      <c r="E192" s="257" t="s">
        <v>19</v>
      </c>
      <c r="F192" s="258" t="s">
        <v>210</v>
      </c>
      <c r="G192" s="256"/>
      <c r="H192" s="259">
        <v>11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204</v>
      </c>
      <c r="AU192" s="265" t="s">
        <v>84</v>
      </c>
      <c r="AV192" s="15" t="s">
        <v>200</v>
      </c>
      <c r="AW192" s="15" t="s">
        <v>33</v>
      </c>
      <c r="AX192" s="15" t="s">
        <v>78</v>
      </c>
      <c r="AY192" s="265" t="s">
        <v>192</v>
      </c>
    </row>
    <row r="193" s="2" customFormat="1" ht="16.5" customHeight="1">
      <c r="A193" s="41"/>
      <c r="B193" s="42"/>
      <c r="C193" s="266" t="s">
        <v>396</v>
      </c>
      <c r="D193" s="266" t="s">
        <v>211</v>
      </c>
      <c r="E193" s="267" t="s">
        <v>1207</v>
      </c>
      <c r="F193" s="268" t="s">
        <v>1208</v>
      </c>
      <c r="G193" s="269" t="s">
        <v>198</v>
      </c>
      <c r="H193" s="270">
        <v>9</v>
      </c>
      <c r="I193" s="271"/>
      <c r="J193" s="272">
        <f>ROUND(I193*H193,2)</f>
        <v>0</v>
      </c>
      <c r="K193" s="268" t="s">
        <v>490</v>
      </c>
      <c r="L193" s="273"/>
      <c r="M193" s="274" t="s">
        <v>19</v>
      </c>
      <c r="N193" s="275" t="s">
        <v>43</v>
      </c>
      <c r="O193" s="87"/>
      <c r="P193" s="224">
        <f>O193*H193</f>
        <v>0</v>
      </c>
      <c r="Q193" s="224">
        <v>0.00012</v>
      </c>
      <c r="R193" s="224">
        <f>Q193*H193</f>
        <v>0.00108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423</v>
      </c>
      <c r="AT193" s="226" t="s">
        <v>211</v>
      </c>
      <c r="AU193" s="226" t="s">
        <v>84</v>
      </c>
      <c r="AY193" s="20" t="s">
        <v>192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321</v>
      </c>
      <c r="BM193" s="226" t="s">
        <v>1209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263</v>
      </c>
      <c r="G194" s="245"/>
      <c r="H194" s="248">
        <v>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5" customFormat="1">
      <c r="A195" s="15"/>
      <c r="B195" s="255"/>
      <c r="C195" s="256"/>
      <c r="D195" s="235" t="s">
        <v>204</v>
      </c>
      <c r="E195" s="257" t="s">
        <v>19</v>
      </c>
      <c r="F195" s="258" t="s">
        <v>210</v>
      </c>
      <c r="G195" s="256"/>
      <c r="H195" s="259">
        <v>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204</v>
      </c>
      <c r="AU195" s="265" t="s">
        <v>84</v>
      </c>
      <c r="AV195" s="15" t="s">
        <v>200</v>
      </c>
      <c r="AW195" s="15" t="s">
        <v>33</v>
      </c>
      <c r="AX195" s="15" t="s">
        <v>78</v>
      </c>
      <c r="AY195" s="265" t="s">
        <v>192</v>
      </c>
    </row>
    <row r="196" s="2" customFormat="1" ht="16.5" customHeight="1">
      <c r="A196" s="41"/>
      <c r="B196" s="42"/>
      <c r="C196" s="266" t="s">
        <v>401</v>
      </c>
      <c r="D196" s="266" t="s">
        <v>211</v>
      </c>
      <c r="E196" s="267" t="s">
        <v>1210</v>
      </c>
      <c r="F196" s="268" t="s">
        <v>1211</v>
      </c>
      <c r="G196" s="269" t="s">
        <v>198</v>
      </c>
      <c r="H196" s="270">
        <v>2</v>
      </c>
      <c r="I196" s="271"/>
      <c r="J196" s="272">
        <f>ROUND(I196*H196,2)</f>
        <v>0</v>
      </c>
      <c r="K196" s="268" t="s">
        <v>490</v>
      </c>
      <c r="L196" s="273"/>
      <c r="M196" s="274" t="s">
        <v>19</v>
      </c>
      <c r="N196" s="275" t="s">
        <v>43</v>
      </c>
      <c r="O196" s="87"/>
      <c r="P196" s="224">
        <f>O196*H196</f>
        <v>0</v>
      </c>
      <c r="Q196" s="224">
        <v>0.00012</v>
      </c>
      <c r="R196" s="224">
        <f>Q196*H196</f>
        <v>0.00024000000000000001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423</v>
      </c>
      <c r="AT196" s="226" t="s">
        <v>211</v>
      </c>
      <c r="AU196" s="226" t="s">
        <v>84</v>
      </c>
      <c r="AY196" s="20" t="s">
        <v>192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321</v>
      </c>
      <c r="BM196" s="226" t="s">
        <v>1212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84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5" customFormat="1">
      <c r="A198" s="15"/>
      <c r="B198" s="255"/>
      <c r="C198" s="256"/>
      <c r="D198" s="235" t="s">
        <v>204</v>
      </c>
      <c r="E198" s="257" t="s">
        <v>19</v>
      </c>
      <c r="F198" s="258" t="s">
        <v>210</v>
      </c>
      <c r="G198" s="256"/>
      <c r="H198" s="259">
        <v>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204</v>
      </c>
      <c r="AU198" s="265" t="s">
        <v>84</v>
      </c>
      <c r="AV198" s="15" t="s">
        <v>200</v>
      </c>
      <c r="AW198" s="15" t="s">
        <v>33</v>
      </c>
      <c r="AX198" s="15" t="s">
        <v>78</v>
      </c>
      <c r="AY198" s="265" t="s">
        <v>192</v>
      </c>
    </row>
    <row r="199" s="2" customFormat="1" ht="16.5" customHeight="1">
      <c r="A199" s="41"/>
      <c r="B199" s="42"/>
      <c r="C199" s="266" t="s">
        <v>407</v>
      </c>
      <c r="D199" s="266" t="s">
        <v>211</v>
      </c>
      <c r="E199" s="267" t="s">
        <v>1213</v>
      </c>
      <c r="F199" s="268" t="s">
        <v>1214</v>
      </c>
      <c r="G199" s="269" t="s">
        <v>198</v>
      </c>
      <c r="H199" s="270">
        <v>2</v>
      </c>
      <c r="I199" s="271"/>
      <c r="J199" s="272">
        <f>ROUND(I199*H199,2)</f>
        <v>0</v>
      </c>
      <c r="K199" s="268" t="s">
        <v>199</v>
      </c>
      <c r="L199" s="273"/>
      <c r="M199" s="274" t="s">
        <v>19</v>
      </c>
      <c r="N199" s="275" t="s">
        <v>43</v>
      </c>
      <c r="O199" s="87"/>
      <c r="P199" s="224">
        <f>O199*H199</f>
        <v>0</v>
      </c>
      <c r="Q199" s="224">
        <v>1.0000000000000001E-05</v>
      </c>
      <c r="R199" s="224">
        <f>Q199*H199</f>
        <v>2.0000000000000002E-05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423</v>
      </c>
      <c r="AT199" s="226" t="s">
        <v>211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1215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5" customFormat="1">
      <c r="A201" s="15"/>
      <c r="B201" s="255"/>
      <c r="C201" s="256"/>
      <c r="D201" s="235" t="s">
        <v>204</v>
      </c>
      <c r="E201" s="257" t="s">
        <v>19</v>
      </c>
      <c r="F201" s="258" t="s">
        <v>210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204</v>
      </c>
      <c r="AU201" s="265" t="s">
        <v>84</v>
      </c>
      <c r="AV201" s="15" t="s">
        <v>200</v>
      </c>
      <c r="AW201" s="15" t="s">
        <v>33</v>
      </c>
      <c r="AX201" s="15" t="s">
        <v>78</v>
      </c>
      <c r="AY201" s="265" t="s">
        <v>192</v>
      </c>
    </row>
    <row r="202" s="2" customFormat="1" ht="24.15" customHeight="1">
      <c r="A202" s="41"/>
      <c r="B202" s="42"/>
      <c r="C202" s="215" t="s">
        <v>414</v>
      </c>
      <c r="D202" s="215" t="s">
        <v>195</v>
      </c>
      <c r="E202" s="216" t="s">
        <v>1216</v>
      </c>
      <c r="F202" s="217" t="s">
        <v>1217</v>
      </c>
      <c r="G202" s="218" t="s">
        <v>198</v>
      </c>
      <c r="H202" s="219">
        <v>18</v>
      </c>
      <c r="I202" s="220"/>
      <c r="J202" s="221">
        <f>ROUND(I202*H202,2)</f>
        <v>0</v>
      </c>
      <c r="K202" s="217" t="s">
        <v>199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321</v>
      </c>
      <c r="AT202" s="226" t="s">
        <v>195</v>
      </c>
      <c r="AU202" s="226" t="s">
        <v>84</v>
      </c>
      <c r="AY202" s="20" t="s">
        <v>192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321</v>
      </c>
      <c r="BM202" s="226" t="s">
        <v>1218</v>
      </c>
    </row>
    <row r="203" s="2" customFormat="1">
      <c r="A203" s="41"/>
      <c r="B203" s="42"/>
      <c r="C203" s="43"/>
      <c r="D203" s="228" t="s">
        <v>202</v>
      </c>
      <c r="E203" s="43"/>
      <c r="F203" s="229" t="s">
        <v>1219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202</v>
      </c>
      <c r="AU203" s="20" t="s">
        <v>84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78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200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236</v>
      </c>
      <c r="G206" s="245"/>
      <c r="H206" s="248">
        <v>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250</v>
      </c>
      <c r="G207" s="245"/>
      <c r="H207" s="248">
        <v>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5" customFormat="1">
      <c r="A208" s="15"/>
      <c r="B208" s="255"/>
      <c r="C208" s="256"/>
      <c r="D208" s="235" t="s">
        <v>204</v>
      </c>
      <c r="E208" s="257" t="s">
        <v>19</v>
      </c>
      <c r="F208" s="258" t="s">
        <v>210</v>
      </c>
      <c r="G208" s="256"/>
      <c r="H208" s="259">
        <v>18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204</v>
      </c>
      <c r="AU208" s="265" t="s">
        <v>84</v>
      </c>
      <c r="AV208" s="15" t="s">
        <v>200</v>
      </c>
      <c r="AW208" s="15" t="s">
        <v>33</v>
      </c>
      <c r="AX208" s="15" t="s">
        <v>78</v>
      </c>
      <c r="AY208" s="265" t="s">
        <v>192</v>
      </c>
    </row>
    <row r="209" s="2" customFormat="1" ht="16.5" customHeight="1">
      <c r="A209" s="41"/>
      <c r="B209" s="42"/>
      <c r="C209" s="266" t="s">
        <v>423</v>
      </c>
      <c r="D209" s="266" t="s">
        <v>211</v>
      </c>
      <c r="E209" s="267" t="s">
        <v>1220</v>
      </c>
      <c r="F209" s="268" t="s">
        <v>1221</v>
      </c>
      <c r="G209" s="269" t="s">
        <v>198</v>
      </c>
      <c r="H209" s="270">
        <v>1</v>
      </c>
      <c r="I209" s="271"/>
      <c r="J209" s="272">
        <f>ROUND(I209*H209,2)</f>
        <v>0</v>
      </c>
      <c r="K209" s="268" t="s">
        <v>199</v>
      </c>
      <c r="L209" s="273"/>
      <c r="M209" s="274" t="s">
        <v>19</v>
      </c>
      <c r="N209" s="275" t="s">
        <v>43</v>
      </c>
      <c r="O209" s="87"/>
      <c r="P209" s="224">
        <f>O209*H209</f>
        <v>0</v>
      </c>
      <c r="Q209" s="224">
        <v>4.0000000000000003E-05</v>
      </c>
      <c r="R209" s="224">
        <f>Q209*H209</f>
        <v>4.0000000000000003E-05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423</v>
      </c>
      <c r="AT209" s="226" t="s">
        <v>211</v>
      </c>
      <c r="AU209" s="226" t="s">
        <v>84</v>
      </c>
      <c r="AY209" s="20" t="s">
        <v>192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321</v>
      </c>
      <c r="BM209" s="226" t="s">
        <v>1222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78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5" customFormat="1">
      <c r="A211" s="15"/>
      <c r="B211" s="255"/>
      <c r="C211" s="256"/>
      <c r="D211" s="235" t="s">
        <v>204</v>
      </c>
      <c r="E211" s="257" t="s">
        <v>19</v>
      </c>
      <c r="F211" s="258" t="s">
        <v>210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204</v>
      </c>
      <c r="AU211" s="265" t="s">
        <v>84</v>
      </c>
      <c r="AV211" s="15" t="s">
        <v>200</v>
      </c>
      <c r="AW211" s="15" t="s">
        <v>33</v>
      </c>
      <c r="AX211" s="15" t="s">
        <v>78</v>
      </c>
      <c r="AY211" s="265" t="s">
        <v>192</v>
      </c>
    </row>
    <row r="212" s="2" customFormat="1" ht="16.5" customHeight="1">
      <c r="A212" s="41"/>
      <c r="B212" s="42"/>
      <c r="C212" s="266" t="s">
        <v>428</v>
      </c>
      <c r="D212" s="266" t="s">
        <v>211</v>
      </c>
      <c r="E212" s="267" t="s">
        <v>1223</v>
      </c>
      <c r="F212" s="268" t="s">
        <v>1224</v>
      </c>
      <c r="G212" s="269" t="s">
        <v>198</v>
      </c>
      <c r="H212" s="270">
        <v>4</v>
      </c>
      <c r="I212" s="271"/>
      <c r="J212" s="272">
        <f>ROUND(I212*H212,2)</f>
        <v>0</v>
      </c>
      <c r="K212" s="268" t="s">
        <v>199</v>
      </c>
      <c r="L212" s="273"/>
      <c r="M212" s="274" t="s">
        <v>19</v>
      </c>
      <c r="N212" s="275" t="s">
        <v>43</v>
      </c>
      <c r="O212" s="87"/>
      <c r="P212" s="224">
        <f>O212*H212</f>
        <v>0</v>
      </c>
      <c r="Q212" s="224">
        <v>4.0000000000000003E-05</v>
      </c>
      <c r="R212" s="224">
        <f>Q212*H212</f>
        <v>0.00016000000000000001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423</v>
      </c>
      <c r="AT212" s="226" t="s">
        <v>211</v>
      </c>
      <c r="AU212" s="226" t="s">
        <v>84</v>
      </c>
      <c r="AY212" s="20" t="s">
        <v>192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321</v>
      </c>
      <c r="BM212" s="226" t="s">
        <v>1225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200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16.5" customHeight="1">
      <c r="A215" s="41"/>
      <c r="B215" s="42"/>
      <c r="C215" s="266" t="s">
        <v>432</v>
      </c>
      <c r="D215" s="266" t="s">
        <v>211</v>
      </c>
      <c r="E215" s="267" t="s">
        <v>1226</v>
      </c>
      <c r="F215" s="268" t="s">
        <v>1227</v>
      </c>
      <c r="G215" s="269" t="s">
        <v>198</v>
      </c>
      <c r="H215" s="270">
        <v>6</v>
      </c>
      <c r="I215" s="271"/>
      <c r="J215" s="272">
        <f>ROUND(I215*H215,2)</f>
        <v>0</v>
      </c>
      <c r="K215" s="268" t="s">
        <v>19</v>
      </c>
      <c r="L215" s="273"/>
      <c r="M215" s="274" t="s">
        <v>19</v>
      </c>
      <c r="N215" s="275" t="s">
        <v>43</v>
      </c>
      <c r="O215" s="87"/>
      <c r="P215" s="224">
        <f>O215*H215</f>
        <v>0</v>
      </c>
      <c r="Q215" s="224">
        <v>3.0000000000000001E-05</v>
      </c>
      <c r="R215" s="224">
        <f>Q215*H215</f>
        <v>0.00018000000000000001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423</v>
      </c>
      <c r="AT215" s="226" t="s">
        <v>211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1228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236</v>
      </c>
      <c r="G216" s="245"/>
      <c r="H216" s="248">
        <v>6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5" customFormat="1">
      <c r="A217" s="15"/>
      <c r="B217" s="255"/>
      <c r="C217" s="256"/>
      <c r="D217" s="235" t="s">
        <v>204</v>
      </c>
      <c r="E217" s="257" t="s">
        <v>19</v>
      </c>
      <c r="F217" s="258" t="s">
        <v>210</v>
      </c>
      <c r="G217" s="256"/>
      <c r="H217" s="259">
        <v>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204</v>
      </c>
      <c r="AU217" s="265" t="s">
        <v>84</v>
      </c>
      <c r="AV217" s="15" t="s">
        <v>200</v>
      </c>
      <c r="AW217" s="15" t="s">
        <v>33</v>
      </c>
      <c r="AX217" s="15" t="s">
        <v>78</v>
      </c>
      <c r="AY217" s="265" t="s">
        <v>192</v>
      </c>
    </row>
    <row r="218" s="2" customFormat="1" ht="16.5" customHeight="1">
      <c r="A218" s="41"/>
      <c r="B218" s="42"/>
      <c r="C218" s="266" t="s">
        <v>439</v>
      </c>
      <c r="D218" s="266" t="s">
        <v>211</v>
      </c>
      <c r="E218" s="267" t="s">
        <v>1229</v>
      </c>
      <c r="F218" s="268" t="s">
        <v>1230</v>
      </c>
      <c r="G218" s="269" t="s">
        <v>198</v>
      </c>
      <c r="H218" s="270">
        <v>7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7"/>
      <c r="P218" s="224">
        <f>O218*H218</f>
        <v>0</v>
      </c>
      <c r="Q218" s="224">
        <v>3.0000000000000001E-05</v>
      </c>
      <c r="R218" s="224">
        <f>Q218*H218</f>
        <v>0.00021000000000000001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423</v>
      </c>
      <c r="AT218" s="226" t="s">
        <v>211</v>
      </c>
      <c r="AU218" s="226" t="s">
        <v>84</v>
      </c>
      <c r="AY218" s="20" t="s">
        <v>192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321</v>
      </c>
      <c r="BM218" s="226" t="s">
        <v>1231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250</v>
      </c>
      <c r="G219" s="245"/>
      <c r="H219" s="248">
        <v>7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5" customFormat="1">
      <c r="A220" s="15"/>
      <c r="B220" s="255"/>
      <c r="C220" s="256"/>
      <c r="D220" s="235" t="s">
        <v>204</v>
      </c>
      <c r="E220" s="257" t="s">
        <v>19</v>
      </c>
      <c r="F220" s="258" t="s">
        <v>210</v>
      </c>
      <c r="G220" s="256"/>
      <c r="H220" s="259">
        <v>7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204</v>
      </c>
      <c r="AU220" s="265" t="s">
        <v>84</v>
      </c>
      <c r="AV220" s="15" t="s">
        <v>200</v>
      </c>
      <c r="AW220" s="15" t="s">
        <v>33</v>
      </c>
      <c r="AX220" s="15" t="s">
        <v>78</v>
      </c>
      <c r="AY220" s="265" t="s">
        <v>192</v>
      </c>
    </row>
    <row r="221" s="2" customFormat="1" ht="24.15" customHeight="1">
      <c r="A221" s="41"/>
      <c r="B221" s="42"/>
      <c r="C221" s="215" t="s">
        <v>446</v>
      </c>
      <c r="D221" s="215" t="s">
        <v>195</v>
      </c>
      <c r="E221" s="216" t="s">
        <v>1232</v>
      </c>
      <c r="F221" s="217" t="s">
        <v>1233</v>
      </c>
      <c r="G221" s="218" t="s">
        <v>214</v>
      </c>
      <c r="H221" s="219">
        <v>57</v>
      </c>
      <c r="I221" s="220"/>
      <c r="J221" s="221">
        <f>ROUND(I221*H221,2)</f>
        <v>0</v>
      </c>
      <c r="K221" s="217" t="s">
        <v>199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321</v>
      </c>
      <c r="AT221" s="226" t="s">
        <v>195</v>
      </c>
      <c r="AU221" s="226" t="s">
        <v>84</v>
      </c>
      <c r="AY221" s="20" t="s">
        <v>192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321</v>
      </c>
      <c r="BM221" s="226" t="s">
        <v>1234</v>
      </c>
    </row>
    <row r="222" s="2" customFormat="1">
      <c r="A222" s="41"/>
      <c r="B222" s="42"/>
      <c r="C222" s="43"/>
      <c r="D222" s="228" t="s">
        <v>202</v>
      </c>
      <c r="E222" s="43"/>
      <c r="F222" s="229" t="s">
        <v>1235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84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193</v>
      </c>
      <c r="G223" s="245"/>
      <c r="H223" s="248">
        <v>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371</v>
      </c>
      <c r="G224" s="245"/>
      <c r="H224" s="248">
        <v>24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407</v>
      </c>
      <c r="G225" s="245"/>
      <c r="H225" s="248">
        <v>30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57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66" t="s">
        <v>453</v>
      </c>
      <c r="D227" s="266" t="s">
        <v>211</v>
      </c>
      <c r="E227" s="267" t="s">
        <v>1236</v>
      </c>
      <c r="F227" s="268" t="s">
        <v>1237</v>
      </c>
      <c r="G227" s="269" t="s">
        <v>214</v>
      </c>
      <c r="H227" s="270">
        <v>3.1499999999999999</v>
      </c>
      <c r="I227" s="271"/>
      <c r="J227" s="272">
        <f>ROUND(I227*H227,2)</f>
        <v>0</v>
      </c>
      <c r="K227" s="268" t="s">
        <v>199</v>
      </c>
      <c r="L227" s="273"/>
      <c r="M227" s="274" t="s">
        <v>19</v>
      </c>
      <c r="N227" s="275" t="s">
        <v>43</v>
      </c>
      <c r="O227" s="87"/>
      <c r="P227" s="224">
        <f>O227*H227</f>
        <v>0</v>
      </c>
      <c r="Q227" s="224">
        <v>0.00018000000000000001</v>
      </c>
      <c r="R227" s="224">
        <f>Q227*H227</f>
        <v>0.00056700000000000001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423</v>
      </c>
      <c r="AT227" s="226" t="s">
        <v>211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1238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193</v>
      </c>
      <c r="G228" s="245"/>
      <c r="H228" s="248">
        <v>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14" customFormat="1">
      <c r="A230" s="14"/>
      <c r="B230" s="244"/>
      <c r="C230" s="245"/>
      <c r="D230" s="235" t="s">
        <v>204</v>
      </c>
      <c r="E230" s="245"/>
      <c r="F230" s="247" t="s">
        <v>1239</v>
      </c>
      <c r="G230" s="245"/>
      <c r="H230" s="248">
        <v>3.1499999999999999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4</v>
      </c>
      <c r="AX230" s="14" t="s">
        <v>78</v>
      </c>
      <c r="AY230" s="254" t="s">
        <v>192</v>
      </c>
    </row>
    <row r="231" s="2" customFormat="1" ht="16.5" customHeight="1">
      <c r="A231" s="41"/>
      <c r="B231" s="42"/>
      <c r="C231" s="266" t="s">
        <v>463</v>
      </c>
      <c r="D231" s="266" t="s">
        <v>211</v>
      </c>
      <c r="E231" s="267" t="s">
        <v>1240</v>
      </c>
      <c r="F231" s="268" t="s">
        <v>1241</v>
      </c>
      <c r="G231" s="269" t="s">
        <v>214</v>
      </c>
      <c r="H231" s="270">
        <v>25.199999999999999</v>
      </c>
      <c r="I231" s="271"/>
      <c r="J231" s="272">
        <f>ROUND(I231*H231,2)</f>
        <v>0</v>
      </c>
      <c r="K231" s="268" t="s">
        <v>199</v>
      </c>
      <c r="L231" s="273"/>
      <c r="M231" s="274" t="s">
        <v>19</v>
      </c>
      <c r="N231" s="275" t="s">
        <v>43</v>
      </c>
      <c r="O231" s="87"/>
      <c r="P231" s="224">
        <f>O231*H231</f>
        <v>0</v>
      </c>
      <c r="Q231" s="224">
        <v>0.00023000000000000001</v>
      </c>
      <c r="R231" s="224">
        <f>Q231*H231</f>
        <v>0.0057959999999999999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423</v>
      </c>
      <c r="AT231" s="226" t="s">
        <v>211</v>
      </c>
      <c r="AU231" s="226" t="s">
        <v>84</v>
      </c>
      <c r="AY231" s="20" t="s">
        <v>192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84</v>
      </c>
      <c r="BK231" s="227">
        <f>ROUND(I231*H231,2)</f>
        <v>0</v>
      </c>
      <c r="BL231" s="20" t="s">
        <v>321</v>
      </c>
      <c r="BM231" s="226" t="s">
        <v>1242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371</v>
      </c>
      <c r="G232" s="245"/>
      <c r="H232" s="248">
        <v>24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5" customFormat="1">
      <c r="A233" s="15"/>
      <c r="B233" s="255"/>
      <c r="C233" s="256"/>
      <c r="D233" s="235" t="s">
        <v>204</v>
      </c>
      <c r="E233" s="257" t="s">
        <v>19</v>
      </c>
      <c r="F233" s="258" t="s">
        <v>210</v>
      </c>
      <c r="G233" s="256"/>
      <c r="H233" s="259">
        <v>24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204</v>
      </c>
      <c r="AU233" s="265" t="s">
        <v>84</v>
      </c>
      <c r="AV233" s="15" t="s">
        <v>200</v>
      </c>
      <c r="AW233" s="15" t="s">
        <v>33</v>
      </c>
      <c r="AX233" s="15" t="s">
        <v>78</v>
      </c>
      <c r="AY233" s="265" t="s">
        <v>192</v>
      </c>
    </row>
    <row r="234" s="14" customFormat="1">
      <c r="A234" s="14"/>
      <c r="B234" s="244"/>
      <c r="C234" s="245"/>
      <c r="D234" s="235" t="s">
        <v>204</v>
      </c>
      <c r="E234" s="245"/>
      <c r="F234" s="247" t="s">
        <v>1243</v>
      </c>
      <c r="G234" s="245"/>
      <c r="H234" s="248">
        <v>25.199999999999999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4</v>
      </c>
      <c r="AX234" s="14" t="s">
        <v>78</v>
      </c>
      <c r="AY234" s="254" t="s">
        <v>192</v>
      </c>
    </row>
    <row r="235" s="2" customFormat="1" ht="16.5" customHeight="1">
      <c r="A235" s="41"/>
      <c r="B235" s="42"/>
      <c r="C235" s="266" t="s">
        <v>472</v>
      </c>
      <c r="D235" s="266" t="s">
        <v>211</v>
      </c>
      <c r="E235" s="267" t="s">
        <v>1244</v>
      </c>
      <c r="F235" s="268" t="s">
        <v>1245</v>
      </c>
      <c r="G235" s="269" t="s">
        <v>214</v>
      </c>
      <c r="H235" s="270">
        <v>31.5</v>
      </c>
      <c r="I235" s="271"/>
      <c r="J235" s="272">
        <f>ROUND(I235*H235,2)</f>
        <v>0</v>
      </c>
      <c r="K235" s="268" t="s">
        <v>199</v>
      </c>
      <c r="L235" s="273"/>
      <c r="M235" s="274" t="s">
        <v>19</v>
      </c>
      <c r="N235" s="275" t="s">
        <v>43</v>
      </c>
      <c r="O235" s="87"/>
      <c r="P235" s="224">
        <f>O235*H235</f>
        <v>0</v>
      </c>
      <c r="Q235" s="224">
        <v>0.00014999999999999999</v>
      </c>
      <c r="R235" s="224">
        <f>Q235*H235</f>
        <v>0.0047249999999999992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423</v>
      </c>
      <c r="AT235" s="226" t="s">
        <v>211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321</v>
      </c>
      <c r="BM235" s="226" t="s">
        <v>1246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407</v>
      </c>
      <c r="G236" s="245"/>
      <c r="H236" s="248">
        <v>30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5" customFormat="1">
      <c r="A237" s="15"/>
      <c r="B237" s="255"/>
      <c r="C237" s="256"/>
      <c r="D237" s="235" t="s">
        <v>204</v>
      </c>
      <c r="E237" s="257" t="s">
        <v>19</v>
      </c>
      <c r="F237" s="258" t="s">
        <v>210</v>
      </c>
      <c r="G237" s="256"/>
      <c r="H237" s="259">
        <v>30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204</v>
      </c>
      <c r="AU237" s="265" t="s">
        <v>84</v>
      </c>
      <c r="AV237" s="15" t="s">
        <v>200</v>
      </c>
      <c r="AW237" s="15" t="s">
        <v>33</v>
      </c>
      <c r="AX237" s="15" t="s">
        <v>78</v>
      </c>
      <c r="AY237" s="265" t="s">
        <v>192</v>
      </c>
    </row>
    <row r="238" s="14" customFormat="1">
      <c r="A238" s="14"/>
      <c r="B238" s="244"/>
      <c r="C238" s="245"/>
      <c r="D238" s="235" t="s">
        <v>204</v>
      </c>
      <c r="E238" s="245"/>
      <c r="F238" s="247" t="s">
        <v>1247</v>
      </c>
      <c r="G238" s="245"/>
      <c r="H238" s="248">
        <v>31.5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4</v>
      </c>
      <c r="AX238" s="14" t="s">
        <v>78</v>
      </c>
      <c r="AY238" s="254" t="s">
        <v>192</v>
      </c>
    </row>
    <row r="239" s="2" customFormat="1" ht="24.15" customHeight="1">
      <c r="A239" s="41"/>
      <c r="B239" s="42"/>
      <c r="C239" s="215" t="s">
        <v>479</v>
      </c>
      <c r="D239" s="215" t="s">
        <v>195</v>
      </c>
      <c r="E239" s="216" t="s">
        <v>1248</v>
      </c>
      <c r="F239" s="217" t="s">
        <v>1249</v>
      </c>
      <c r="G239" s="218" t="s">
        <v>214</v>
      </c>
      <c r="H239" s="219">
        <v>4</v>
      </c>
      <c r="I239" s="220"/>
      <c r="J239" s="221">
        <f>ROUND(I239*H239,2)</f>
        <v>0</v>
      </c>
      <c r="K239" s="217" t="s">
        <v>199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321</v>
      </c>
      <c r="AT239" s="226" t="s">
        <v>195</v>
      </c>
      <c r="AU239" s="226" t="s">
        <v>84</v>
      </c>
      <c r="AY239" s="20" t="s">
        <v>192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84</v>
      </c>
      <c r="BK239" s="227">
        <f>ROUND(I239*H239,2)</f>
        <v>0</v>
      </c>
      <c r="BL239" s="20" t="s">
        <v>321</v>
      </c>
      <c r="BM239" s="226" t="s">
        <v>1250</v>
      </c>
    </row>
    <row r="240" s="2" customFormat="1">
      <c r="A240" s="41"/>
      <c r="B240" s="42"/>
      <c r="C240" s="43"/>
      <c r="D240" s="228" t="s">
        <v>202</v>
      </c>
      <c r="E240" s="43"/>
      <c r="F240" s="229" t="s">
        <v>1251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84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200</v>
      </c>
      <c r="G241" s="245"/>
      <c r="H241" s="248">
        <v>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5" customFormat="1">
      <c r="A242" s="15"/>
      <c r="B242" s="255"/>
      <c r="C242" s="256"/>
      <c r="D242" s="235" t="s">
        <v>204</v>
      </c>
      <c r="E242" s="257" t="s">
        <v>19</v>
      </c>
      <c r="F242" s="258" t="s">
        <v>210</v>
      </c>
      <c r="G242" s="256"/>
      <c r="H242" s="259">
        <v>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204</v>
      </c>
      <c r="AU242" s="265" t="s">
        <v>84</v>
      </c>
      <c r="AV242" s="15" t="s">
        <v>200</v>
      </c>
      <c r="AW242" s="15" t="s">
        <v>33</v>
      </c>
      <c r="AX242" s="15" t="s">
        <v>78</v>
      </c>
      <c r="AY242" s="265" t="s">
        <v>192</v>
      </c>
    </row>
    <row r="243" s="2" customFormat="1" ht="16.5" customHeight="1">
      <c r="A243" s="41"/>
      <c r="B243" s="42"/>
      <c r="C243" s="266" t="s">
        <v>483</v>
      </c>
      <c r="D243" s="266" t="s">
        <v>211</v>
      </c>
      <c r="E243" s="267" t="s">
        <v>1252</v>
      </c>
      <c r="F243" s="268" t="s">
        <v>1253</v>
      </c>
      <c r="G243" s="269" t="s">
        <v>214</v>
      </c>
      <c r="H243" s="270">
        <v>4.2000000000000002</v>
      </c>
      <c r="I243" s="271"/>
      <c r="J243" s="272">
        <f>ROUND(I243*H243,2)</f>
        <v>0</v>
      </c>
      <c r="K243" s="268" t="s">
        <v>199</v>
      </c>
      <c r="L243" s="273"/>
      <c r="M243" s="274" t="s">
        <v>19</v>
      </c>
      <c r="N243" s="275" t="s">
        <v>43</v>
      </c>
      <c r="O243" s="87"/>
      <c r="P243" s="224">
        <f>O243*H243</f>
        <v>0</v>
      </c>
      <c r="Q243" s="224">
        <v>0.00010000000000000001</v>
      </c>
      <c r="R243" s="224">
        <f>Q243*H243</f>
        <v>0.00042000000000000002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423</v>
      </c>
      <c r="AT243" s="226" t="s">
        <v>211</v>
      </c>
      <c r="AU243" s="226" t="s">
        <v>84</v>
      </c>
      <c r="AY243" s="20" t="s">
        <v>192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321</v>
      </c>
      <c r="BM243" s="226" t="s">
        <v>1254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200</v>
      </c>
      <c r="G244" s="245"/>
      <c r="H244" s="248">
        <v>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5" customFormat="1">
      <c r="A245" s="15"/>
      <c r="B245" s="255"/>
      <c r="C245" s="256"/>
      <c r="D245" s="235" t="s">
        <v>204</v>
      </c>
      <c r="E245" s="257" t="s">
        <v>19</v>
      </c>
      <c r="F245" s="258" t="s">
        <v>210</v>
      </c>
      <c r="G245" s="256"/>
      <c r="H245" s="259">
        <v>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204</v>
      </c>
      <c r="AU245" s="265" t="s">
        <v>84</v>
      </c>
      <c r="AV245" s="15" t="s">
        <v>200</v>
      </c>
      <c r="AW245" s="15" t="s">
        <v>33</v>
      </c>
      <c r="AX245" s="15" t="s">
        <v>78</v>
      </c>
      <c r="AY245" s="265" t="s">
        <v>192</v>
      </c>
    </row>
    <row r="246" s="14" customFormat="1">
      <c r="A246" s="14"/>
      <c r="B246" s="244"/>
      <c r="C246" s="245"/>
      <c r="D246" s="235" t="s">
        <v>204</v>
      </c>
      <c r="E246" s="245"/>
      <c r="F246" s="247" t="s">
        <v>1255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4</v>
      </c>
      <c r="AX246" s="14" t="s">
        <v>78</v>
      </c>
      <c r="AY246" s="254" t="s">
        <v>192</v>
      </c>
    </row>
    <row r="247" s="2" customFormat="1" ht="24.15" customHeight="1">
      <c r="A247" s="41"/>
      <c r="B247" s="42"/>
      <c r="C247" s="215" t="s">
        <v>487</v>
      </c>
      <c r="D247" s="215" t="s">
        <v>195</v>
      </c>
      <c r="E247" s="216" t="s">
        <v>1256</v>
      </c>
      <c r="F247" s="217" t="s">
        <v>1257</v>
      </c>
      <c r="G247" s="218" t="s">
        <v>214</v>
      </c>
      <c r="H247" s="219">
        <v>14</v>
      </c>
      <c r="I247" s="220"/>
      <c r="J247" s="221">
        <f>ROUND(I247*H247,2)</f>
        <v>0</v>
      </c>
      <c r="K247" s="217" t="s">
        <v>199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321</v>
      </c>
      <c r="AT247" s="226" t="s">
        <v>195</v>
      </c>
      <c r="AU247" s="226" t="s">
        <v>84</v>
      </c>
      <c r="AY247" s="20" t="s">
        <v>192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84</v>
      </c>
      <c r="BK247" s="227">
        <f>ROUND(I247*H247,2)</f>
        <v>0</v>
      </c>
      <c r="BL247" s="20" t="s">
        <v>321</v>
      </c>
      <c r="BM247" s="226" t="s">
        <v>1258</v>
      </c>
    </row>
    <row r="248" s="2" customFormat="1">
      <c r="A248" s="41"/>
      <c r="B248" s="42"/>
      <c r="C248" s="43"/>
      <c r="D248" s="228" t="s">
        <v>202</v>
      </c>
      <c r="E248" s="43"/>
      <c r="F248" s="229" t="s">
        <v>1259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84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215</v>
      </c>
      <c r="G249" s="245"/>
      <c r="H249" s="248">
        <v>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236</v>
      </c>
      <c r="G250" s="245"/>
      <c r="H250" s="248">
        <v>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14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66" t="s">
        <v>494</v>
      </c>
      <c r="D252" s="266" t="s">
        <v>211</v>
      </c>
      <c r="E252" s="267" t="s">
        <v>1260</v>
      </c>
      <c r="F252" s="268" t="s">
        <v>1261</v>
      </c>
      <c r="G252" s="269" t="s">
        <v>214</v>
      </c>
      <c r="H252" s="270">
        <v>9.1999999999999993</v>
      </c>
      <c r="I252" s="271"/>
      <c r="J252" s="272">
        <f>ROUND(I252*H252,2)</f>
        <v>0</v>
      </c>
      <c r="K252" s="268" t="s">
        <v>199</v>
      </c>
      <c r="L252" s="273"/>
      <c r="M252" s="274" t="s">
        <v>19</v>
      </c>
      <c r="N252" s="275" t="s">
        <v>43</v>
      </c>
      <c r="O252" s="87"/>
      <c r="P252" s="224">
        <f>O252*H252</f>
        <v>0</v>
      </c>
      <c r="Q252" s="224">
        <v>0.00025000000000000001</v>
      </c>
      <c r="R252" s="224">
        <f>Q252*H252</f>
        <v>0.0023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423</v>
      </c>
      <c r="AT252" s="226" t="s">
        <v>211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321</v>
      </c>
      <c r="BM252" s="226" t="s">
        <v>1262</v>
      </c>
    </row>
    <row r="253" s="14" customFormat="1">
      <c r="A253" s="14"/>
      <c r="B253" s="244"/>
      <c r="C253" s="245"/>
      <c r="D253" s="235" t="s">
        <v>204</v>
      </c>
      <c r="E253" s="246" t="s">
        <v>19</v>
      </c>
      <c r="F253" s="247" t="s">
        <v>215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204</v>
      </c>
      <c r="AU253" s="254" t="s">
        <v>84</v>
      </c>
      <c r="AV253" s="14" t="s">
        <v>84</v>
      </c>
      <c r="AW253" s="14" t="s">
        <v>33</v>
      </c>
      <c r="AX253" s="14" t="s">
        <v>71</v>
      </c>
      <c r="AY253" s="254" t="s">
        <v>192</v>
      </c>
    </row>
    <row r="254" s="15" customFormat="1">
      <c r="A254" s="15"/>
      <c r="B254" s="255"/>
      <c r="C254" s="256"/>
      <c r="D254" s="235" t="s">
        <v>204</v>
      </c>
      <c r="E254" s="257" t="s">
        <v>19</v>
      </c>
      <c r="F254" s="258" t="s">
        <v>210</v>
      </c>
      <c r="G254" s="256"/>
      <c r="H254" s="259">
        <v>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204</v>
      </c>
      <c r="AU254" s="265" t="s">
        <v>84</v>
      </c>
      <c r="AV254" s="15" t="s">
        <v>200</v>
      </c>
      <c r="AW254" s="15" t="s">
        <v>33</v>
      </c>
      <c r="AX254" s="15" t="s">
        <v>78</v>
      </c>
      <c r="AY254" s="265" t="s">
        <v>192</v>
      </c>
    </row>
    <row r="255" s="14" customFormat="1">
      <c r="A255" s="14"/>
      <c r="B255" s="244"/>
      <c r="C255" s="245"/>
      <c r="D255" s="235" t="s">
        <v>204</v>
      </c>
      <c r="E255" s="245"/>
      <c r="F255" s="247" t="s">
        <v>1263</v>
      </c>
      <c r="G255" s="245"/>
      <c r="H255" s="248">
        <v>9.1999999999999993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4</v>
      </c>
      <c r="AX255" s="14" t="s">
        <v>78</v>
      </c>
      <c r="AY255" s="254" t="s">
        <v>192</v>
      </c>
    </row>
    <row r="256" s="2" customFormat="1" ht="16.5" customHeight="1">
      <c r="A256" s="41"/>
      <c r="B256" s="42"/>
      <c r="C256" s="266" t="s">
        <v>498</v>
      </c>
      <c r="D256" s="266" t="s">
        <v>211</v>
      </c>
      <c r="E256" s="267" t="s">
        <v>1264</v>
      </c>
      <c r="F256" s="268" t="s">
        <v>1265</v>
      </c>
      <c r="G256" s="269" t="s">
        <v>214</v>
      </c>
      <c r="H256" s="270">
        <v>6.9000000000000004</v>
      </c>
      <c r="I256" s="271"/>
      <c r="J256" s="272">
        <f>ROUND(I256*H256,2)</f>
        <v>0</v>
      </c>
      <c r="K256" s="268" t="s">
        <v>199</v>
      </c>
      <c r="L256" s="273"/>
      <c r="M256" s="274" t="s">
        <v>19</v>
      </c>
      <c r="N256" s="275" t="s">
        <v>43</v>
      </c>
      <c r="O256" s="87"/>
      <c r="P256" s="224">
        <f>O256*H256</f>
        <v>0</v>
      </c>
      <c r="Q256" s="224">
        <v>0.00016000000000000001</v>
      </c>
      <c r="R256" s="224">
        <f>Q256*H256</f>
        <v>0.0011040000000000002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423</v>
      </c>
      <c r="AT256" s="226" t="s">
        <v>211</v>
      </c>
      <c r="AU256" s="226" t="s">
        <v>84</v>
      </c>
      <c r="AY256" s="20" t="s">
        <v>192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321</v>
      </c>
      <c r="BM256" s="226" t="s">
        <v>1266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236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5" customFormat="1">
      <c r="A258" s="15"/>
      <c r="B258" s="255"/>
      <c r="C258" s="256"/>
      <c r="D258" s="235" t="s">
        <v>204</v>
      </c>
      <c r="E258" s="257" t="s">
        <v>19</v>
      </c>
      <c r="F258" s="258" t="s">
        <v>210</v>
      </c>
      <c r="G258" s="256"/>
      <c r="H258" s="259">
        <v>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204</v>
      </c>
      <c r="AU258" s="265" t="s">
        <v>84</v>
      </c>
      <c r="AV258" s="15" t="s">
        <v>200</v>
      </c>
      <c r="AW258" s="15" t="s">
        <v>33</v>
      </c>
      <c r="AX258" s="15" t="s">
        <v>78</v>
      </c>
      <c r="AY258" s="265" t="s">
        <v>192</v>
      </c>
    </row>
    <row r="259" s="14" customFormat="1">
      <c r="A259" s="14"/>
      <c r="B259" s="244"/>
      <c r="C259" s="245"/>
      <c r="D259" s="235" t="s">
        <v>204</v>
      </c>
      <c r="E259" s="245"/>
      <c r="F259" s="247" t="s">
        <v>1267</v>
      </c>
      <c r="G259" s="245"/>
      <c r="H259" s="248">
        <v>6.9000000000000004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204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192</v>
      </c>
    </row>
    <row r="260" s="2" customFormat="1" ht="24.15" customHeight="1">
      <c r="A260" s="41"/>
      <c r="B260" s="42"/>
      <c r="C260" s="215" t="s">
        <v>503</v>
      </c>
      <c r="D260" s="215" t="s">
        <v>195</v>
      </c>
      <c r="E260" s="216" t="s">
        <v>1268</v>
      </c>
      <c r="F260" s="217" t="s">
        <v>1269</v>
      </c>
      <c r="G260" s="218" t="s">
        <v>214</v>
      </c>
      <c r="H260" s="219">
        <v>75</v>
      </c>
      <c r="I260" s="220"/>
      <c r="J260" s="221">
        <f>ROUND(I260*H260,2)</f>
        <v>0</v>
      </c>
      <c r="K260" s="217" t="s">
        <v>199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321</v>
      </c>
      <c r="AT260" s="226" t="s">
        <v>195</v>
      </c>
      <c r="AU260" s="226" t="s">
        <v>84</v>
      </c>
      <c r="AY260" s="20" t="s">
        <v>192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321</v>
      </c>
      <c r="BM260" s="226" t="s">
        <v>1270</v>
      </c>
    </row>
    <row r="261" s="2" customFormat="1">
      <c r="A261" s="41"/>
      <c r="B261" s="42"/>
      <c r="C261" s="43"/>
      <c r="D261" s="228" t="s">
        <v>202</v>
      </c>
      <c r="E261" s="43"/>
      <c r="F261" s="229" t="s">
        <v>1271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84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653</v>
      </c>
      <c r="G262" s="245"/>
      <c r="H262" s="248">
        <v>75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5" customFormat="1">
      <c r="A263" s="15"/>
      <c r="B263" s="255"/>
      <c r="C263" s="256"/>
      <c r="D263" s="235" t="s">
        <v>204</v>
      </c>
      <c r="E263" s="257" t="s">
        <v>19</v>
      </c>
      <c r="F263" s="258" t="s">
        <v>210</v>
      </c>
      <c r="G263" s="256"/>
      <c r="H263" s="259">
        <v>75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204</v>
      </c>
      <c r="AU263" s="265" t="s">
        <v>84</v>
      </c>
      <c r="AV263" s="15" t="s">
        <v>200</v>
      </c>
      <c r="AW263" s="15" t="s">
        <v>33</v>
      </c>
      <c r="AX263" s="15" t="s">
        <v>78</v>
      </c>
      <c r="AY263" s="265" t="s">
        <v>192</v>
      </c>
    </row>
    <row r="264" s="2" customFormat="1" ht="16.5" customHeight="1">
      <c r="A264" s="41"/>
      <c r="B264" s="42"/>
      <c r="C264" s="266" t="s">
        <v>507</v>
      </c>
      <c r="D264" s="266" t="s">
        <v>211</v>
      </c>
      <c r="E264" s="267" t="s">
        <v>1272</v>
      </c>
      <c r="F264" s="268" t="s">
        <v>1273</v>
      </c>
      <c r="G264" s="269" t="s">
        <v>214</v>
      </c>
      <c r="H264" s="270">
        <v>86.25</v>
      </c>
      <c r="I264" s="271"/>
      <c r="J264" s="272">
        <f>ROUND(I264*H264,2)</f>
        <v>0</v>
      </c>
      <c r="K264" s="268" t="s">
        <v>199</v>
      </c>
      <c r="L264" s="273"/>
      <c r="M264" s="274" t="s">
        <v>19</v>
      </c>
      <c r="N264" s="275" t="s">
        <v>43</v>
      </c>
      <c r="O264" s="87"/>
      <c r="P264" s="224">
        <f>O264*H264</f>
        <v>0</v>
      </c>
      <c r="Q264" s="224">
        <v>0.00017000000000000001</v>
      </c>
      <c r="R264" s="224">
        <f>Q264*H264</f>
        <v>0.014662500000000002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423</v>
      </c>
      <c r="AT264" s="226" t="s">
        <v>211</v>
      </c>
      <c r="AU264" s="226" t="s">
        <v>84</v>
      </c>
      <c r="AY264" s="20" t="s">
        <v>192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321</v>
      </c>
      <c r="BM264" s="226" t="s">
        <v>1274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653</v>
      </c>
      <c r="G265" s="245"/>
      <c r="H265" s="248">
        <v>75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5" customFormat="1">
      <c r="A266" s="15"/>
      <c r="B266" s="255"/>
      <c r="C266" s="256"/>
      <c r="D266" s="235" t="s">
        <v>204</v>
      </c>
      <c r="E266" s="257" t="s">
        <v>19</v>
      </c>
      <c r="F266" s="258" t="s">
        <v>210</v>
      </c>
      <c r="G266" s="256"/>
      <c r="H266" s="259">
        <v>75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204</v>
      </c>
      <c r="AU266" s="265" t="s">
        <v>84</v>
      </c>
      <c r="AV266" s="15" t="s">
        <v>200</v>
      </c>
      <c r="AW266" s="15" t="s">
        <v>33</v>
      </c>
      <c r="AX266" s="15" t="s">
        <v>78</v>
      </c>
      <c r="AY266" s="265" t="s">
        <v>192</v>
      </c>
    </row>
    <row r="267" s="14" customFormat="1">
      <c r="A267" s="14"/>
      <c r="B267" s="244"/>
      <c r="C267" s="245"/>
      <c r="D267" s="235" t="s">
        <v>204</v>
      </c>
      <c r="E267" s="245"/>
      <c r="F267" s="247" t="s">
        <v>1275</v>
      </c>
      <c r="G267" s="245"/>
      <c r="H267" s="248">
        <v>86.25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4</v>
      </c>
      <c r="AX267" s="14" t="s">
        <v>78</v>
      </c>
      <c r="AY267" s="254" t="s">
        <v>192</v>
      </c>
    </row>
    <row r="268" s="2" customFormat="1" ht="16.5" customHeight="1">
      <c r="A268" s="41"/>
      <c r="B268" s="42"/>
      <c r="C268" s="266" t="s">
        <v>512</v>
      </c>
      <c r="D268" s="266" t="s">
        <v>211</v>
      </c>
      <c r="E268" s="267" t="s">
        <v>1276</v>
      </c>
      <c r="F268" s="268" t="s">
        <v>1277</v>
      </c>
      <c r="G268" s="269" t="s">
        <v>214</v>
      </c>
      <c r="H268" s="270">
        <v>51.75</v>
      </c>
      <c r="I268" s="271"/>
      <c r="J268" s="272">
        <f>ROUND(I268*H268,2)</f>
        <v>0</v>
      </c>
      <c r="K268" s="268" t="s">
        <v>199</v>
      </c>
      <c r="L268" s="273"/>
      <c r="M268" s="274" t="s">
        <v>19</v>
      </c>
      <c r="N268" s="275" t="s">
        <v>43</v>
      </c>
      <c r="O268" s="87"/>
      <c r="P268" s="224">
        <f>O268*H268</f>
        <v>0</v>
      </c>
      <c r="Q268" s="224">
        <v>0.00012</v>
      </c>
      <c r="R268" s="224">
        <f>Q268*H268</f>
        <v>0.0062100000000000002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423</v>
      </c>
      <c r="AT268" s="226" t="s">
        <v>211</v>
      </c>
      <c r="AU268" s="226" t="s">
        <v>84</v>
      </c>
      <c r="AY268" s="20" t="s">
        <v>192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321</v>
      </c>
      <c r="BM268" s="226" t="s">
        <v>1278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503</v>
      </c>
      <c r="G269" s="245"/>
      <c r="H269" s="248">
        <v>45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5" customFormat="1">
      <c r="A270" s="15"/>
      <c r="B270" s="255"/>
      <c r="C270" s="256"/>
      <c r="D270" s="235" t="s">
        <v>204</v>
      </c>
      <c r="E270" s="257" t="s">
        <v>19</v>
      </c>
      <c r="F270" s="258" t="s">
        <v>210</v>
      </c>
      <c r="G270" s="256"/>
      <c r="H270" s="259">
        <v>45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204</v>
      </c>
      <c r="AU270" s="265" t="s">
        <v>84</v>
      </c>
      <c r="AV270" s="15" t="s">
        <v>200</v>
      </c>
      <c r="AW270" s="15" t="s">
        <v>33</v>
      </c>
      <c r="AX270" s="15" t="s">
        <v>78</v>
      </c>
      <c r="AY270" s="265" t="s">
        <v>192</v>
      </c>
    </row>
    <row r="271" s="14" customFormat="1">
      <c r="A271" s="14"/>
      <c r="B271" s="244"/>
      <c r="C271" s="245"/>
      <c r="D271" s="235" t="s">
        <v>204</v>
      </c>
      <c r="E271" s="245"/>
      <c r="F271" s="247" t="s">
        <v>1279</v>
      </c>
      <c r="G271" s="245"/>
      <c r="H271" s="248">
        <v>51.75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4</v>
      </c>
      <c r="AX271" s="14" t="s">
        <v>78</v>
      </c>
      <c r="AY271" s="254" t="s">
        <v>192</v>
      </c>
    </row>
    <row r="272" s="2" customFormat="1" ht="24.15" customHeight="1">
      <c r="A272" s="41"/>
      <c r="B272" s="42"/>
      <c r="C272" s="215" t="s">
        <v>516</v>
      </c>
      <c r="D272" s="215" t="s">
        <v>195</v>
      </c>
      <c r="E272" s="216" t="s">
        <v>1280</v>
      </c>
      <c r="F272" s="217" t="s">
        <v>1281</v>
      </c>
      <c r="G272" s="218" t="s">
        <v>214</v>
      </c>
      <c r="H272" s="219">
        <v>8</v>
      </c>
      <c r="I272" s="220"/>
      <c r="J272" s="221">
        <f>ROUND(I272*H272,2)</f>
        <v>0</v>
      </c>
      <c r="K272" s="217" t="s">
        <v>199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321</v>
      </c>
      <c r="AT272" s="226" t="s">
        <v>195</v>
      </c>
      <c r="AU272" s="226" t="s">
        <v>84</v>
      </c>
      <c r="AY272" s="20" t="s">
        <v>192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321</v>
      </c>
      <c r="BM272" s="226" t="s">
        <v>1282</v>
      </c>
    </row>
    <row r="273" s="2" customFormat="1">
      <c r="A273" s="41"/>
      <c r="B273" s="42"/>
      <c r="C273" s="43"/>
      <c r="D273" s="228" t="s">
        <v>202</v>
      </c>
      <c r="E273" s="43"/>
      <c r="F273" s="229" t="s">
        <v>1283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202</v>
      </c>
      <c r="AU273" s="20" t="s">
        <v>84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215</v>
      </c>
      <c r="G274" s="245"/>
      <c r="H274" s="248">
        <v>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5" customFormat="1">
      <c r="A275" s="15"/>
      <c r="B275" s="255"/>
      <c r="C275" s="256"/>
      <c r="D275" s="235" t="s">
        <v>204</v>
      </c>
      <c r="E275" s="257" t="s">
        <v>19</v>
      </c>
      <c r="F275" s="258" t="s">
        <v>210</v>
      </c>
      <c r="G275" s="256"/>
      <c r="H275" s="259">
        <v>8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204</v>
      </c>
      <c r="AU275" s="265" t="s">
        <v>84</v>
      </c>
      <c r="AV275" s="15" t="s">
        <v>200</v>
      </c>
      <c r="AW275" s="15" t="s">
        <v>33</v>
      </c>
      <c r="AX275" s="15" t="s">
        <v>78</v>
      </c>
      <c r="AY275" s="265" t="s">
        <v>192</v>
      </c>
    </row>
    <row r="276" s="2" customFormat="1" ht="16.5" customHeight="1">
      <c r="A276" s="41"/>
      <c r="B276" s="42"/>
      <c r="C276" s="266" t="s">
        <v>520</v>
      </c>
      <c r="D276" s="266" t="s">
        <v>211</v>
      </c>
      <c r="E276" s="267" t="s">
        <v>1284</v>
      </c>
      <c r="F276" s="268" t="s">
        <v>1285</v>
      </c>
      <c r="G276" s="269" t="s">
        <v>214</v>
      </c>
      <c r="H276" s="270">
        <v>9.1999999999999993</v>
      </c>
      <c r="I276" s="271"/>
      <c r="J276" s="272">
        <f>ROUND(I276*H276,2)</f>
        <v>0</v>
      </c>
      <c r="K276" s="268" t="s">
        <v>199</v>
      </c>
      <c r="L276" s="273"/>
      <c r="M276" s="274" t="s">
        <v>19</v>
      </c>
      <c r="N276" s="275" t="s">
        <v>43</v>
      </c>
      <c r="O276" s="87"/>
      <c r="P276" s="224">
        <f>O276*H276</f>
        <v>0</v>
      </c>
      <c r="Q276" s="224">
        <v>0.00010000000000000001</v>
      </c>
      <c r="R276" s="224">
        <f>Q276*H276</f>
        <v>0.00091999999999999992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423</v>
      </c>
      <c r="AT276" s="226" t="s">
        <v>211</v>
      </c>
      <c r="AU276" s="226" t="s">
        <v>84</v>
      </c>
      <c r="AY276" s="20" t="s">
        <v>192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321</v>
      </c>
      <c r="BM276" s="226" t="s">
        <v>1286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215</v>
      </c>
      <c r="G277" s="245"/>
      <c r="H277" s="248">
        <v>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8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14" customFormat="1">
      <c r="A279" s="14"/>
      <c r="B279" s="244"/>
      <c r="C279" s="245"/>
      <c r="D279" s="235" t="s">
        <v>204</v>
      </c>
      <c r="E279" s="245"/>
      <c r="F279" s="247" t="s">
        <v>1263</v>
      </c>
      <c r="G279" s="245"/>
      <c r="H279" s="248">
        <v>9.1999999999999993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4</v>
      </c>
      <c r="AX279" s="14" t="s">
        <v>78</v>
      </c>
      <c r="AY279" s="254" t="s">
        <v>192</v>
      </c>
    </row>
    <row r="280" s="2" customFormat="1" ht="21.75" customHeight="1">
      <c r="A280" s="41"/>
      <c r="B280" s="42"/>
      <c r="C280" s="215" t="s">
        <v>525</v>
      </c>
      <c r="D280" s="215" t="s">
        <v>195</v>
      </c>
      <c r="E280" s="216" t="s">
        <v>1287</v>
      </c>
      <c r="F280" s="217" t="s">
        <v>1288</v>
      </c>
      <c r="G280" s="218" t="s">
        <v>198</v>
      </c>
      <c r="H280" s="219">
        <v>30</v>
      </c>
      <c r="I280" s="220"/>
      <c r="J280" s="221">
        <f>ROUND(I280*H280,2)</f>
        <v>0</v>
      </c>
      <c r="K280" s="217" t="s">
        <v>199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321</v>
      </c>
      <c r="AT280" s="226" t="s">
        <v>195</v>
      </c>
      <c r="AU280" s="226" t="s">
        <v>84</v>
      </c>
      <c r="AY280" s="20" t="s">
        <v>192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84</v>
      </c>
      <c r="BK280" s="227">
        <f>ROUND(I280*H280,2)</f>
        <v>0</v>
      </c>
      <c r="BL280" s="20" t="s">
        <v>321</v>
      </c>
      <c r="BM280" s="226" t="s">
        <v>1289</v>
      </c>
    </row>
    <row r="281" s="2" customFormat="1">
      <c r="A281" s="41"/>
      <c r="B281" s="42"/>
      <c r="C281" s="43"/>
      <c r="D281" s="228" t="s">
        <v>202</v>
      </c>
      <c r="E281" s="43"/>
      <c r="F281" s="229" t="s">
        <v>1290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84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407</v>
      </c>
      <c r="G282" s="245"/>
      <c r="H282" s="248">
        <v>30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5" customFormat="1">
      <c r="A283" s="15"/>
      <c r="B283" s="255"/>
      <c r="C283" s="256"/>
      <c r="D283" s="235" t="s">
        <v>204</v>
      </c>
      <c r="E283" s="257" t="s">
        <v>19</v>
      </c>
      <c r="F283" s="258" t="s">
        <v>210</v>
      </c>
      <c r="G283" s="256"/>
      <c r="H283" s="259">
        <v>30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204</v>
      </c>
      <c r="AU283" s="265" t="s">
        <v>84</v>
      </c>
      <c r="AV283" s="15" t="s">
        <v>200</v>
      </c>
      <c r="AW283" s="15" t="s">
        <v>33</v>
      </c>
      <c r="AX283" s="15" t="s">
        <v>78</v>
      </c>
      <c r="AY283" s="265" t="s">
        <v>192</v>
      </c>
    </row>
    <row r="284" s="2" customFormat="1" ht="21.75" customHeight="1">
      <c r="A284" s="41"/>
      <c r="B284" s="42"/>
      <c r="C284" s="215" t="s">
        <v>527</v>
      </c>
      <c r="D284" s="215" t="s">
        <v>195</v>
      </c>
      <c r="E284" s="216" t="s">
        <v>1291</v>
      </c>
      <c r="F284" s="217" t="s">
        <v>1292</v>
      </c>
      <c r="G284" s="218" t="s">
        <v>198</v>
      </c>
      <c r="H284" s="219">
        <v>5</v>
      </c>
      <c r="I284" s="220"/>
      <c r="J284" s="221">
        <f>ROUND(I284*H284,2)</f>
        <v>0</v>
      </c>
      <c r="K284" s="217" t="s">
        <v>199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321</v>
      </c>
      <c r="AT284" s="226" t="s">
        <v>195</v>
      </c>
      <c r="AU284" s="226" t="s">
        <v>84</v>
      </c>
      <c r="AY284" s="20" t="s">
        <v>192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84</v>
      </c>
      <c r="BK284" s="227">
        <f>ROUND(I284*H284,2)</f>
        <v>0</v>
      </c>
      <c r="BL284" s="20" t="s">
        <v>321</v>
      </c>
      <c r="BM284" s="226" t="s">
        <v>1293</v>
      </c>
    </row>
    <row r="285" s="2" customFormat="1">
      <c r="A285" s="41"/>
      <c r="B285" s="42"/>
      <c r="C285" s="43"/>
      <c r="D285" s="228" t="s">
        <v>202</v>
      </c>
      <c r="E285" s="43"/>
      <c r="F285" s="229" t="s">
        <v>1294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84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232</v>
      </c>
      <c r="G286" s="245"/>
      <c r="H286" s="248">
        <v>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531</v>
      </c>
      <c r="D288" s="215" t="s">
        <v>195</v>
      </c>
      <c r="E288" s="216" t="s">
        <v>1295</v>
      </c>
      <c r="F288" s="217" t="s">
        <v>1296</v>
      </c>
      <c r="G288" s="218" t="s">
        <v>198</v>
      </c>
      <c r="H288" s="219">
        <v>15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1297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1298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310</v>
      </c>
      <c r="G290" s="245"/>
      <c r="H290" s="248">
        <v>15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5" customFormat="1">
      <c r="A291" s="15"/>
      <c r="B291" s="255"/>
      <c r="C291" s="256"/>
      <c r="D291" s="235" t="s">
        <v>204</v>
      </c>
      <c r="E291" s="257" t="s">
        <v>19</v>
      </c>
      <c r="F291" s="258" t="s">
        <v>210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204</v>
      </c>
      <c r="AU291" s="265" t="s">
        <v>84</v>
      </c>
      <c r="AV291" s="15" t="s">
        <v>200</v>
      </c>
      <c r="AW291" s="15" t="s">
        <v>33</v>
      </c>
      <c r="AX291" s="15" t="s">
        <v>78</v>
      </c>
      <c r="AY291" s="265" t="s">
        <v>192</v>
      </c>
    </row>
    <row r="292" s="2" customFormat="1" ht="24.15" customHeight="1">
      <c r="A292" s="41"/>
      <c r="B292" s="42"/>
      <c r="C292" s="215" t="s">
        <v>535</v>
      </c>
      <c r="D292" s="215" t="s">
        <v>195</v>
      </c>
      <c r="E292" s="216" t="s">
        <v>1299</v>
      </c>
      <c r="F292" s="217" t="s">
        <v>1300</v>
      </c>
      <c r="G292" s="218" t="s">
        <v>198</v>
      </c>
      <c r="H292" s="219">
        <v>117</v>
      </c>
      <c r="I292" s="220"/>
      <c r="J292" s="221">
        <f>ROUND(I292*H292,2)</f>
        <v>0</v>
      </c>
      <c r="K292" s="217" t="s">
        <v>199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321</v>
      </c>
      <c r="AT292" s="226" t="s">
        <v>195</v>
      </c>
      <c r="AU292" s="226" t="s">
        <v>84</v>
      </c>
      <c r="AY292" s="20" t="s">
        <v>192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84</v>
      </c>
      <c r="BK292" s="227">
        <f>ROUND(I292*H292,2)</f>
        <v>0</v>
      </c>
      <c r="BL292" s="20" t="s">
        <v>321</v>
      </c>
      <c r="BM292" s="226" t="s">
        <v>1301</v>
      </c>
    </row>
    <row r="293" s="2" customFormat="1">
      <c r="A293" s="41"/>
      <c r="B293" s="42"/>
      <c r="C293" s="43"/>
      <c r="D293" s="228" t="s">
        <v>202</v>
      </c>
      <c r="E293" s="43"/>
      <c r="F293" s="229" t="s">
        <v>1302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202</v>
      </c>
      <c r="AU293" s="20" t="s">
        <v>84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446</v>
      </c>
      <c r="G294" s="245"/>
      <c r="H294" s="248">
        <v>36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4" customFormat="1">
      <c r="A295" s="14"/>
      <c r="B295" s="244"/>
      <c r="C295" s="245"/>
      <c r="D295" s="235" t="s">
        <v>204</v>
      </c>
      <c r="E295" s="246" t="s">
        <v>19</v>
      </c>
      <c r="F295" s="247" t="s">
        <v>516</v>
      </c>
      <c r="G295" s="245"/>
      <c r="H295" s="248">
        <v>48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204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428</v>
      </c>
      <c r="G296" s="245"/>
      <c r="H296" s="248">
        <v>33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117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66" t="s">
        <v>540</v>
      </c>
      <c r="D298" s="266" t="s">
        <v>211</v>
      </c>
      <c r="E298" s="267" t="s">
        <v>1303</v>
      </c>
      <c r="F298" s="268" t="s">
        <v>1304</v>
      </c>
      <c r="G298" s="269" t="s">
        <v>198</v>
      </c>
      <c r="H298" s="270">
        <v>36</v>
      </c>
      <c r="I298" s="271"/>
      <c r="J298" s="272">
        <f>ROUND(I298*H298,2)</f>
        <v>0</v>
      </c>
      <c r="K298" s="268" t="s">
        <v>199</v>
      </c>
      <c r="L298" s="273"/>
      <c r="M298" s="274" t="s">
        <v>19</v>
      </c>
      <c r="N298" s="275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423</v>
      </c>
      <c r="AT298" s="226" t="s">
        <v>211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1305</v>
      </c>
    </row>
    <row r="299" s="14" customFormat="1">
      <c r="A299" s="14"/>
      <c r="B299" s="244"/>
      <c r="C299" s="245"/>
      <c r="D299" s="235" t="s">
        <v>204</v>
      </c>
      <c r="E299" s="246" t="s">
        <v>19</v>
      </c>
      <c r="F299" s="247" t="s">
        <v>446</v>
      </c>
      <c r="G299" s="245"/>
      <c r="H299" s="248">
        <v>36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204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192</v>
      </c>
    </row>
    <row r="300" s="15" customFormat="1">
      <c r="A300" s="15"/>
      <c r="B300" s="255"/>
      <c r="C300" s="256"/>
      <c r="D300" s="235" t="s">
        <v>204</v>
      </c>
      <c r="E300" s="257" t="s">
        <v>19</v>
      </c>
      <c r="F300" s="258" t="s">
        <v>210</v>
      </c>
      <c r="G300" s="256"/>
      <c r="H300" s="259">
        <v>36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204</v>
      </c>
      <c r="AU300" s="265" t="s">
        <v>84</v>
      </c>
      <c r="AV300" s="15" t="s">
        <v>200</v>
      </c>
      <c r="AW300" s="15" t="s">
        <v>33</v>
      </c>
      <c r="AX300" s="15" t="s">
        <v>78</v>
      </c>
      <c r="AY300" s="265" t="s">
        <v>192</v>
      </c>
    </row>
    <row r="301" s="2" customFormat="1" ht="16.5" customHeight="1">
      <c r="A301" s="41"/>
      <c r="B301" s="42"/>
      <c r="C301" s="266" t="s">
        <v>544</v>
      </c>
      <c r="D301" s="266" t="s">
        <v>211</v>
      </c>
      <c r="E301" s="267" t="s">
        <v>1306</v>
      </c>
      <c r="F301" s="268" t="s">
        <v>1307</v>
      </c>
      <c r="G301" s="269" t="s">
        <v>198</v>
      </c>
      <c r="H301" s="270">
        <v>48</v>
      </c>
      <c r="I301" s="271"/>
      <c r="J301" s="272">
        <f>ROUND(I301*H301,2)</f>
        <v>0</v>
      </c>
      <c r="K301" s="268" t="s">
        <v>199</v>
      </c>
      <c r="L301" s="273"/>
      <c r="M301" s="274" t="s">
        <v>19</v>
      </c>
      <c r="N301" s="275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423</v>
      </c>
      <c r="AT301" s="226" t="s">
        <v>211</v>
      </c>
      <c r="AU301" s="226" t="s">
        <v>84</v>
      </c>
      <c r="AY301" s="20" t="s">
        <v>192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321</v>
      </c>
      <c r="BM301" s="226" t="s">
        <v>1308</v>
      </c>
    </row>
    <row r="302" s="14" customFormat="1">
      <c r="A302" s="14"/>
      <c r="B302" s="244"/>
      <c r="C302" s="245"/>
      <c r="D302" s="235" t="s">
        <v>204</v>
      </c>
      <c r="E302" s="246" t="s">
        <v>19</v>
      </c>
      <c r="F302" s="247" t="s">
        <v>516</v>
      </c>
      <c r="G302" s="245"/>
      <c r="H302" s="248">
        <v>48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204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192</v>
      </c>
    </row>
    <row r="303" s="15" customFormat="1">
      <c r="A303" s="15"/>
      <c r="B303" s="255"/>
      <c r="C303" s="256"/>
      <c r="D303" s="235" t="s">
        <v>204</v>
      </c>
      <c r="E303" s="257" t="s">
        <v>19</v>
      </c>
      <c r="F303" s="258" t="s">
        <v>210</v>
      </c>
      <c r="G303" s="256"/>
      <c r="H303" s="259">
        <v>48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204</v>
      </c>
      <c r="AU303" s="265" t="s">
        <v>84</v>
      </c>
      <c r="AV303" s="15" t="s">
        <v>200</v>
      </c>
      <c r="AW303" s="15" t="s">
        <v>33</v>
      </c>
      <c r="AX303" s="15" t="s">
        <v>78</v>
      </c>
      <c r="AY303" s="265" t="s">
        <v>192</v>
      </c>
    </row>
    <row r="304" s="2" customFormat="1" ht="16.5" customHeight="1">
      <c r="A304" s="41"/>
      <c r="B304" s="42"/>
      <c r="C304" s="266" t="s">
        <v>549</v>
      </c>
      <c r="D304" s="266" t="s">
        <v>211</v>
      </c>
      <c r="E304" s="267" t="s">
        <v>1309</v>
      </c>
      <c r="F304" s="268" t="s">
        <v>1310</v>
      </c>
      <c r="G304" s="269" t="s">
        <v>198</v>
      </c>
      <c r="H304" s="270">
        <v>33</v>
      </c>
      <c r="I304" s="271"/>
      <c r="J304" s="272">
        <f>ROUND(I304*H304,2)</f>
        <v>0</v>
      </c>
      <c r="K304" s="268" t="s">
        <v>199</v>
      </c>
      <c r="L304" s="273"/>
      <c r="M304" s="274" t="s">
        <v>19</v>
      </c>
      <c r="N304" s="275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423</v>
      </c>
      <c r="AT304" s="226" t="s">
        <v>211</v>
      </c>
      <c r="AU304" s="226" t="s">
        <v>84</v>
      </c>
      <c r="AY304" s="20" t="s">
        <v>192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84</v>
      </c>
      <c r="BK304" s="227">
        <f>ROUND(I304*H304,2)</f>
        <v>0</v>
      </c>
      <c r="BL304" s="20" t="s">
        <v>321</v>
      </c>
      <c r="BM304" s="226" t="s">
        <v>1311</v>
      </c>
    </row>
    <row r="305" s="14" customFormat="1">
      <c r="A305" s="14"/>
      <c r="B305" s="244"/>
      <c r="C305" s="245"/>
      <c r="D305" s="235" t="s">
        <v>204</v>
      </c>
      <c r="E305" s="246" t="s">
        <v>19</v>
      </c>
      <c r="F305" s="247" t="s">
        <v>428</v>
      </c>
      <c r="G305" s="245"/>
      <c r="H305" s="248">
        <v>33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204</v>
      </c>
      <c r="AU305" s="254" t="s">
        <v>84</v>
      </c>
      <c r="AV305" s="14" t="s">
        <v>84</v>
      </c>
      <c r="AW305" s="14" t="s">
        <v>33</v>
      </c>
      <c r="AX305" s="14" t="s">
        <v>71</v>
      </c>
      <c r="AY305" s="254" t="s">
        <v>192</v>
      </c>
    </row>
    <row r="306" s="15" customFormat="1">
      <c r="A306" s="15"/>
      <c r="B306" s="255"/>
      <c r="C306" s="256"/>
      <c r="D306" s="235" t="s">
        <v>204</v>
      </c>
      <c r="E306" s="257" t="s">
        <v>19</v>
      </c>
      <c r="F306" s="258" t="s">
        <v>210</v>
      </c>
      <c r="G306" s="256"/>
      <c r="H306" s="259">
        <v>33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204</v>
      </c>
      <c r="AU306" s="265" t="s">
        <v>84</v>
      </c>
      <c r="AV306" s="15" t="s">
        <v>200</v>
      </c>
      <c r="AW306" s="15" t="s">
        <v>33</v>
      </c>
      <c r="AX306" s="15" t="s">
        <v>78</v>
      </c>
      <c r="AY306" s="265" t="s">
        <v>192</v>
      </c>
    </row>
    <row r="307" s="2" customFormat="1" ht="24.15" customHeight="1">
      <c r="A307" s="41"/>
      <c r="B307" s="42"/>
      <c r="C307" s="215" t="s">
        <v>553</v>
      </c>
      <c r="D307" s="215" t="s">
        <v>195</v>
      </c>
      <c r="E307" s="216" t="s">
        <v>1150</v>
      </c>
      <c r="F307" s="217" t="s">
        <v>1151</v>
      </c>
      <c r="G307" s="218" t="s">
        <v>214</v>
      </c>
      <c r="H307" s="219">
        <v>30</v>
      </c>
      <c r="I307" s="220"/>
      <c r="J307" s="221">
        <f>ROUND(I307*H307,2)</f>
        <v>0</v>
      </c>
      <c r="K307" s="217" t="s">
        <v>199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321</v>
      </c>
      <c r="AT307" s="226" t="s">
        <v>195</v>
      </c>
      <c r="AU307" s="226" t="s">
        <v>84</v>
      </c>
      <c r="AY307" s="20" t="s">
        <v>192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84</v>
      </c>
      <c r="BK307" s="227">
        <f>ROUND(I307*H307,2)</f>
        <v>0</v>
      </c>
      <c r="BL307" s="20" t="s">
        <v>321</v>
      </c>
      <c r="BM307" s="226" t="s">
        <v>1312</v>
      </c>
    </row>
    <row r="308" s="2" customFormat="1">
      <c r="A308" s="41"/>
      <c r="B308" s="42"/>
      <c r="C308" s="43"/>
      <c r="D308" s="228" t="s">
        <v>202</v>
      </c>
      <c r="E308" s="43"/>
      <c r="F308" s="229" t="s">
        <v>1153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84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407</v>
      </c>
      <c r="G309" s="245"/>
      <c r="H309" s="248">
        <v>30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30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558</v>
      </c>
      <c r="D311" s="266" t="s">
        <v>211</v>
      </c>
      <c r="E311" s="267" t="s">
        <v>1313</v>
      </c>
      <c r="F311" s="268" t="s">
        <v>1314</v>
      </c>
      <c r="G311" s="269" t="s">
        <v>214</v>
      </c>
      <c r="H311" s="270">
        <v>34.5</v>
      </c>
      <c r="I311" s="271"/>
      <c r="J311" s="272">
        <f>ROUND(I311*H311,2)</f>
        <v>0</v>
      </c>
      <c r="K311" s="268" t="s">
        <v>490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6.9999999999999994E-05</v>
      </c>
      <c r="R311" s="224">
        <f>Q311*H311</f>
        <v>0.0024149999999999996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423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321</v>
      </c>
      <c r="BM311" s="226" t="s">
        <v>1315</v>
      </c>
    </row>
    <row r="312" s="14" customFormat="1">
      <c r="A312" s="14"/>
      <c r="B312" s="244"/>
      <c r="C312" s="245"/>
      <c r="D312" s="235" t="s">
        <v>204</v>
      </c>
      <c r="E312" s="246" t="s">
        <v>19</v>
      </c>
      <c r="F312" s="247" t="s">
        <v>407</v>
      </c>
      <c r="G312" s="245"/>
      <c r="H312" s="248">
        <v>30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204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192</v>
      </c>
    </row>
    <row r="313" s="15" customFormat="1">
      <c r="A313" s="15"/>
      <c r="B313" s="255"/>
      <c r="C313" s="256"/>
      <c r="D313" s="235" t="s">
        <v>204</v>
      </c>
      <c r="E313" s="257" t="s">
        <v>19</v>
      </c>
      <c r="F313" s="258" t="s">
        <v>210</v>
      </c>
      <c r="G313" s="256"/>
      <c r="H313" s="259">
        <v>30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204</v>
      </c>
      <c r="AU313" s="265" t="s">
        <v>84</v>
      </c>
      <c r="AV313" s="15" t="s">
        <v>200</v>
      </c>
      <c r="AW313" s="15" t="s">
        <v>33</v>
      </c>
      <c r="AX313" s="15" t="s">
        <v>78</v>
      </c>
      <c r="AY313" s="265" t="s">
        <v>192</v>
      </c>
    </row>
    <row r="314" s="14" customFormat="1">
      <c r="A314" s="14"/>
      <c r="B314" s="244"/>
      <c r="C314" s="245"/>
      <c r="D314" s="235" t="s">
        <v>204</v>
      </c>
      <c r="E314" s="245"/>
      <c r="F314" s="247" t="s">
        <v>1316</v>
      </c>
      <c r="G314" s="245"/>
      <c r="H314" s="248">
        <v>34.5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4</v>
      </c>
      <c r="AX314" s="14" t="s">
        <v>78</v>
      </c>
      <c r="AY314" s="254" t="s">
        <v>192</v>
      </c>
    </row>
    <row r="315" s="2" customFormat="1" ht="16.5" customHeight="1">
      <c r="A315" s="41"/>
      <c r="B315" s="42"/>
      <c r="C315" s="215" t="s">
        <v>563</v>
      </c>
      <c r="D315" s="215" t="s">
        <v>195</v>
      </c>
      <c r="E315" s="216" t="s">
        <v>1317</v>
      </c>
      <c r="F315" s="217" t="s">
        <v>1318</v>
      </c>
      <c r="G315" s="218" t="s">
        <v>198</v>
      </c>
      <c r="H315" s="219">
        <v>6</v>
      </c>
      <c r="I315" s="220"/>
      <c r="J315" s="221">
        <f>ROUND(I315*H315,2)</f>
        <v>0</v>
      </c>
      <c r="K315" s="217" t="s">
        <v>199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321</v>
      </c>
      <c r="AT315" s="226" t="s">
        <v>195</v>
      </c>
      <c r="AU315" s="226" t="s">
        <v>84</v>
      </c>
      <c r="AY315" s="20" t="s">
        <v>192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321</v>
      </c>
      <c r="BM315" s="226" t="s">
        <v>1319</v>
      </c>
    </row>
    <row r="316" s="2" customFormat="1">
      <c r="A316" s="41"/>
      <c r="B316" s="42"/>
      <c r="C316" s="43"/>
      <c r="D316" s="228" t="s">
        <v>202</v>
      </c>
      <c r="E316" s="43"/>
      <c r="F316" s="229" t="s">
        <v>1320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84</v>
      </c>
    </row>
    <row r="317" s="13" customFormat="1">
      <c r="A317" s="13"/>
      <c r="B317" s="233"/>
      <c r="C317" s="234"/>
      <c r="D317" s="235" t="s">
        <v>204</v>
      </c>
      <c r="E317" s="236" t="s">
        <v>19</v>
      </c>
      <c r="F317" s="237" t="s">
        <v>1321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204</v>
      </c>
      <c r="AU317" s="243" t="s">
        <v>84</v>
      </c>
      <c r="AV317" s="13" t="s">
        <v>78</v>
      </c>
      <c r="AW317" s="13" t="s">
        <v>33</v>
      </c>
      <c r="AX317" s="13" t="s">
        <v>71</v>
      </c>
      <c r="AY317" s="243" t="s">
        <v>192</v>
      </c>
    </row>
    <row r="318" s="14" customFormat="1">
      <c r="A318" s="14"/>
      <c r="B318" s="244"/>
      <c r="C318" s="245"/>
      <c r="D318" s="235" t="s">
        <v>204</v>
      </c>
      <c r="E318" s="246" t="s">
        <v>19</v>
      </c>
      <c r="F318" s="247" t="s">
        <v>84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204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192</v>
      </c>
    </row>
    <row r="319" s="14" customFormat="1">
      <c r="A319" s="14"/>
      <c r="B319" s="244"/>
      <c r="C319" s="245"/>
      <c r="D319" s="235" t="s">
        <v>204</v>
      </c>
      <c r="E319" s="246" t="s">
        <v>19</v>
      </c>
      <c r="F319" s="247" t="s">
        <v>200</v>
      </c>
      <c r="G319" s="245"/>
      <c r="H319" s="248">
        <v>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204</v>
      </c>
      <c r="AU319" s="254" t="s">
        <v>84</v>
      </c>
      <c r="AV319" s="14" t="s">
        <v>84</v>
      </c>
      <c r="AW319" s="14" t="s">
        <v>33</v>
      </c>
      <c r="AX319" s="14" t="s">
        <v>71</v>
      </c>
      <c r="AY319" s="254" t="s">
        <v>192</v>
      </c>
    </row>
    <row r="320" s="15" customFormat="1">
      <c r="A320" s="15"/>
      <c r="B320" s="255"/>
      <c r="C320" s="256"/>
      <c r="D320" s="235" t="s">
        <v>204</v>
      </c>
      <c r="E320" s="257" t="s">
        <v>19</v>
      </c>
      <c r="F320" s="258" t="s">
        <v>210</v>
      </c>
      <c r="G320" s="256"/>
      <c r="H320" s="259">
        <v>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204</v>
      </c>
      <c r="AU320" s="265" t="s">
        <v>84</v>
      </c>
      <c r="AV320" s="15" t="s">
        <v>200</v>
      </c>
      <c r="AW320" s="15" t="s">
        <v>33</v>
      </c>
      <c r="AX320" s="15" t="s">
        <v>78</v>
      </c>
      <c r="AY320" s="265" t="s">
        <v>192</v>
      </c>
    </row>
    <row r="321" s="2" customFormat="1" ht="16.5" customHeight="1">
      <c r="A321" s="41"/>
      <c r="B321" s="42"/>
      <c r="C321" s="266" t="s">
        <v>568</v>
      </c>
      <c r="D321" s="266" t="s">
        <v>211</v>
      </c>
      <c r="E321" s="267" t="s">
        <v>1322</v>
      </c>
      <c r="F321" s="268" t="s">
        <v>1323</v>
      </c>
      <c r="G321" s="269" t="s">
        <v>198</v>
      </c>
      <c r="H321" s="270">
        <v>2</v>
      </c>
      <c r="I321" s="271"/>
      <c r="J321" s="272">
        <f>ROUND(I321*H321,2)</f>
        <v>0</v>
      </c>
      <c r="K321" s="268" t="s">
        <v>490</v>
      </c>
      <c r="L321" s="273"/>
      <c r="M321" s="274" t="s">
        <v>19</v>
      </c>
      <c r="N321" s="275" t="s">
        <v>43</v>
      </c>
      <c r="O321" s="87"/>
      <c r="P321" s="224">
        <f>O321*H321</f>
        <v>0</v>
      </c>
      <c r="Q321" s="224">
        <v>5.0000000000000002E-05</v>
      </c>
      <c r="R321" s="224">
        <f>Q321*H321</f>
        <v>0.00010000000000000001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423</v>
      </c>
      <c r="AT321" s="226" t="s">
        <v>211</v>
      </c>
      <c r="AU321" s="226" t="s">
        <v>84</v>
      </c>
      <c r="AY321" s="20" t="s">
        <v>192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84</v>
      </c>
      <c r="BK321" s="227">
        <f>ROUND(I321*H321,2)</f>
        <v>0</v>
      </c>
      <c r="BL321" s="20" t="s">
        <v>321</v>
      </c>
      <c r="BM321" s="226" t="s">
        <v>1324</v>
      </c>
    </row>
    <row r="322" s="13" customFormat="1">
      <c r="A322" s="13"/>
      <c r="B322" s="233"/>
      <c r="C322" s="234"/>
      <c r="D322" s="235" t="s">
        <v>204</v>
      </c>
      <c r="E322" s="236" t="s">
        <v>19</v>
      </c>
      <c r="F322" s="237" t="s">
        <v>1323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204</v>
      </c>
      <c r="AU322" s="243" t="s">
        <v>84</v>
      </c>
      <c r="AV322" s="13" t="s">
        <v>78</v>
      </c>
      <c r="AW322" s="13" t="s">
        <v>33</v>
      </c>
      <c r="AX322" s="13" t="s">
        <v>71</v>
      </c>
      <c r="AY322" s="243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84</v>
      </c>
      <c r="G323" s="245"/>
      <c r="H323" s="248">
        <v>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16.5" customHeight="1">
      <c r="A325" s="41"/>
      <c r="B325" s="42"/>
      <c r="C325" s="266" t="s">
        <v>573</v>
      </c>
      <c r="D325" s="266" t="s">
        <v>211</v>
      </c>
      <c r="E325" s="267" t="s">
        <v>1325</v>
      </c>
      <c r="F325" s="268" t="s">
        <v>1326</v>
      </c>
      <c r="G325" s="269" t="s">
        <v>198</v>
      </c>
      <c r="H325" s="270">
        <v>4</v>
      </c>
      <c r="I325" s="271"/>
      <c r="J325" s="272">
        <f>ROUND(I325*H325,2)</f>
        <v>0</v>
      </c>
      <c r="K325" s="268" t="s">
        <v>490</v>
      </c>
      <c r="L325" s="273"/>
      <c r="M325" s="274" t="s">
        <v>19</v>
      </c>
      <c r="N325" s="275" t="s">
        <v>43</v>
      </c>
      <c r="O325" s="87"/>
      <c r="P325" s="224">
        <f>O325*H325</f>
        <v>0</v>
      </c>
      <c r="Q325" s="224">
        <v>5.0000000000000002E-05</v>
      </c>
      <c r="R325" s="224">
        <f>Q325*H325</f>
        <v>0.00020000000000000001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423</v>
      </c>
      <c r="AT325" s="226" t="s">
        <v>211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321</v>
      </c>
      <c r="BM325" s="226" t="s">
        <v>1327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1326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200</v>
      </c>
      <c r="G327" s="245"/>
      <c r="H327" s="248">
        <v>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1328</v>
      </c>
      <c r="F329" s="213" t="s">
        <v>1329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200</v>
      </c>
      <c r="AT329" s="211" t="s">
        <v>70</v>
      </c>
      <c r="AU329" s="211" t="s">
        <v>78</v>
      </c>
      <c r="AY329" s="210" t="s">
        <v>192</v>
      </c>
      <c r="BK329" s="212">
        <f>SUM(BK330:BK333)</f>
        <v>0</v>
      </c>
    </row>
    <row r="330" s="2" customFormat="1" ht="16.5" customHeight="1">
      <c r="A330" s="41"/>
      <c r="B330" s="42"/>
      <c r="C330" s="215" t="s">
        <v>580</v>
      </c>
      <c r="D330" s="215" t="s">
        <v>195</v>
      </c>
      <c r="E330" s="216" t="s">
        <v>1330</v>
      </c>
      <c r="F330" s="217" t="s">
        <v>1331</v>
      </c>
      <c r="G330" s="218" t="s">
        <v>1167</v>
      </c>
      <c r="H330" s="219">
        <v>12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1332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1332</v>
      </c>
      <c r="BM330" s="226" t="s">
        <v>1333</v>
      </c>
    </row>
    <row r="331" s="2" customFormat="1" ht="16.5" customHeight="1">
      <c r="A331" s="41"/>
      <c r="B331" s="42"/>
      <c r="C331" s="215" t="s">
        <v>587</v>
      </c>
      <c r="D331" s="215" t="s">
        <v>195</v>
      </c>
      <c r="E331" s="216" t="s">
        <v>1334</v>
      </c>
      <c r="F331" s="217" t="s">
        <v>1335</v>
      </c>
      <c r="G331" s="218" t="s">
        <v>1167</v>
      </c>
      <c r="H331" s="219">
        <v>2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1332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1332</v>
      </c>
      <c r="BM331" s="226" t="s">
        <v>1336</v>
      </c>
    </row>
    <row r="332" s="2" customFormat="1" ht="16.5" customHeight="1">
      <c r="A332" s="41"/>
      <c r="B332" s="42"/>
      <c r="C332" s="215" t="s">
        <v>592</v>
      </c>
      <c r="D332" s="215" t="s">
        <v>195</v>
      </c>
      <c r="E332" s="216" t="s">
        <v>1337</v>
      </c>
      <c r="F332" s="217" t="s">
        <v>1338</v>
      </c>
      <c r="G332" s="218" t="s">
        <v>1167</v>
      </c>
      <c r="H332" s="219">
        <v>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1332</v>
      </c>
      <c r="AT332" s="226" t="s">
        <v>195</v>
      </c>
      <c r="AU332" s="226" t="s">
        <v>84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1332</v>
      </c>
      <c r="BM332" s="226" t="s">
        <v>1339</v>
      </c>
    </row>
    <row r="333" s="2" customFormat="1" ht="16.5" customHeight="1">
      <c r="A333" s="41"/>
      <c r="B333" s="42"/>
      <c r="C333" s="215" t="s">
        <v>597</v>
      </c>
      <c r="D333" s="215" t="s">
        <v>195</v>
      </c>
      <c r="E333" s="216" t="s">
        <v>1340</v>
      </c>
      <c r="F333" s="217" t="s">
        <v>1341</v>
      </c>
      <c r="G333" s="218" t="s">
        <v>1167</v>
      </c>
      <c r="H333" s="219">
        <v>12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1332</v>
      </c>
      <c r="AT333" s="226" t="s">
        <v>195</v>
      </c>
      <c r="AU333" s="226" t="s">
        <v>84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1332</v>
      </c>
      <c r="BM333" s="226" t="s">
        <v>1342</v>
      </c>
    </row>
    <row r="334" s="12" customFormat="1" ht="22.8" customHeight="1">
      <c r="A334" s="12"/>
      <c r="B334" s="199"/>
      <c r="C334" s="200"/>
      <c r="D334" s="201" t="s">
        <v>70</v>
      </c>
      <c r="E334" s="213" t="s">
        <v>1343</v>
      </c>
      <c r="F334" s="213" t="s">
        <v>1344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P335</f>
        <v>0</v>
      </c>
      <c r="Q334" s="207"/>
      <c r="R334" s="208">
        <f>R335</f>
        <v>0</v>
      </c>
      <c r="S334" s="207"/>
      <c r="T334" s="209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200</v>
      </c>
      <c r="AT334" s="211" t="s">
        <v>70</v>
      </c>
      <c r="AU334" s="211" t="s">
        <v>78</v>
      </c>
      <c r="AY334" s="210" t="s">
        <v>192</v>
      </c>
      <c r="BK334" s="212">
        <f>BK335</f>
        <v>0</v>
      </c>
    </row>
    <row r="335" s="2" customFormat="1" ht="16.5" customHeight="1">
      <c r="A335" s="41"/>
      <c r="B335" s="42"/>
      <c r="C335" s="215" t="s">
        <v>602</v>
      </c>
      <c r="D335" s="215" t="s">
        <v>195</v>
      </c>
      <c r="E335" s="216" t="s">
        <v>1345</v>
      </c>
      <c r="F335" s="217" t="s">
        <v>1346</v>
      </c>
      <c r="G335" s="218" t="s">
        <v>1167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1332</v>
      </c>
      <c r="AT335" s="226" t="s">
        <v>195</v>
      </c>
      <c r="AU335" s="226" t="s">
        <v>84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1332</v>
      </c>
      <c r="BM335" s="226" t="s">
        <v>1347</v>
      </c>
    </row>
    <row r="336" s="12" customFormat="1" ht="22.8" customHeight="1">
      <c r="A336" s="12"/>
      <c r="B336" s="199"/>
      <c r="C336" s="200"/>
      <c r="D336" s="201" t="s">
        <v>70</v>
      </c>
      <c r="E336" s="213" t="s">
        <v>1348</v>
      </c>
      <c r="F336" s="213" t="s">
        <v>1349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SUM(P337:P338)</f>
        <v>0</v>
      </c>
      <c r="Q336" s="207"/>
      <c r="R336" s="208">
        <f>SUM(R337:R338)</f>
        <v>0</v>
      </c>
      <c r="S336" s="207"/>
      <c r="T336" s="20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200</v>
      </c>
      <c r="AT336" s="211" t="s">
        <v>70</v>
      </c>
      <c r="AU336" s="211" t="s">
        <v>78</v>
      </c>
      <c r="AY336" s="210" t="s">
        <v>192</v>
      </c>
      <c r="BK336" s="212">
        <f>SUM(BK337:BK338)</f>
        <v>0</v>
      </c>
    </row>
    <row r="337" s="2" customFormat="1" ht="16.5" customHeight="1">
      <c r="A337" s="41"/>
      <c r="B337" s="42"/>
      <c r="C337" s="215" t="s">
        <v>611</v>
      </c>
      <c r="D337" s="215" t="s">
        <v>195</v>
      </c>
      <c r="E337" s="216" t="s">
        <v>1350</v>
      </c>
      <c r="F337" s="217" t="s">
        <v>1351</v>
      </c>
      <c r="G337" s="218" t="s">
        <v>1167</v>
      </c>
      <c r="H337" s="219">
        <v>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1332</v>
      </c>
      <c r="AT337" s="226" t="s">
        <v>195</v>
      </c>
      <c r="AU337" s="226" t="s">
        <v>84</v>
      </c>
      <c r="AY337" s="20" t="s">
        <v>192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84</v>
      </c>
      <c r="BK337" s="227">
        <f>ROUND(I337*H337,2)</f>
        <v>0</v>
      </c>
      <c r="BL337" s="20" t="s">
        <v>1332</v>
      </c>
      <c r="BM337" s="226" t="s">
        <v>1352</v>
      </c>
    </row>
    <row r="338" s="2" customFormat="1" ht="16.5" customHeight="1">
      <c r="A338" s="41"/>
      <c r="B338" s="42"/>
      <c r="C338" s="215" t="s">
        <v>616</v>
      </c>
      <c r="D338" s="215" t="s">
        <v>195</v>
      </c>
      <c r="E338" s="216" t="s">
        <v>1353</v>
      </c>
      <c r="F338" s="217" t="s">
        <v>1354</v>
      </c>
      <c r="G338" s="218" t="s">
        <v>1167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87" t="s">
        <v>19</v>
      </c>
      <c r="N338" s="288" t="s">
        <v>43</v>
      </c>
      <c r="O338" s="289"/>
      <c r="P338" s="290">
        <f>O338*H338</f>
        <v>0</v>
      </c>
      <c r="Q338" s="290">
        <v>0</v>
      </c>
      <c r="R338" s="290">
        <f>Q338*H338</f>
        <v>0</v>
      </c>
      <c r="S338" s="290">
        <v>0</v>
      </c>
      <c r="T338" s="29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1332</v>
      </c>
      <c r="AT338" s="226" t="s">
        <v>195</v>
      </c>
      <c r="AU338" s="226" t="s">
        <v>84</v>
      </c>
      <c r="AY338" s="20" t="s">
        <v>192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1332</v>
      </c>
      <c r="BM338" s="226" t="s">
        <v>1355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mwZiDMBoOzDBAXaxdUGRdlxvmnsffHqRKj+5XHjfjhyOXkecvC9k3jP1g6lxYy94OvAQ0WiK2+Bn2q9ewVr9xA==" hashValue="ORbdzj5L803txlhTwByTS+LXcXlaVTc8NqdvHN2YXfheMe0Xzu1NvyqpMcc3wC+zstlLkzpJnM9nSABLKKWS2w==" algorithmName="SHA-512" password="CC35"/>
  <autoFilter ref="C92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210001"/>
    <hyperlink ref="F104" r:id="rId2" display="https://podminky.urs.cz/item/CS_URS_2024_02/741310562"/>
    <hyperlink ref="F111" r:id="rId3" display="https://podminky.urs.cz/item/CS_URS_2024_02/741320105"/>
    <hyperlink ref="F125" r:id="rId4" display="https://podminky.urs.cz/item/CS_URS_2024_02/741320405"/>
    <hyperlink ref="F138" r:id="rId5" display="https://podminky.urs.cz/item/CS_URS_2024_02/741120401"/>
    <hyperlink ref="F145" r:id="rId6" display="https://podminky.urs.cz/item/CS_URS_2024_02/741130004"/>
    <hyperlink ref="F161" r:id="rId7" display="https://podminky.urs.cz/item/CS_URS_2024_02/741310001"/>
    <hyperlink ref="F168" r:id="rId8" display="https://podminky.urs.cz/item/CS_URS_2024_02/741310021"/>
    <hyperlink ref="F175" r:id="rId9" display="https://podminky.urs.cz/item/CS_URS_2024_02/741310022"/>
    <hyperlink ref="F182" r:id="rId10" display="https://podminky.urs.cz/item/CS_URS_2024_02/741310501"/>
    <hyperlink ref="F189" r:id="rId11" display="https://podminky.urs.cz/item/CS_URS_2024_02/741313081"/>
    <hyperlink ref="F203" r:id="rId12" display="https://podminky.urs.cz/item/CS_URS_2024_02/741112011"/>
    <hyperlink ref="F222" r:id="rId13" display="https://podminky.urs.cz/item/CS_URS_2024_02/741110511"/>
    <hyperlink ref="F240" r:id="rId14" display="https://podminky.urs.cz/item/CS_URS_2024_02/741110041"/>
    <hyperlink ref="F248" r:id="rId15" display="https://podminky.urs.cz/item/CS_URS_2024_02/741122641"/>
    <hyperlink ref="F261" r:id="rId16" display="https://podminky.urs.cz/item/CS_URS_2024_02/741122611"/>
    <hyperlink ref="F273" r:id="rId17" display="https://podminky.urs.cz/item/CS_URS_2024_02/741122601"/>
    <hyperlink ref="F281" r:id="rId18" display="https://podminky.urs.cz/item/CS_URS_2024_02/741130001"/>
    <hyperlink ref="F285" r:id="rId19" display="https://podminky.urs.cz/item/CS_URS_2024_02/741130006"/>
    <hyperlink ref="F289" r:id="rId20" display="https://podminky.urs.cz/item/CS_URS_2024_02/741130025"/>
    <hyperlink ref="F293" r:id="rId21" display="https://podminky.urs.cz/item/CS_URS_2024_02/741231001"/>
    <hyperlink ref="F308" r:id="rId22" display="https://podminky.urs.cz/item/CS_URS_2024_02/741120401"/>
    <hyperlink ref="F316" r:id="rId23" display="https://podminky.urs.cz/item/CS_URS_2024_02/7414500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1356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1357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ROUND((SUM(BE101:BE940)),  2)</f>
        <v>0</v>
      </c>
      <c r="G35" s="41"/>
      <c r="H35" s="41"/>
      <c r="I35" s="160">
        <v>0.20999999999999999</v>
      </c>
      <c r="J35" s="159">
        <f>ROUND(((SUM(BE101:BE940))*I35),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ROUND((SUM(BF101:BF940)),  2)</f>
        <v>0</v>
      </c>
      <c r="G36" s="41"/>
      <c r="H36" s="41"/>
      <c r="I36" s="160">
        <v>0.12</v>
      </c>
      <c r="J36" s="159">
        <f>ROUND(((SUM(BF101:BF940))*I36),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ROUND((SUM(BG101:BG940)),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ROUND((SUM(BH101:BH940)),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ROUND((SUM(BI101:BI940)),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1356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021 - Byt č.79 1+ KK - architektonicko 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162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J312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165</v>
      </c>
      <c r="E68" s="185"/>
      <c r="F68" s="185"/>
      <c r="G68" s="185"/>
      <c r="H68" s="185"/>
      <c r="I68" s="185"/>
      <c r="J68" s="186">
        <f>J352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</v>
      </c>
      <c r="E69" s="185"/>
      <c r="F69" s="185"/>
      <c r="G69" s="185"/>
      <c r="H69" s="185"/>
      <c r="I69" s="185"/>
      <c r="J69" s="186">
        <f>J363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J366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168</v>
      </c>
      <c r="E71" s="185"/>
      <c r="F71" s="185"/>
      <c r="G71" s="185"/>
      <c r="H71" s="185"/>
      <c r="I71" s="185"/>
      <c r="J71" s="186">
        <f>J367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169</v>
      </c>
      <c r="E72" s="185"/>
      <c r="F72" s="185"/>
      <c r="G72" s="185"/>
      <c r="H72" s="185"/>
      <c r="I72" s="185"/>
      <c r="J72" s="186">
        <f>J379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170</v>
      </c>
      <c r="E73" s="185"/>
      <c r="F73" s="185"/>
      <c r="G73" s="185"/>
      <c r="H73" s="185"/>
      <c r="I73" s="185"/>
      <c r="J73" s="186">
        <f>J388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171</v>
      </c>
      <c r="E74" s="185"/>
      <c r="F74" s="185"/>
      <c r="G74" s="185"/>
      <c r="H74" s="185"/>
      <c r="I74" s="185"/>
      <c r="J74" s="186">
        <f>J524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172</v>
      </c>
      <c r="E75" s="185"/>
      <c r="F75" s="185"/>
      <c r="G75" s="185"/>
      <c r="H75" s="185"/>
      <c r="I75" s="185"/>
      <c r="J75" s="186">
        <f>J622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173</v>
      </c>
      <c r="E76" s="185"/>
      <c r="F76" s="185"/>
      <c r="G76" s="185"/>
      <c r="H76" s="185"/>
      <c r="I76" s="185"/>
      <c r="J76" s="186">
        <f>J729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174</v>
      </c>
      <c r="E77" s="185"/>
      <c r="F77" s="185"/>
      <c r="G77" s="185"/>
      <c r="H77" s="185"/>
      <c r="I77" s="185"/>
      <c r="J77" s="186">
        <f>J842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175</v>
      </c>
      <c r="E78" s="185"/>
      <c r="F78" s="185"/>
      <c r="G78" s="185"/>
      <c r="H78" s="185"/>
      <c r="I78" s="185"/>
      <c r="J78" s="186">
        <f>J861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176</v>
      </c>
      <c r="E79" s="180"/>
      <c r="F79" s="180"/>
      <c r="G79" s="180"/>
      <c r="H79" s="180"/>
      <c r="I79" s="180"/>
      <c r="J79" s="181">
        <f>J932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Stavební úpravy bytových jader v objektu č.p.776, ul.Zašovská, Valašské Meziříčí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1356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155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021 - Byt č.79 1+ KK - architektonicko stavební řešení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 xml:space="preserve"> </v>
      </c>
      <c r="G95" s="43"/>
      <c r="H95" s="43"/>
      <c r="I95" s="35" t="s">
        <v>23</v>
      </c>
      <c r="J95" s="75" t="str">
        <f>IF(J14="","",J14)</f>
        <v>24. 9. 2024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25</v>
      </c>
      <c r="D97" s="43"/>
      <c r="E97" s="43"/>
      <c r="F97" s="30" t="str">
        <f>E17</f>
        <v>Město Valašské Meziříčí, Náměstí 7/5, 757 01 VM</v>
      </c>
      <c r="G97" s="43"/>
      <c r="H97" s="43"/>
      <c r="I97" s="35" t="s">
        <v>31</v>
      </c>
      <c r="J97" s="39" t="str">
        <f>E23</f>
        <v>ARTING plus s.r.o,Vrbenská 739, Valašské Meziříčí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178</v>
      </c>
      <c r="D100" s="191" t="s">
        <v>56</v>
      </c>
      <c r="E100" s="191" t="s">
        <v>52</v>
      </c>
      <c r="F100" s="191" t="s">
        <v>53</v>
      </c>
      <c r="G100" s="191" t="s">
        <v>179</v>
      </c>
      <c r="H100" s="191" t="s">
        <v>180</v>
      </c>
      <c r="I100" s="191" t="s">
        <v>181</v>
      </c>
      <c r="J100" s="191" t="s">
        <v>159</v>
      </c>
      <c r="K100" s="192" t="s">
        <v>182</v>
      </c>
      <c r="L100" s="193"/>
      <c r="M100" s="95" t="s">
        <v>19</v>
      </c>
      <c r="N100" s="96" t="s">
        <v>41</v>
      </c>
      <c r="O100" s="96" t="s">
        <v>183</v>
      </c>
      <c r="P100" s="96" t="s">
        <v>184</v>
      </c>
      <c r="Q100" s="96" t="s">
        <v>185</v>
      </c>
      <c r="R100" s="96" t="s">
        <v>186</v>
      </c>
      <c r="S100" s="96" t="s">
        <v>187</v>
      </c>
      <c r="T100" s="97" t="s">
        <v>188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189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P102+P366+P932</f>
        <v>0</v>
      </c>
      <c r="Q101" s="99"/>
      <c r="R101" s="196">
        <f>R102+R366+R932</f>
        <v>2.97273027</v>
      </c>
      <c r="S101" s="99"/>
      <c r="T101" s="197">
        <f>T102+T366+T932</f>
        <v>1.3152807000000002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160</v>
      </c>
      <c r="BK101" s="198">
        <f>BK102+BK366+BK932</f>
        <v>0</v>
      </c>
    </row>
    <row r="102" s="12" customFormat="1" ht="25.92" customHeight="1">
      <c r="A102" s="12"/>
      <c r="B102" s="199"/>
      <c r="C102" s="200"/>
      <c r="D102" s="201" t="s">
        <v>70</v>
      </c>
      <c r="E102" s="202" t="s">
        <v>190</v>
      </c>
      <c r="F102" s="202" t="s">
        <v>191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P103+P164+P312+P352+P363</f>
        <v>0</v>
      </c>
      <c r="Q102" s="207"/>
      <c r="R102" s="208">
        <f>R103+R164+R312+R352+R363</f>
        <v>1.9913018399999998</v>
      </c>
      <c r="S102" s="207"/>
      <c r="T102" s="209">
        <f>T103+T164+T312+T352+T363</f>
        <v>0.59181480000000009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78</v>
      </c>
      <c r="AT102" s="211" t="s">
        <v>70</v>
      </c>
      <c r="AU102" s="211" t="s">
        <v>71</v>
      </c>
      <c r="AY102" s="210" t="s">
        <v>192</v>
      </c>
      <c r="BK102" s="212">
        <f>BK103+BK164+BK312+BK352+BK363</f>
        <v>0</v>
      </c>
    </row>
    <row r="103" s="12" customFormat="1" ht="22.8" customHeight="1">
      <c r="A103" s="12"/>
      <c r="B103" s="199"/>
      <c r="C103" s="200"/>
      <c r="D103" s="201" t="s">
        <v>70</v>
      </c>
      <c r="E103" s="213" t="s">
        <v>193</v>
      </c>
      <c r="F103" s="213" t="s">
        <v>194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SUM(P104:P163)</f>
        <v>0</v>
      </c>
      <c r="Q103" s="207"/>
      <c r="R103" s="208">
        <f>SUM(R104:R163)</f>
        <v>0.80228699999999986</v>
      </c>
      <c r="S103" s="207"/>
      <c r="T103" s="209">
        <f>SUM(T104:T163)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78</v>
      </c>
      <c r="AT103" s="211" t="s">
        <v>70</v>
      </c>
      <c r="AU103" s="211" t="s">
        <v>78</v>
      </c>
      <c r="AY103" s="210" t="s">
        <v>192</v>
      </c>
      <c r="BK103" s="212">
        <f>SUM(BK104:BK163)</f>
        <v>0</v>
      </c>
    </row>
    <row r="104" s="2" customFormat="1" ht="24.15" customHeight="1">
      <c r="A104" s="41"/>
      <c r="B104" s="42"/>
      <c r="C104" s="215" t="s">
        <v>78</v>
      </c>
      <c r="D104" s="215" t="s">
        <v>195</v>
      </c>
      <c r="E104" s="216" t="s">
        <v>196</v>
      </c>
      <c r="F104" s="217" t="s">
        <v>197</v>
      </c>
      <c r="G104" s="218" t="s">
        <v>198</v>
      </c>
      <c r="H104" s="219">
        <v>3</v>
      </c>
      <c r="I104" s="220"/>
      <c r="J104" s="221">
        <f>ROUND(I104*H104,2)</f>
        <v>0</v>
      </c>
      <c r="K104" s="217" t="s">
        <v>199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6.0000000000000002E-05</v>
      </c>
      <c r="R104" s="224">
        <f>Q104*H104</f>
        <v>0.00018000000000000001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200</v>
      </c>
      <c r="AT104" s="226" t="s">
        <v>195</v>
      </c>
      <c r="AU104" s="226" t="s">
        <v>84</v>
      </c>
      <c r="AY104" s="20" t="s">
        <v>192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200</v>
      </c>
      <c r="BM104" s="226" t="s">
        <v>201</v>
      </c>
    </row>
    <row r="105" s="2" customFormat="1">
      <c r="A105" s="41"/>
      <c r="B105" s="42"/>
      <c r="C105" s="43"/>
      <c r="D105" s="228" t="s">
        <v>202</v>
      </c>
      <c r="E105" s="43"/>
      <c r="F105" s="229" t="s">
        <v>203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202</v>
      </c>
      <c r="AU105" s="20" t="s">
        <v>84</v>
      </c>
    </row>
    <row r="106" s="13" customFormat="1">
      <c r="A106" s="13"/>
      <c r="B106" s="233"/>
      <c r="C106" s="234"/>
      <c r="D106" s="235" t="s">
        <v>204</v>
      </c>
      <c r="E106" s="236" t="s">
        <v>19</v>
      </c>
      <c r="F106" s="237" t="s">
        <v>205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204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192</v>
      </c>
    </row>
    <row r="107" s="13" customFormat="1">
      <c r="A107" s="13"/>
      <c r="B107" s="233"/>
      <c r="C107" s="234"/>
      <c r="D107" s="235" t="s">
        <v>204</v>
      </c>
      <c r="E107" s="236" t="s">
        <v>19</v>
      </c>
      <c r="F107" s="237" t="s">
        <v>206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204</v>
      </c>
      <c r="AU107" s="243" t="s">
        <v>84</v>
      </c>
      <c r="AV107" s="13" t="s">
        <v>78</v>
      </c>
      <c r="AW107" s="13" t="s">
        <v>33</v>
      </c>
      <c r="AX107" s="13" t="s">
        <v>71</v>
      </c>
      <c r="AY107" s="243" t="s">
        <v>192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207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208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209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78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3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66" t="s">
        <v>84</v>
      </c>
      <c r="D113" s="266" t="s">
        <v>211</v>
      </c>
      <c r="E113" s="267" t="s">
        <v>212</v>
      </c>
      <c r="F113" s="268" t="s">
        <v>213</v>
      </c>
      <c r="G113" s="269" t="s">
        <v>214</v>
      </c>
      <c r="H113" s="270">
        <v>0.084000000000000005</v>
      </c>
      <c r="I113" s="271"/>
      <c r="J113" s="272">
        <f>ROUND(I113*H113,2)</f>
        <v>0</v>
      </c>
      <c r="K113" s="268" t="s">
        <v>199</v>
      </c>
      <c r="L113" s="273"/>
      <c r="M113" s="274" t="s">
        <v>19</v>
      </c>
      <c r="N113" s="275" t="s">
        <v>43</v>
      </c>
      <c r="O113" s="87"/>
      <c r="P113" s="224">
        <f>O113*H113</f>
        <v>0</v>
      </c>
      <c r="Q113" s="224">
        <v>0.00172</v>
      </c>
      <c r="R113" s="224">
        <f>Q113*H113</f>
        <v>0.00014448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215</v>
      </c>
      <c r="AT113" s="226" t="s">
        <v>211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200</v>
      </c>
      <c r="BM113" s="226" t="s">
        <v>216</v>
      </c>
    </row>
    <row r="114" s="13" customFormat="1">
      <c r="A114" s="13"/>
      <c r="B114" s="233"/>
      <c r="C114" s="234"/>
      <c r="D114" s="235" t="s">
        <v>204</v>
      </c>
      <c r="E114" s="236" t="s">
        <v>19</v>
      </c>
      <c r="F114" s="237" t="s">
        <v>205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204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192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206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3" customFormat="1">
      <c r="A116" s="13"/>
      <c r="B116" s="233"/>
      <c r="C116" s="234"/>
      <c r="D116" s="235" t="s">
        <v>204</v>
      </c>
      <c r="E116" s="236" t="s">
        <v>19</v>
      </c>
      <c r="F116" s="237" t="s">
        <v>209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204</v>
      </c>
      <c r="AU116" s="243" t="s">
        <v>84</v>
      </c>
      <c r="AV116" s="13" t="s">
        <v>78</v>
      </c>
      <c r="AW116" s="13" t="s">
        <v>33</v>
      </c>
      <c r="AX116" s="13" t="s">
        <v>71</v>
      </c>
      <c r="AY116" s="243" t="s">
        <v>192</v>
      </c>
    </row>
    <row r="117" s="14" customFormat="1">
      <c r="A117" s="14"/>
      <c r="B117" s="244"/>
      <c r="C117" s="245"/>
      <c r="D117" s="235" t="s">
        <v>204</v>
      </c>
      <c r="E117" s="246" t="s">
        <v>19</v>
      </c>
      <c r="F117" s="247" t="s">
        <v>217</v>
      </c>
      <c r="G117" s="245"/>
      <c r="H117" s="248">
        <v>0.080000000000000002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204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192</v>
      </c>
    </row>
    <row r="118" s="15" customFormat="1">
      <c r="A118" s="15"/>
      <c r="B118" s="255"/>
      <c r="C118" s="256"/>
      <c r="D118" s="235" t="s">
        <v>204</v>
      </c>
      <c r="E118" s="257" t="s">
        <v>19</v>
      </c>
      <c r="F118" s="258" t="s">
        <v>210</v>
      </c>
      <c r="G118" s="256"/>
      <c r="H118" s="259">
        <v>0.080000000000000002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204</v>
      </c>
      <c r="AU118" s="265" t="s">
        <v>84</v>
      </c>
      <c r="AV118" s="15" t="s">
        <v>200</v>
      </c>
      <c r="AW118" s="15" t="s">
        <v>33</v>
      </c>
      <c r="AX118" s="15" t="s">
        <v>78</v>
      </c>
      <c r="AY118" s="265" t="s">
        <v>192</v>
      </c>
    </row>
    <row r="119" s="14" customFormat="1">
      <c r="A119" s="14"/>
      <c r="B119" s="244"/>
      <c r="C119" s="245"/>
      <c r="D119" s="235" t="s">
        <v>204</v>
      </c>
      <c r="E119" s="245"/>
      <c r="F119" s="247" t="s">
        <v>218</v>
      </c>
      <c r="G119" s="245"/>
      <c r="H119" s="248">
        <v>0.084000000000000005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4</v>
      </c>
      <c r="AX119" s="14" t="s">
        <v>78</v>
      </c>
      <c r="AY119" s="254" t="s">
        <v>192</v>
      </c>
    </row>
    <row r="120" s="2" customFormat="1" ht="16.5" customHeight="1">
      <c r="A120" s="41"/>
      <c r="B120" s="42"/>
      <c r="C120" s="266" t="s">
        <v>193</v>
      </c>
      <c r="D120" s="266" t="s">
        <v>211</v>
      </c>
      <c r="E120" s="267" t="s">
        <v>219</v>
      </c>
      <c r="F120" s="268" t="s">
        <v>220</v>
      </c>
      <c r="G120" s="269" t="s">
        <v>214</v>
      </c>
      <c r="H120" s="270">
        <v>0.16800000000000001</v>
      </c>
      <c r="I120" s="271"/>
      <c r="J120" s="272">
        <f>ROUND(I120*H120,2)</f>
        <v>0</v>
      </c>
      <c r="K120" s="268" t="s">
        <v>199</v>
      </c>
      <c r="L120" s="273"/>
      <c r="M120" s="274" t="s">
        <v>19</v>
      </c>
      <c r="N120" s="275" t="s">
        <v>43</v>
      </c>
      <c r="O120" s="87"/>
      <c r="P120" s="224">
        <f>O120*H120</f>
        <v>0</v>
      </c>
      <c r="Q120" s="224">
        <v>0.0020400000000000001</v>
      </c>
      <c r="R120" s="224">
        <f>Q120*H120</f>
        <v>0.00034272000000000003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215</v>
      </c>
      <c r="AT120" s="226" t="s">
        <v>211</v>
      </c>
      <c r="AU120" s="226" t="s">
        <v>84</v>
      </c>
      <c r="AY120" s="20" t="s">
        <v>192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200</v>
      </c>
      <c r="BM120" s="226" t="s">
        <v>221</v>
      </c>
    </row>
    <row r="121" s="13" customFormat="1">
      <c r="A121" s="13"/>
      <c r="B121" s="233"/>
      <c r="C121" s="234"/>
      <c r="D121" s="235" t="s">
        <v>204</v>
      </c>
      <c r="E121" s="236" t="s">
        <v>19</v>
      </c>
      <c r="F121" s="237" t="s">
        <v>205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204</v>
      </c>
      <c r="AU121" s="243" t="s">
        <v>84</v>
      </c>
      <c r="AV121" s="13" t="s">
        <v>78</v>
      </c>
      <c r="AW121" s="13" t="s">
        <v>33</v>
      </c>
      <c r="AX121" s="13" t="s">
        <v>71</v>
      </c>
      <c r="AY121" s="243" t="s">
        <v>192</v>
      </c>
    </row>
    <row r="122" s="13" customFormat="1">
      <c r="A122" s="13"/>
      <c r="B122" s="233"/>
      <c r="C122" s="234"/>
      <c r="D122" s="235" t="s">
        <v>204</v>
      </c>
      <c r="E122" s="236" t="s">
        <v>19</v>
      </c>
      <c r="F122" s="237" t="s">
        <v>206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204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192</v>
      </c>
    </row>
    <row r="123" s="13" customFormat="1">
      <c r="A123" s="13"/>
      <c r="B123" s="233"/>
      <c r="C123" s="234"/>
      <c r="D123" s="235" t="s">
        <v>204</v>
      </c>
      <c r="E123" s="236" t="s">
        <v>19</v>
      </c>
      <c r="F123" s="237" t="s">
        <v>207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204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192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222</v>
      </c>
      <c r="G124" s="245"/>
      <c r="H124" s="248">
        <v>0.16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0.16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14" customFormat="1">
      <c r="A126" s="14"/>
      <c r="B126" s="244"/>
      <c r="C126" s="245"/>
      <c r="D126" s="235" t="s">
        <v>204</v>
      </c>
      <c r="E126" s="245"/>
      <c r="F126" s="247" t="s">
        <v>223</v>
      </c>
      <c r="G126" s="245"/>
      <c r="H126" s="248">
        <v>0.16800000000000001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4</v>
      </c>
      <c r="AX126" s="14" t="s">
        <v>78</v>
      </c>
      <c r="AY126" s="254" t="s">
        <v>192</v>
      </c>
    </row>
    <row r="127" s="2" customFormat="1" ht="24.15" customHeight="1">
      <c r="A127" s="41"/>
      <c r="B127" s="42"/>
      <c r="C127" s="215" t="s">
        <v>200</v>
      </c>
      <c r="D127" s="215" t="s">
        <v>195</v>
      </c>
      <c r="E127" s="216" t="s">
        <v>224</v>
      </c>
      <c r="F127" s="217" t="s">
        <v>225</v>
      </c>
      <c r="G127" s="218" t="s">
        <v>226</v>
      </c>
      <c r="H127" s="219">
        <v>0.0080000000000000002</v>
      </c>
      <c r="I127" s="220"/>
      <c r="J127" s="221">
        <f>ROUND(I127*H127,2)</f>
        <v>0</v>
      </c>
      <c r="K127" s="217" t="s">
        <v>199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0.019539999999999998</v>
      </c>
      <c r="R127" s="224">
        <f>Q127*H127</f>
        <v>0.00015631999999999999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200</v>
      </c>
      <c r="AT127" s="226" t="s">
        <v>195</v>
      </c>
      <c r="AU127" s="226" t="s">
        <v>84</v>
      </c>
      <c r="AY127" s="20" t="s">
        <v>192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200</v>
      </c>
      <c r="BM127" s="226" t="s">
        <v>227</v>
      </c>
    </row>
    <row r="128" s="2" customFormat="1">
      <c r="A128" s="41"/>
      <c r="B128" s="42"/>
      <c r="C128" s="43"/>
      <c r="D128" s="228" t="s">
        <v>202</v>
      </c>
      <c r="E128" s="43"/>
      <c r="F128" s="229" t="s">
        <v>228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84</v>
      </c>
    </row>
    <row r="129" s="13" customFormat="1">
      <c r="A129" s="13"/>
      <c r="B129" s="233"/>
      <c r="C129" s="234"/>
      <c r="D129" s="235" t="s">
        <v>204</v>
      </c>
      <c r="E129" s="236" t="s">
        <v>19</v>
      </c>
      <c r="F129" s="237" t="s">
        <v>205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204</v>
      </c>
      <c r="AU129" s="243" t="s">
        <v>84</v>
      </c>
      <c r="AV129" s="13" t="s">
        <v>78</v>
      </c>
      <c r="AW129" s="13" t="s">
        <v>33</v>
      </c>
      <c r="AX129" s="13" t="s">
        <v>71</v>
      </c>
      <c r="AY129" s="243" t="s">
        <v>192</v>
      </c>
    </row>
    <row r="130" s="13" customFormat="1">
      <c r="A130" s="13"/>
      <c r="B130" s="233"/>
      <c r="C130" s="234"/>
      <c r="D130" s="235" t="s">
        <v>204</v>
      </c>
      <c r="E130" s="236" t="s">
        <v>19</v>
      </c>
      <c r="F130" s="237" t="s">
        <v>229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204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192</v>
      </c>
    </row>
    <row r="131" s="13" customFormat="1">
      <c r="A131" s="13"/>
      <c r="B131" s="233"/>
      <c r="C131" s="234"/>
      <c r="D131" s="235" t="s">
        <v>204</v>
      </c>
      <c r="E131" s="236" t="s">
        <v>19</v>
      </c>
      <c r="F131" s="237" t="s">
        <v>230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204</v>
      </c>
      <c r="AU131" s="243" t="s">
        <v>84</v>
      </c>
      <c r="AV131" s="13" t="s">
        <v>78</v>
      </c>
      <c r="AW131" s="13" t="s">
        <v>33</v>
      </c>
      <c r="AX131" s="13" t="s">
        <v>71</v>
      </c>
      <c r="AY131" s="243" t="s">
        <v>192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231</v>
      </c>
      <c r="G132" s="245"/>
      <c r="H132" s="248">
        <v>0.0080000000000000002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0.0080000000000000002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232</v>
      </c>
      <c r="D134" s="266" t="s">
        <v>211</v>
      </c>
      <c r="E134" s="267" t="s">
        <v>233</v>
      </c>
      <c r="F134" s="268" t="s">
        <v>234</v>
      </c>
      <c r="G134" s="269" t="s">
        <v>226</v>
      </c>
      <c r="H134" s="270">
        <v>0.0080000000000000002</v>
      </c>
      <c r="I134" s="271"/>
      <c r="J134" s="272">
        <f>ROUND(I134*H134,2)</f>
        <v>0</v>
      </c>
      <c r="K134" s="268" t="s">
        <v>199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1</v>
      </c>
      <c r="R134" s="224">
        <f>Q134*H134</f>
        <v>0.0080000000000000002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215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200</v>
      </c>
      <c r="BM134" s="226" t="s">
        <v>235</v>
      </c>
    </row>
    <row r="135" s="13" customFormat="1">
      <c r="A135" s="13"/>
      <c r="B135" s="233"/>
      <c r="C135" s="234"/>
      <c r="D135" s="235" t="s">
        <v>204</v>
      </c>
      <c r="E135" s="236" t="s">
        <v>19</v>
      </c>
      <c r="F135" s="237" t="s">
        <v>205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204</v>
      </c>
      <c r="AU135" s="243" t="s">
        <v>84</v>
      </c>
      <c r="AV135" s="13" t="s">
        <v>78</v>
      </c>
      <c r="AW135" s="13" t="s">
        <v>33</v>
      </c>
      <c r="AX135" s="13" t="s">
        <v>71</v>
      </c>
      <c r="AY135" s="243" t="s">
        <v>192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229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3" customFormat="1">
      <c r="A137" s="13"/>
      <c r="B137" s="233"/>
      <c r="C137" s="234"/>
      <c r="D137" s="235" t="s">
        <v>204</v>
      </c>
      <c r="E137" s="236" t="s">
        <v>19</v>
      </c>
      <c r="F137" s="237" t="s">
        <v>230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204</v>
      </c>
      <c r="AU137" s="243" t="s">
        <v>84</v>
      </c>
      <c r="AV137" s="13" t="s">
        <v>78</v>
      </c>
      <c r="AW137" s="13" t="s">
        <v>33</v>
      </c>
      <c r="AX137" s="13" t="s">
        <v>71</v>
      </c>
      <c r="AY137" s="243" t="s">
        <v>192</v>
      </c>
    </row>
    <row r="138" s="14" customFormat="1">
      <c r="A138" s="14"/>
      <c r="B138" s="244"/>
      <c r="C138" s="245"/>
      <c r="D138" s="235" t="s">
        <v>204</v>
      </c>
      <c r="E138" s="246" t="s">
        <v>19</v>
      </c>
      <c r="F138" s="247" t="s">
        <v>231</v>
      </c>
      <c r="G138" s="245"/>
      <c r="H138" s="248">
        <v>0.0080000000000000002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204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192</v>
      </c>
    </row>
    <row r="139" s="15" customFormat="1">
      <c r="A139" s="15"/>
      <c r="B139" s="255"/>
      <c r="C139" s="256"/>
      <c r="D139" s="235" t="s">
        <v>204</v>
      </c>
      <c r="E139" s="257" t="s">
        <v>19</v>
      </c>
      <c r="F139" s="258" t="s">
        <v>210</v>
      </c>
      <c r="G139" s="256"/>
      <c r="H139" s="259">
        <v>0.0080000000000000002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204</v>
      </c>
      <c r="AU139" s="265" t="s">
        <v>84</v>
      </c>
      <c r="AV139" s="15" t="s">
        <v>200</v>
      </c>
      <c r="AW139" s="15" t="s">
        <v>33</v>
      </c>
      <c r="AX139" s="15" t="s">
        <v>78</v>
      </c>
      <c r="AY139" s="265" t="s">
        <v>192</v>
      </c>
    </row>
    <row r="140" s="2" customFormat="1" ht="24.15" customHeight="1">
      <c r="A140" s="41"/>
      <c r="B140" s="42"/>
      <c r="C140" s="215" t="s">
        <v>236</v>
      </c>
      <c r="D140" s="215" t="s">
        <v>195</v>
      </c>
      <c r="E140" s="216" t="s">
        <v>237</v>
      </c>
      <c r="F140" s="217" t="s">
        <v>238</v>
      </c>
      <c r="G140" s="218" t="s">
        <v>239</v>
      </c>
      <c r="H140" s="219">
        <v>13.869999999999999</v>
      </c>
      <c r="I140" s="220"/>
      <c r="J140" s="221">
        <f>ROUND(I140*H140,2)</f>
        <v>0</v>
      </c>
      <c r="K140" s="217" t="s">
        <v>199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0.052499999999999998</v>
      </c>
      <c r="R140" s="224">
        <f>Q140*H140</f>
        <v>0.72817499999999991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200</v>
      </c>
      <c r="AT140" s="226" t="s">
        <v>195</v>
      </c>
      <c r="AU140" s="226" t="s">
        <v>84</v>
      </c>
      <c r="AY140" s="20" t="s">
        <v>192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200</v>
      </c>
      <c r="BM140" s="226" t="s">
        <v>240</v>
      </c>
    </row>
    <row r="141" s="2" customFormat="1">
      <c r="A141" s="41"/>
      <c r="B141" s="42"/>
      <c r="C141" s="43"/>
      <c r="D141" s="228" t="s">
        <v>202</v>
      </c>
      <c r="E141" s="43"/>
      <c r="F141" s="229" t="s">
        <v>241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84</v>
      </c>
    </row>
    <row r="142" s="13" customFormat="1">
      <c r="A142" s="13"/>
      <c r="B142" s="233"/>
      <c r="C142" s="234"/>
      <c r="D142" s="235" t="s">
        <v>204</v>
      </c>
      <c r="E142" s="236" t="s">
        <v>19</v>
      </c>
      <c r="F142" s="237" t="s">
        <v>205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204</v>
      </c>
      <c r="AU142" s="243" t="s">
        <v>84</v>
      </c>
      <c r="AV142" s="13" t="s">
        <v>78</v>
      </c>
      <c r="AW142" s="13" t="s">
        <v>33</v>
      </c>
      <c r="AX142" s="13" t="s">
        <v>71</v>
      </c>
      <c r="AY142" s="243" t="s">
        <v>192</v>
      </c>
    </row>
    <row r="143" s="14" customFormat="1">
      <c r="A143" s="14"/>
      <c r="B143" s="244"/>
      <c r="C143" s="245"/>
      <c r="D143" s="235" t="s">
        <v>204</v>
      </c>
      <c r="E143" s="246" t="s">
        <v>19</v>
      </c>
      <c r="F143" s="247" t="s">
        <v>242</v>
      </c>
      <c r="G143" s="245"/>
      <c r="H143" s="248">
        <v>12.93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204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192</v>
      </c>
    </row>
    <row r="144" s="14" customFormat="1">
      <c r="A144" s="14"/>
      <c r="B144" s="244"/>
      <c r="C144" s="245"/>
      <c r="D144" s="235" t="s">
        <v>204</v>
      </c>
      <c r="E144" s="246" t="s">
        <v>19</v>
      </c>
      <c r="F144" s="247" t="s">
        <v>243</v>
      </c>
      <c r="G144" s="245"/>
      <c r="H144" s="248">
        <v>-1.627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204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192</v>
      </c>
    </row>
    <row r="145" s="14" customFormat="1">
      <c r="A145" s="14"/>
      <c r="B145" s="244"/>
      <c r="C145" s="245"/>
      <c r="D145" s="235" t="s">
        <v>204</v>
      </c>
      <c r="E145" s="246" t="s">
        <v>19</v>
      </c>
      <c r="F145" s="247" t="s">
        <v>244</v>
      </c>
      <c r="G145" s="245"/>
      <c r="H145" s="248">
        <v>2.2530000000000001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204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192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245</v>
      </c>
      <c r="G146" s="245"/>
      <c r="H146" s="248">
        <v>-0.59999999999999998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6" customFormat="1">
      <c r="A147" s="16"/>
      <c r="B147" s="276"/>
      <c r="C147" s="277"/>
      <c r="D147" s="235" t="s">
        <v>204</v>
      </c>
      <c r="E147" s="278" t="s">
        <v>19</v>
      </c>
      <c r="F147" s="279" t="s">
        <v>246</v>
      </c>
      <c r="G147" s="277"/>
      <c r="H147" s="280">
        <v>12.956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6" t="s">
        <v>204</v>
      </c>
      <c r="AU147" s="286" t="s">
        <v>84</v>
      </c>
      <c r="AV147" s="16" t="s">
        <v>193</v>
      </c>
      <c r="AW147" s="16" t="s">
        <v>33</v>
      </c>
      <c r="AX147" s="16" t="s">
        <v>71</v>
      </c>
      <c r="AY147" s="286" t="s">
        <v>192</v>
      </c>
    </row>
    <row r="148" s="13" customFormat="1">
      <c r="A148" s="13"/>
      <c r="B148" s="233"/>
      <c r="C148" s="234"/>
      <c r="D148" s="235" t="s">
        <v>204</v>
      </c>
      <c r="E148" s="236" t="s">
        <v>19</v>
      </c>
      <c r="F148" s="237" t="s">
        <v>247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204</v>
      </c>
      <c r="AU148" s="243" t="s">
        <v>84</v>
      </c>
      <c r="AV148" s="13" t="s">
        <v>78</v>
      </c>
      <c r="AW148" s="13" t="s">
        <v>33</v>
      </c>
      <c r="AX148" s="13" t="s">
        <v>71</v>
      </c>
      <c r="AY148" s="243" t="s">
        <v>192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248</v>
      </c>
      <c r="G149" s="245"/>
      <c r="H149" s="248">
        <v>0.79400000000000004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4" customFormat="1">
      <c r="A150" s="14"/>
      <c r="B150" s="244"/>
      <c r="C150" s="245"/>
      <c r="D150" s="235" t="s">
        <v>204</v>
      </c>
      <c r="E150" s="246" t="s">
        <v>19</v>
      </c>
      <c r="F150" s="247" t="s">
        <v>249</v>
      </c>
      <c r="G150" s="245"/>
      <c r="H150" s="248">
        <v>0.12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204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192</v>
      </c>
    </row>
    <row r="151" s="16" customFormat="1">
      <c r="A151" s="16"/>
      <c r="B151" s="276"/>
      <c r="C151" s="277"/>
      <c r="D151" s="235" t="s">
        <v>204</v>
      </c>
      <c r="E151" s="278" t="s">
        <v>19</v>
      </c>
      <c r="F151" s="279" t="s">
        <v>246</v>
      </c>
      <c r="G151" s="277"/>
      <c r="H151" s="280">
        <v>0.91400000000000003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6" t="s">
        <v>204</v>
      </c>
      <c r="AU151" s="286" t="s">
        <v>84</v>
      </c>
      <c r="AV151" s="16" t="s">
        <v>193</v>
      </c>
      <c r="AW151" s="16" t="s">
        <v>33</v>
      </c>
      <c r="AX151" s="16" t="s">
        <v>71</v>
      </c>
      <c r="AY151" s="286" t="s">
        <v>192</v>
      </c>
    </row>
    <row r="152" s="15" customFormat="1">
      <c r="A152" s="15"/>
      <c r="B152" s="255"/>
      <c r="C152" s="256"/>
      <c r="D152" s="235" t="s">
        <v>204</v>
      </c>
      <c r="E152" s="257" t="s">
        <v>19</v>
      </c>
      <c r="F152" s="258" t="s">
        <v>210</v>
      </c>
      <c r="G152" s="256"/>
      <c r="H152" s="259">
        <v>13.869999999999999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204</v>
      </c>
      <c r="AU152" s="265" t="s">
        <v>84</v>
      </c>
      <c r="AV152" s="15" t="s">
        <v>200</v>
      </c>
      <c r="AW152" s="15" t="s">
        <v>33</v>
      </c>
      <c r="AX152" s="15" t="s">
        <v>78</v>
      </c>
      <c r="AY152" s="265" t="s">
        <v>192</v>
      </c>
    </row>
    <row r="153" s="2" customFormat="1" ht="16.5" customHeight="1">
      <c r="A153" s="41"/>
      <c r="B153" s="42"/>
      <c r="C153" s="215" t="s">
        <v>250</v>
      </c>
      <c r="D153" s="215" t="s">
        <v>195</v>
      </c>
      <c r="E153" s="216" t="s">
        <v>251</v>
      </c>
      <c r="F153" s="217" t="s">
        <v>252</v>
      </c>
      <c r="G153" s="218" t="s">
        <v>214</v>
      </c>
      <c r="H153" s="219">
        <v>10.48</v>
      </c>
      <c r="I153" s="220"/>
      <c r="J153" s="221">
        <f>ROUND(I153*H153,2)</f>
        <v>0</v>
      </c>
      <c r="K153" s="217" t="s">
        <v>199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0.00020000000000000001</v>
      </c>
      <c r="R153" s="224">
        <f>Q153*H153</f>
        <v>0.0020960000000000002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195</v>
      </c>
      <c r="AU153" s="226" t="s">
        <v>84</v>
      </c>
      <c r="AY153" s="20" t="s">
        <v>192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200</v>
      </c>
      <c r="BM153" s="226" t="s">
        <v>253</v>
      </c>
    </row>
    <row r="154" s="2" customFormat="1">
      <c r="A154" s="41"/>
      <c r="B154" s="42"/>
      <c r="C154" s="43"/>
      <c r="D154" s="228" t="s">
        <v>202</v>
      </c>
      <c r="E154" s="43"/>
      <c r="F154" s="229" t="s">
        <v>254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84</v>
      </c>
    </row>
    <row r="155" s="13" customFormat="1">
      <c r="A155" s="13"/>
      <c r="B155" s="233"/>
      <c r="C155" s="234"/>
      <c r="D155" s="235" t="s">
        <v>204</v>
      </c>
      <c r="E155" s="236" t="s">
        <v>19</v>
      </c>
      <c r="F155" s="237" t="s">
        <v>205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204</v>
      </c>
      <c r="AU155" s="243" t="s">
        <v>84</v>
      </c>
      <c r="AV155" s="13" t="s">
        <v>78</v>
      </c>
      <c r="AW155" s="13" t="s">
        <v>33</v>
      </c>
      <c r="AX155" s="13" t="s">
        <v>71</v>
      </c>
      <c r="AY155" s="243" t="s">
        <v>192</v>
      </c>
    </row>
    <row r="156" s="14" customFormat="1">
      <c r="A156" s="14"/>
      <c r="B156" s="244"/>
      <c r="C156" s="245"/>
      <c r="D156" s="235" t="s">
        <v>204</v>
      </c>
      <c r="E156" s="246" t="s">
        <v>19</v>
      </c>
      <c r="F156" s="247" t="s">
        <v>255</v>
      </c>
      <c r="G156" s="245"/>
      <c r="H156" s="248">
        <v>10.48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204</v>
      </c>
      <c r="AU156" s="254" t="s">
        <v>84</v>
      </c>
      <c r="AV156" s="14" t="s">
        <v>84</v>
      </c>
      <c r="AW156" s="14" t="s">
        <v>33</v>
      </c>
      <c r="AX156" s="14" t="s">
        <v>71</v>
      </c>
      <c r="AY156" s="254" t="s">
        <v>192</v>
      </c>
    </row>
    <row r="157" s="15" customFormat="1">
      <c r="A157" s="15"/>
      <c r="B157" s="255"/>
      <c r="C157" s="256"/>
      <c r="D157" s="235" t="s">
        <v>204</v>
      </c>
      <c r="E157" s="257" t="s">
        <v>19</v>
      </c>
      <c r="F157" s="258" t="s">
        <v>210</v>
      </c>
      <c r="G157" s="256"/>
      <c r="H157" s="259">
        <v>10.48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204</v>
      </c>
      <c r="AU157" s="265" t="s">
        <v>84</v>
      </c>
      <c r="AV157" s="15" t="s">
        <v>200</v>
      </c>
      <c r="AW157" s="15" t="s">
        <v>33</v>
      </c>
      <c r="AX157" s="15" t="s">
        <v>78</v>
      </c>
      <c r="AY157" s="265" t="s">
        <v>192</v>
      </c>
    </row>
    <row r="158" s="2" customFormat="1" ht="24.15" customHeight="1">
      <c r="A158" s="41"/>
      <c r="B158" s="42"/>
      <c r="C158" s="215" t="s">
        <v>215</v>
      </c>
      <c r="D158" s="215" t="s">
        <v>195</v>
      </c>
      <c r="E158" s="216" t="s">
        <v>256</v>
      </c>
      <c r="F158" s="217" t="s">
        <v>257</v>
      </c>
      <c r="G158" s="218" t="s">
        <v>239</v>
      </c>
      <c r="H158" s="219">
        <v>1.014</v>
      </c>
      <c r="I158" s="220"/>
      <c r="J158" s="221">
        <f>ROUND(I158*H158,2)</f>
        <v>0</v>
      </c>
      <c r="K158" s="217" t="s">
        <v>199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0.06232</v>
      </c>
      <c r="R158" s="224">
        <f>Q158*H158</f>
        <v>0.063192479999999995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200</v>
      </c>
      <c r="AT158" s="226" t="s">
        <v>195</v>
      </c>
      <c r="AU158" s="226" t="s">
        <v>84</v>
      </c>
      <c r="AY158" s="20" t="s">
        <v>192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200</v>
      </c>
      <c r="BM158" s="226" t="s">
        <v>258</v>
      </c>
    </row>
    <row r="159" s="2" customFormat="1">
      <c r="A159" s="41"/>
      <c r="B159" s="42"/>
      <c r="C159" s="43"/>
      <c r="D159" s="228" t="s">
        <v>202</v>
      </c>
      <c r="E159" s="43"/>
      <c r="F159" s="229" t="s">
        <v>259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202</v>
      </c>
      <c r="AU159" s="20" t="s">
        <v>84</v>
      </c>
    </row>
    <row r="160" s="13" customFormat="1">
      <c r="A160" s="13"/>
      <c r="B160" s="233"/>
      <c r="C160" s="234"/>
      <c r="D160" s="235" t="s">
        <v>204</v>
      </c>
      <c r="E160" s="236" t="s">
        <v>19</v>
      </c>
      <c r="F160" s="237" t="s">
        <v>205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204</v>
      </c>
      <c r="AU160" s="243" t="s">
        <v>84</v>
      </c>
      <c r="AV160" s="13" t="s">
        <v>78</v>
      </c>
      <c r="AW160" s="13" t="s">
        <v>33</v>
      </c>
      <c r="AX160" s="13" t="s">
        <v>71</v>
      </c>
      <c r="AY160" s="243" t="s">
        <v>192</v>
      </c>
    </row>
    <row r="161" s="13" customFormat="1">
      <c r="A161" s="13"/>
      <c r="B161" s="233"/>
      <c r="C161" s="234"/>
      <c r="D161" s="235" t="s">
        <v>204</v>
      </c>
      <c r="E161" s="236" t="s">
        <v>19</v>
      </c>
      <c r="F161" s="237" t="s">
        <v>260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204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192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261</v>
      </c>
      <c r="G162" s="245"/>
      <c r="H162" s="248">
        <v>1.014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1.014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236</v>
      </c>
      <c r="F164" s="213" t="s">
        <v>262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SUM(P165:P311)</f>
        <v>0</v>
      </c>
      <c r="Q164" s="207"/>
      <c r="R164" s="208">
        <f>SUM(R165:R311)</f>
        <v>1.1857052800000001</v>
      </c>
      <c r="S164" s="207"/>
      <c r="T164" s="209">
        <f>SUM(T165:T311)</f>
        <v>0.00024479999999999999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78</v>
      </c>
      <c r="AT164" s="211" t="s">
        <v>70</v>
      </c>
      <c r="AU164" s="211" t="s">
        <v>78</v>
      </c>
      <c r="AY164" s="210" t="s">
        <v>192</v>
      </c>
      <c r="BK164" s="212">
        <f>SUM(BK165:BK311)</f>
        <v>0</v>
      </c>
    </row>
    <row r="165" s="2" customFormat="1" ht="24.15" customHeight="1">
      <c r="A165" s="41"/>
      <c r="B165" s="42"/>
      <c r="C165" s="215" t="s">
        <v>263</v>
      </c>
      <c r="D165" s="215" t="s">
        <v>195</v>
      </c>
      <c r="E165" s="216" t="s">
        <v>264</v>
      </c>
      <c r="F165" s="217" t="s">
        <v>265</v>
      </c>
      <c r="G165" s="218" t="s">
        <v>239</v>
      </c>
      <c r="H165" s="219">
        <v>3.1699999999999999</v>
      </c>
      <c r="I165" s="220"/>
      <c r="J165" s="221">
        <f>ROUND(I165*H165,2)</f>
        <v>0</v>
      </c>
      <c r="K165" s="217" t="s">
        <v>199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0.0043800000000000002</v>
      </c>
      <c r="R165" s="224">
        <f>Q165*H165</f>
        <v>0.0138846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195</v>
      </c>
      <c r="AU165" s="226" t="s">
        <v>84</v>
      </c>
      <c r="AY165" s="20" t="s">
        <v>192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200</v>
      </c>
      <c r="BM165" s="226" t="s">
        <v>266</v>
      </c>
    </row>
    <row r="166" s="2" customFormat="1">
      <c r="A166" s="41"/>
      <c r="B166" s="42"/>
      <c r="C166" s="43"/>
      <c r="D166" s="228" t="s">
        <v>202</v>
      </c>
      <c r="E166" s="43"/>
      <c r="F166" s="229" t="s">
        <v>267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84</v>
      </c>
    </row>
    <row r="167" s="13" customFormat="1">
      <c r="A167" s="13"/>
      <c r="B167" s="233"/>
      <c r="C167" s="234"/>
      <c r="D167" s="235" t="s">
        <v>204</v>
      </c>
      <c r="E167" s="236" t="s">
        <v>19</v>
      </c>
      <c r="F167" s="237" t="s">
        <v>205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204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192</v>
      </c>
    </row>
    <row r="168" s="13" customFormat="1">
      <c r="A168" s="13"/>
      <c r="B168" s="233"/>
      <c r="C168" s="234"/>
      <c r="D168" s="235" t="s">
        <v>204</v>
      </c>
      <c r="E168" s="236" t="s">
        <v>19</v>
      </c>
      <c r="F168" s="237" t="s">
        <v>268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204</v>
      </c>
      <c r="AU168" s="243" t="s">
        <v>84</v>
      </c>
      <c r="AV168" s="13" t="s">
        <v>78</v>
      </c>
      <c r="AW168" s="13" t="s">
        <v>33</v>
      </c>
      <c r="AX168" s="13" t="s">
        <v>71</v>
      </c>
      <c r="AY168" s="243" t="s">
        <v>192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269</v>
      </c>
      <c r="G169" s="245"/>
      <c r="H169" s="248">
        <v>3.1699999999999999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3.1699999999999999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270</v>
      </c>
      <c r="D171" s="215" t="s">
        <v>195</v>
      </c>
      <c r="E171" s="216" t="s">
        <v>271</v>
      </c>
      <c r="F171" s="217" t="s">
        <v>272</v>
      </c>
      <c r="G171" s="218" t="s">
        <v>239</v>
      </c>
      <c r="H171" s="219">
        <v>3.1699999999999999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0.0030000000000000001</v>
      </c>
      <c r="R171" s="224">
        <f>Q171*H171</f>
        <v>0.0095099999999999994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200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200</v>
      </c>
      <c r="BM171" s="226" t="s">
        <v>273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274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3" customFormat="1">
      <c r="A173" s="13"/>
      <c r="B173" s="233"/>
      <c r="C173" s="234"/>
      <c r="D173" s="235" t="s">
        <v>204</v>
      </c>
      <c r="E173" s="236" t="s">
        <v>19</v>
      </c>
      <c r="F173" s="237" t="s">
        <v>205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204</v>
      </c>
      <c r="AU173" s="243" t="s">
        <v>84</v>
      </c>
      <c r="AV173" s="13" t="s">
        <v>78</v>
      </c>
      <c r="AW173" s="13" t="s">
        <v>33</v>
      </c>
      <c r="AX173" s="13" t="s">
        <v>71</v>
      </c>
      <c r="AY173" s="243" t="s">
        <v>192</v>
      </c>
    </row>
    <row r="174" s="13" customFormat="1">
      <c r="A174" s="13"/>
      <c r="B174" s="233"/>
      <c r="C174" s="234"/>
      <c r="D174" s="235" t="s">
        <v>204</v>
      </c>
      <c r="E174" s="236" t="s">
        <v>19</v>
      </c>
      <c r="F174" s="237" t="s">
        <v>268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204</v>
      </c>
      <c r="AU174" s="243" t="s">
        <v>84</v>
      </c>
      <c r="AV174" s="13" t="s">
        <v>78</v>
      </c>
      <c r="AW174" s="13" t="s">
        <v>33</v>
      </c>
      <c r="AX174" s="13" t="s">
        <v>71</v>
      </c>
      <c r="AY174" s="243" t="s">
        <v>192</v>
      </c>
    </row>
    <row r="175" s="14" customFormat="1">
      <c r="A175" s="14"/>
      <c r="B175" s="244"/>
      <c r="C175" s="245"/>
      <c r="D175" s="235" t="s">
        <v>204</v>
      </c>
      <c r="E175" s="246" t="s">
        <v>19</v>
      </c>
      <c r="F175" s="247" t="s">
        <v>269</v>
      </c>
      <c r="G175" s="245"/>
      <c r="H175" s="248">
        <v>3.1699999999999999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204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192</v>
      </c>
    </row>
    <row r="176" s="15" customFormat="1">
      <c r="A176" s="15"/>
      <c r="B176" s="255"/>
      <c r="C176" s="256"/>
      <c r="D176" s="235" t="s">
        <v>204</v>
      </c>
      <c r="E176" s="257" t="s">
        <v>19</v>
      </c>
      <c r="F176" s="258" t="s">
        <v>210</v>
      </c>
      <c r="G176" s="256"/>
      <c r="H176" s="259">
        <v>3.1699999999999999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204</v>
      </c>
      <c r="AU176" s="265" t="s">
        <v>84</v>
      </c>
      <c r="AV176" s="15" t="s">
        <v>200</v>
      </c>
      <c r="AW176" s="15" t="s">
        <v>33</v>
      </c>
      <c r="AX176" s="15" t="s">
        <v>78</v>
      </c>
      <c r="AY176" s="265" t="s">
        <v>192</v>
      </c>
    </row>
    <row r="177" s="2" customFormat="1" ht="24.15" customHeight="1">
      <c r="A177" s="41"/>
      <c r="B177" s="42"/>
      <c r="C177" s="215" t="s">
        <v>275</v>
      </c>
      <c r="D177" s="215" t="s">
        <v>195</v>
      </c>
      <c r="E177" s="216" t="s">
        <v>276</v>
      </c>
      <c r="F177" s="217" t="s">
        <v>277</v>
      </c>
      <c r="G177" s="218" t="s">
        <v>239</v>
      </c>
      <c r="H177" s="219">
        <v>16.297999999999998</v>
      </c>
      <c r="I177" s="220"/>
      <c r="J177" s="221">
        <f>ROUND(I177*H177,2)</f>
        <v>0</v>
      </c>
      <c r="K177" s="217" t="s">
        <v>199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0.017600000000000001</v>
      </c>
      <c r="R177" s="224">
        <f>Q177*H177</f>
        <v>0.28684480000000001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195</v>
      </c>
      <c r="AU177" s="226" t="s">
        <v>84</v>
      </c>
      <c r="AY177" s="20" t="s">
        <v>192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84</v>
      </c>
      <c r="BK177" s="227">
        <f>ROUND(I177*H177,2)</f>
        <v>0</v>
      </c>
      <c r="BL177" s="20" t="s">
        <v>200</v>
      </c>
      <c r="BM177" s="226" t="s">
        <v>278</v>
      </c>
    </row>
    <row r="178" s="2" customFormat="1">
      <c r="A178" s="41"/>
      <c r="B178" s="42"/>
      <c r="C178" s="43"/>
      <c r="D178" s="228" t="s">
        <v>202</v>
      </c>
      <c r="E178" s="43"/>
      <c r="F178" s="229" t="s">
        <v>279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202</v>
      </c>
      <c r="AU178" s="20" t="s">
        <v>84</v>
      </c>
    </row>
    <row r="179" s="13" customFormat="1">
      <c r="A179" s="13"/>
      <c r="B179" s="233"/>
      <c r="C179" s="234"/>
      <c r="D179" s="235" t="s">
        <v>204</v>
      </c>
      <c r="E179" s="236" t="s">
        <v>19</v>
      </c>
      <c r="F179" s="237" t="s">
        <v>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204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192</v>
      </c>
    </row>
    <row r="180" s="13" customFormat="1">
      <c r="A180" s="13"/>
      <c r="B180" s="233"/>
      <c r="C180" s="234"/>
      <c r="D180" s="235" t="s">
        <v>204</v>
      </c>
      <c r="E180" s="236" t="s">
        <v>19</v>
      </c>
      <c r="F180" s="237" t="s">
        <v>280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204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192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281</v>
      </c>
      <c r="G181" s="245"/>
      <c r="H181" s="248">
        <v>2.6699999999999999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3" customFormat="1">
      <c r="A182" s="13"/>
      <c r="B182" s="233"/>
      <c r="C182" s="234"/>
      <c r="D182" s="235" t="s">
        <v>204</v>
      </c>
      <c r="E182" s="236" t="s">
        <v>19</v>
      </c>
      <c r="F182" s="237" t="s">
        <v>282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204</v>
      </c>
      <c r="AU182" s="243" t="s">
        <v>84</v>
      </c>
      <c r="AV182" s="13" t="s">
        <v>78</v>
      </c>
      <c r="AW182" s="13" t="s">
        <v>33</v>
      </c>
      <c r="AX182" s="13" t="s">
        <v>71</v>
      </c>
      <c r="AY182" s="243" t="s">
        <v>192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283</v>
      </c>
      <c r="G183" s="245"/>
      <c r="H183" s="248">
        <v>13.079000000000001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4" customFormat="1">
      <c r="A184" s="14"/>
      <c r="B184" s="244"/>
      <c r="C184" s="245"/>
      <c r="D184" s="235" t="s">
        <v>204</v>
      </c>
      <c r="E184" s="246" t="s">
        <v>19</v>
      </c>
      <c r="F184" s="247" t="s">
        <v>284</v>
      </c>
      <c r="G184" s="245"/>
      <c r="H184" s="248">
        <v>0.54900000000000004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204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192</v>
      </c>
    </row>
    <row r="185" s="15" customFormat="1">
      <c r="A185" s="15"/>
      <c r="B185" s="255"/>
      <c r="C185" s="256"/>
      <c r="D185" s="235" t="s">
        <v>204</v>
      </c>
      <c r="E185" s="257" t="s">
        <v>19</v>
      </c>
      <c r="F185" s="258" t="s">
        <v>210</v>
      </c>
      <c r="G185" s="256"/>
      <c r="H185" s="259">
        <v>16.298000000000002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204</v>
      </c>
      <c r="AU185" s="265" t="s">
        <v>84</v>
      </c>
      <c r="AV185" s="15" t="s">
        <v>200</v>
      </c>
      <c r="AW185" s="15" t="s">
        <v>33</v>
      </c>
      <c r="AX185" s="15" t="s">
        <v>78</v>
      </c>
      <c r="AY185" s="265" t="s">
        <v>192</v>
      </c>
    </row>
    <row r="186" s="2" customFormat="1" ht="16.5" customHeight="1">
      <c r="A186" s="41"/>
      <c r="B186" s="42"/>
      <c r="C186" s="215" t="s">
        <v>8</v>
      </c>
      <c r="D186" s="215" t="s">
        <v>195</v>
      </c>
      <c r="E186" s="216" t="s">
        <v>285</v>
      </c>
      <c r="F186" s="217" t="s">
        <v>286</v>
      </c>
      <c r="G186" s="218" t="s">
        <v>239</v>
      </c>
      <c r="H186" s="219">
        <v>23.646999999999998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0.00020000000000000001</v>
      </c>
      <c r="R186" s="224">
        <f>Q186*H186</f>
        <v>0.0047293999999999999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200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200</v>
      </c>
      <c r="BM186" s="226" t="s">
        <v>287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288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3" customFormat="1">
      <c r="A188" s="13"/>
      <c r="B188" s="233"/>
      <c r="C188" s="234"/>
      <c r="D188" s="235" t="s">
        <v>204</v>
      </c>
      <c r="E188" s="236" t="s">
        <v>19</v>
      </c>
      <c r="F188" s="237" t="s">
        <v>205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204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192</v>
      </c>
    </row>
    <row r="189" s="13" customFormat="1">
      <c r="A189" s="13"/>
      <c r="B189" s="233"/>
      <c r="C189" s="234"/>
      <c r="D189" s="235" t="s">
        <v>204</v>
      </c>
      <c r="E189" s="236" t="s">
        <v>19</v>
      </c>
      <c r="F189" s="237" t="s">
        <v>280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204</v>
      </c>
      <c r="AU189" s="243" t="s">
        <v>84</v>
      </c>
      <c r="AV189" s="13" t="s">
        <v>78</v>
      </c>
      <c r="AW189" s="13" t="s">
        <v>33</v>
      </c>
      <c r="AX189" s="13" t="s">
        <v>71</v>
      </c>
      <c r="AY189" s="243" t="s">
        <v>192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289</v>
      </c>
      <c r="G190" s="245"/>
      <c r="H190" s="248">
        <v>3.21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290</v>
      </c>
      <c r="G191" s="245"/>
      <c r="H191" s="248">
        <v>-1.1819999999999999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291</v>
      </c>
      <c r="G192" s="245"/>
      <c r="H192" s="248">
        <v>1.8340000000000001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3" customFormat="1">
      <c r="A193" s="13"/>
      <c r="B193" s="233"/>
      <c r="C193" s="234"/>
      <c r="D193" s="235" t="s">
        <v>204</v>
      </c>
      <c r="E193" s="236" t="s">
        <v>19</v>
      </c>
      <c r="F193" s="237" t="s">
        <v>268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204</v>
      </c>
      <c r="AU193" s="243" t="s">
        <v>84</v>
      </c>
      <c r="AV193" s="13" t="s">
        <v>78</v>
      </c>
      <c r="AW193" s="13" t="s">
        <v>33</v>
      </c>
      <c r="AX193" s="13" t="s">
        <v>71</v>
      </c>
      <c r="AY193" s="243" t="s">
        <v>192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292</v>
      </c>
      <c r="G194" s="245"/>
      <c r="H194" s="248">
        <v>14.869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4" customFormat="1">
      <c r="A195" s="14"/>
      <c r="B195" s="244"/>
      <c r="C195" s="245"/>
      <c r="D195" s="235" t="s">
        <v>204</v>
      </c>
      <c r="E195" s="246" t="s">
        <v>19</v>
      </c>
      <c r="F195" s="247" t="s">
        <v>243</v>
      </c>
      <c r="G195" s="245"/>
      <c r="H195" s="248">
        <v>-1.627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204</v>
      </c>
      <c r="AU195" s="254" t="s">
        <v>84</v>
      </c>
      <c r="AV195" s="14" t="s">
        <v>84</v>
      </c>
      <c r="AW195" s="14" t="s">
        <v>33</v>
      </c>
      <c r="AX195" s="14" t="s">
        <v>71</v>
      </c>
      <c r="AY195" s="254" t="s">
        <v>192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293</v>
      </c>
      <c r="G196" s="245"/>
      <c r="H196" s="248">
        <v>0.26700000000000002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244</v>
      </c>
      <c r="G197" s="245"/>
      <c r="H197" s="248">
        <v>2.2530000000000001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4" customFormat="1">
      <c r="A198" s="14"/>
      <c r="B198" s="244"/>
      <c r="C198" s="245"/>
      <c r="D198" s="235" t="s">
        <v>204</v>
      </c>
      <c r="E198" s="246" t="s">
        <v>19</v>
      </c>
      <c r="F198" s="247" t="s">
        <v>245</v>
      </c>
      <c r="G198" s="245"/>
      <c r="H198" s="248">
        <v>-0.59999999999999998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204</v>
      </c>
      <c r="AU198" s="254" t="s">
        <v>84</v>
      </c>
      <c r="AV198" s="14" t="s">
        <v>84</v>
      </c>
      <c r="AW198" s="14" t="s">
        <v>33</v>
      </c>
      <c r="AX198" s="14" t="s">
        <v>71</v>
      </c>
      <c r="AY198" s="254" t="s">
        <v>192</v>
      </c>
    </row>
    <row r="199" s="14" customFormat="1">
      <c r="A199" s="14"/>
      <c r="B199" s="244"/>
      <c r="C199" s="245"/>
      <c r="D199" s="235" t="s">
        <v>204</v>
      </c>
      <c r="E199" s="246" t="s">
        <v>19</v>
      </c>
      <c r="F199" s="247" t="s">
        <v>294</v>
      </c>
      <c r="G199" s="245"/>
      <c r="H199" s="248">
        <v>0.024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204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192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295</v>
      </c>
      <c r="G200" s="245"/>
      <c r="H200" s="248">
        <v>0.114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296</v>
      </c>
      <c r="G201" s="245"/>
      <c r="H201" s="248">
        <v>0.085000000000000006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4" customFormat="1">
      <c r="A202" s="14"/>
      <c r="B202" s="244"/>
      <c r="C202" s="245"/>
      <c r="D202" s="235" t="s">
        <v>204</v>
      </c>
      <c r="E202" s="246" t="s">
        <v>19</v>
      </c>
      <c r="F202" s="247" t="s">
        <v>297</v>
      </c>
      <c r="G202" s="245"/>
      <c r="H202" s="248">
        <v>0.025999999999999999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204</v>
      </c>
      <c r="AU202" s="254" t="s">
        <v>84</v>
      </c>
      <c r="AV202" s="14" t="s">
        <v>84</v>
      </c>
      <c r="AW202" s="14" t="s">
        <v>33</v>
      </c>
      <c r="AX202" s="14" t="s">
        <v>71</v>
      </c>
      <c r="AY202" s="254" t="s">
        <v>192</v>
      </c>
    </row>
    <row r="203" s="14" customFormat="1">
      <c r="A203" s="14"/>
      <c r="B203" s="244"/>
      <c r="C203" s="245"/>
      <c r="D203" s="235" t="s">
        <v>204</v>
      </c>
      <c r="E203" s="246" t="s">
        <v>19</v>
      </c>
      <c r="F203" s="247" t="s">
        <v>294</v>
      </c>
      <c r="G203" s="245"/>
      <c r="H203" s="248">
        <v>0.024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204</v>
      </c>
      <c r="AU203" s="254" t="s">
        <v>84</v>
      </c>
      <c r="AV203" s="14" t="s">
        <v>84</v>
      </c>
      <c r="AW203" s="14" t="s">
        <v>33</v>
      </c>
      <c r="AX203" s="14" t="s">
        <v>71</v>
      </c>
      <c r="AY203" s="254" t="s">
        <v>192</v>
      </c>
    </row>
    <row r="204" s="13" customFormat="1">
      <c r="A204" s="13"/>
      <c r="B204" s="233"/>
      <c r="C204" s="234"/>
      <c r="D204" s="235" t="s">
        <v>204</v>
      </c>
      <c r="E204" s="236" t="s">
        <v>19</v>
      </c>
      <c r="F204" s="237" t="s">
        <v>282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204</v>
      </c>
      <c r="AU204" s="243" t="s">
        <v>84</v>
      </c>
      <c r="AV204" s="13" t="s">
        <v>78</v>
      </c>
      <c r="AW204" s="13" t="s">
        <v>33</v>
      </c>
      <c r="AX204" s="13" t="s">
        <v>71</v>
      </c>
      <c r="AY204" s="243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298</v>
      </c>
      <c r="G205" s="245"/>
      <c r="H205" s="248">
        <v>4.7949999999999999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299</v>
      </c>
      <c r="G206" s="245"/>
      <c r="H206" s="248">
        <v>-0.44500000000000001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5" customFormat="1">
      <c r="A207" s="15"/>
      <c r="B207" s="255"/>
      <c r="C207" s="256"/>
      <c r="D207" s="235" t="s">
        <v>204</v>
      </c>
      <c r="E207" s="257" t="s">
        <v>19</v>
      </c>
      <c r="F207" s="258" t="s">
        <v>210</v>
      </c>
      <c r="G207" s="256"/>
      <c r="H207" s="259">
        <v>23.647000000000006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204</v>
      </c>
      <c r="AU207" s="265" t="s">
        <v>84</v>
      </c>
      <c r="AV207" s="15" t="s">
        <v>200</v>
      </c>
      <c r="AW207" s="15" t="s">
        <v>33</v>
      </c>
      <c r="AX207" s="15" t="s">
        <v>78</v>
      </c>
      <c r="AY207" s="265" t="s">
        <v>192</v>
      </c>
    </row>
    <row r="208" s="2" customFormat="1" ht="16.5" customHeight="1">
      <c r="A208" s="41"/>
      <c r="B208" s="42"/>
      <c r="C208" s="215" t="s">
        <v>300</v>
      </c>
      <c r="D208" s="215" t="s">
        <v>195</v>
      </c>
      <c r="E208" s="216" t="s">
        <v>301</v>
      </c>
      <c r="F208" s="217" t="s">
        <v>302</v>
      </c>
      <c r="G208" s="218" t="s">
        <v>239</v>
      </c>
      <c r="H208" s="219">
        <v>23.646999999999998</v>
      </c>
      <c r="I208" s="220"/>
      <c r="J208" s="221">
        <f>ROUND(I208*H208,2)</f>
        <v>0</v>
      </c>
      <c r="K208" s="217" t="s">
        <v>199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0.00025999999999999998</v>
      </c>
      <c r="R208" s="224">
        <f>Q208*H208</f>
        <v>0.0061482199999999994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200</v>
      </c>
      <c r="AT208" s="226" t="s">
        <v>195</v>
      </c>
      <c r="AU208" s="226" t="s">
        <v>84</v>
      </c>
      <c r="AY208" s="20" t="s">
        <v>192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84</v>
      </c>
      <c r="BK208" s="227">
        <f>ROUND(I208*H208,2)</f>
        <v>0</v>
      </c>
      <c r="BL208" s="20" t="s">
        <v>200</v>
      </c>
      <c r="BM208" s="226" t="s">
        <v>303</v>
      </c>
    </row>
    <row r="209" s="2" customFormat="1">
      <c r="A209" s="41"/>
      <c r="B209" s="42"/>
      <c r="C209" s="43"/>
      <c r="D209" s="228" t="s">
        <v>202</v>
      </c>
      <c r="E209" s="43"/>
      <c r="F209" s="229" t="s">
        <v>304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202</v>
      </c>
      <c r="AU209" s="20" t="s">
        <v>84</v>
      </c>
    </row>
    <row r="210" s="13" customFormat="1">
      <c r="A210" s="13"/>
      <c r="B210" s="233"/>
      <c r="C210" s="234"/>
      <c r="D210" s="235" t="s">
        <v>204</v>
      </c>
      <c r="E210" s="236" t="s">
        <v>19</v>
      </c>
      <c r="F210" s="237" t="s">
        <v>205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204</v>
      </c>
      <c r="AU210" s="243" t="s">
        <v>84</v>
      </c>
      <c r="AV210" s="13" t="s">
        <v>78</v>
      </c>
      <c r="AW210" s="13" t="s">
        <v>33</v>
      </c>
      <c r="AX210" s="13" t="s">
        <v>71</v>
      </c>
      <c r="AY210" s="243" t="s">
        <v>192</v>
      </c>
    </row>
    <row r="211" s="13" customFormat="1">
      <c r="A211" s="13"/>
      <c r="B211" s="233"/>
      <c r="C211" s="234"/>
      <c r="D211" s="235" t="s">
        <v>204</v>
      </c>
      <c r="E211" s="236" t="s">
        <v>19</v>
      </c>
      <c r="F211" s="237" t="s">
        <v>280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204</v>
      </c>
      <c r="AU211" s="243" t="s">
        <v>84</v>
      </c>
      <c r="AV211" s="13" t="s">
        <v>78</v>
      </c>
      <c r="AW211" s="13" t="s">
        <v>33</v>
      </c>
      <c r="AX211" s="13" t="s">
        <v>71</v>
      </c>
      <c r="AY211" s="243" t="s">
        <v>192</v>
      </c>
    </row>
    <row r="212" s="14" customFormat="1">
      <c r="A212" s="14"/>
      <c r="B212" s="244"/>
      <c r="C212" s="245"/>
      <c r="D212" s="235" t="s">
        <v>204</v>
      </c>
      <c r="E212" s="246" t="s">
        <v>19</v>
      </c>
      <c r="F212" s="247" t="s">
        <v>289</v>
      </c>
      <c r="G212" s="245"/>
      <c r="H212" s="248">
        <v>3.21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204</v>
      </c>
      <c r="AU212" s="254" t="s">
        <v>84</v>
      </c>
      <c r="AV212" s="14" t="s">
        <v>84</v>
      </c>
      <c r="AW212" s="14" t="s">
        <v>33</v>
      </c>
      <c r="AX212" s="14" t="s">
        <v>71</v>
      </c>
      <c r="AY212" s="254" t="s">
        <v>192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290</v>
      </c>
      <c r="G213" s="245"/>
      <c r="H213" s="248">
        <v>-1.1819999999999999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4" customFormat="1">
      <c r="A214" s="14"/>
      <c r="B214" s="244"/>
      <c r="C214" s="245"/>
      <c r="D214" s="235" t="s">
        <v>204</v>
      </c>
      <c r="E214" s="246" t="s">
        <v>19</v>
      </c>
      <c r="F214" s="247" t="s">
        <v>291</v>
      </c>
      <c r="G214" s="245"/>
      <c r="H214" s="248">
        <v>1.8340000000000001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204</v>
      </c>
      <c r="AU214" s="254" t="s">
        <v>84</v>
      </c>
      <c r="AV214" s="14" t="s">
        <v>84</v>
      </c>
      <c r="AW214" s="14" t="s">
        <v>33</v>
      </c>
      <c r="AX214" s="14" t="s">
        <v>71</v>
      </c>
      <c r="AY214" s="254" t="s">
        <v>192</v>
      </c>
    </row>
    <row r="215" s="13" customFormat="1">
      <c r="A215" s="13"/>
      <c r="B215" s="233"/>
      <c r="C215" s="234"/>
      <c r="D215" s="235" t="s">
        <v>204</v>
      </c>
      <c r="E215" s="236" t="s">
        <v>19</v>
      </c>
      <c r="F215" s="237" t="s">
        <v>268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204</v>
      </c>
      <c r="AU215" s="243" t="s">
        <v>84</v>
      </c>
      <c r="AV215" s="13" t="s">
        <v>78</v>
      </c>
      <c r="AW215" s="13" t="s">
        <v>33</v>
      </c>
      <c r="AX215" s="13" t="s">
        <v>71</v>
      </c>
      <c r="AY215" s="243" t="s">
        <v>192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292</v>
      </c>
      <c r="G216" s="245"/>
      <c r="H216" s="248">
        <v>14.869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243</v>
      </c>
      <c r="G217" s="245"/>
      <c r="H217" s="248">
        <v>-1.627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4" customFormat="1">
      <c r="A218" s="14"/>
      <c r="B218" s="244"/>
      <c r="C218" s="245"/>
      <c r="D218" s="235" t="s">
        <v>204</v>
      </c>
      <c r="E218" s="246" t="s">
        <v>19</v>
      </c>
      <c r="F218" s="247" t="s">
        <v>293</v>
      </c>
      <c r="G218" s="245"/>
      <c r="H218" s="248">
        <v>0.26700000000000002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204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192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244</v>
      </c>
      <c r="G219" s="245"/>
      <c r="H219" s="248">
        <v>2.2530000000000001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4" customFormat="1">
      <c r="A220" s="14"/>
      <c r="B220" s="244"/>
      <c r="C220" s="245"/>
      <c r="D220" s="235" t="s">
        <v>204</v>
      </c>
      <c r="E220" s="246" t="s">
        <v>19</v>
      </c>
      <c r="F220" s="247" t="s">
        <v>245</v>
      </c>
      <c r="G220" s="245"/>
      <c r="H220" s="248">
        <v>-0.59999999999999998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204</v>
      </c>
      <c r="AU220" s="254" t="s">
        <v>84</v>
      </c>
      <c r="AV220" s="14" t="s">
        <v>84</v>
      </c>
      <c r="AW220" s="14" t="s">
        <v>33</v>
      </c>
      <c r="AX220" s="14" t="s">
        <v>71</v>
      </c>
      <c r="AY220" s="254" t="s">
        <v>192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294</v>
      </c>
      <c r="G221" s="245"/>
      <c r="H221" s="248">
        <v>0.024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4" customFormat="1">
      <c r="A222" s="14"/>
      <c r="B222" s="244"/>
      <c r="C222" s="245"/>
      <c r="D222" s="235" t="s">
        <v>204</v>
      </c>
      <c r="E222" s="246" t="s">
        <v>19</v>
      </c>
      <c r="F222" s="247" t="s">
        <v>295</v>
      </c>
      <c r="G222" s="245"/>
      <c r="H222" s="248">
        <v>0.114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204</v>
      </c>
      <c r="AU222" s="254" t="s">
        <v>84</v>
      </c>
      <c r="AV222" s="14" t="s">
        <v>84</v>
      </c>
      <c r="AW222" s="14" t="s">
        <v>33</v>
      </c>
      <c r="AX222" s="14" t="s">
        <v>71</v>
      </c>
      <c r="AY222" s="254" t="s">
        <v>192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296</v>
      </c>
      <c r="G223" s="245"/>
      <c r="H223" s="248">
        <v>0.085000000000000006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297</v>
      </c>
      <c r="G224" s="245"/>
      <c r="H224" s="248">
        <v>0.025999999999999999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294</v>
      </c>
      <c r="G225" s="245"/>
      <c r="H225" s="248">
        <v>0.024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3" customFormat="1">
      <c r="A226" s="13"/>
      <c r="B226" s="233"/>
      <c r="C226" s="234"/>
      <c r="D226" s="235" t="s">
        <v>204</v>
      </c>
      <c r="E226" s="236" t="s">
        <v>19</v>
      </c>
      <c r="F226" s="237" t="s">
        <v>282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204</v>
      </c>
      <c r="AU226" s="243" t="s">
        <v>84</v>
      </c>
      <c r="AV226" s="13" t="s">
        <v>78</v>
      </c>
      <c r="AW226" s="13" t="s">
        <v>33</v>
      </c>
      <c r="AX226" s="13" t="s">
        <v>71</v>
      </c>
      <c r="AY226" s="243" t="s">
        <v>192</v>
      </c>
    </row>
    <row r="227" s="14" customFormat="1">
      <c r="A227" s="14"/>
      <c r="B227" s="244"/>
      <c r="C227" s="245"/>
      <c r="D227" s="235" t="s">
        <v>204</v>
      </c>
      <c r="E227" s="246" t="s">
        <v>19</v>
      </c>
      <c r="F227" s="247" t="s">
        <v>298</v>
      </c>
      <c r="G227" s="245"/>
      <c r="H227" s="248">
        <v>4.7949999999999999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204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192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299</v>
      </c>
      <c r="G228" s="245"/>
      <c r="H228" s="248">
        <v>-0.44500000000000001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23.647000000000006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2" customFormat="1" ht="24.15" customHeight="1">
      <c r="A230" s="41"/>
      <c r="B230" s="42"/>
      <c r="C230" s="215" t="s">
        <v>305</v>
      </c>
      <c r="D230" s="215" t="s">
        <v>195</v>
      </c>
      <c r="E230" s="216" t="s">
        <v>306</v>
      </c>
      <c r="F230" s="217" t="s">
        <v>307</v>
      </c>
      <c r="G230" s="218" t="s">
        <v>239</v>
      </c>
      <c r="H230" s="219">
        <v>23.646999999999998</v>
      </c>
      <c r="I230" s="220"/>
      <c r="J230" s="221">
        <f>ROUND(I230*H230,2)</f>
        <v>0</v>
      </c>
      <c r="K230" s="217" t="s">
        <v>199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0.0043800000000000002</v>
      </c>
      <c r="R230" s="224">
        <f>Q230*H230</f>
        <v>0.10357386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200</v>
      </c>
      <c r="AT230" s="226" t="s">
        <v>195</v>
      </c>
      <c r="AU230" s="226" t="s">
        <v>84</v>
      </c>
      <c r="AY230" s="20" t="s">
        <v>192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84</v>
      </c>
      <c r="BK230" s="227">
        <f>ROUND(I230*H230,2)</f>
        <v>0</v>
      </c>
      <c r="BL230" s="20" t="s">
        <v>200</v>
      </c>
      <c r="BM230" s="226" t="s">
        <v>308</v>
      </c>
    </row>
    <row r="231" s="2" customFormat="1">
      <c r="A231" s="41"/>
      <c r="B231" s="42"/>
      <c r="C231" s="43"/>
      <c r="D231" s="228" t="s">
        <v>202</v>
      </c>
      <c r="E231" s="43"/>
      <c r="F231" s="229" t="s">
        <v>309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202</v>
      </c>
      <c r="AU231" s="20" t="s">
        <v>84</v>
      </c>
    </row>
    <row r="232" s="13" customFormat="1">
      <c r="A232" s="13"/>
      <c r="B232" s="233"/>
      <c r="C232" s="234"/>
      <c r="D232" s="235" t="s">
        <v>204</v>
      </c>
      <c r="E232" s="236" t="s">
        <v>19</v>
      </c>
      <c r="F232" s="237" t="s">
        <v>205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204</v>
      </c>
      <c r="AU232" s="243" t="s">
        <v>84</v>
      </c>
      <c r="AV232" s="13" t="s">
        <v>78</v>
      </c>
      <c r="AW232" s="13" t="s">
        <v>33</v>
      </c>
      <c r="AX232" s="13" t="s">
        <v>71</v>
      </c>
      <c r="AY232" s="243" t="s">
        <v>192</v>
      </c>
    </row>
    <row r="233" s="13" customFormat="1">
      <c r="A233" s="13"/>
      <c r="B233" s="233"/>
      <c r="C233" s="234"/>
      <c r="D233" s="235" t="s">
        <v>204</v>
      </c>
      <c r="E233" s="236" t="s">
        <v>19</v>
      </c>
      <c r="F233" s="237" t="s">
        <v>280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204</v>
      </c>
      <c r="AU233" s="243" t="s">
        <v>84</v>
      </c>
      <c r="AV233" s="13" t="s">
        <v>78</v>
      </c>
      <c r="AW233" s="13" t="s">
        <v>33</v>
      </c>
      <c r="AX233" s="13" t="s">
        <v>71</v>
      </c>
      <c r="AY233" s="243" t="s">
        <v>192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289</v>
      </c>
      <c r="G234" s="245"/>
      <c r="H234" s="248">
        <v>3.21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4" customFormat="1">
      <c r="A235" s="14"/>
      <c r="B235" s="244"/>
      <c r="C235" s="245"/>
      <c r="D235" s="235" t="s">
        <v>204</v>
      </c>
      <c r="E235" s="246" t="s">
        <v>19</v>
      </c>
      <c r="F235" s="247" t="s">
        <v>290</v>
      </c>
      <c r="G235" s="245"/>
      <c r="H235" s="248">
        <v>-1.1819999999999999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204</v>
      </c>
      <c r="AU235" s="254" t="s">
        <v>84</v>
      </c>
      <c r="AV235" s="14" t="s">
        <v>84</v>
      </c>
      <c r="AW235" s="14" t="s">
        <v>33</v>
      </c>
      <c r="AX235" s="14" t="s">
        <v>71</v>
      </c>
      <c r="AY235" s="254" t="s">
        <v>192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291</v>
      </c>
      <c r="G236" s="245"/>
      <c r="H236" s="248">
        <v>1.8340000000000001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3" customFormat="1">
      <c r="A237" s="13"/>
      <c r="B237" s="233"/>
      <c r="C237" s="234"/>
      <c r="D237" s="235" t="s">
        <v>204</v>
      </c>
      <c r="E237" s="236" t="s">
        <v>19</v>
      </c>
      <c r="F237" s="237" t="s">
        <v>268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204</v>
      </c>
      <c r="AU237" s="243" t="s">
        <v>84</v>
      </c>
      <c r="AV237" s="13" t="s">
        <v>78</v>
      </c>
      <c r="AW237" s="13" t="s">
        <v>33</v>
      </c>
      <c r="AX237" s="13" t="s">
        <v>71</v>
      </c>
      <c r="AY237" s="243" t="s">
        <v>192</v>
      </c>
    </row>
    <row r="238" s="14" customFormat="1">
      <c r="A238" s="14"/>
      <c r="B238" s="244"/>
      <c r="C238" s="245"/>
      <c r="D238" s="235" t="s">
        <v>204</v>
      </c>
      <c r="E238" s="246" t="s">
        <v>19</v>
      </c>
      <c r="F238" s="247" t="s">
        <v>292</v>
      </c>
      <c r="G238" s="245"/>
      <c r="H238" s="248">
        <v>14.869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33</v>
      </c>
      <c r="AX238" s="14" t="s">
        <v>71</v>
      </c>
      <c r="AY238" s="254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243</v>
      </c>
      <c r="G239" s="245"/>
      <c r="H239" s="248">
        <v>-1.627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4" customFormat="1">
      <c r="A240" s="14"/>
      <c r="B240" s="244"/>
      <c r="C240" s="245"/>
      <c r="D240" s="235" t="s">
        <v>204</v>
      </c>
      <c r="E240" s="246" t="s">
        <v>19</v>
      </c>
      <c r="F240" s="247" t="s">
        <v>293</v>
      </c>
      <c r="G240" s="245"/>
      <c r="H240" s="248">
        <v>0.26700000000000002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204</v>
      </c>
      <c r="AU240" s="254" t="s">
        <v>84</v>
      </c>
      <c r="AV240" s="14" t="s">
        <v>84</v>
      </c>
      <c r="AW240" s="14" t="s">
        <v>33</v>
      </c>
      <c r="AX240" s="14" t="s">
        <v>71</v>
      </c>
      <c r="AY240" s="254" t="s">
        <v>192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244</v>
      </c>
      <c r="G241" s="245"/>
      <c r="H241" s="248">
        <v>2.2530000000000001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4" customFormat="1">
      <c r="A242" s="14"/>
      <c r="B242" s="244"/>
      <c r="C242" s="245"/>
      <c r="D242" s="235" t="s">
        <v>204</v>
      </c>
      <c r="E242" s="246" t="s">
        <v>19</v>
      </c>
      <c r="F242" s="247" t="s">
        <v>245</v>
      </c>
      <c r="G242" s="245"/>
      <c r="H242" s="248">
        <v>-0.59999999999999998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204</v>
      </c>
      <c r="AU242" s="254" t="s">
        <v>84</v>
      </c>
      <c r="AV242" s="14" t="s">
        <v>84</v>
      </c>
      <c r="AW242" s="14" t="s">
        <v>33</v>
      </c>
      <c r="AX242" s="14" t="s">
        <v>71</v>
      </c>
      <c r="AY242" s="254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294</v>
      </c>
      <c r="G243" s="245"/>
      <c r="H243" s="248">
        <v>0.024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295</v>
      </c>
      <c r="G244" s="245"/>
      <c r="H244" s="248">
        <v>0.114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4" customFormat="1">
      <c r="A245" s="14"/>
      <c r="B245" s="244"/>
      <c r="C245" s="245"/>
      <c r="D245" s="235" t="s">
        <v>204</v>
      </c>
      <c r="E245" s="246" t="s">
        <v>19</v>
      </c>
      <c r="F245" s="247" t="s">
        <v>296</v>
      </c>
      <c r="G245" s="245"/>
      <c r="H245" s="248">
        <v>0.085000000000000006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204</v>
      </c>
      <c r="AU245" s="254" t="s">
        <v>84</v>
      </c>
      <c r="AV245" s="14" t="s">
        <v>84</v>
      </c>
      <c r="AW245" s="14" t="s">
        <v>33</v>
      </c>
      <c r="AX245" s="14" t="s">
        <v>71</v>
      </c>
      <c r="AY245" s="254" t="s">
        <v>192</v>
      </c>
    </row>
    <row r="246" s="14" customFormat="1">
      <c r="A246" s="14"/>
      <c r="B246" s="244"/>
      <c r="C246" s="245"/>
      <c r="D246" s="235" t="s">
        <v>204</v>
      </c>
      <c r="E246" s="246" t="s">
        <v>19</v>
      </c>
      <c r="F246" s="247" t="s">
        <v>297</v>
      </c>
      <c r="G246" s="245"/>
      <c r="H246" s="248">
        <v>0.025999999999999999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33</v>
      </c>
      <c r="AX246" s="14" t="s">
        <v>71</v>
      </c>
      <c r="AY246" s="254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294</v>
      </c>
      <c r="G247" s="245"/>
      <c r="H247" s="248">
        <v>0.024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3" customFormat="1">
      <c r="A248" s="13"/>
      <c r="B248" s="233"/>
      <c r="C248" s="234"/>
      <c r="D248" s="235" t="s">
        <v>204</v>
      </c>
      <c r="E248" s="236" t="s">
        <v>19</v>
      </c>
      <c r="F248" s="237" t="s">
        <v>282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204</v>
      </c>
      <c r="AU248" s="243" t="s">
        <v>84</v>
      </c>
      <c r="AV248" s="13" t="s">
        <v>78</v>
      </c>
      <c r="AW248" s="13" t="s">
        <v>33</v>
      </c>
      <c r="AX248" s="13" t="s">
        <v>71</v>
      </c>
      <c r="AY248" s="243" t="s">
        <v>192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298</v>
      </c>
      <c r="G249" s="245"/>
      <c r="H249" s="248">
        <v>4.7949999999999999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299</v>
      </c>
      <c r="G250" s="245"/>
      <c r="H250" s="248">
        <v>-0.44500000000000001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23.647000000000006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15" t="s">
        <v>310</v>
      </c>
      <c r="D252" s="215" t="s">
        <v>195</v>
      </c>
      <c r="E252" s="216" t="s">
        <v>311</v>
      </c>
      <c r="F252" s="217" t="s">
        <v>312</v>
      </c>
      <c r="G252" s="218" t="s">
        <v>239</v>
      </c>
      <c r="H252" s="219">
        <v>15.135999999999999</v>
      </c>
      <c r="I252" s="220"/>
      <c r="J252" s="221">
        <f>ROUND(I252*H252,2)</f>
        <v>0</v>
      </c>
      <c r="K252" s="217" t="s">
        <v>199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0.0030000000000000001</v>
      </c>
      <c r="R252" s="224">
        <f>Q252*H252</f>
        <v>0.045407999999999997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200</v>
      </c>
      <c r="AT252" s="226" t="s">
        <v>195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200</v>
      </c>
      <c r="BM252" s="226" t="s">
        <v>313</v>
      </c>
    </row>
    <row r="253" s="2" customFormat="1">
      <c r="A253" s="41"/>
      <c r="B253" s="42"/>
      <c r="C253" s="43"/>
      <c r="D253" s="228" t="s">
        <v>202</v>
      </c>
      <c r="E253" s="43"/>
      <c r="F253" s="229" t="s">
        <v>314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202</v>
      </c>
      <c r="AU253" s="20" t="s">
        <v>84</v>
      </c>
    </row>
    <row r="254" s="13" customFormat="1">
      <c r="A254" s="13"/>
      <c r="B254" s="233"/>
      <c r="C254" s="234"/>
      <c r="D254" s="235" t="s">
        <v>204</v>
      </c>
      <c r="E254" s="236" t="s">
        <v>19</v>
      </c>
      <c r="F254" s="237" t="s">
        <v>205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204</v>
      </c>
      <c r="AU254" s="243" t="s">
        <v>84</v>
      </c>
      <c r="AV254" s="13" t="s">
        <v>78</v>
      </c>
      <c r="AW254" s="13" t="s">
        <v>33</v>
      </c>
      <c r="AX254" s="13" t="s">
        <v>71</v>
      </c>
      <c r="AY254" s="243" t="s">
        <v>192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280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289</v>
      </c>
      <c r="G256" s="245"/>
      <c r="H256" s="248">
        <v>3.21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290</v>
      </c>
      <c r="G257" s="245"/>
      <c r="H257" s="248">
        <v>-1.1819999999999999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4" customFormat="1">
      <c r="A258" s="14"/>
      <c r="B258" s="244"/>
      <c r="C258" s="245"/>
      <c r="D258" s="235" t="s">
        <v>204</v>
      </c>
      <c r="E258" s="246" t="s">
        <v>19</v>
      </c>
      <c r="F258" s="247" t="s">
        <v>291</v>
      </c>
      <c r="G258" s="245"/>
      <c r="H258" s="248">
        <v>1.8340000000000001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204</v>
      </c>
      <c r="AU258" s="254" t="s">
        <v>84</v>
      </c>
      <c r="AV258" s="14" t="s">
        <v>84</v>
      </c>
      <c r="AW258" s="14" t="s">
        <v>33</v>
      </c>
      <c r="AX258" s="14" t="s">
        <v>71</v>
      </c>
      <c r="AY258" s="254" t="s">
        <v>192</v>
      </c>
    </row>
    <row r="259" s="13" customFormat="1">
      <c r="A259" s="13"/>
      <c r="B259" s="233"/>
      <c r="C259" s="234"/>
      <c r="D259" s="235" t="s">
        <v>204</v>
      </c>
      <c r="E259" s="236" t="s">
        <v>19</v>
      </c>
      <c r="F259" s="237" t="s">
        <v>268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204</v>
      </c>
      <c r="AU259" s="243" t="s">
        <v>84</v>
      </c>
      <c r="AV259" s="13" t="s">
        <v>78</v>
      </c>
      <c r="AW259" s="13" t="s">
        <v>33</v>
      </c>
      <c r="AX259" s="13" t="s">
        <v>71</v>
      </c>
      <c r="AY259" s="243" t="s">
        <v>192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315</v>
      </c>
      <c r="G260" s="245"/>
      <c r="H260" s="248">
        <v>6.3390000000000004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4" customFormat="1">
      <c r="A261" s="14"/>
      <c r="B261" s="244"/>
      <c r="C261" s="245"/>
      <c r="D261" s="235" t="s">
        <v>204</v>
      </c>
      <c r="E261" s="246" t="s">
        <v>19</v>
      </c>
      <c r="F261" s="247" t="s">
        <v>316</v>
      </c>
      <c r="G261" s="245"/>
      <c r="H261" s="248">
        <v>-0.59999999999999998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204</v>
      </c>
      <c r="AU261" s="254" t="s">
        <v>84</v>
      </c>
      <c r="AV261" s="14" t="s">
        <v>84</v>
      </c>
      <c r="AW261" s="14" t="s">
        <v>33</v>
      </c>
      <c r="AX261" s="14" t="s">
        <v>71</v>
      </c>
      <c r="AY261" s="254" t="s">
        <v>192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317</v>
      </c>
      <c r="G262" s="245"/>
      <c r="H262" s="248">
        <v>1.046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3" customFormat="1">
      <c r="A263" s="13"/>
      <c r="B263" s="233"/>
      <c r="C263" s="234"/>
      <c r="D263" s="235" t="s">
        <v>204</v>
      </c>
      <c r="E263" s="236" t="s">
        <v>19</v>
      </c>
      <c r="F263" s="237" t="s">
        <v>282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204</v>
      </c>
      <c r="AU263" s="243" t="s">
        <v>84</v>
      </c>
      <c r="AV263" s="13" t="s">
        <v>78</v>
      </c>
      <c r="AW263" s="13" t="s">
        <v>33</v>
      </c>
      <c r="AX263" s="13" t="s">
        <v>71</v>
      </c>
      <c r="AY263" s="243" t="s">
        <v>192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318</v>
      </c>
      <c r="G264" s="245"/>
      <c r="H264" s="248">
        <v>0.33600000000000002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319</v>
      </c>
      <c r="G265" s="245"/>
      <c r="H265" s="248">
        <v>3.4220000000000002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4" customFormat="1">
      <c r="A266" s="14"/>
      <c r="B266" s="244"/>
      <c r="C266" s="245"/>
      <c r="D266" s="235" t="s">
        <v>204</v>
      </c>
      <c r="E266" s="246" t="s">
        <v>19</v>
      </c>
      <c r="F266" s="247" t="s">
        <v>299</v>
      </c>
      <c r="G266" s="245"/>
      <c r="H266" s="248">
        <v>-0.44500000000000001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204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192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320</v>
      </c>
      <c r="G267" s="245"/>
      <c r="H267" s="248">
        <v>1.1759999999999999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15.136000000000001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24.15" customHeight="1">
      <c r="A269" s="41"/>
      <c r="B269" s="42"/>
      <c r="C269" s="215" t="s">
        <v>321</v>
      </c>
      <c r="D269" s="215" t="s">
        <v>195</v>
      </c>
      <c r="E269" s="216" t="s">
        <v>322</v>
      </c>
      <c r="F269" s="217" t="s">
        <v>323</v>
      </c>
      <c r="G269" s="218" t="s">
        <v>239</v>
      </c>
      <c r="H269" s="219">
        <v>38.505000000000003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0.017600000000000001</v>
      </c>
      <c r="R269" s="224">
        <f>Q269*H269</f>
        <v>0.67768800000000007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200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200</v>
      </c>
      <c r="BM269" s="226" t="s">
        <v>324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325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326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3" customFormat="1">
      <c r="A272" s="13"/>
      <c r="B272" s="233"/>
      <c r="C272" s="234"/>
      <c r="D272" s="235" t="s">
        <v>204</v>
      </c>
      <c r="E272" s="236" t="s">
        <v>19</v>
      </c>
      <c r="F272" s="237" t="s">
        <v>280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204</v>
      </c>
      <c r="AU272" s="243" t="s">
        <v>84</v>
      </c>
      <c r="AV272" s="13" t="s">
        <v>78</v>
      </c>
      <c r="AW272" s="13" t="s">
        <v>33</v>
      </c>
      <c r="AX272" s="13" t="s">
        <v>71</v>
      </c>
      <c r="AY272" s="243" t="s">
        <v>192</v>
      </c>
    </row>
    <row r="273" s="14" customFormat="1">
      <c r="A273" s="14"/>
      <c r="B273" s="244"/>
      <c r="C273" s="245"/>
      <c r="D273" s="235" t="s">
        <v>204</v>
      </c>
      <c r="E273" s="246" t="s">
        <v>19</v>
      </c>
      <c r="F273" s="247" t="s">
        <v>327</v>
      </c>
      <c r="G273" s="245"/>
      <c r="H273" s="248">
        <v>14.776999999999999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204</v>
      </c>
      <c r="AU273" s="254" t="s">
        <v>84</v>
      </c>
      <c r="AV273" s="14" t="s">
        <v>84</v>
      </c>
      <c r="AW273" s="14" t="s">
        <v>33</v>
      </c>
      <c r="AX273" s="14" t="s">
        <v>71</v>
      </c>
      <c r="AY273" s="254" t="s">
        <v>192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328</v>
      </c>
      <c r="G274" s="245"/>
      <c r="H274" s="248">
        <v>-3.1520000000000001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3" customFormat="1">
      <c r="A275" s="13"/>
      <c r="B275" s="233"/>
      <c r="C275" s="234"/>
      <c r="D275" s="235" t="s">
        <v>204</v>
      </c>
      <c r="E275" s="236" t="s">
        <v>19</v>
      </c>
      <c r="F275" s="237" t="s">
        <v>282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204</v>
      </c>
      <c r="AU275" s="243" t="s">
        <v>84</v>
      </c>
      <c r="AV275" s="13" t="s">
        <v>78</v>
      </c>
      <c r="AW275" s="13" t="s">
        <v>33</v>
      </c>
      <c r="AX275" s="13" t="s">
        <v>71</v>
      </c>
      <c r="AY275" s="243" t="s">
        <v>192</v>
      </c>
    </row>
    <row r="276" s="14" customFormat="1">
      <c r="A276" s="14"/>
      <c r="B276" s="244"/>
      <c r="C276" s="245"/>
      <c r="D276" s="235" t="s">
        <v>204</v>
      </c>
      <c r="E276" s="246" t="s">
        <v>19</v>
      </c>
      <c r="F276" s="247" t="s">
        <v>329</v>
      </c>
      <c r="G276" s="245"/>
      <c r="H276" s="248">
        <v>33.143000000000001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204</v>
      </c>
      <c r="AU276" s="254" t="s">
        <v>84</v>
      </c>
      <c r="AV276" s="14" t="s">
        <v>84</v>
      </c>
      <c r="AW276" s="14" t="s">
        <v>33</v>
      </c>
      <c r="AX276" s="14" t="s">
        <v>71</v>
      </c>
      <c r="AY276" s="254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330</v>
      </c>
      <c r="G277" s="245"/>
      <c r="H277" s="248">
        <v>1.4179999999999999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4" customFormat="1">
      <c r="A278" s="14"/>
      <c r="B278" s="244"/>
      <c r="C278" s="245"/>
      <c r="D278" s="235" t="s">
        <v>204</v>
      </c>
      <c r="E278" s="246" t="s">
        <v>19</v>
      </c>
      <c r="F278" s="247" t="s">
        <v>331</v>
      </c>
      <c r="G278" s="245"/>
      <c r="H278" s="248">
        <v>-5.6559999999999997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204</v>
      </c>
      <c r="AU278" s="254" t="s">
        <v>84</v>
      </c>
      <c r="AV278" s="14" t="s">
        <v>84</v>
      </c>
      <c r="AW278" s="14" t="s">
        <v>33</v>
      </c>
      <c r="AX278" s="14" t="s">
        <v>71</v>
      </c>
      <c r="AY278" s="254" t="s">
        <v>192</v>
      </c>
    </row>
    <row r="279" s="14" customFormat="1">
      <c r="A279" s="14"/>
      <c r="B279" s="244"/>
      <c r="C279" s="245"/>
      <c r="D279" s="235" t="s">
        <v>204</v>
      </c>
      <c r="E279" s="246" t="s">
        <v>19</v>
      </c>
      <c r="F279" s="247" t="s">
        <v>332</v>
      </c>
      <c r="G279" s="245"/>
      <c r="H279" s="248">
        <v>-2.0249999999999999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192</v>
      </c>
    </row>
    <row r="280" s="15" customFormat="1">
      <c r="A280" s="15"/>
      <c r="B280" s="255"/>
      <c r="C280" s="256"/>
      <c r="D280" s="235" t="s">
        <v>204</v>
      </c>
      <c r="E280" s="257" t="s">
        <v>19</v>
      </c>
      <c r="F280" s="258" t="s">
        <v>210</v>
      </c>
      <c r="G280" s="256"/>
      <c r="H280" s="259">
        <v>38.505000000000003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204</v>
      </c>
      <c r="AU280" s="265" t="s">
        <v>84</v>
      </c>
      <c r="AV280" s="15" t="s">
        <v>200</v>
      </c>
      <c r="AW280" s="15" t="s">
        <v>33</v>
      </c>
      <c r="AX280" s="15" t="s">
        <v>78</v>
      </c>
      <c r="AY280" s="265" t="s">
        <v>192</v>
      </c>
    </row>
    <row r="281" s="2" customFormat="1" ht="21.75" customHeight="1">
      <c r="A281" s="41"/>
      <c r="B281" s="42"/>
      <c r="C281" s="215" t="s">
        <v>333</v>
      </c>
      <c r="D281" s="215" t="s">
        <v>195</v>
      </c>
      <c r="E281" s="216" t="s">
        <v>334</v>
      </c>
      <c r="F281" s="217" t="s">
        <v>335</v>
      </c>
      <c r="G281" s="218" t="s">
        <v>239</v>
      </c>
      <c r="H281" s="219">
        <v>4.0800000000000001</v>
      </c>
      <c r="I281" s="220"/>
      <c r="J281" s="221">
        <f>ROUND(I281*H281,2)</f>
        <v>0</v>
      </c>
      <c r="K281" s="217" t="s">
        <v>199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0.00198</v>
      </c>
      <c r="R281" s="224">
        <f>Q281*H281</f>
        <v>0.0080783999999999995</v>
      </c>
      <c r="S281" s="224">
        <v>6.0000000000000002E-05</v>
      </c>
      <c r="T281" s="225">
        <f>S281*H281</f>
        <v>0.00024479999999999999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200</v>
      </c>
      <c r="AT281" s="226" t="s">
        <v>195</v>
      </c>
      <c r="AU281" s="226" t="s">
        <v>84</v>
      </c>
      <c r="AY281" s="20" t="s">
        <v>192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84</v>
      </c>
      <c r="BK281" s="227">
        <f>ROUND(I281*H281,2)</f>
        <v>0</v>
      </c>
      <c r="BL281" s="20" t="s">
        <v>200</v>
      </c>
      <c r="BM281" s="226" t="s">
        <v>336</v>
      </c>
    </row>
    <row r="282" s="2" customFormat="1">
      <c r="A282" s="41"/>
      <c r="B282" s="42"/>
      <c r="C282" s="43"/>
      <c r="D282" s="228" t="s">
        <v>202</v>
      </c>
      <c r="E282" s="43"/>
      <c r="F282" s="229" t="s">
        <v>337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202</v>
      </c>
      <c r="AU282" s="20" t="s">
        <v>84</v>
      </c>
    </row>
    <row r="283" s="13" customFormat="1">
      <c r="A283" s="13"/>
      <c r="B283" s="233"/>
      <c r="C283" s="234"/>
      <c r="D283" s="235" t="s">
        <v>204</v>
      </c>
      <c r="E283" s="236" t="s">
        <v>19</v>
      </c>
      <c r="F283" s="237" t="s">
        <v>282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204</v>
      </c>
      <c r="AU283" s="243" t="s">
        <v>84</v>
      </c>
      <c r="AV283" s="13" t="s">
        <v>78</v>
      </c>
      <c r="AW283" s="13" t="s">
        <v>33</v>
      </c>
      <c r="AX283" s="13" t="s">
        <v>71</v>
      </c>
      <c r="AY283" s="243" t="s">
        <v>192</v>
      </c>
    </row>
    <row r="284" s="13" customFormat="1">
      <c r="A284" s="13"/>
      <c r="B284" s="233"/>
      <c r="C284" s="234"/>
      <c r="D284" s="235" t="s">
        <v>204</v>
      </c>
      <c r="E284" s="236" t="s">
        <v>19</v>
      </c>
      <c r="F284" s="237" t="s">
        <v>338</v>
      </c>
      <c r="G284" s="234"/>
      <c r="H284" s="236" t="s">
        <v>19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204</v>
      </c>
      <c r="AU284" s="243" t="s">
        <v>84</v>
      </c>
      <c r="AV284" s="13" t="s">
        <v>78</v>
      </c>
      <c r="AW284" s="13" t="s">
        <v>33</v>
      </c>
      <c r="AX284" s="13" t="s">
        <v>71</v>
      </c>
      <c r="AY284" s="243" t="s">
        <v>192</v>
      </c>
    </row>
    <row r="285" s="14" customFormat="1">
      <c r="A285" s="14"/>
      <c r="B285" s="244"/>
      <c r="C285" s="245"/>
      <c r="D285" s="235" t="s">
        <v>204</v>
      </c>
      <c r="E285" s="246" t="s">
        <v>19</v>
      </c>
      <c r="F285" s="247" t="s">
        <v>339</v>
      </c>
      <c r="G285" s="245"/>
      <c r="H285" s="248">
        <v>1.9199999999999999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204</v>
      </c>
      <c r="AU285" s="254" t="s">
        <v>84</v>
      </c>
      <c r="AV285" s="14" t="s">
        <v>84</v>
      </c>
      <c r="AW285" s="14" t="s">
        <v>33</v>
      </c>
      <c r="AX285" s="14" t="s">
        <v>71</v>
      </c>
      <c r="AY285" s="254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340</v>
      </c>
      <c r="G286" s="245"/>
      <c r="H286" s="248">
        <v>2.1600000000000001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4.0800000000000001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341</v>
      </c>
      <c r="D288" s="215" t="s">
        <v>195</v>
      </c>
      <c r="E288" s="216" t="s">
        <v>342</v>
      </c>
      <c r="F288" s="217" t="s">
        <v>343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0.017770000000000001</v>
      </c>
      <c r="R288" s="224">
        <f>Q288*H288</f>
        <v>0.017770000000000001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200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200</v>
      </c>
      <c r="BM288" s="226" t="s">
        <v>344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345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205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3" customFormat="1">
      <c r="A291" s="13"/>
      <c r="B291" s="233"/>
      <c r="C291" s="234"/>
      <c r="D291" s="235" t="s">
        <v>204</v>
      </c>
      <c r="E291" s="236" t="s">
        <v>19</v>
      </c>
      <c r="F291" s="237" t="s">
        <v>268</v>
      </c>
      <c r="G291" s="234"/>
      <c r="H291" s="236" t="s">
        <v>19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204</v>
      </c>
      <c r="AU291" s="243" t="s">
        <v>84</v>
      </c>
      <c r="AV291" s="13" t="s">
        <v>78</v>
      </c>
      <c r="AW291" s="13" t="s">
        <v>33</v>
      </c>
      <c r="AX291" s="13" t="s">
        <v>71</v>
      </c>
      <c r="AY291" s="243" t="s">
        <v>192</v>
      </c>
    </row>
    <row r="292" s="14" customFormat="1">
      <c r="A292" s="14"/>
      <c r="B292" s="244"/>
      <c r="C292" s="245"/>
      <c r="D292" s="235" t="s">
        <v>204</v>
      </c>
      <c r="E292" s="246" t="s">
        <v>19</v>
      </c>
      <c r="F292" s="247" t="s">
        <v>78</v>
      </c>
      <c r="G292" s="245"/>
      <c r="H292" s="248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204</v>
      </c>
      <c r="AU292" s="254" t="s">
        <v>84</v>
      </c>
      <c r="AV292" s="14" t="s">
        <v>84</v>
      </c>
      <c r="AW292" s="14" t="s">
        <v>33</v>
      </c>
      <c r="AX292" s="14" t="s">
        <v>71</v>
      </c>
      <c r="AY292" s="254" t="s">
        <v>192</v>
      </c>
    </row>
    <row r="293" s="15" customFormat="1">
      <c r="A293" s="15"/>
      <c r="B293" s="255"/>
      <c r="C293" s="256"/>
      <c r="D293" s="235" t="s">
        <v>204</v>
      </c>
      <c r="E293" s="257" t="s">
        <v>19</v>
      </c>
      <c r="F293" s="258" t="s">
        <v>210</v>
      </c>
      <c r="G293" s="256"/>
      <c r="H293" s="259">
        <v>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204</v>
      </c>
      <c r="AU293" s="265" t="s">
        <v>84</v>
      </c>
      <c r="AV293" s="15" t="s">
        <v>200</v>
      </c>
      <c r="AW293" s="15" t="s">
        <v>33</v>
      </c>
      <c r="AX293" s="15" t="s">
        <v>78</v>
      </c>
      <c r="AY293" s="265" t="s">
        <v>192</v>
      </c>
    </row>
    <row r="294" s="2" customFormat="1" ht="16.5" customHeight="1">
      <c r="A294" s="41"/>
      <c r="B294" s="42"/>
      <c r="C294" s="266" t="s">
        <v>346</v>
      </c>
      <c r="D294" s="266" t="s">
        <v>211</v>
      </c>
      <c r="E294" s="267" t="s">
        <v>347</v>
      </c>
      <c r="F294" s="268" t="s">
        <v>348</v>
      </c>
      <c r="G294" s="269" t="s">
        <v>198</v>
      </c>
      <c r="H294" s="270">
        <v>1</v>
      </c>
      <c r="I294" s="271"/>
      <c r="J294" s="272">
        <f>ROUND(I294*H294,2)</f>
        <v>0</v>
      </c>
      <c r="K294" s="268" t="s">
        <v>199</v>
      </c>
      <c r="L294" s="273"/>
      <c r="M294" s="274" t="s">
        <v>19</v>
      </c>
      <c r="N294" s="275" t="s">
        <v>43</v>
      </c>
      <c r="O294" s="87"/>
      <c r="P294" s="224">
        <f>O294*H294</f>
        <v>0</v>
      </c>
      <c r="Q294" s="224">
        <v>0.01201</v>
      </c>
      <c r="R294" s="224">
        <f>Q294*H294</f>
        <v>0.01201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215</v>
      </c>
      <c r="AT294" s="226" t="s">
        <v>211</v>
      </c>
      <c r="AU294" s="226" t="s">
        <v>84</v>
      </c>
      <c r="AY294" s="20" t="s">
        <v>192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84</v>
      </c>
      <c r="BK294" s="227">
        <f>ROUND(I294*H294,2)</f>
        <v>0</v>
      </c>
      <c r="BL294" s="20" t="s">
        <v>200</v>
      </c>
      <c r="BM294" s="226" t="s">
        <v>349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205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3" customFormat="1">
      <c r="A296" s="13"/>
      <c r="B296" s="233"/>
      <c r="C296" s="234"/>
      <c r="D296" s="235" t="s">
        <v>204</v>
      </c>
      <c r="E296" s="236" t="s">
        <v>19</v>
      </c>
      <c r="F296" s="237" t="s">
        <v>268</v>
      </c>
      <c r="G296" s="234"/>
      <c r="H296" s="236" t="s">
        <v>19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204</v>
      </c>
      <c r="AU296" s="243" t="s">
        <v>84</v>
      </c>
      <c r="AV296" s="13" t="s">
        <v>78</v>
      </c>
      <c r="AW296" s="13" t="s">
        <v>33</v>
      </c>
      <c r="AX296" s="13" t="s">
        <v>71</v>
      </c>
      <c r="AY296" s="243" t="s">
        <v>192</v>
      </c>
    </row>
    <row r="297" s="14" customFormat="1">
      <c r="A297" s="14"/>
      <c r="B297" s="244"/>
      <c r="C297" s="245"/>
      <c r="D297" s="235" t="s">
        <v>204</v>
      </c>
      <c r="E297" s="246" t="s">
        <v>19</v>
      </c>
      <c r="F297" s="247" t="s">
        <v>78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204</v>
      </c>
      <c r="AU297" s="254" t="s">
        <v>84</v>
      </c>
      <c r="AV297" s="14" t="s">
        <v>84</v>
      </c>
      <c r="AW297" s="14" t="s">
        <v>33</v>
      </c>
      <c r="AX297" s="14" t="s">
        <v>71</v>
      </c>
      <c r="AY297" s="254" t="s">
        <v>192</v>
      </c>
    </row>
    <row r="298" s="15" customFormat="1">
      <c r="A298" s="15"/>
      <c r="B298" s="255"/>
      <c r="C298" s="256"/>
      <c r="D298" s="235" t="s">
        <v>204</v>
      </c>
      <c r="E298" s="257" t="s">
        <v>19</v>
      </c>
      <c r="F298" s="258" t="s">
        <v>210</v>
      </c>
      <c r="G298" s="256"/>
      <c r="H298" s="259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204</v>
      </c>
      <c r="AU298" s="265" t="s">
        <v>84</v>
      </c>
      <c r="AV298" s="15" t="s">
        <v>200</v>
      </c>
      <c r="AW298" s="15" t="s">
        <v>33</v>
      </c>
      <c r="AX298" s="15" t="s">
        <v>78</v>
      </c>
      <c r="AY298" s="265" t="s">
        <v>192</v>
      </c>
    </row>
    <row r="299" s="2" customFormat="1" ht="16.5" customHeight="1">
      <c r="A299" s="41"/>
      <c r="B299" s="42"/>
      <c r="C299" s="215" t="s">
        <v>350</v>
      </c>
      <c r="D299" s="215" t="s">
        <v>195</v>
      </c>
      <c r="E299" s="216" t="s">
        <v>351</v>
      </c>
      <c r="F299" s="217" t="s">
        <v>352</v>
      </c>
      <c r="G299" s="218" t="s">
        <v>198</v>
      </c>
      <c r="H299" s="219">
        <v>2</v>
      </c>
      <c r="I299" s="220"/>
      <c r="J299" s="221">
        <f>ROUND(I299*H299,2)</f>
        <v>0</v>
      </c>
      <c r="K299" s="217" t="s">
        <v>199</v>
      </c>
      <c r="L299" s="47"/>
      <c r="M299" s="222" t="s">
        <v>19</v>
      </c>
      <c r="N299" s="223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200</v>
      </c>
      <c r="AT299" s="226" t="s">
        <v>195</v>
      </c>
      <c r="AU299" s="226" t="s">
        <v>84</v>
      </c>
      <c r="AY299" s="20" t="s">
        <v>192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84</v>
      </c>
      <c r="BK299" s="227">
        <f>ROUND(I299*H299,2)</f>
        <v>0</v>
      </c>
      <c r="BL299" s="20" t="s">
        <v>200</v>
      </c>
      <c r="BM299" s="226" t="s">
        <v>353</v>
      </c>
    </row>
    <row r="300" s="2" customFormat="1">
      <c r="A300" s="41"/>
      <c r="B300" s="42"/>
      <c r="C300" s="43"/>
      <c r="D300" s="228" t="s">
        <v>202</v>
      </c>
      <c r="E300" s="43"/>
      <c r="F300" s="229" t="s">
        <v>354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202</v>
      </c>
      <c r="AU300" s="20" t="s">
        <v>84</v>
      </c>
    </row>
    <row r="301" s="13" customFormat="1">
      <c r="A301" s="13"/>
      <c r="B301" s="233"/>
      <c r="C301" s="234"/>
      <c r="D301" s="235" t="s">
        <v>204</v>
      </c>
      <c r="E301" s="236" t="s">
        <v>19</v>
      </c>
      <c r="F301" s="237" t="s">
        <v>205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204</v>
      </c>
      <c r="AU301" s="243" t="s">
        <v>84</v>
      </c>
      <c r="AV301" s="13" t="s">
        <v>78</v>
      </c>
      <c r="AW301" s="13" t="s">
        <v>33</v>
      </c>
      <c r="AX301" s="13" t="s">
        <v>71</v>
      </c>
      <c r="AY301" s="243" t="s">
        <v>192</v>
      </c>
    </row>
    <row r="302" s="13" customFormat="1">
      <c r="A302" s="13"/>
      <c r="B302" s="233"/>
      <c r="C302" s="234"/>
      <c r="D302" s="235" t="s">
        <v>204</v>
      </c>
      <c r="E302" s="236" t="s">
        <v>19</v>
      </c>
      <c r="F302" s="237" t="s">
        <v>206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204</v>
      </c>
      <c r="AU302" s="243" t="s">
        <v>84</v>
      </c>
      <c r="AV302" s="13" t="s">
        <v>78</v>
      </c>
      <c r="AW302" s="13" t="s">
        <v>33</v>
      </c>
      <c r="AX302" s="13" t="s">
        <v>71</v>
      </c>
      <c r="AY302" s="243" t="s">
        <v>192</v>
      </c>
    </row>
    <row r="303" s="13" customFormat="1">
      <c r="A303" s="13"/>
      <c r="B303" s="233"/>
      <c r="C303" s="234"/>
      <c r="D303" s="235" t="s">
        <v>204</v>
      </c>
      <c r="E303" s="236" t="s">
        <v>19</v>
      </c>
      <c r="F303" s="237" t="s">
        <v>355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204</v>
      </c>
      <c r="AU303" s="243" t="s">
        <v>84</v>
      </c>
      <c r="AV303" s="13" t="s">
        <v>78</v>
      </c>
      <c r="AW303" s="13" t="s">
        <v>33</v>
      </c>
      <c r="AX303" s="13" t="s">
        <v>71</v>
      </c>
      <c r="AY303" s="243" t="s">
        <v>192</v>
      </c>
    </row>
    <row r="304" s="14" customFormat="1">
      <c r="A304" s="14"/>
      <c r="B304" s="244"/>
      <c r="C304" s="245"/>
      <c r="D304" s="235" t="s">
        <v>204</v>
      </c>
      <c r="E304" s="246" t="s">
        <v>19</v>
      </c>
      <c r="F304" s="247" t="s">
        <v>208</v>
      </c>
      <c r="G304" s="245"/>
      <c r="H304" s="248">
        <v>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204</v>
      </c>
      <c r="AU304" s="254" t="s">
        <v>84</v>
      </c>
      <c r="AV304" s="14" t="s">
        <v>84</v>
      </c>
      <c r="AW304" s="14" t="s">
        <v>33</v>
      </c>
      <c r="AX304" s="14" t="s">
        <v>71</v>
      </c>
      <c r="AY304" s="254" t="s">
        <v>192</v>
      </c>
    </row>
    <row r="305" s="15" customFormat="1">
      <c r="A305" s="15"/>
      <c r="B305" s="255"/>
      <c r="C305" s="256"/>
      <c r="D305" s="235" t="s">
        <v>204</v>
      </c>
      <c r="E305" s="257" t="s">
        <v>19</v>
      </c>
      <c r="F305" s="258" t="s">
        <v>210</v>
      </c>
      <c r="G305" s="256"/>
      <c r="H305" s="259">
        <v>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204</v>
      </c>
      <c r="AU305" s="265" t="s">
        <v>84</v>
      </c>
      <c r="AV305" s="15" t="s">
        <v>200</v>
      </c>
      <c r="AW305" s="15" t="s">
        <v>33</v>
      </c>
      <c r="AX305" s="15" t="s">
        <v>78</v>
      </c>
      <c r="AY305" s="265" t="s">
        <v>192</v>
      </c>
    </row>
    <row r="306" s="2" customFormat="1" ht="16.5" customHeight="1">
      <c r="A306" s="41"/>
      <c r="B306" s="42"/>
      <c r="C306" s="266" t="s">
        <v>7</v>
      </c>
      <c r="D306" s="266" t="s">
        <v>211</v>
      </c>
      <c r="E306" s="267" t="s">
        <v>356</v>
      </c>
      <c r="F306" s="268" t="s">
        <v>357</v>
      </c>
      <c r="G306" s="269" t="s">
        <v>198</v>
      </c>
      <c r="H306" s="270">
        <v>2</v>
      </c>
      <c r="I306" s="271"/>
      <c r="J306" s="272">
        <f>ROUND(I306*H306,2)</f>
        <v>0</v>
      </c>
      <c r="K306" s="268" t="s">
        <v>199</v>
      </c>
      <c r="L306" s="273"/>
      <c r="M306" s="274" t="s">
        <v>19</v>
      </c>
      <c r="N306" s="275" t="s">
        <v>43</v>
      </c>
      <c r="O306" s="87"/>
      <c r="P306" s="224">
        <f>O306*H306</f>
        <v>0</v>
      </c>
      <c r="Q306" s="224">
        <v>3.0000000000000001E-05</v>
      </c>
      <c r="R306" s="224">
        <f>Q306*H306</f>
        <v>6.0000000000000002E-05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215</v>
      </c>
      <c r="AT306" s="226" t="s">
        <v>211</v>
      </c>
      <c r="AU306" s="226" t="s">
        <v>84</v>
      </c>
      <c r="AY306" s="20" t="s">
        <v>192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84</v>
      </c>
      <c r="BK306" s="227">
        <f>ROUND(I306*H306,2)</f>
        <v>0</v>
      </c>
      <c r="BL306" s="20" t="s">
        <v>200</v>
      </c>
      <c r="BM306" s="226" t="s">
        <v>358</v>
      </c>
    </row>
    <row r="307" s="13" customFormat="1">
      <c r="A307" s="13"/>
      <c r="B307" s="233"/>
      <c r="C307" s="234"/>
      <c r="D307" s="235" t="s">
        <v>204</v>
      </c>
      <c r="E307" s="236" t="s">
        <v>19</v>
      </c>
      <c r="F307" s="237" t="s">
        <v>205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204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192</v>
      </c>
    </row>
    <row r="308" s="13" customFormat="1">
      <c r="A308" s="13"/>
      <c r="B308" s="233"/>
      <c r="C308" s="234"/>
      <c r="D308" s="235" t="s">
        <v>204</v>
      </c>
      <c r="E308" s="236" t="s">
        <v>19</v>
      </c>
      <c r="F308" s="237" t="s">
        <v>206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204</v>
      </c>
      <c r="AU308" s="243" t="s">
        <v>84</v>
      </c>
      <c r="AV308" s="13" t="s">
        <v>78</v>
      </c>
      <c r="AW308" s="13" t="s">
        <v>33</v>
      </c>
      <c r="AX308" s="13" t="s">
        <v>71</v>
      </c>
      <c r="AY308" s="243" t="s">
        <v>192</v>
      </c>
    </row>
    <row r="309" s="13" customFormat="1">
      <c r="A309" s="13"/>
      <c r="B309" s="233"/>
      <c r="C309" s="234"/>
      <c r="D309" s="235" t="s">
        <v>204</v>
      </c>
      <c r="E309" s="236" t="s">
        <v>19</v>
      </c>
      <c r="F309" s="237" t="s">
        <v>355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204</v>
      </c>
      <c r="AU309" s="243" t="s">
        <v>84</v>
      </c>
      <c r="AV309" s="13" t="s">
        <v>78</v>
      </c>
      <c r="AW309" s="13" t="s">
        <v>33</v>
      </c>
      <c r="AX309" s="13" t="s">
        <v>71</v>
      </c>
      <c r="AY309" s="243" t="s">
        <v>192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208</v>
      </c>
      <c r="G310" s="245"/>
      <c r="H310" s="248">
        <v>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2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12" customFormat="1" ht="22.8" customHeight="1">
      <c r="A312" s="12"/>
      <c r="B312" s="199"/>
      <c r="C312" s="200"/>
      <c r="D312" s="201" t="s">
        <v>70</v>
      </c>
      <c r="E312" s="213" t="s">
        <v>263</v>
      </c>
      <c r="F312" s="213" t="s">
        <v>359</v>
      </c>
      <c r="G312" s="200"/>
      <c r="H312" s="200"/>
      <c r="I312" s="203"/>
      <c r="J312" s="214">
        <f>BK312</f>
        <v>0</v>
      </c>
      <c r="K312" s="200"/>
      <c r="L312" s="205"/>
      <c r="M312" s="206"/>
      <c r="N312" s="207"/>
      <c r="O312" s="207"/>
      <c r="P312" s="208">
        <f>SUM(P313:P351)</f>
        <v>0</v>
      </c>
      <c r="Q312" s="207"/>
      <c r="R312" s="208">
        <f>SUM(R313:R351)</f>
        <v>0.00330956</v>
      </c>
      <c r="S312" s="207"/>
      <c r="T312" s="209">
        <f>SUM(T313:T351)</f>
        <v>0.59157000000000004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78</v>
      </c>
      <c r="AT312" s="211" t="s">
        <v>70</v>
      </c>
      <c r="AU312" s="211" t="s">
        <v>78</v>
      </c>
      <c r="AY312" s="210" t="s">
        <v>192</v>
      </c>
      <c r="BK312" s="212">
        <f>SUM(BK313:BK351)</f>
        <v>0</v>
      </c>
    </row>
    <row r="313" s="2" customFormat="1" ht="24.15" customHeight="1">
      <c r="A313" s="41"/>
      <c r="B313" s="42"/>
      <c r="C313" s="215" t="s">
        <v>360</v>
      </c>
      <c r="D313" s="215" t="s">
        <v>195</v>
      </c>
      <c r="E313" s="216" t="s">
        <v>361</v>
      </c>
      <c r="F313" s="217" t="s">
        <v>362</v>
      </c>
      <c r="G313" s="218" t="s">
        <v>239</v>
      </c>
      <c r="H313" s="219">
        <v>19.468</v>
      </c>
      <c r="I313" s="220"/>
      <c r="J313" s="221">
        <f>ROUND(I313*H313,2)</f>
        <v>0</v>
      </c>
      <c r="K313" s="217" t="s">
        <v>199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0.00012999999999999999</v>
      </c>
      <c r="R313" s="224">
        <f>Q313*H313</f>
        <v>0.0025308399999999999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200</v>
      </c>
      <c r="AT313" s="226" t="s">
        <v>195</v>
      </c>
      <c r="AU313" s="226" t="s">
        <v>84</v>
      </c>
      <c r="AY313" s="20" t="s">
        <v>192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84</v>
      </c>
      <c r="BK313" s="227">
        <f>ROUND(I313*H313,2)</f>
        <v>0</v>
      </c>
      <c r="BL313" s="20" t="s">
        <v>200</v>
      </c>
      <c r="BM313" s="226" t="s">
        <v>363</v>
      </c>
    </row>
    <row r="314" s="2" customFormat="1">
      <c r="A314" s="41"/>
      <c r="B314" s="42"/>
      <c r="C314" s="43"/>
      <c r="D314" s="228" t="s">
        <v>202</v>
      </c>
      <c r="E314" s="43"/>
      <c r="F314" s="229" t="s">
        <v>364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202</v>
      </c>
      <c r="AU314" s="20" t="s">
        <v>84</v>
      </c>
    </row>
    <row r="315" s="14" customFormat="1">
      <c r="A315" s="14"/>
      <c r="B315" s="244"/>
      <c r="C315" s="245"/>
      <c r="D315" s="235" t="s">
        <v>204</v>
      </c>
      <c r="E315" s="246" t="s">
        <v>19</v>
      </c>
      <c r="F315" s="247" t="s">
        <v>365</v>
      </c>
      <c r="G315" s="245"/>
      <c r="H315" s="248">
        <v>5.8399999999999999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204</v>
      </c>
      <c r="AU315" s="254" t="s">
        <v>84</v>
      </c>
      <c r="AV315" s="14" t="s">
        <v>84</v>
      </c>
      <c r="AW315" s="14" t="s">
        <v>33</v>
      </c>
      <c r="AX315" s="14" t="s">
        <v>71</v>
      </c>
      <c r="AY315" s="254" t="s">
        <v>192</v>
      </c>
    </row>
    <row r="316" s="14" customFormat="1">
      <c r="A316" s="14"/>
      <c r="B316" s="244"/>
      <c r="C316" s="245"/>
      <c r="D316" s="235" t="s">
        <v>204</v>
      </c>
      <c r="E316" s="246" t="s">
        <v>19</v>
      </c>
      <c r="F316" s="247" t="s">
        <v>283</v>
      </c>
      <c r="G316" s="245"/>
      <c r="H316" s="248">
        <v>13.079000000000001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204</v>
      </c>
      <c r="AU316" s="254" t="s">
        <v>84</v>
      </c>
      <c r="AV316" s="14" t="s">
        <v>84</v>
      </c>
      <c r="AW316" s="14" t="s">
        <v>33</v>
      </c>
      <c r="AX316" s="14" t="s">
        <v>71</v>
      </c>
      <c r="AY316" s="254" t="s">
        <v>192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284</v>
      </c>
      <c r="G317" s="245"/>
      <c r="H317" s="248">
        <v>0.54900000000000004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19.468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366</v>
      </c>
      <c r="D319" s="215" t="s">
        <v>195</v>
      </c>
      <c r="E319" s="216" t="s">
        <v>367</v>
      </c>
      <c r="F319" s="217" t="s">
        <v>368</v>
      </c>
      <c r="G319" s="218" t="s">
        <v>239</v>
      </c>
      <c r="H319" s="219">
        <v>19.468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4.0000000000000003E-05</v>
      </c>
      <c r="R319" s="224">
        <f>Q319*H319</f>
        <v>0.00077872000000000011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200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200</v>
      </c>
      <c r="BM319" s="226" t="s">
        <v>369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370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365</v>
      </c>
      <c r="G321" s="245"/>
      <c r="H321" s="248">
        <v>5.8399999999999999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4" customFormat="1">
      <c r="A322" s="14"/>
      <c r="B322" s="244"/>
      <c r="C322" s="245"/>
      <c r="D322" s="235" t="s">
        <v>204</v>
      </c>
      <c r="E322" s="246" t="s">
        <v>19</v>
      </c>
      <c r="F322" s="247" t="s">
        <v>283</v>
      </c>
      <c r="G322" s="245"/>
      <c r="H322" s="248">
        <v>13.079000000000001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204</v>
      </c>
      <c r="AU322" s="254" t="s">
        <v>84</v>
      </c>
      <c r="AV322" s="14" t="s">
        <v>84</v>
      </c>
      <c r="AW322" s="14" t="s">
        <v>33</v>
      </c>
      <c r="AX322" s="14" t="s">
        <v>71</v>
      </c>
      <c r="AY322" s="254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284</v>
      </c>
      <c r="G323" s="245"/>
      <c r="H323" s="248">
        <v>0.54900000000000004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19.468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24.15" customHeight="1">
      <c r="A325" s="41"/>
      <c r="B325" s="42"/>
      <c r="C325" s="215" t="s">
        <v>371</v>
      </c>
      <c r="D325" s="215" t="s">
        <v>195</v>
      </c>
      <c r="E325" s="216" t="s">
        <v>372</v>
      </c>
      <c r="F325" s="217" t="s">
        <v>373</v>
      </c>
      <c r="G325" s="218" t="s">
        <v>239</v>
      </c>
      <c r="H325" s="219">
        <v>1.244</v>
      </c>
      <c r="I325" s="220"/>
      <c r="J325" s="221">
        <f>ROUND(I325*H325,2)</f>
        <v>0</v>
      </c>
      <c r="K325" s="217" t="s">
        <v>199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0.035000000000000003</v>
      </c>
      <c r="T325" s="225">
        <f>S325*H325</f>
        <v>0.043540000000000002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200</v>
      </c>
      <c r="AT325" s="226" t="s">
        <v>195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200</v>
      </c>
      <c r="BM325" s="226" t="s">
        <v>374</v>
      </c>
    </row>
    <row r="326" s="2" customFormat="1">
      <c r="A326" s="41"/>
      <c r="B326" s="42"/>
      <c r="C326" s="43"/>
      <c r="D326" s="228" t="s">
        <v>202</v>
      </c>
      <c r="E326" s="43"/>
      <c r="F326" s="229" t="s">
        <v>375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202</v>
      </c>
      <c r="AU326" s="20" t="s">
        <v>84</v>
      </c>
    </row>
    <row r="327" s="13" customFormat="1">
      <c r="A327" s="13"/>
      <c r="B327" s="233"/>
      <c r="C327" s="234"/>
      <c r="D327" s="235" t="s">
        <v>204</v>
      </c>
      <c r="E327" s="236" t="s">
        <v>19</v>
      </c>
      <c r="F327" s="237" t="s">
        <v>376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204</v>
      </c>
      <c r="AU327" s="243" t="s">
        <v>84</v>
      </c>
      <c r="AV327" s="13" t="s">
        <v>78</v>
      </c>
      <c r="AW327" s="13" t="s">
        <v>33</v>
      </c>
      <c r="AX327" s="13" t="s">
        <v>71</v>
      </c>
      <c r="AY327" s="243" t="s">
        <v>192</v>
      </c>
    </row>
    <row r="328" s="13" customFormat="1">
      <c r="A328" s="13"/>
      <c r="B328" s="233"/>
      <c r="C328" s="234"/>
      <c r="D328" s="235" t="s">
        <v>204</v>
      </c>
      <c r="E328" s="236" t="s">
        <v>19</v>
      </c>
      <c r="F328" s="237" t="s">
        <v>377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204</v>
      </c>
      <c r="AU328" s="243" t="s">
        <v>84</v>
      </c>
      <c r="AV328" s="13" t="s">
        <v>78</v>
      </c>
      <c r="AW328" s="13" t="s">
        <v>33</v>
      </c>
      <c r="AX328" s="13" t="s">
        <v>71</v>
      </c>
      <c r="AY328" s="243" t="s">
        <v>192</v>
      </c>
    </row>
    <row r="329" s="14" customFormat="1">
      <c r="A329" s="14"/>
      <c r="B329" s="244"/>
      <c r="C329" s="245"/>
      <c r="D329" s="235" t="s">
        <v>204</v>
      </c>
      <c r="E329" s="246" t="s">
        <v>19</v>
      </c>
      <c r="F329" s="247" t="s">
        <v>378</v>
      </c>
      <c r="G329" s="245"/>
      <c r="H329" s="248">
        <v>1.244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204</v>
      </c>
      <c r="AU329" s="254" t="s">
        <v>84</v>
      </c>
      <c r="AV329" s="14" t="s">
        <v>84</v>
      </c>
      <c r="AW329" s="14" t="s">
        <v>33</v>
      </c>
      <c r="AX329" s="14" t="s">
        <v>71</v>
      </c>
      <c r="AY329" s="254" t="s">
        <v>192</v>
      </c>
    </row>
    <row r="330" s="15" customFormat="1">
      <c r="A330" s="15"/>
      <c r="B330" s="255"/>
      <c r="C330" s="256"/>
      <c r="D330" s="235" t="s">
        <v>204</v>
      </c>
      <c r="E330" s="257" t="s">
        <v>19</v>
      </c>
      <c r="F330" s="258" t="s">
        <v>210</v>
      </c>
      <c r="G330" s="256"/>
      <c r="H330" s="259">
        <v>1.244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204</v>
      </c>
      <c r="AU330" s="265" t="s">
        <v>84</v>
      </c>
      <c r="AV330" s="15" t="s">
        <v>200</v>
      </c>
      <c r="AW330" s="15" t="s">
        <v>33</v>
      </c>
      <c r="AX330" s="15" t="s">
        <v>78</v>
      </c>
      <c r="AY330" s="265" t="s">
        <v>192</v>
      </c>
    </row>
    <row r="331" s="2" customFormat="1" ht="21.75" customHeight="1">
      <c r="A331" s="41"/>
      <c r="B331" s="42"/>
      <c r="C331" s="215" t="s">
        <v>379</v>
      </c>
      <c r="D331" s="215" t="s">
        <v>195</v>
      </c>
      <c r="E331" s="216" t="s">
        <v>380</v>
      </c>
      <c r="F331" s="217" t="s">
        <v>381</v>
      </c>
      <c r="G331" s="218" t="s">
        <v>239</v>
      </c>
      <c r="H331" s="219">
        <v>16.297999999999998</v>
      </c>
      <c r="I331" s="220"/>
      <c r="J331" s="221">
        <f>ROUND(I331*H331,2)</f>
        <v>0</v>
      </c>
      <c r="K331" s="217" t="s">
        <v>199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0.01</v>
      </c>
      <c r="T331" s="225">
        <f>S331*H331</f>
        <v>0.16297999999999999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382</v>
      </c>
    </row>
    <row r="332" s="2" customFormat="1">
      <c r="A332" s="41"/>
      <c r="B332" s="42"/>
      <c r="C332" s="43"/>
      <c r="D332" s="228" t="s">
        <v>202</v>
      </c>
      <c r="E332" s="43"/>
      <c r="F332" s="229" t="s">
        <v>383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202</v>
      </c>
      <c r="AU332" s="20" t="s">
        <v>84</v>
      </c>
    </row>
    <row r="333" s="13" customFormat="1">
      <c r="A333" s="13"/>
      <c r="B333" s="233"/>
      <c r="C333" s="234"/>
      <c r="D333" s="235" t="s">
        <v>204</v>
      </c>
      <c r="E333" s="236" t="s">
        <v>19</v>
      </c>
      <c r="F333" s="237" t="s">
        <v>205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204</v>
      </c>
      <c r="AU333" s="243" t="s">
        <v>84</v>
      </c>
      <c r="AV333" s="13" t="s">
        <v>78</v>
      </c>
      <c r="AW333" s="13" t="s">
        <v>33</v>
      </c>
      <c r="AX333" s="13" t="s">
        <v>71</v>
      </c>
      <c r="AY333" s="243" t="s">
        <v>192</v>
      </c>
    </row>
    <row r="334" s="13" customFormat="1">
      <c r="A334" s="13"/>
      <c r="B334" s="233"/>
      <c r="C334" s="234"/>
      <c r="D334" s="235" t="s">
        <v>204</v>
      </c>
      <c r="E334" s="236" t="s">
        <v>19</v>
      </c>
      <c r="F334" s="237" t="s">
        <v>280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204</v>
      </c>
      <c r="AU334" s="243" t="s">
        <v>84</v>
      </c>
      <c r="AV334" s="13" t="s">
        <v>78</v>
      </c>
      <c r="AW334" s="13" t="s">
        <v>33</v>
      </c>
      <c r="AX334" s="13" t="s">
        <v>71</v>
      </c>
      <c r="AY334" s="243" t="s">
        <v>192</v>
      </c>
    </row>
    <row r="335" s="14" customFormat="1">
      <c r="A335" s="14"/>
      <c r="B335" s="244"/>
      <c r="C335" s="245"/>
      <c r="D335" s="235" t="s">
        <v>204</v>
      </c>
      <c r="E335" s="246" t="s">
        <v>19</v>
      </c>
      <c r="F335" s="247" t="s">
        <v>281</v>
      </c>
      <c r="G335" s="245"/>
      <c r="H335" s="248">
        <v>2.6699999999999999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204</v>
      </c>
      <c r="AU335" s="254" t="s">
        <v>84</v>
      </c>
      <c r="AV335" s="14" t="s">
        <v>84</v>
      </c>
      <c r="AW335" s="14" t="s">
        <v>33</v>
      </c>
      <c r="AX335" s="14" t="s">
        <v>71</v>
      </c>
      <c r="AY335" s="254" t="s">
        <v>192</v>
      </c>
    </row>
    <row r="336" s="13" customFormat="1">
      <c r="A336" s="13"/>
      <c r="B336" s="233"/>
      <c r="C336" s="234"/>
      <c r="D336" s="235" t="s">
        <v>204</v>
      </c>
      <c r="E336" s="236" t="s">
        <v>19</v>
      </c>
      <c r="F336" s="237" t="s">
        <v>282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204</v>
      </c>
      <c r="AU336" s="243" t="s">
        <v>84</v>
      </c>
      <c r="AV336" s="13" t="s">
        <v>78</v>
      </c>
      <c r="AW336" s="13" t="s">
        <v>33</v>
      </c>
      <c r="AX336" s="13" t="s">
        <v>71</v>
      </c>
      <c r="AY336" s="243" t="s">
        <v>192</v>
      </c>
    </row>
    <row r="337" s="14" customFormat="1">
      <c r="A337" s="14"/>
      <c r="B337" s="244"/>
      <c r="C337" s="245"/>
      <c r="D337" s="235" t="s">
        <v>204</v>
      </c>
      <c r="E337" s="246" t="s">
        <v>19</v>
      </c>
      <c r="F337" s="247" t="s">
        <v>283</v>
      </c>
      <c r="G337" s="245"/>
      <c r="H337" s="248">
        <v>13.079000000000001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204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192</v>
      </c>
    </row>
    <row r="338" s="14" customFormat="1">
      <c r="A338" s="14"/>
      <c r="B338" s="244"/>
      <c r="C338" s="245"/>
      <c r="D338" s="235" t="s">
        <v>204</v>
      </c>
      <c r="E338" s="246" t="s">
        <v>19</v>
      </c>
      <c r="F338" s="247" t="s">
        <v>284</v>
      </c>
      <c r="G338" s="245"/>
      <c r="H338" s="248">
        <v>0.54900000000000004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204</v>
      </c>
      <c r="AU338" s="254" t="s">
        <v>84</v>
      </c>
      <c r="AV338" s="14" t="s">
        <v>84</v>
      </c>
      <c r="AW338" s="14" t="s">
        <v>33</v>
      </c>
      <c r="AX338" s="14" t="s">
        <v>71</v>
      </c>
      <c r="AY338" s="254" t="s">
        <v>192</v>
      </c>
    </row>
    <row r="339" s="15" customFormat="1">
      <c r="A339" s="15"/>
      <c r="B339" s="255"/>
      <c r="C339" s="256"/>
      <c r="D339" s="235" t="s">
        <v>204</v>
      </c>
      <c r="E339" s="257" t="s">
        <v>19</v>
      </c>
      <c r="F339" s="258" t="s">
        <v>210</v>
      </c>
      <c r="G339" s="256"/>
      <c r="H339" s="259">
        <v>16.298000000000002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204</v>
      </c>
      <c r="AU339" s="265" t="s">
        <v>84</v>
      </c>
      <c r="AV339" s="15" t="s">
        <v>200</v>
      </c>
      <c r="AW339" s="15" t="s">
        <v>33</v>
      </c>
      <c r="AX339" s="15" t="s">
        <v>78</v>
      </c>
      <c r="AY339" s="265" t="s">
        <v>192</v>
      </c>
    </row>
    <row r="340" s="2" customFormat="1" ht="24.15" customHeight="1">
      <c r="A340" s="41"/>
      <c r="B340" s="42"/>
      <c r="C340" s="215" t="s">
        <v>384</v>
      </c>
      <c r="D340" s="215" t="s">
        <v>195</v>
      </c>
      <c r="E340" s="216" t="s">
        <v>385</v>
      </c>
      <c r="F340" s="217" t="s">
        <v>386</v>
      </c>
      <c r="G340" s="218" t="s">
        <v>239</v>
      </c>
      <c r="H340" s="219">
        <v>38.505000000000003</v>
      </c>
      <c r="I340" s="220"/>
      <c r="J340" s="221">
        <f>ROUND(I340*H340,2)</f>
        <v>0</v>
      </c>
      <c r="K340" s="217" t="s">
        <v>199</v>
      </c>
      <c r="L340" s="47"/>
      <c r="M340" s="222" t="s">
        <v>19</v>
      </c>
      <c r="N340" s="223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0.01</v>
      </c>
      <c r="T340" s="225">
        <f>S340*H340</f>
        <v>0.38505000000000006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200</v>
      </c>
      <c r="AT340" s="226" t="s">
        <v>195</v>
      </c>
      <c r="AU340" s="226" t="s">
        <v>84</v>
      </c>
      <c r="AY340" s="20" t="s">
        <v>192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84</v>
      </c>
      <c r="BK340" s="227">
        <f>ROUND(I340*H340,2)</f>
        <v>0</v>
      </c>
      <c r="BL340" s="20" t="s">
        <v>200</v>
      </c>
      <c r="BM340" s="226" t="s">
        <v>387</v>
      </c>
    </row>
    <row r="341" s="2" customFormat="1">
      <c r="A341" s="41"/>
      <c r="B341" s="42"/>
      <c r="C341" s="43"/>
      <c r="D341" s="228" t="s">
        <v>202</v>
      </c>
      <c r="E341" s="43"/>
      <c r="F341" s="229" t="s">
        <v>388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202</v>
      </c>
      <c r="AU341" s="20" t="s">
        <v>84</v>
      </c>
    </row>
    <row r="342" s="13" customFormat="1">
      <c r="A342" s="13"/>
      <c r="B342" s="233"/>
      <c r="C342" s="234"/>
      <c r="D342" s="235" t="s">
        <v>204</v>
      </c>
      <c r="E342" s="236" t="s">
        <v>19</v>
      </c>
      <c r="F342" s="237" t="s">
        <v>326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204</v>
      </c>
      <c r="AU342" s="243" t="s">
        <v>84</v>
      </c>
      <c r="AV342" s="13" t="s">
        <v>78</v>
      </c>
      <c r="AW342" s="13" t="s">
        <v>33</v>
      </c>
      <c r="AX342" s="13" t="s">
        <v>71</v>
      </c>
      <c r="AY342" s="243" t="s">
        <v>192</v>
      </c>
    </row>
    <row r="343" s="13" customFormat="1">
      <c r="A343" s="13"/>
      <c r="B343" s="233"/>
      <c r="C343" s="234"/>
      <c r="D343" s="235" t="s">
        <v>204</v>
      </c>
      <c r="E343" s="236" t="s">
        <v>19</v>
      </c>
      <c r="F343" s="237" t="s">
        <v>280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204</v>
      </c>
      <c r="AU343" s="243" t="s">
        <v>84</v>
      </c>
      <c r="AV343" s="13" t="s">
        <v>78</v>
      </c>
      <c r="AW343" s="13" t="s">
        <v>33</v>
      </c>
      <c r="AX343" s="13" t="s">
        <v>71</v>
      </c>
      <c r="AY343" s="243" t="s">
        <v>192</v>
      </c>
    </row>
    <row r="344" s="14" customFormat="1">
      <c r="A344" s="14"/>
      <c r="B344" s="244"/>
      <c r="C344" s="245"/>
      <c r="D344" s="235" t="s">
        <v>204</v>
      </c>
      <c r="E344" s="246" t="s">
        <v>19</v>
      </c>
      <c r="F344" s="247" t="s">
        <v>327</v>
      </c>
      <c r="G344" s="245"/>
      <c r="H344" s="248">
        <v>14.776999999999999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204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192</v>
      </c>
    </row>
    <row r="345" s="14" customFormat="1">
      <c r="A345" s="14"/>
      <c r="B345" s="244"/>
      <c r="C345" s="245"/>
      <c r="D345" s="235" t="s">
        <v>204</v>
      </c>
      <c r="E345" s="246" t="s">
        <v>19</v>
      </c>
      <c r="F345" s="247" t="s">
        <v>328</v>
      </c>
      <c r="G345" s="245"/>
      <c r="H345" s="248">
        <v>-3.1520000000000001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204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192</v>
      </c>
    </row>
    <row r="346" s="13" customFormat="1">
      <c r="A346" s="13"/>
      <c r="B346" s="233"/>
      <c r="C346" s="234"/>
      <c r="D346" s="235" t="s">
        <v>204</v>
      </c>
      <c r="E346" s="236" t="s">
        <v>19</v>
      </c>
      <c r="F346" s="237" t="s">
        <v>282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204</v>
      </c>
      <c r="AU346" s="243" t="s">
        <v>84</v>
      </c>
      <c r="AV346" s="13" t="s">
        <v>78</v>
      </c>
      <c r="AW346" s="13" t="s">
        <v>33</v>
      </c>
      <c r="AX346" s="13" t="s">
        <v>71</v>
      </c>
      <c r="AY346" s="243" t="s">
        <v>192</v>
      </c>
    </row>
    <row r="347" s="14" customFormat="1">
      <c r="A347" s="14"/>
      <c r="B347" s="244"/>
      <c r="C347" s="245"/>
      <c r="D347" s="235" t="s">
        <v>204</v>
      </c>
      <c r="E347" s="246" t="s">
        <v>19</v>
      </c>
      <c r="F347" s="247" t="s">
        <v>329</v>
      </c>
      <c r="G347" s="245"/>
      <c r="H347" s="248">
        <v>33.143000000000001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204</v>
      </c>
      <c r="AU347" s="254" t="s">
        <v>84</v>
      </c>
      <c r="AV347" s="14" t="s">
        <v>84</v>
      </c>
      <c r="AW347" s="14" t="s">
        <v>33</v>
      </c>
      <c r="AX347" s="14" t="s">
        <v>71</v>
      </c>
      <c r="AY347" s="254" t="s">
        <v>192</v>
      </c>
    </row>
    <row r="348" s="14" customFormat="1">
      <c r="A348" s="14"/>
      <c r="B348" s="244"/>
      <c r="C348" s="245"/>
      <c r="D348" s="235" t="s">
        <v>204</v>
      </c>
      <c r="E348" s="246" t="s">
        <v>19</v>
      </c>
      <c r="F348" s="247" t="s">
        <v>330</v>
      </c>
      <c r="G348" s="245"/>
      <c r="H348" s="248">
        <v>1.4179999999999999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204</v>
      </c>
      <c r="AU348" s="254" t="s">
        <v>84</v>
      </c>
      <c r="AV348" s="14" t="s">
        <v>84</v>
      </c>
      <c r="AW348" s="14" t="s">
        <v>33</v>
      </c>
      <c r="AX348" s="14" t="s">
        <v>71</v>
      </c>
      <c r="AY348" s="254" t="s">
        <v>192</v>
      </c>
    </row>
    <row r="349" s="14" customFormat="1">
      <c r="A349" s="14"/>
      <c r="B349" s="244"/>
      <c r="C349" s="245"/>
      <c r="D349" s="235" t="s">
        <v>204</v>
      </c>
      <c r="E349" s="246" t="s">
        <v>19</v>
      </c>
      <c r="F349" s="247" t="s">
        <v>331</v>
      </c>
      <c r="G349" s="245"/>
      <c r="H349" s="248">
        <v>-5.6559999999999997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204</v>
      </c>
      <c r="AU349" s="254" t="s">
        <v>84</v>
      </c>
      <c r="AV349" s="14" t="s">
        <v>84</v>
      </c>
      <c r="AW349" s="14" t="s">
        <v>33</v>
      </c>
      <c r="AX349" s="14" t="s">
        <v>71</v>
      </c>
      <c r="AY349" s="254" t="s">
        <v>192</v>
      </c>
    </row>
    <row r="350" s="14" customFormat="1">
      <c r="A350" s="14"/>
      <c r="B350" s="244"/>
      <c r="C350" s="245"/>
      <c r="D350" s="235" t="s">
        <v>204</v>
      </c>
      <c r="E350" s="246" t="s">
        <v>19</v>
      </c>
      <c r="F350" s="247" t="s">
        <v>332</v>
      </c>
      <c r="G350" s="245"/>
      <c r="H350" s="248">
        <v>-2.0249999999999999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204</v>
      </c>
      <c r="AU350" s="254" t="s">
        <v>84</v>
      </c>
      <c r="AV350" s="14" t="s">
        <v>84</v>
      </c>
      <c r="AW350" s="14" t="s">
        <v>33</v>
      </c>
      <c r="AX350" s="14" t="s">
        <v>71</v>
      </c>
      <c r="AY350" s="254" t="s">
        <v>192</v>
      </c>
    </row>
    <row r="351" s="15" customFormat="1">
      <c r="A351" s="15"/>
      <c r="B351" s="255"/>
      <c r="C351" s="256"/>
      <c r="D351" s="235" t="s">
        <v>204</v>
      </c>
      <c r="E351" s="257" t="s">
        <v>19</v>
      </c>
      <c r="F351" s="258" t="s">
        <v>210</v>
      </c>
      <c r="G351" s="256"/>
      <c r="H351" s="259">
        <v>38.505000000000003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204</v>
      </c>
      <c r="AU351" s="265" t="s">
        <v>84</v>
      </c>
      <c r="AV351" s="15" t="s">
        <v>200</v>
      </c>
      <c r="AW351" s="15" t="s">
        <v>33</v>
      </c>
      <c r="AX351" s="15" t="s">
        <v>78</v>
      </c>
      <c r="AY351" s="265" t="s">
        <v>192</v>
      </c>
    </row>
    <row r="352" s="12" customFormat="1" ht="22.8" customHeight="1">
      <c r="A352" s="12"/>
      <c r="B352" s="199"/>
      <c r="C352" s="200"/>
      <c r="D352" s="201" t="s">
        <v>70</v>
      </c>
      <c r="E352" s="213" t="s">
        <v>389</v>
      </c>
      <c r="F352" s="213" t="s">
        <v>390</v>
      </c>
      <c r="G352" s="200"/>
      <c r="H352" s="200"/>
      <c r="I352" s="203"/>
      <c r="J352" s="214">
        <f>BK352</f>
        <v>0</v>
      </c>
      <c r="K352" s="200"/>
      <c r="L352" s="205"/>
      <c r="M352" s="206"/>
      <c r="N352" s="207"/>
      <c r="O352" s="207"/>
      <c r="P352" s="208">
        <f>SUM(P353:P362)</f>
        <v>0</v>
      </c>
      <c r="Q352" s="207"/>
      <c r="R352" s="208">
        <f>SUM(R353:R362)</f>
        <v>0</v>
      </c>
      <c r="S352" s="207"/>
      <c r="T352" s="209">
        <f>SUM(T353:T362)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0" t="s">
        <v>78</v>
      </c>
      <c r="AT352" s="211" t="s">
        <v>70</v>
      </c>
      <c r="AU352" s="211" t="s">
        <v>78</v>
      </c>
      <c r="AY352" s="210" t="s">
        <v>192</v>
      </c>
      <c r="BK352" s="212">
        <f>SUM(BK353:BK362)</f>
        <v>0</v>
      </c>
    </row>
    <row r="353" s="2" customFormat="1" ht="24.15" customHeight="1">
      <c r="A353" s="41"/>
      <c r="B353" s="42"/>
      <c r="C353" s="215" t="s">
        <v>391</v>
      </c>
      <c r="D353" s="215" t="s">
        <v>195</v>
      </c>
      <c r="E353" s="216" t="s">
        <v>392</v>
      </c>
      <c r="F353" s="217" t="s">
        <v>393</v>
      </c>
      <c r="G353" s="218" t="s">
        <v>226</v>
      </c>
      <c r="H353" s="219">
        <v>1.315</v>
      </c>
      <c r="I353" s="220"/>
      <c r="J353" s="221">
        <f>ROUND(I353*H353,2)</f>
        <v>0</v>
      </c>
      <c r="K353" s="217" t="s">
        <v>199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200</v>
      </c>
      <c r="AT353" s="226" t="s">
        <v>195</v>
      </c>
      <c r="AU353" s="226" t="s">
        <v>84</v>
      </c>
      <c r="AY353" s="20" t="s">
        <v>192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84</v>
      </c>
      <c r="BK353" s="227">
        <f>ROUND(I353*H353,2)</f>
        <v>0</v>
      </c>
      <c r="BL353" s="20" t="s">
        <v>200</v>
      </c>
      <c r="BM353" s="226" t="s">
        <v>394</v>
      </c>
    </row>
    <row r="354" s="2" customFormat="1">
      <c r="A354" s="41"/>
      <c r="B354" s="42"/>
      <c r="C354" s="43"/>
      <c r="D354" s="228" t="s">
        <v>202</v>
      </c>
      <c r="E354" s="43"/>
      <c r="F354" s="229" t="s">
        <v>395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202</v>
      </c>
      <c r="AU354" s="20" t="s">
        <v>84</v>
      </c>
    </row>
    <row r="355" s="2" customFormat="1" ht="21.75" customHeight="1">
      <c r="A355" s="41"/>
      <c r="B355" s="42"/>
      <c r="C355" s="215" t="s">
        <v>396</v>
      </c>
      <c r="D355" s="215" t="s">
        <v>195</v>
      </c>
      <c r="E355" s="216" t="s">
        <v>397</v>
      </c>
      <c r="F355" s="217" t="s">
        <v>398</v>
      </c>
      <c r="G355" s="218" t="s">
        <v>226</v>
      </c>
      <c r="H355" s="219">
        <v>1.315</v>
      </c>
      <c r="I355" s="220"/>
      <c r="J355" s="221">
        <f>ROUND(I355*H355,2)</f>
        <v>0</v>
      </c>
      <c r="K355" s="217" t="s">
        <v>199</v>
      </c>
      <c r="L355" s="47"/>
      <c r="M355" s="222" t="s">
        <v>19</v>
      </c>
      <c r="N355" s="223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200</v>
      </c>
      <c r="AT355" s="226" t="s">
        <v>195</v>
      </c>
      <c r="AU355" s="226" t="s">
        <v>84</v>
      </c>
      <c r="AY355" s="20" t="s">
        <v>192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84</v>
      </c>
      <c r="BK355" s="227">
        <f>ROUND(I355*H355,2)</f>
        <v>0</v>
      </c>
      <c r="BL355" s="20" t="s">
        <v>200</v>
      </c>
      <c r="BM355" s="226" t="s">
        <v>399</v>
      </c>
    </row>
    <row r="356" s="2" customFormat="1">
      <c r="A356" s="41"/>
      <c r="B356" s="42"/>
      <c r="C356" s="43"/>
      <c r="D356" s="228" t="s">
        <v>202</v>
      </c>
      <c r="E356" s="43"/>
      <c r="F356" s="229" t="s">
        <v>400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202</v>
      </c>
      <c r="AU356" s="20" t="s">
        <v>84</v>
      </c>
    </row>
    <row r="357" s="2" customFormat="1" ht="24.15" customHeight="1">
      <c r="A357" s="41"/>
      <c r="B357" s="42"/>
      <c r="C357" s="215" t="s">
        <v>401</v>
      </c>
      <c r="D357" s="215" t="s">
        <v>195</v>
      </c>
      <c r="E357" s="216" t="s">
        <v>402</v>
      </c>
      <c r="F357" s="217" t="s">
        <v>403</v>
      </c>
      <c r="G357" s="218" t="s">
        <v>226</v>
      </c>
      <c r="H357" s="219">
        <v>5.2599999999999998</v>
      </c>
      <c r="I357" s="220"/>
      <c r="J357" s="221">
        <f>ROUND(I357*H357,2)</f>
        <v>0</v>
      </c>
      <c r="K357" s="217" t="s">
        <v>199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200</v>
      </c>
      <c r="AT357" s="226" t="s">
        <v>195</v>
      </c>
      <c r="AU357" s="226" t="s">
        <v>84</v>
      </c>
      <c r="AY357" s="20" t="s">
        <v>192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84</v>
      </c>
      <c r="BK357" s="227">
        <f>ROUND(I357*H357,2)</f>
        <v>0</v>
      </c>
      <c r="BL357" s="20" t="s">
        <v>200</v>
      </c>
      <c r="BM357" s="226" t="s">
        <v>404</v>
      </c>
    </row>
    <row r="358" s="2" customFormat="1">
      <c r="A358" s="41"/>
      <c r="B358" s="42"/>
      <c r="C358" s="43"/>
      <c r="D358" s="228" t="s">
        <v>202</v>
      </c>
      <c r="E358" s="43"/>
      <c r="F358" s="229" t="s">
        <v>405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202</v>
      </c>
      <c r="AU358" s="20" t="s">
        <v>84</v>
      </c>
    </row>
    <row r="359" s="14" customFormat="1">
      <c r="A359" s="14"/>
      <c r="B359" s="244"/>
      <c r="C359" s="245"/>
      <c r="D359" s="235" t="s">
        <v>204</v>
      </c>
      <c r="E359" s="246" t="s">
        <v>19</v>
      </c>
      <c r="F359" s="247" t="s">
        <v>406</v>
      </c>
      <c r="G359" s="245"/>
      <c r="H359" s="248">
        <v>5.2599999999999998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204</v>
      </c>
      <c r="AU359" s="254" t="s">
        <v>84</v>
      </c>
      <c r="AV359" s="14" t="s">
        <v>84</v>
      </c>
      <c r="AW359" s="14" t="s">
        <v>33</v>
      </c>
      <c r="AX359" s="14" t="s">
        <v>71</v>
      </c>
      <c r="AY359" s="254" t="s">
        <v>192</v>
      </c>
    </row>
    <row r="360" s="15" customFormat="1">
      <c r="A360" s="15"/>
      <c r="B360" s="255"/>
      <c r="C360" s="256"/>
      <c r="D360" s="235" t="s">
        <v>204</v>
      </c>
      <c r="E360" s="257" t="s">
        <v>19</v>
      </c>
      <c r="F360" s="258" t="s">
        <v>210</v>
      </c>
      <c r="G360" s="256"/>
      <c r="H360" s="259">
        <v>5.2599999999999998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204</v>
      </c>
      <c r="AU360" s="265" t="s">
        <v>84</v>
      </c>
      <c r="AV360" s="15" t="s">
        <v>200</v>
      </c>
      <c r="AW360" s="15" t="s">
        <v>33</v>
      </c>
      <c r="AX360" s="15" t="s">
        <v>78</v>
      </c>
      <c r="AY360" s="265" t="s">
        <v>192</v>
      </c>
    </row>
    <row r="361" s="2" customFormat="1" ht="24.15" customHeight="1">
      <c r="A361" s="41"/>
      <c r="B361" s="42"/>
      <c r="C361" s="215" t="s">
        <v>407</v>
      </c>
      <c r="D361" s="215" t="s">
        <v>195</v>
      </c>
      <c r="E361" s="216" t="s">
        <v>408</v>
      </c>
      <c r="F361" s="217" t="s">
        <v>409</v>
      </c>
      <c r="G361" s="218" t="s">
        <v>226</v>
      </c>
      <c r="H361" s="219">
        <v>1.315</v>
      </c>
      <c r="I361" s="220"/>
      <c r="J361" s="221">
        <f>ROUND(I361*H361,2)</f>
        <v>0</v>
      </c>
      <c r="K361" s="217" t="s">
        <v>199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200</v>
      </c>
      <c r="AT361" s="226" t="s">
        <v>195</v>
      </c>
      <c r="AU361" s="226" t="s">
        <v>84</v>
      </c>
      <c r="AY361" s="20" t="s">
        <v>192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84</v>
      </c>
      <c r="BK361" s="227">
        <f>ROUND(I361*H361,2)</f>
        <v>0</v>
      </c>
      <c r="BL361" s="20" t="s">
        <v>200</v>
      </c>
      <c r="BM361" s="226" t="s">
        <v>410</v>
      </c>
    </row>
    <row r="362" s="2" customFormat="1">
      <c r="A362" s="41"/>
      <c r="B362" s="42"/>
      <c r="C362" s="43"/>
      <c r="D362" s="228" t="s">
        <v>202</v>
      </c>
      <c r="E362" s="43"/>
      <c r="F362" s="229" t="s">
        <v>411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202</v>
      </c>
      <c r="AU362" s="20" t="s">
        <v>84</v>
      </c>
    </row>
    <row r="363" s="12" customFormat="1" ht="22.8" customHeight="1">
      <c r="A363" s="12"/>
      <c r="B363" s="199"/>
      <c r="C363" s="200"/>
      <c r="D363" s="201" t="s">
        <v>70</v>
      </c>
      <c r="E363" s="213" t="s">
        <v>412</v>
      </c>
      <c r="F363" s="213" t="s">
        <v>413</v>
      </c>
      <c r="G363" s="200"/>
      <c r="H363" s="200"/>
      <c r="I363" s="203"/>
      <c r="J363" s="214">
        <f>BK363</f>
        <v>0</v>
      </c>
      <c r="K363" s="200"/>
      <c r="L363" s="205"/>
      <c r="M363" s="206"/>
      <c r="N363" s="207"/>
      <c r="O363" s="207"/>
      <c r="P363" s="208">
        <f>SUM(P364:P365)</f>
        <v>0</v>
      </c>
      <c r="Q363" s="207"/>
      <c r="R363" s="208">
        <f>SUM(R364:R365)</f>
        <v>0</v>
      </c>
      <c r="S363" s="207"/>
      <c r="T363" s="209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78</v>
      </c>
      <c r="AT363" s="211" t="s">
        <v>70</v>
      </c>
      <c r="AU363" s="211" t="s">
        <v>78</v>
      </c>
      <c r="AY363" s="210" t="s">
        <v>192</v>
      </c>
      <c r="BK363" s="212">
        <f>SUM(BK364:BK365)</f>
        <v>0</v>
      </c>
    </row>
    <row r="364" s="2" customFormat="1" ht="33" customHeight="1">
      <c r="A364" s="41"/>
      <c r="B364" s="42"/>
      <c r="C364" s="215" t="s">
        <v>414</v>
      </c>
      <c r="D364" s="215" t="s">
        <v>195</v>
      </c>
      <c r="E364" s="216" t="s">
        <v>415</v>
      </c>
      <c r="F364" s="217" t="s">
        <v>416</v>
      </c>
      <c r="G364" s="218" t="s">
        <v>226</v>
      </c>
      <c r="H364" s="219">
        <v>1.9910000000000001</v>
      </c>
      <c r="I364" s="220"/>
      <c r="J364" s="221">
        <f>ROUND(I364*H364,2)</f>
        <v>0</v>
      </c>
      <c r="K364" s="217" t="s">
        <v>199</v>
      </c>
      <c r="L364" s="47"/>
      <c r="M364" s="222" t="s">
        <v>19</v>
      </c>
      <c r="N364" s="223" t="s">
        <v>43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200</v>
      </c>
      <c r="AT364" s="226" t="s">
        <v>195</v>
      </c>
      <c r="AU364" s="226" t="s">
        <v>84</v>
      </c>
      <c r="AY364" s="20" t="s">
        <v>192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84</v>
      </c>
      <c r="BK364" s="227">
        <f>ROUND(I364*H364,2)</f>
        <v>0</v>
      </c>
      <c r="BL364" s="20" t="s">
        <v>200</v>
      </c>
      <c r="BM364" s="226" t="s">
        <v>417</v>
      </c>
    </row>
    <row r="365" s="2" customFormat="1">
      <c r="A365" s="41"/>
      <c r="B365" s="42"/>
      <c r="C365" s="43"/>
      <c r="D365" s="228" t="s">
        <v>202</v>
      </c>
      <c r="E365" s="43"/>
      <c r="F365" s="229" t="s">
        <v>418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202</v>
      </c>
      <c r="AU365" s="20" t="s">
        <v>84</v>
      </c>
    </row>
    <row r="366" s="12" customFormat="1" ht="25.92" customHeight="1">
      <c r="A366" s="12"/>
      <c r="B366" s="199"/>
      <c r="C366" s="200"/>
      <c r="D366" s="201" t="s">
        <v>70</v>
      </c>
      <c r="E366" s="202" t="s">
        <v>419</v>
      </c>
      <c r="F366" s="202" t="s">
        <v>420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P367+P379+P388+P524+P622+P729+P842+P861</f>
        <v>0</v>
      </c>
      <c r="Q366" s="207"/>
      <c r="R366" s="208">
        <f>R367+R379+R388+R524+R622+R729+R842+R861</f>
        <v>0.98142843000000013</v>
      </c>
      <c r="S366" s="207"/>
      <c r="T366" s="209">
        <f>T367+T379+T388+T524+T622+T729+T842+T861</f>
        <v>0.7234659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84</v>
      </c>
      <c r="AT366" s="211" t="s">
        <v>70</v>
      </c>
      <c r="AU366" s="211" t="s">
        <v>71</v>
      </c>
      <c r="AY366" s="210" t="s">
        <v>192</v>
      </c>
      <c r="BK366" s="212">
        <f>BK367+BK379+BK388+BK524+BK622+BK729+BK842+BK861</f>
        <v>0</v>
      </c>
    </row>
    <row r="367" s="12" customFormat="1" ht="22.8" customHeight="1">
      <c r="A367" s="12"/>
      <c r="B367" s="199"/>
      <c r="C367" s="200"/>
      <c r="D367" s="201" t="s">
        <v>70</v>
      </c>
      <c r="E367" s="213" t="s">
        <v>421</v>
      </c>
      <c r="F367" s="213" t="s">
        <v>422</v>
      </c>
      <c r="G367" s="200"/>
      <c r="H367" s="200"/>
      <c r="I367" s="203"/>
      <c r="J367" s="214">
        <f>BK367</f>
        <v>0</v>
      </c>
      <c r="K367" s="200"/>
      <c r="L367" s="205"/>
      <c r="M367" s="206"/>
      <c r="N367" s="207"/>
      <c r="O367" s="207"/>
      <c r="P367" s="208">
        <f>SUM(P368:P378)</f>
        <v>0</v>
      </c>
      <c r="Q367" s="207"/>
      <c r="R367" s="208">
        <f>SUM(R368:R378)</f>
        <v>0.0104</v>
      </c>
      <c r="S367" s="207"/>
      <c r="T367" s="209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0" t="s">
        <v>84</v>
      </c>
      <c r="AT367" s="211" t="s">
        <v>70</v>
      </c>
      <c r="AU367" s="211" t="s">
        <v>78</v>
      </c>
      <c r="AY367" s="210" t="s">
        <v>192</v>
      </c>
      <c r="BK367" s="212">
        <f>SUM(BK368:BK378)</f>
        <v>0</v>
      </c>
    </row>
    <row r="368" s="2" customFormat="1" ht="16.5" customHeight="1">
      <c r="A368" s="41"/>
      <c r="B368" s="42"/>
      <c r="C368" s="215" t="s">
        <v>423</v>
      </c>
      <c r="D368" s="215" t="s">
        <v>195</v>
      </c>
      <c r="E368" s="216" t="s">
        <v>424</v>
      </c>
      <c r="F368" s="217" t="s">
        <v>425</v>
      </c>
      <c r="G368" s="218" t="s">
        <v>198</v>
      </c>
      <c r="H368" s="219">
        <v>1</v>
      </c>
      <c r="I368" s="220"/>
      <c r="J368" s="221">
        <f>ROUND(I368*H368,2)</f>
        <v>0</v>
      </c>
      <c r="K368" s="217" t="s">
        <v>199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321</v>
      </c>
      <c r="AT368" s="226" t="s">
        <v>195</v>
      </c>
      <c r="AU368" s="226" t="s">
        <v>84</v>
      </c>
      <c r="AY368" s="20" t="s">
        <v>192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84</v>
      </c>
      <c r="BK368" s="227">
        <f>ROUND(I368*H368,2)</f>
        <v>0</v>
      </c>
      <c r="BL368" s="20" t="s">
        <v>321</v>
      </c>
      <c r="BM368" s="226" t="s">
        <v>426</v>
      </c>
    </row>
    <row r="369" s="2" customFormat="1">
      <c r="A369" s="41"/>
      <c r="B369" s="42"/>
      <c r="C369" s="43"/>
      <c r="D369" s="228" t="s">
        <v>202</v>
      </c>
      <c r="E369" s="43"/>
      <c r="F369" s="229" t="s">
        <v>427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84</v>
      </c>
    </row>
    <row r="370" s="13" customFormat="1">
      <c r="A370" s="13"/>
      <c r="B370" s="233"/>
      <c r="C370" s="234"/>
      <c r="D370" s="235" t="s">
        <v>204</v>
      </c>
      <c r="E370" s="236" t="s">
        <v>19</v>
      </c>
      <c r="F370" s="237" t="s">
        <v>205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204</v>
      </c>
      <c r="AU370" s="243" t="s">
        <v>84</v>
      </c>
      <c r="AV370" s="13" t="s">
        <v>78</v>
      </c>
      <c r="AW370" s="13" t="s">
        <v>33</v>
      </c>
      <c r="AX370" s="13" t="s">
        <v>71</v>
      </c>
      <c r="AY370" s="243" t="s">
        <v>192</v>
      </c>
    </row>
    <row r="371" s="14" customFormat="1">
      <c r="A371" s="14"/>
      <c r="B371" s="244"/>
      <c r="C371" s="245"/>
      <c r="D371" s="235" t="s">
        <v>204</v>
      </c>
      <c r="E371" s="246" t="s">
        <v>19</v>
      </c>
      <c r="F371" s="247" t="s">
        <v>78</v>
      </c>
      <c r="G371" s="245"/>
      <c r="H371" s="248">
        <v>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204</v>
      </c>
      <c r="AU371" s="254" t="s">
        <v>84</v>
      </c>
      <c r="AV371" s="14" t="s">
        <v>84</v>
      </c>
      <c r="AW371" s="14" t="s">
        <v>33</v>
      </c>
      <c r="AX371" s="14" t="s">
        <v>71</v>
      </c>
      <c r="AY371" s="254" t="s">
        <v>192</v>
      </c>
    </row>
    <row r="372" s="15" customFormat="1">
      <c r="A372" s="15"/>
      <c r="B372" s="255"/>
      <c r="C372" s="256"/>
      <c r="D372" s="235" t="s">
        <v>204</v>
      </c>
      <c r="E372" s="257" t="s">
        <v>19</v>
      </c>
      <c r="F372" s="258" t="s">
        <v>210</v>
      </c>
      <c r="G372" s="256"/>
      <c r="H372" s="259">
        <v>1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5" t="s">
        <v>204</v>
      </c>
      <c r="AU372" s="265" t="s">
        <v>84</v>
      </c>
      <c r="AV372" s="15" t="s">
        <v>200</v>
      </c>
      <c r="AW372" s="15" t="s">
        <v>33</v>
      </c>
      <c r="AX372" s="15" t="s">
        <v>78</v>
      </c>
      <c r="AY372" s="265" t="s">
        <v>192</v>
      </c>
    </row>
    <row r="373" s="2" customFormat="1" ht="16.5" customHeight="1">
      <c r="A373" s="41"/>
      <c r="B373" s="42"/>
      <c r="C373" s="266" t="s">
        <v>428</v>
      </c>
      <c r="D373" s="266" t="s">
        <v>211</v>
      </c>
      <c r="E373" s="267" t="s">
        <v>429</v>
      </c>
      <c r="F373" s="268" t="s">
        <v>430</v>
      </c>
      <c r="G373" s="269" t="s">
        <v>198</v>
      </c>
      <c r="H373" s="270">
        <v>1</v>
      </c>
      <c r="I373" s="271"/>
      <c r="J373" s="272">
        <f>ROUND(I373*H373,2)</f>
        <v>0</v>
      </c>
      <c r="K373" s="268" t="s">
        <v>199</v>
      </c>
      <c r="L373" s="273"/>
      <c r="M373" s="274" t="s">
        <v>19</v>
      </c>
      <c r="N373" s="275" t="s">
        <v>43</v>
      </c>
      <c r="O373" s="87"/>
      <c r="P373" s="224">
        <f>O373*H373</f>
        <v>0</v>
      </c>
      <c r="Q373" s="224">
        <v>0.0104</v>
      </c>
      <c r="R373" s="224">
        <f>Q373*H373</f>
        <v>0.0104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423</v>
      </c>
      <c r="AT373" s="226" t="s">
        <v>211</v>
      </c>
      <c r="AU373" s="226" t="s">
        <v>84</v>
      </c>
      <c r="AY373" s="20" t="s">
        <v>192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84</v>
      </c>
      <c r="BK373" s="227">
        <f>ROUND(I373*H373,2)</f>
        <v>0</v>
      </c>
      <c r="BL373" s="20" t="s">
        <v>321</v>
      </c>
      <c r="BM373" s="226" t="s">
        <v>431</v>
      </c>
    </row>
    <row r="374" s="13" customFormat="1">
      <c r="A374" s="13"/>
      <c r="B374" s="233"/>
      <c r="C374" s="234"/>
      <c r="D374" s="235" t="s">
        <v>204</v>
      </c>
      <c r="E374" s="236" t="s">
        <v>19</v>
      </c>
      <c r="F374" s="237" t="s">
        <v>205</v>
      </c>
      <c r="G374" s="234"/>
      <c r="H374" s="236" t="s">
        <v>19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204</v>
      </c>
      <c r="AU374" s="243" t="s">
        <v>84</v>
      </c>
      <c r="AV374" s="13" t="s">
        <v>78</v>
      </c>
      <c r="AW374" s="13" t="s">
        <v>33</v>
      </c>
      <c r="AX374" s="13" t="s">
        <v>71</v>
      </c>
      <c r="AY374" s="243" t="s">
        <v>192</v>
      </c>
    </row>
    <row r="375" s="14" customFormat="1">
      <c r="A375" s="14"/>
      <c r="B375" s="244"/>
      <c r="C375" s="245"/>
      <c r="D375" s="235" t="s">
        <v>204</v>
      </c>
      <c r="E375" s="246" t="s">
        <v>19</v>
      </c>
      <c r="F375" s="247" t="s">
        <v>78</v>
      </c>
      <c r="G375" s="245"/>
      <c r="H375" s="248">
        <v>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204</v>
      </c>
      <c r="AU375" s="254" t="s">
        <v>84</v>
      </c>
      <c r="AV375" s="14" t="s">
        <v>84</v>
      </c>
      <c r="AW375" s="14" t="s">
        <v>33</v>
      </c>
      <c r="AX375" s="14" t="s">
        <v>71</v>
      </c>
      <c r="AY375" s="254" t="s">
        <v>192</v>
      </c>
    </row>
    <row r="376" s="15" customFormat="1">
      <c r="A376" s="15"/>
      <c r="B376" s="255"/>
      <c r="C376" s="256"/>
      <c r="D376" s="235" t="s">
        <v>204</v>
      </c>
      <c r="E376" s="257" t="s">
        <v>19</v>
      </c>
      <c r="F376" s="258" t="s">
        <v>210</v>
      </c>
      <c r="G376" s="256"/>
      <c r="H376" s="259">
        <v>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204</v>
      </c>
      <c r="AU376" s="265" t="s">
        <v>84</v>
      </c>
      <c r="AV376" s="15" t="s">
        <v>200</v>
      </c>
      <c r="AW376" s="15" t="s">
        <v>33</v>
      </c>
      <c r="AX376" s="15" t="s">
        <v>78</v>
      </c>
      <c r="AY376" s="265" t="s">
        <v>192</v>
      </c>
    </row>
    <row r="377" s="2" customFormat="1" ht="33" customHeight="1">
      <c r="A377" s="41"/>
      <c r="B377" s="42"/>
      <c r="C377" s="215" t="s">
        <v>432</v>
      </c>
      <c r="D377" s="215" t="s">
        <v>195</v>
      </c>
      <c r="E377" s="216" t="s">
        <v>433</v>
      </c>
      <c r="F377" s="217" t="s">
        <v>434</v>
      </c>
      <c r="G377" s="218" t="s">
        <v>226</v>
      </c>
      <c r="H377" s="219">
        <v>0.01</v>
      </c>
      <c r="I377" s="220"/>
      <c r="J377" s="221">
        <f>ROUND(I377*H377,2)</f>
        <v>0</v>
      </c>
      <c r="K377" s="217" t="s">
        <v>199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321</v>
      </c>
      <c r="AT377" s="226" t="s">
        <v>195</v>
      </c>
      <c r="AU377" s="226" t="s">
        <v>84</v>
      </c>
      <c r="AY377" s="20" t="s">
        <v>192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84</v>
      </c>
      <c r="BK377" s="227">
        <f>ROUND(I377*H377,2)</f>
        <v>0</v>
      </c>
      <c r="BL377" s="20" t="s">
        <v>321</v>
      </c>
      <c r="BM377" s="226" t="s">
        <v>435</v>
      </c>
    </row>
    <row r="378" s="2" customFormat="1">
      <c r="A378" s="41"/>
      <c r="B378" s="42"/>
      <c r="C378" s="43"/>
      <c r="D378" s="228" t="s">
        <v>202</v>
      </c>
      <c r="E378" s="43"/>
      <c r="F378" s="229" t="s">
        <v>436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202</v>
      </c>
      <c r="AU378" s="20" t="s">
        <v>84</v>
      </c>
    </row>
    <row r="379" s="12" customFormat="1" ht="22.8" customHeight="1">
      <c r="A379" s="12"/>
      <c r="B379" s="199"/>
      <c r="C379" s="200"/>
      <c r="D379" s="201" t="s">
        <v>70</v>
      </c>
      <c r="E379" s="213" t="s">
        <v>437</v>
      </c>
      <c r="F379" s="213" t="s">
        <v>438</v>
      </c>
      <c r="G379" s="200"/>
      <c r="H379" s="200"/>
      <c r="I379" s="203"/>
      <c r="J379" s="214">
        <f>BK379</f>
        <v>0</v>
      </c>
      <c r="K379" s="200"/>
      <c r="L379" s="205"/>
      <c r="M379" s="206"/>
      <c r="N379" s="207"/>
      <c r="O379" s="207"/>
      <c r="P379" s="208">
        <f>SUM(P380:P387)</f>
        <v>0</v>
      </c>
      <c r="Q379" s="207"/>
      <c r="R379" s="208">
        <f>SUM(R380:R387)</f>
        <v>0.044655750000000001</v>
      </c>
      <c r="S379" s="207"/>
      <c r="T379" s="209">
        <f>SUM(T380:T387)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0" t="s">
        <v>84</v>
      </c>
      <c r="AT379" s="211" t="s">
        <v>70</v>
      </c>
      <c r="AU379" s="211" t="s">
        <v>78</v>
      </c>
      <c r="AY379" s="210" t="s">
        <v>192</v>
      </c>
      <c r="BK379" s="212">
        <f>SUM(BK380:BK387)</f>
        <v>0</v>
      </c>
    </row>
    <row r="380" s="2" customFormat="1" ht="21.75" customHeight="1">
      <c r="A380" s="41"/>
      <c r="B380" s="42"/>
      <c r="C380" s="215" t="s">
        <v>439</v>
      </c>
      <c r="D380" s="215" t="s">
        <v>195</v>
      </c>
      <c r="E380" s="216" t="s">
        <v>440</v>
      </c>
      <c r="F380" s="217" t="s">
        <v>441</v>
      </c>
      <c r="G380" s="218" t="s">
        <v>239</v>
      </c>
      <c r="H380" s="219">
        <v>0.44500000000000001</v>
      </c>
      <c r="I380" s="220"/>
      <c r="J380" s="221">
        <f>ROUND(I380*H380,2)</f>
        <v>0</v>
      </c>
      <c r="K380" s="217" t="s">
        <v>199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0.10035</v>
      </c>
      <c r="R380" s="224">
        <f>Q380*H380</f>
        <v>0.044655750000000001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321</v>
      </c>
      <c r="AT380" s="226" t="s">
        <v>195</v>
      </c>
      <c r="AU380" s="226" t="s">
        <v>84</v>
      </c>
      <c r="AY380" s="20" t="s">
        <v>192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84</v>
      </c>
      <c r="BK380" s="227">
        <f>ROUND(I380*H380,2)</f>
        <v>0</v>
      </c>
      <c r="BL380" s="20" t="s">
        <v>321</v>
      </c>
      <c r="BM380" s="226" t="s">
        <v>442</v>
      </c>
    </row>
    <row r="381" s="2" customFormat="1">
      <c r="A381" s="41"/>
      <c r="B381" s="42"/>
      <c r="C381" s="43"/>
      <c r="D381" s="228" t="s">
        <v>202</v>
      </c>
      <c r="E381" s="43"/>
      <c r="F381" s="229" t="s">
        <v>443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202</v>
      </c>
      <c r="AU381" s="20" t="s">
        <v>84</v>
      </c>
    </row>
    <row r="382" s="13" customFormat="1">
      <c r="A382" s="13"/>
      <c r="B382" s="233"/>
      <c r="C382" s="234"/>
      <c r="D382" s="235" t="s">
        <v>204</v>
      </c>
      <c r="E382" s="236" t="s">
        <v>19</v>
      </c>
      <c r="F382" s="237" t="s">
        <v>205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204</v>
      </c>
      <c r="AU382" s="243" t="s">
        <v>84</v>
      </c>
      <c r="AV382" s="13" t="s">
        <v>78</v>
      </c>
      <c r="AW382" s="13" t="s">
        <v>33</v>
      </c>
      <c r="AX382" s="13" t="s">
        <v>71</v>
      </c>
      <c r="AY382" s="243" t="s">
        <v>192</v>
      </c>
    </row>
    <row r="383" s="13" customFormat="1">
      <c r="A383" s="13"/>
      <c r="B383" s="233"/>
      <c r="C383" s="234"/>
      <c r="D383" s="235" t="s">
        <v>204</v>
      </c>
      <c r="E383" s="236" t="s">
        <v>19</v>
      </c>
      <c r="F383" s="237" t="s">
        <v>444</v>
      </c>
      <c r="G383" s="234"/>
      <c r="H383" s="236" t="s">
        <v>19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204</v>
      </c>
      <c r="AU383" s="243" t="s">
        <v>84</v>
      </c>
      <c r="AV383" s="13" t="s">
        <v>78</v>
      </c>
      <c r="AW383" s="13" t="s">
        <v>33</v>
      </c>
      <c r="AX383" s="13" t="s">
        <v>71</v>
      </c>
      <c r="AY383" s="243" t="s">
        <v>192</v>
      </c>
    </row>
    <row r="384" s="14" customFormat="1">
      <c r="A384" s="14"/>
      <c r="B384" s="244"/>
      <c r="C384" s="245"/>
      <c r="D384" s="235" t="s">
        <v>204</v>
      </c>
      <c r="E384" s="246" t="s">
        <v>19</v>
      </c>
      <c r="F384" s="247" t="s">
        <v>445</v>
      </c>
      <c r="G384" s="245"/>
      <c r="H384" s="248">
        <v>0.44500000000000001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204</v>
      </c>
      <c r="AU384" s="254" t="s">
        <v>84</v>
      </c>
      <c r="AV384" s="14" t="s">
        <v>84</v>
      </c>
      <c r="AW384" s="14" t="s">
        <v>33</v>
      </c>
      <c r="AX384" s="14" t="s">
        <v>71</v>
      </c>
      <c r="AY384" s="254" t="s">
        <v>192</v>
      </c>
    </row>
    <row r="385" s="15" customFormat="1">
      <c r="A385" s="15"/>
      <c r="B385" s="255"/>
      <c r="C385" s="256"/>
      <c r="D385" s="235" t="s">
        <v>204</v>
      </c>
      <c r="E385" s="257" t="s">
        <v>19</v>
      </c>
      <c r="F385" s="258" t="s">
        <v>210</v>
      </c>
      <c r="G385" s="256"/>
      <c r="H385" s="259">
        <v>0.44500000000000001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204</v>
      </c>
      <c r="AU385" s="265" t="s">
        <v>84</v>
      </c>
      <c r="AV385" s="15" t="s">
        <v>200</v>
      </c>
      <c r="AW385" s="15" t="s">
        <v>33</v>
      </c>
      <c r="AX385" s="15" t="s">
        <v>78</v>
      </c>
      <c r="AY385" s="265" t="s">
        <v>192</v>
      </c>
    </row>
    <row r="386" s="2" customFormat="1" ht="33" customHeight="1">
      <c r="A386" s="41"/>
      <c r="B386" s="42"/>
      <c r="C386" s="215" t="s">
        <v>446</v>
      </c>
      <c r="D386" s="215" t="s">
        <v>195</v>
      </c>
      <c r="E386" s="216" t="s">
        <v>447</v>
      </c>
      <c r="F386" s="217" t="s">
        <v>448</v>
      </c>
      <c r="G386" s="218" t="s">
        <v>226</v>
      </c>
      <c r="H386" s="219">
        <v>0.044999999999999998</v>
      </c>
      <c r="I386" s="220"/>
      <c r="J386" s="221">
        <f>ROUND(I386*H386,2)</f>
        <v>0</v>
      </c>
      <c r="K386" s="217" t="s">
        <v>199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321</v>
      </c>
      <c r="AT386" s="226" t="s">
        <v>195</v>
      </c>
      <c r="AU386" s="226" t="s">
        <v>84</v>
      </c>
      <c r="AY386" s="20" t="s">
        <v>192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84</v>
      </c>
      <c r="BK386" s="227">
        <f>ROUND(I386*H386,2)</f>
        <v>0</v>
      </c>
      <c r="BL386" s="20" t="s">
        <v>321</v>
      </c>
      <c r="BM386" s="226" t="s">
        <v>449</v>
      </c>
    </row>
    <row r="387" s="2" customFormat="1">
      <c r="A387" s="41"/>
      <c r="B387" s="42"/>
      <c r="C387" s="43"/>
      <c r="D387" s="228" t="s">
        <v>202</v>
      </c>
      <c r="E387" s="43"/>
      <c r="F387" s="229" t="s">
        <v>450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202</v>
      </c>
      <c r="AU387" s="20" t="s">
        <v>84</v>
      </c>
    </row>
    <row r="388" s="12" customFormat="1" ht="22.8" customHeight="1">
      <c r="A388" s="12"/>
      <c r="B388" s="199"/>
      <c r="C388" s="200"/>
      <c r="D388" s="201" t="s">
        <v>70</v>
      </c>
      <c r="E388" s="213" t="s">
        <v>451</v>
      </c>
      <c r="F388" s="213" t="s">
        <v>452</v>
      </c>
      <c r="G388" s="200"/>
      <c r="H388" s="200"/>
      <c r="I388" s="203"/>
      <c r="J388" s="214">
        <f>BK388</f>
        <v>0</v>
      </c>
      <c r="K388" s="200"/>
      <c r="L388" s="205"/>
      <c r="M388" s="206"/>
      <c r="N388" s="207"/>
      <c r="O388" s="207"/>
      <c r="P388" s="208">
        <f>SUM(P389:P523)</f>
        <v>0</v>
      </c>
      <c r="Q388" s="207"/>
      <c r="R388" s="208">
        <f>SUM(R389:R523)</f>
        <v>0.0969</v>
      </c>
      <c r="S388" s="207"/>
      <c r="T388" s="209">
        <f>SUM(T389:T523)</f>
        <v>0.67639340000000003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0" t="s">
        <v>84</v>
      </c>
      <c r="AT388" s="211" t="s">
        <v>70</v>
      </c>
      <c r="AU388" s="211" t="s">
        <v>78</v>
      </c>
      <c r="AY388" s="210" t="s">
        <v>192</v>
      </c>
      <c r="BK388" s="212">
        <f>SUM(BK389:BK523)</f>
        <v>0</v>
      </c>
    </row>
    <row r="389" s="2" customFormat="1" ht="16.5" customHeight="1">
      <c r="A389" s="41"/>
      <c r="B389" s="42"/>
      <c r="C389" s="215" t="s">
        <v>453</v>
      </c>
      <c r="D389" s="215" t="s">
        <v>195</v>
      </c>
      <c r="E389" s="216" t="s">
        <v>454</v>
      </c>
      <c r="F389" s="217" t="s">
        <v>455</v>
      </c>
      <c r="G389" s="218" t="s">
        <v>239</v>
      </c>
      <c r="H389" s="219">
        <v>21.302</v>
      </c>
      <c r="I389" s="220"/>
      <c r="J389" s="221">
        <f>ROUND(I389*H389,2)</f>
        <v>0</v>
      </c>
      <c r="K389" s="217" t="s">
        <v>199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0.01695</v>
      </c>
      <c r="T389" s="225">
        <f>S389*H389</f>
        <v>0.36106889999999997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321</v>
      </c>
      <c r="AT389" s="226" t="s">
        <v>195</v>
      </c>
      <c r="AU389" s="226" t="s">
        <v>84</v>
      </c>
      <c r="AY389" s="20" t="s">
        <v>192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84</v>
      </c>
      <c r="BK389" s="227">
        <f>ROUND(I389*H389,2)</f>
        <v>0</v>
      </c>
      <c r="BL389" s="20" t="s">
        <v>321</v>
      </c>
      <c r="BM389" s="226" t="s">
        <v>456</v>
      </c>
    </row>
    <row r="390" s="2" customFormat="1">
      <c r="A390" s="41"/>
      <c r="B390" s="42"/>
      <c r="C390" s="43"/>
      <c r="D390" s="228" t="s">
        <v>202</v>
      </c>
      <c r="E390" s="43"/>
      <c r="F390" s="229" t="s">
        <v>457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202</v>
      </c>
      <c r="AU390" s="20" t="s">
        <v>84</v>
      </c>
    </row>
    <row r="391" s="13" customFormat="1">
      <c r="A391" s="13"/>
      <c r="B391" s="233"/>
      <c r="C391" s="234"/>
      <c r="D391" s="235" t="s">
        <v>204</v>
      </c>
      <c r="E391" s="236" t="s">
        <v>19</v>
      </c>
      <c r="F391" s="237" t="s">
        <v>458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204</v>
      </c>
      <c r="AU391" s="243" t="s">
        <v>84</v>
      </c>
      <c r="AV391" s="13" t="s">
        <v>78</v>
      </c>
      <c r="AW391" s="13" t="s">
        <v>33</v>
      </c>
      <c r="AX391" s="13" t="s">
        <v>71</v>
      </c>
      <c r="AY391" s="243" t="s">
        <v>192</v>
      </c>
    </row>
    <row r="392" s="14" customFormat="1">
      <c r="A392" s="14"/>
      <c r="B392" s="244"/>
      <c r="C392" s="245"/>
      <c r="D392" s="235" t="s">
        <v>204</v>
      </c>
      <c r="E392" s="246" t="s">
        <v>19</v>
      </c>
      <c r="F392" s="247" t="s">
        <v>459</v>
      </c>
      <c r="G392" s="245"/>
      <c r="H392" s="248">
        <v>17.190999999999999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204</v>
      </c>
      <c r="AU392" s="254" t="s">
        <v>84</v>
      </c>
      <c r="AV392" s="14" t="s">
        <v>84</v>
      </c>
      <c r="AW392" s="14" t="s">
        <v>33</v>
      </c>
      <c r="AX392" s="14" t="s">
        <v>71</v>
      </c>
      <c r="AY392" s="254" t="s">
        <v>192</v>
      </c>
    </row>
    <row r="393" s="14" customFormat="1">
      <c r="A393" s="14"/>
      <c r="B393" s="244"/>
      <c r="C393" s="245"/>
      <c r="D393" s="235" t="s">
        <v>204</v>
      </c>
      <c r="E393" s="246" t="s">
        <v>19</v>
      </c>
      <c r="F393" s="247" t="s">
        <v>460</v>
      </c>
      <c r="G393" s="245"/>
      <c r="H393" s="248">
        <v>1.869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204</v>
      </c>
      <c r="AU393" s="254" t="s">
        <v>84</v>
      </c>
      <c r="AV393" s="14" t="s">
        <v>84</v>
      </c>
      <c r="AW393" s="14" t="s">
        <v>33</v>
      </c>
      <c r="AX393" s="14" t="s">
        <v>71</v>
      </c>
      <c r="AY393" s="254" t="s">
        <v>192</v>
      </c>
    </row>
    <row r="394" s="14" customFormat="1">
      <c r="A394" s="14"/>
      <c r="B394" s="244"/>
      <c r="C394" s="245"/>
      <c r="D394" s="235" t="s">
        <v>204</v>
      </c>
      <c r="E394" s="246" t="s">
        <v>19</v>
      </c>
      <c r="F394" s="247" t="s">
        <v>461</v>
      </c>
      <c r="G394" s="245"/>
      <c r="H394" s="248">
        <v>3.601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204</v>
      </c>
      <c r="AU394" s="254" t="s">
        <v>84</v>
      </c>
      <c r="AV394" s="14" t="s">
        <v>84</v>
      </c>
      <c r="AW394" s="14" t="s">
        <v>33</v>
      </c>
      <c r="AX394" s="14" t="s">
        <v>71</v>
      </c>
      <c r="AY394" s="254" t="s">
        <v>192</v>
      </c>
    </row>
    <row r="395" s="14" customFormat="1">
      <c r="A395" s="14"/>
      <c r="B395" s="244"/>
      <c r="C395" s="245"/>
      <c r="D395" s="235" t="s">
        <v>204</v>
      </c>
      <c r="E395" s="246" t="s">
        <v>19</v>
      </c>
      <c r="F395" s="247" t="s">
        <v>462</v>
      </c>
      <c r="G395" s="245"/>
      <c r="H395" s="248">
        <v>-1.359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204</v>
      </c>
      <c r="AU395" s="254" t="s">
        <v>84</v>
      </c>
      <c r="AV395" s="14" t="s">
        <v>84</v>
      </c>
      <c r="AW395" s="14" t="s">
        <v>33</v>
      </c>
      <c r="AX395" s="14" t="s">
        <v>71</v>
      </c>
      <c r="AY395" s="254" t="s">
        <v>192</v>
      </c>
    </row>
    <row r="396" s="15" customFormat="1">
      <c r="A396" s="15"/>
      <c r="B396" s="255"/>
      <c r="C396" s="256"/>
      <c r="D396" s="235" t="s">
        <v>204</v>
      </c>
      <c r="E396" s="257" t="s">
        <v>19</v>
      </c>
      <c r="F396" s="258" t="s">
        <v>210</v>
      </c>
      <c r="G396" s="256"/>
      <c r="H396" s="259">
        <v>21.302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204</v>
      </c>
      <c r="AU396" s="265" t="s">
        <v>84</v>
      </c>
      <c r="AV396" s="15" t="s">
        <v>200</v>
      </c>
      <c r="AW396" s="15" t="s">
        <v>33</v>
      </c>
      <c r="AX396" s="15" t="s">
        <v>78</v>
      </c>
      <c r="AY396" s="265" t="s">
        <v>192</v>
      </c>
    </row>
    <row r="397" s="2" customFormat="1" ht="16.5" customHeight="1">
      <c r="A397" s="41"/>
      <c r="B397" s="42"/>
      <c r="C397" s="215" t="s">
        <v>463</v>
      </c>
      <c r="D397" s="215" t="s">
        <v>195</v>
      </c>
      <c r="E397" s="216" t="s">
        <v>464</v>
      </c>
      <c r="F397" s="217" t="s">
        <v>465</v>
      </c>
      <c r="G397" s="218" t="s">
        <v>239</v>
      </c>
      <c r="H397" s="219">
        <v>2.9300000000000002</v>
      </c>
      <c r="I397" s="220"/>
      <c r="J397" s="221">
        <f>ROUND(I397*H397,2)</f>
        <v>0</v>
      </c>
      <c r="K397" s="217" t="s">
        <v>199</v>
      </c>
      <c r="L397" s="47"/>
      <c r="M397" s="222" t="s">
        <v>19</v>
      </c>
      <c r="N397" s="223" t="s">
        <v>43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0.024649999999999998</v>
      </c>
      <c r="T397" s="225">
        <f>S397*H397</f>
        <v>0.072224499999999997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321</v>
      </c>
      <c r="AT397" s="226" t="s">
        <v>195</v>
      </c>
      <c r="AU397" s="226" t="s">
        <v>84</v>
      </c>
      <c r="AY397" s="20" t="s">
        <v>192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84</v>
      </c>
      <c r="BK397" s="227">
        <f>ROUND(I397*H397,2)</f>
        <v>0</v>
      </c>
      <c r="BL397" s="20" t="s">
        <v>321</v>
      </c>
      <c r="BM397" s="226" t="s">
        <v>466</v>
      </c>
    </row>
    <row r="398" s="2" customFormat="1">
      <c r="A398" s="41"/>
      <c r="B398" s="42"/>
      <c r="C398" s="43"/>
      <c r="D398" s="228" t="s">
        <v>202</v>
      </c>
      <c r="E398" s="43"/>
      <c r="F398" s="229" t="s">
        <v>467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202</v>
      </c>
      <c r="AU398" s="20" t="s">
        <v>84</v>
      </c>
    </row>
    <row r="399" s="13" customFormat="1">
      <c r="A399" s="13"/>
      <c r="B399" s="233"/>
      <c r="C399" s="234"/>
      <c r="D399" s="235" t="s">
        <v>204</v>
      </c>
      <c r="E399" s="236" t="s">
        <v>19</v>
      </c>
      <c r="F399" s="237" t="s">
        <v>458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204</v>
      </c>
      <c r="AU399" s="243" t="s">
        <v>84</v>
      </c>
      <c r="AV399" s="13" t="s">
        <v>78</v>
      </c>
      <c r="AW399" s="13" t="s">
        <v>33</v>
      </c>
      <c r="AX399" s="13" t="s">
        <v>71</v>
      </c>
      <c r="AY399" s="243" t="s">
        <v>192</v>
      </c>
    </row>
    <row r="400" s="13" customFormat="1">
      <c r="A400" s="13"/>
      <c r="B400" s="233"/>
      <c r="C400" s="234"/>
      <c r="D400" s="235" t="s">
        <v>204</v>
      </c>
      <c r="E400" s="236" t="s">
        <v>19</v>
      </c>
      <c r="F400" s="237" t="s">
        <v>468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204</v>
      </c>
      <c r="AU400" s="243" t="s">
        <v>84</v>
      </c>
      <c r="AV400" s="13" t="s">
        <v>78</v>
      </c>
      <c r="AW400" s="13" t="s">
        <v>33</v>
      </c>
      <c r="AX400" s="13" t="s">
        <v>71</v>
      </c>
      <c r="AY400" s="243" t="s">
        <v>192</v>
      </c>
    </row>
    <row r="401" s="14" customFormat="1">
      <c r="A401" s="14"/>
      <c r="B401" s="244"/>
      <c r="C401" s="245"/>
      <c r="D401" s="235" t="s">
        <v>204</v>
      </c>
      <c r="E401" s="246" t="s">
        <v>19</v>
      </c>
      <c r="F401" s="247" t="s">
        <v>469</v>
      </c>
      <c r="G401" s="245"/>
      <c r="H401" s="248">
        <v>1.97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204</v>
      </c>
      <c r="AU401" s="254" t="s">
        <v>84</v>
      </c>
      <c r="AV401" s="14" t="s">
        <v>84</v>
      </c>
      <c r="AW401" s="14" t="s">
        <v>33</v>
      </c>
      <c r="AX401" s="14" t="s">
        <v>71</v>
      </c>
      <c r="AY401" s="254" t="s">
        <v>192</v>
      </c>
    </row>
    <row r="402" s="13" customFormat="1">
      <c r="A402" s="13"/>
      <c r="B402" s="233"/>
      <c r="C402" s="234"/>
      <c r="D402" s="235" t="s">
        <v>204</v>
      </c>
      <c r="E402" s="236" t="s">
        <v>19</v>
      </c>
      <c r="F402" s="237" t="s">
        <v>470</v>
      </c>
      <c r="G402" s="234"/>
      <c r="H402" s="236" t="s">
        <v>19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204</v>
      </c>
      <c r="AU402" s="243" t="s">
        <v>84</v>
      </c>
      <c r="AV402" s="13" t="s">
        <v>78</v>
      </c>
      <c r="AW402" s="13" t="s">
        <v>33</v>
      </c>
      <c r="AX402" s="13" t="s">
        <v>71</v>
      </c>
      <c r="AY402" s="243" t="s">
        <v>192</v>
      </c>
    </row>
    <row r="403" s="14" customFormat="1">
      <c r="A403" s="14"/>
      <c r="B403" s="244"/>
      <c r="C403" s="245"/>
      <c r="D403" s="235" t="s">
        <v>204</v>
      </c>
      <c r="E403" s="246" t="s">
        <v>19</v>
      </c>
      <c r="F403" s="247" t="s">
        <v>471</v>
      </c>
      <c r="G403" s="245"/>
      <c r="H403" s="248">
        <v>0.95999999999999996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204</v>
      </c>
      <c r="AU403" s="254" t="s">
        <v>84</v>
      </c>
      <c r="AV403" s="14" t="s">
        <v>84</v>
      </c>
      <c r="AW403" s="14" t="s">
        <v>33</v>
      </c>
      <c r="AX403" s="14" t="s">
        <v>71</v>
      </c>
      <c r="AY403" s="254" t="s">
        <v>192</v>
      </c>
    </row>
    <row r="404" s="15" customFormat="1">
      <c r="A404" s="15"/>
      <c r="B404" s="255"/>
      <c r="C404" s="256"/>
      <c r="D404" s="235" t="s">
        <v>204</v>
      </c>
      <c r="E404" s="257" t="s">
        <v>19</v>
      </c>
      <c r="F404" s="258" t="s">
        <v>210</v>
      </c>
      <c r="G404" s="256"/>
      <c r="H404" s="259">
        <v>2.9299999999999997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204</v>
      </c>
      <c r="AU404" s="265" t="s">
        <v>84</v>
      </c>
      <c r="AV404" s="15" t="s">
        <v>200</v>
      </c>
      <c r="AW404" s="15" t="s">
        <v>33</v>
      </c>
      <c r="AX404" s="15" t="s">
        <v>78</v>
      </c>
      <c r="AY404" s="265" t="s">
        <v>192</v>
      </c>
    </row>
    <row r="405" s="2" customFormat="1" ht="24.15" customHeight="1">
      <c r="A405" s="41"/>
      <c r="B405" s="42"/>
      <c r="C405" s="215" t="s">
        <v>472</v>
      </c>
      <c r="D405" s="215" t="s">
        <v>195</v>
      </c>
      <c r="E405" s="216" t="s">
        <v>473</v>
      </c>
      <c r="F405" s="217" t="s">
        <v>474</v>
      </c>
      <c r="G405" s="218" t="s">
        <v>198</v>
      </c>
      <c r="H405" s="219">
        <v>2</v>
      </c>
      <c r="I405" s="220"/>
      <c r="J405" s="221">
        <f>ROUND(I405*H405,2)</f>
        <v>0</v>
      </c>
      <c r="K405" s="217" t="s">
        <v>199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321</v>
      </c>
      <c r="AT405" s="226" t="s">
        <v>195</v>
      </c>
      <c r="AU405" s="226" t="s">
        <v>84</v>
      </c>
      <c r="AY405" s="20" t="s">
        <v>192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84</v>
      </c>
      <c r="BK405" s="227">
        <f>ROUND(I405*H405,2)</f>
        <v>0</v>
      </c>
      <c r="BL405" s="20" t="s">
        <v>321</v>
      </c>
      <c r="BM405" s="226" t="s">
        <v>475</v>
      </c>
    </row>
    <row r="406" s="2" customFormat="1">
      <c r="A406" s="41"/>
      <c r="B406" s="42"/>
      <c r="C406" s="43"/>
      <c r="D406" s="228" t="s">
        <v>202</v>
      </c>
      <c r="E406" s="43"/>
      <c r="F406" s="229" t="s">
        <v>476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202</v>
      </c>
      <c r="AU406" s="20" t="s">
        <v>84</v>
      </c>
    </row>
    <row r="407" s="13" customFormat="1">
      <c r="A407" s="13"/>
      <c r="B407" s="233"/>
      <c r="C407" s="234"/>
      <c r="D407" s="235" t="s">
        <v>204</v>
      </c>
      <c r="E407" s="236" t="s">
        <v>19</v>
      </c>
      <c r="F407" s="237" t="s">
        <v>205</v>
      </c>
      <c r="G407" s="234"/>
      <c r="H407" s="236" t="s">
        <v>19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204</v>
      </c>
      <c r="AU407" s="243" t="s">
        <v>84</v>
      </c>
      <c r="AV407" s="13" t="s">
        <v>78</v>
      </c>
      <c r="AW407" s="13" t="s">
        <v>33</v>
      </c>
      <c r="AX407" s="13" t="s">
        <v>71</v>
      </c>
      <c r="AY407" s="243" t="s">
        <v>192</v>
      </c>
    </row>
    <row r="408" s="13" customFormat="1">
      <c r="A408" s="13"/>
      <c r="B408" s="233"/>
      <c r="C408" s="234"/>
      <c r="D408" s="235" t="s">
        <v>204</v>
      </c>
      <c r="E408" s="236" t="s">
        <v>19</v>
      </c>
      <c r="F408" s="237" t="s">
        <v>477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204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192</v>
      </c>
    </row>
    <row r="409" s="14" customFormat="1">
      <c r="A409" s="14"/>
      <c r="B409" s="244"/>
      <c r="C409" s="245"/>
      <c r="D409" s="235" t="s">
        <v>204</v>
      </c>
      <c r="E409" s="246" t="s">
        <v>19</v>
      </c>
      <c r="F409" s="247" t="s">
        <v>78</v>
      </c>
      <c r="G409" s="245"/>
      <c r="H409" s="248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204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192</v>
      </c>
    </row>
    <row r="410" s="13" customFormat="1">
      <c r="A410" s="13"/>
      <c r="B410" s="233"/>
      <c r="C410" s="234"/>
      <c r="D410" s="235" t="s">
        <v>204</v>
      </c>
      <c r="E410" s="236" t="s">
        <v>19</v>
      </c>
      <c r="F410" s="237" t="s">
        <v>478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204</v>
      </c>
      <c r="AU410" s="243" t="s">
        <v>84</v>
      </c>
      <c r="AV410" s="13" t="s">
        <v>78</v>
      </c>
      <c r="AW410" s="13" t="s">
        <v>33</v>
      </c>
      <c r="AX410" s="13" t="s">
        <v>71</v>
      </c>
      <c r="AY410" s="243" t="s">
        <v>192</v>
      </c>
    </row>
    <row r="411" s="14" customFormat="1">
      <c r="A411" s="14"/>
      <c r="B411" s="244"/>
      <c r="C411" s="245"/>
      <c r="D411" s="235" t="s">
        <v>204</v>
      </c>
      <c r="E411" s="246" t="s">
        <v>19</v>
      </c>
      <c r="F411" s="247" t="s">
        <v>78</v>
      </c>
      <c r="G411" s="245"/>
      <c r="H411" s="248">
        <v>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204</v>
      </c>
      <c r="AU411" s="254" t="s">
        <v>84</v>
      </c>
      <c r="AV411" s="14" t="s">
        <v>84</v>
      </c>
      <c r="AW411" s="14" t="s">
        <v>33</v>
      </c>
      <c r="AX411" s="14" t="s">
        <v>71</v>
      </c>
      <c r="AY411" s="254" t="s">
        <v>192</v>
      </c>
    </row>
    <row r="412" s="15" customFormat="1">
      <c r="A412" s="15"/>
      <c r="B412" s="255"/>
      <c r="C412" s="256"/>
      <c r="D412" s="235" t="s">
        <v>204</v>
      </c>
      <c r="E412" s="257" t="s">
        <v>19</v>
      </c>
      <c r="F412" s="258" t="s">
        <v>210</v>
      </c>
      <c r="G412" s="256"/>
      <c r="H412" s="259">
        <v>2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204</v>
      </c>
      <c r="AU412" s="265" t="s">
        <v>84</v>
      </c>
      <c r="AV412" s="15" t="s">
        <v>200</v>
      </c>
      <c r="AW412" s="15" t="s">
        <v>33</v>
      </c>
      <c r="AX412" s="15" t="s">
        <v>78</v>
      </c>
      <c r="AY412" s="265" t="s">
        <v>192</v>
      </c>
    </row>
    <row r="413" s="2" customFormat="1" ht="16.5" customHeight="1">
      <c r="A413" s="41"/>
      <c r="B413" s="42"/>
      <c r="C413" s="266" t="s">
        <v>479</v>
      </c>
      <c r="D413" s="266" t="s">
        <v>211</v>
      </c>
      <c r="E413" s="267" t="s">
        <v>480</v>
      </c>
      <c r="F413" s="268" t="s">
        <v>481</v>
      </c>
      <c r="G413" s="269" t="s">
        <v>198</v>
      </c>
      <c r="H413" s="270">
        <v>1</v>
      </c>
      <c r="I413" s="271"/>
      <c r="J413" s="272">
        <f>ROUND(I413*H413,2)</f>
        <v>0</v>
      </c>
      <c r="K413" s="268" t="s">
        <v>199</v>
      </c>
      <c r="L413" s="273"/>
      <c r="M413" s="274" t="s">
        <v>19</v>
      </c>
      <c r="N413" s="275" t="s">
        <v>43</v>
      </c>
      <c r="O413" s="87"/>
      <c r="P413" s="224">
        <f>O413*H413</f>
        <v>0</v>
      </c>
      <c r="Q413" s="224">
        <v>0.016</v>
      </c>
      <c r="R413" s="224">
        <f>Q413*H413</f>
        <v>0.016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423</v>
      </c>
      <c r="AT413" s="226" t="s">
        <v>211</v>
      </c>
      <c r="AU413" s="226" t="s">
        <v>84</v>
      </c>
      <c r="AY413" s="20" t="s">
        <v>192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84</v>
      </c>
      <c r="BK413" s="227">
        <f>ROUND(I413*H413,2)</f>
        <v>0</v>
      </c>
      <c r="BL413" s="20" t="s">
        <v>321</v>
      </c>
      <c r="BM413" s="226" t="s">
        <v>482</v>
      </c>
    </row>
    <row r="414" s="13" customFormat="1">
      <c r="A414" s="13"/>
      <c r="B414" s="233"/>
      <c r="C414" s="234"/>
      <c r="D414" s="235" t="s">
        <v>204</v>
      </c>
      <c r="E414" s="236" t="s">
        <v>19</v>
      </c>
      <c r="F414" s="237" t="s">
        <v>205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204</v>
      </c>
      <c r="AU414" s="243" t="s">
        <v>84</v>
      </c>
      <c r="AV414" s="13" t="s">
        <v>78</v>
      </c>
      <c r="AW414" s="13" t="s">
        <v>33</v>
      </c>
      <c r="AX414" s="13" t="s">
        <v>71</v>
      </c>
      <c r="AY414" s="243" t="s">
        <v>192</v>
      </c>
    </row>
    <row r="415" s="13" customFormat="1">
      <c r="A415" s="13"/>
      <c r="B415" s="233"/>
      <c r="C415" s="234"/>
      <c r="D415" s="235" t="s">
        <v>204</v>
      </c>
      <c r="E415" s="236" t="s">
        <v>19</v>
      </c>
      <c r="F415" s="237" t="s">
        <v>477</v>
      </c>
      <c r="G415" s="234"/>
      <c r="H415" s="236" t="s">
        <v>19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204</v>
      </c>
      <c r="AU415" s="243" t="s">
        <v>84</v>
      </c>
      <c r="AV415" s="13" t="s">
        <v>78</v>
      </c>
      <c r="AW415" s="13" t="s">
        <v>33</v>
      </c>
      <c r="AX415" s="13" t="s">
        <v>71</v>
      </c>
      <c r="AY415" s="243" t="s">
        <v>192</v>
      </c>
    </row>
    <row r="416" s="14" customFormat="1">
      <c r="A416" s="14"/>
      <c r="B416" s="244"/>
      <c r="C416" s="245"/>
      <c r="D416" s="235" t="s">
        <v>204</v>
      </c>
      <c r="E416" s="246" t="s">
        <v>19</v>
      </c>
      <c r="F416" s="247" t="s">
        <v>78</v>
      </c>
      <c r="G416" s="245"/>
      <c r="H416" s="248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204</v>
      </c>
      <c r="AU416" s="254" t="s">
        <v>84</v>
      </c>
      <c r="AV416" s="14" t="s">
        <v>84</v>
      </c>
      <c r="AW416" s="14" t="s">
        <v>33</v>
      </c>
      <c r="AX416" s="14" t="s">
        <v>71</v>
      </c>
      <c r="AY416" s="254" t="s">
        <v>192</v>
      </c>
    </row>
    <row r="417" s="15" customFormat="1">
      <c r="A417" s="15"/>
      <c r="B417" s="255"/>
      <c r="C417" s="256"/>
      <c r="D417" s="235" t="s">
        <v>204</v>
      </c>
      <c r="E417" s="257" t="s">
        <v>19</v>
      </c>
      <c r="F417" s="258" t="s">
        <v>210</v>
      </c>
      <c r="G417" s="256"/>
      <c r="H417" s="259">
        <v>1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204</v>
      </c>
      <c r="AU417" s="265" t="s">
        <v>84</v>
      </c>
      <c r="AV417" s="15" t="s">
        <v>200</v>
      </c>
      <c r="AW417" s="15" t="s">
        <v>33</v>
      </c>
      <c r="AX417" s="15" t="s">
        <v>78</v>
      </c>
      <c r="AY417" s="265" t="s">
        <v>192</v>
      </c>
    </row>
    <row r="418" s="2" customFormat="1" ht="16.5" customHeight="1">
      <c r="A418" s="41"/>
      <c r="B418" s="42"/>
      <c r="C418" s="266" t="s">
        <v>483</v>
      </c>
      <c r="D418" s="266" t="s">
        <v>211</v>
      </c>
      <c r="E418" s="267" t="s">
        <v>484</v>
      </c>
      <c r="F418" s="268" t="s">
        <v>485</v>
      </c>
      <c r="G418" s="269" t="s">
        <v>198</v>
      </c>
      <c r="H418" s="270">
        <v>1</v>
      </c>
      <c r="I418" s="271"/>
      <c r="J418" s="272">
        <f>ROUND(I418*H418,2)</f>
        <v>0</v>
      </c>
      <c r="K418" s="268" t="s">
        <v>199</v>
      </c>
      <c r="L418" s="273"/>
      <c r="M418" s="274" t="s">
        <v>19</v>
      </c>
      <c r="N418" s="275" t="s">
        <v>43</v>
      </c>
      <c r="O418" s="87"/>
      <c r="P418" s="224">
        <f>O418*H418</f>
        <v>0</v>
      </c>
      <c r="Q418" s="224">
        <v>0.0195</v>
      </c>
      <c r="R418" s="224">
        <f>Q418*H418</f>
        <v>0.0195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423</v>
      </c>
      <c r="AT418" s="226" t="s">
        <v>211</v>
      </c>
      <c r="AU418" s="226" t="s">
        <v>84</v>
      </c>
      <c r="AY418" s="20" t="s">
        <v>192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84</v>
      </c>
      <c r="BK418" s="227">
        <f>ROUND(I418*H418,2)</f>
        <v>0</v>
      </c>
      <c r="BL418" s="20" t="s">
        <v>321</v>
      </c>
      <c r="BM418" s="226" t="s">
        <v>486</v>
      </c>
    </row>
    <row r="419" s="13" customFormat="1">
      <c r="A419" s="13"/>
      <c r="B419" s="233"/>
      <c r="C419" s="234"/>
      <c r="D419" s="235" t="s">
        <v>204</v>
      </c>
      <c r="E419" s="236" t="s">
        <v>19</v>
      </c>
      <c r="F419" s="237" t="s">
        <v>205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204</v>
      </c>
      <c r="AU419" s="243" t="s">
        <v>84</v>
      </c>
      <c r="AV419" s="13" t="s">
        <v>78</v>
      </c>
      <c r="AW419" s="13" t="s">
        <v>33</v>
      </c>
      <c r="AX419" s="13" t="s">
        <v>71</v>
      </c>
      <c r="AY419" s="243" t="s">
        <v>192</v>
      </c>
    </row>
    <row r="420" s="13" customFormat="1">
      <c r="A420" s="13"/>
      <c r="B420" s="233"/>
      <c r="C420" s="234"/>
      <c r="D420" s="235" t="s">
        <v>204</v>
      </c>
      <c r="E420" s="236" t="s">
        <v>19</v>
      </c>
      <c r="F420" s="237" t="s">
        <v>478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204</v>
      </c>
      <c r="AU420" s="243" t="s">
        <v>84</v>
      </c>
      <c r="AV420" s="13" t="s">
        <v>78</v>
      </c>
      <c r="AW420" s="13" t="s">
        <v>33</v>
      </c>
      <c r="AX420" s="13" t="s">
        <v>71</v>
      </c>
      <c r="AY420" s="243" t="s">
        <v>192</v>
      </c>
    </row>
    <row r="421" s="14" customFormat="1">
      <c r="A421" s="14"/>
      <c r="B421" s="244"/>
      <c r="C421" s="245"/>
      <c r="D421" s="235" t="s">
        <v>204</v>
      </c>
      <c r="E421" s="246" t="s">
        <v>19</v>
      </c>
      <c r="F421" s="247" t="s">
        <v>78</v>
      </c>
      <c r="G421" s="245"/>
      <c r="H421" s="248">
        <v>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204</v>
      </c>
      <c r="AU421" s="254" t="s">
        <v>84</v>
      </c>
      <c r="AV421" s="14" t="s">
        <v>84</v>
      </c>
      <c r="AW421" s="14" t="s">
        <v>33</v>
      </c>
      <c r="AX421" s="14" t="s">
        <v>71</v>
      </c>
      <c r="AY421" s="254" t="s">
        <v>192</v>
      </c>
    </row>
    <row r="422" s="15" customFormat="1">
      <c r="A422" s="15"/>
      <c r="B422" s="255"/>
      <c r="C422" s="256"/>
      <c r="D422" s="235" t="s">
        <v>204</v>
      </c>
      <c r="E422" s="257" t="s">
        <v>19</v>
      </c>
      <c r="F422" s="258" t="s">
        <v>210</v>
      </c>
      <c r="G422" s="256"/>
      <c r="H422" s="259">
        <v>1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5" t="s">
        <v>204</v>
      </c>
      <c r="AU422" s="265" t="s">
        <v>84</v>
      </c>
      <c r="AV422" s="15" t="s">
        <v>200</v>
      </c>
      <c r="AW422" s="15" t="s">
        <v>33</v>
      </c>
      <c r="AX422" s="15" t="s">
        <v>78</v>
      </c>
      <c r="AY422" s="265" t="s">
        <v>192</v>
      </c>
    </row>
    <row r="423" s="2" customFormat="1" ht="16.5" customHeight="1">
      <c r="A423" s="41"/>
      <c r="B423" s="42"/>
      <c r="C423" s="215" t="s">
        <v>487</v>
      </c>
      <c r="D423" s="215" t="s">
        <v>195</v>
      </c>
      <c r="E423" s="216" t="s">
        <v>488</v>
      </c>
      <c r="F423" s="217" t="s">
        <v>489</v>
      </c>
      <c r="G423" s="218" t="s">
        <v>198</v>
      </c>
      <c r="H423" s="219">
        <v>1</v>
      </c>
      <c r="I423" s="220"/>
      <c r="J423" s="221">
        <f>ROUND(I423*H423,2)</f>
        <v>0</v>
      </c>
      <c r="K423" s="217" t="s">
        <v>490</v>
      </c>
      <c r="L423" s="47"/>
      <c r="M423" s="222" t="s">
        <v>19</v>
      </c>
      <c r="N423" s="223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321</v>
      </c>
      <c r="AT423" s="226" t="s">
        <v>195</v>
      </c>
      <c r="AU423" s="226" t="s">
        <v>84</v>
      </c>
      <c r="AY423" s="20" t="s">
        <v>192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84</v>
      </c>
      <c r="BK423" s="227">
        <f>ROUND(I423*H423,2)</f>
        <v>0</v>
      </c>
      <c r="BL423" s="20" t="s">
        <v>321</v>
      </c>
      <c r="BM423" s="226" t="s">
        <v>491</v>
      </c>
    </row>
    <row r="424" s="13" customFormat="1">
      <c r="A424" s="13"/>
      <c r="B424" s="233"/>
      <c r="C424" s="234"/>
      <c r="D424" s="235" t="s">
        <v>204</v>
      </c>
      <c r="E424" s="236" t="s">
        <v>19</v>
      </c>
      <c r="F424" s="237" t="s">
        <v>205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204</v>
      </c>
      <c r="AU424" s="243" t="s">
        <v>84</v>
      </c>
      <c r="AV424" s="13" t="s">
        <v>78</v>
      </c>
      <c r="AW424" s="13" t="s">
        <v>33</v>
      </c>
      <c r="AX424" s="13" t="s">
        <v>71</v>
      </c>
      <c r="AY424" s="243" t="s">
        <v>192</v>
      </c>
    </row>
    <row r="425" s="13" customFormat="1">
      <c r="A425" s="13"/>
      <c r="B425" s="233"/>
      <c r="C425" s="234"/>
      <c r="D425" s="235" t="s">
        <v>204</v>
      </c>
      <c r="E425" s="236" t="s">
        <v>19</v>
      </c>
      <c r="F425" s="237" t="s">
        <v>492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204</v>
      </c>
      <c r="AU425" s="243" t="s">
        <v>84</v>
      </c>
      <c r="AV425" s="13" t="s">
        <v>78</v>
      </c>
      <c r="AW425" s="13" t="s">
        <v>33</v>
      </c>
      <c r="AX425" s="13" t="s">
        <v>71</v>
      </c>
      <c r="AY425" s="243" t="s">
        <v>192</v>
      </c>
    </row>
    <row r="426" s="13" customFormat="1">
      <c r="A426" s="13"/>
      <c r="B426" s="233"/>
      <c r="C426" s="234"/>
      <c r="D426" s="235" t="s">
        <v>204</v>
      </c>
      <c r="E426" s="236" t="s">
        <v>19</v>
      </c>
      <c r="F426" s="237" t="s">
        <v>493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204</v>
      </c>
      <c r="AU426" s="243" t="s">
        <v>84</v>
      </c>
      <c r="AV426" s="13" t="s">
        <v>78</v>
      </c>
      <c r="AW426" s="13" t="s">
        <v>33</v>
      </c>
      <c r="AX426" s="13" t="s">
        <v>71</v>
      </c>
      <c r="AY426" s="243" t="s">
        <v>192</v>
      </c>
    </row>
    <row r="427" s="14" customFormat="1">
      <c r="A427" s="14"/>
      <c r="B427" s="244"/>
      <c r="C427" s="245"/>
      <c r="D427" s="235" t="s">
        <v>204</v>
      </c>
      <c r="E427" s="246" t="s">
        <v>19</v>
      </c>
      <c r="F427" s="247" t="s">
        <v>78</v>
      </c>
      <c r="G427" s="245"/>
      <c r="H427" s="248">
        <v>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204</v>
      </c>
      <c r="AU427" s="254" t="s">
        <v>84</v>
      </c>
      <c r="AV427" s="14" t="s">
        <v>84</v>
      </c>
      <c r="AW427" s="14" t="s">
        <v>33</v>
      </c>
      <c r="AX427" s="14" t="s">
        <v>71</v>
      </c>
      <c r="AY427" s="254" t="s">
        <v>192</v>
      </c>
    </row>
    <row r="428" s="15" customFormat="1">
      <c r="A428" s="15"/>
      <c r="B428" s="255"/>
      <c r="C428" s="256"/>
      <c r="D428" s="235" t="s">
        <v>204</v>
      </c>
      <c r="E428" s="257" t="s">
        <v>19</v>
      </c>
      <c r="F428" s="258" t="s">
        <v>210</v>
      </c>
      <c r="G428" s="256"/>
      <c r="H428" s="259">
        <v>1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5" t="s">
        <v>204</v>
      </c>
      <c r="AU428" s="265" t="s">
        <v>84</v>
      </c>
      <c r="AV428" s="15" t="s">
        <v>200</v>
      </c>
      <c r="AW428" s="15" t="s">
        <v>33</v>
      </c>
      <c r="AX428" s="15" t="s">
        <v>78</v>
      </c>
      <c r="AY428" s="265" t="s">
        <v>192</v>
      </c>
    </row>
    <row r="429" s="2" customFormat="1" ht="16.5" customHeight="1">
      <c r="A429" s="41"/>
      <c r="B429" s="42"/>
      <c r="C429" s="266" t="s">
        <v>494</v>
      </c>
      <c r="D429" s="266" t="s">
        <v>211</v>
      </c>
      <c r="E429" s="267" t="s">
        <v>495</v>
      </c>
      <c r="F429" s="268" t="s">
        <v>496</v>
      </c>
      <c r="G429" s="269" t="s">
        <v>198</v>
      </c>
      <c r="H429" s="270">
        <v>1</v>
      </c>
      <c r="I429" s="271"/>
      <c r="J429" s="272">
        <f>ROUND(I429*H429,2)</f>
        <v>0</v>
      </c>
      <c r="K429" s="268" t="s">
        <v>490</v>
      </c>
      <c r="L429" s="273"/>
      <c r="M429" s="274" t="s">
        <v>19</v>
      </c>
      <c r="N429" s="275" t="s">
        <v>43</v>
      </c>
      <c r="O429" s="87"/>
      <c r="P429" s="224">
        <f>O429*H429</f>
        <v>0</v>
      </c>
      <c r="Q429" s="224">
        <v>0.016</v>
      </c>
      <c r="R429" s="224">
        <f>Q429*H429</f>
        <v>0.016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423</v>
      </c>
      <c r="AT429" s="226" t="s">
        <v>211</v>
      </c>
      <c r="AU429" s="226" t="s">
        <v>84</v>
      </c>
      <c r="AY429" s="20" t="s">
        <v>192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84</v>
      </c>
      <c r="BK429" s="227">
        <f>ROUND(I429*H429,2)</f>
        <v>0</v>
      </c>
      <c r="BL429" s="20" t="s">
        <v>321</v>
      </c>
      <c r="BM429" s="226" t="s">
        <v>497</v>
      </c>
    </row>
    <row r="430" s="13" customFormat="1">
      <c r="A430" s="13"/>
      <c r="B430" s="233"/>
      <c r="C430" s="234"/>
      <c r="D430" s="235" t="s">
        <v>204</v>
      </c>
      <c r="E430" s="236" t="s">
        <v>19</v>
      </c>
      <c r="F430" s="237" t="s">
        <v>205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204</v>
      </c>
      <c r="AU430" s="243" t="s">
        <v>84</v>
      </c>
      <c r="AV430" s="13" t="s">
        <v>78</v>
      </c>
      <c r="AW430" s="13" t="s">
        <v>33</v>
      </c>
      <c r="AX430" s="13" t="s">
        <v>71</v>
      </c>
      <c r="AY430" s="243" t="s">
        <v>192</v>
      </c>
    </row>
    <row r="431" s="13" customFormat="1">
      <c r="A431" s="13"/>
      <c r="B431" s="233"/>
      <c r="C431" s="234"/>
      <c r="D431" s="235" t="s">
        <v>204</v>
      </c>
      <c r="E431" s="236" t="s">
        <v>19</v>
      </c>
      <c r="F431" s="237" t="s">
        <v>492</v>
      </c>
      <c r="G431" s="234"/>
      <c r="H431" s="236" t="s">
        <v>19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204</v>
      </c>
      <c r="AU431" s="243" t="s">
        <v>84</v>
      </c>
      <c r="AV431" s="13" t="s">
        <v>78</v>
      </c>
      <c r="AW431" s="13" t="s">
        <v>33</v>
      </c>
      <c r="AX431" s="13" t="s">
        <v>71</v>
      </c>
      <c r="AY431" s="243" t="s">
        <v>192</v>
      </c>
    </row>
    <row r="432" s="13" customFormat="1">
      <c r="A432" s="13"/>
      <c r="B432" s="233"/>
      <c r="C432" s="234"/>
      <c r="D432" s="235" t="s">
        <v>204</v>
      </c>
      <c r="E432" s="236" t="s">
        <v>19</v>
      </c>
      <c r="F432" s="237" t="s">
        <v>493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204</v>
      </c>
      <c r="AU432" s="243" t="s">
        <v>84</v>
      </c>
      <c r="AV432" s="13" t="s">
        <v>78</v>
      </c>
      <c r="AW432" s="13" t="s">
        <v>33</v>
      </c>
      <c r="AX432" s="13" t="s">
        <v>71</v>
      </c>
      <c r="AY432" s="243" t="s">
        <v>192</v>
      </c>
    </row>
    <row r="433" s="14" customFormat="1">
      <c r="A433" s="14"/>
      <c r="B433" s="244"/>
      <c r="C433" s="245"/>
      <c r="D433" s="235" t="s">
        <v>204</v>
      </c>
      <c r="E433" s="246" t="s">
        <v>19</v>
      </c>
      <c r="F433" s="247" t="s">
        <v>78</v>
      </c>
      <c r="G433" s="245"/>
      <c r="H433" s="248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204</v>
      </c>
      <c r="AU433" s="254" t="s">
        <v>84</v>
      </c>
      <c r="AV433" s="14" t="s">
        <v>84</v>
      </c>
      <c r="AW433" s="14" t="s">
        <v>33</v>
      </c>
      <c r="AX433" s="14" t="s">
        <v>71</v>
      </c>
      <c r="AY433" s="254" t="s">
        <v>192</v>
      </c>
    </row>
    <row r="434" s="15" customFormat="1">
      <c r="A434" s="15"/>
      <c r="B434" s="255"/>
      <c r="C434" s="256"/>
      <c r="D434" s="235" t="s">
        <v>204</v>
      </c>
      <c r="E434" s="257" t="s">
        <v>19</v>
      </c>
      <c r="F434" s="258" t="s">
        <v>210</v>
      </c>
      <c r="G434" s="256"/>
      <c r="H434" s="259">
        <v>1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204</v>
      </c>
      <c r="AU434" s="265" t="s">
        <v>84</v>
      </c>
      <c r="AV434" s="15" t="s">
        <v>200</v>
      </c>
      <c r="AW434" s="15" t="s">
        <v>33</v>
      </c>
      <c r="AX434" s="15" t="s">
        <v>78</v>
      </c>
      <c r="AY434" s="265" t="s">
        <v>192</v>
      </c>
    </row>
    <row r="435" s="2" customFormat="1" ht="16.5" customHeight="1">
      <c r="A435" s="41"/>
      <c r="B435" s="42"/>
      <c r="C435" s="215" t="s">
        <v>498</v>
      </c>
      <c r="D435" s="215" t="s">
        <v>195</v>
      </c>
      <c r="E435" s="216" t="s">
        <v>499</v>
      </c>
      <c r="F435" s="217" t="s">
        <v>500</v>
      </c>
      <c r="G435" s="218" t="s">
        <v>198</v>
      </c>
      <c r="H435" s="219">
        <v>1</v>
      </c>
      <c r="I435" s="220"/>
      <c r="J435" s="221">
        <f>ROUND(I435*H435,2)</f>
        <v>0</v>
      </c>
      <c r="K435" s="217" t="s">
        <v>199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321</v>
      </c>
      <c r="AT435" s="226" t="s">
        <v>195</v>
      </c>
      <c r="AU435" s="226" t="s">
        <v>84</v>
      </c>
      <c r="AY435" s="20" t="s">
        <v>192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84</v>
      </c>
      <c r="BK435" s="227">
        <f>ROUND(I435*H435,2)</f>
        <v>0</v>
      </c>
      <c r="BL435" s="20" t="s">
        <v>321</v>
      </c>
      <c r="BM435" s="226" t="s">
        <v>501</v>
      </c>
    </row>
    <row r="436" s="2" customFormat="1">
      <c r="A436" s="41"/>
      <c r="B436" s="42"/>
      <c r="C436" s="43"/>
      <c r="D436" s="228" t="s">
        <v>202</v>
      </c>
      <c r="E436" s="43"/>
      <c r="F436" s="229" t="s">
        <v>502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84</v>
      </c>
    </row>
    <row r="437" s="13" customFormat="1">
      <c r="A437" s="13"/>
      <c r="B437" s="233"/>
      <c r="C437" s="234"/>
      <c r="D437" s="235" t="s">
        <v>204</v>
      </c>
      <c r="E437" s="236" t="s">
        <v>19</v>
      </c>
      <c r="F437" s="237" t="s">
        <v>205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204</v>
      </c>
      <c r="AU437" s="243" t="s">
        <v>84</v>
      </c>
      <c r="AV437" s="13" t="s">
        <v>78</v>
      </c>
      <c r="AW437" s="13" t="s">
        <v>33</v>
      </c>
      <c r="AX437" s="13" t="s">
        <v>71</v>
      </c>
      <c r="AY437" s="243" t="s">
        <v>192</v>
      </c>
    </row>
    <row r="438" s="13" customFormat="1">
      <c r="A438" s="13"/>
      <c r="B438" s="233"/>
      <c r="C438" s="234"/>
      <c r="D438" s="235" t="s">
        <v>204</v>
      </c>
      <c r="E438" s="236" t="s">
        <v>19</v>
      </c>
      <c r="F438" s="237" t="s">
        <v>478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204</v>
      </c>
      <c r="AU438" s="243" t="s">
        <v>84</v>
      </c>
      <c r="AV438" s="13" t="s">
        <v>78</v>
      </c>
      <c r="AW438" s="13" t="s">
        <v>33</v>
      </c>
      <c r="AX438" s="13" t="s">
        <v>71</v>
      </c>
      <c r="AY438" s="243" t="s">
        <v>192</v>
      </c>
    </row>
    <row r="439" s="14" customFormat="1">
      <c r="A439" s="14"/>
      <c r="B439" s="244"/>
      <c r="C439" s="245"/>
      <c r="D439" s="235" t="s">
        <v>204</v>
      </c>
      <c r="E439" s="246" t="s">
        <v>19</v>
      </c>
      <c r="F439" s="247" t="s">
        <v>78</v>
      </c>
      <c r="G439" s="245"/>
      <c r="H439" s="248">
        <v>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204</v>
      </c>
      <c r="AU439" s="254" t="s">
        <v>84</v>
      </c>
      <c r="AV439" s="14" t="s">
        <v>84</v>
      </c>
      <c r="AW439" s="14" t="s">
        <v>33</v>
      </c>
      <c r="AX439" s="14" t="s">
        <v>71</v>
      </c>
      <c r="AY439" s="254" t="s">
        <v>192</v>
      </c>
    </row>
    <row r="440" s="15" customFormat="1">
      <c r="A440" s="15"/>
      <c r="B440" s="255"/>
      <c r="C440" s="256"/>
      <c r="D440" s="235" t="s">
        <v>204</v>
      </c>
      <c r="E440" s="257" t="s">
        <v>19</v>
      </c>
      <c r="F440" s="258" t="s">
        <v>210</v>
      </c>
      <c r="G440" s="256"/>
      <c r="H440" s="259">
        <v>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204</v>
      </c>
      <c r="AU440" s="265" t="s">
        <v>84</v>
      </c>
      <c r="AV440" s="15" t="s">
        <v>200</v>
      </c>
      <c r="AW440" s="15" t="s">
        <v>33</v>
      </c>
      <c r="AX440" s="15" t="s">
        <v>78</v>
      </c>
      <c r="AY440" s="265" t="s">
        <v>192</v>
      </c>
    </row>
    <row r="441" s="2" customFormat="1" ht="16.5" customHeight="1">
      <c r="A441" s="41"/>
      <c r="B441" s="42"/>
      <c r="C441" s="266" t="s">
        <v>503</v>
      </c>
      <c r="D441" s="266" t="s">
        <v>211</v>
      </c>
      <c r="E441" s="267" t="s">
        <v>504</v>
      </c>
      <c r="F441" s="268" t="s">
        <v>505</v>
      </c>
      <c r="G441" s="269" t="s">
        <v>198</v>
      </c>
      <c r="H441" s="270">
        <v>1</v>
      </c>
      <c r="I441" s="271"/>
      <c r="J441" s="272">
        <f>ROUND(I441*H441,2)</f>
        <v>0</v>
      </c>
      <c r="K441" s="268" t="s">
        <v>199</v>
      </c>
      <c r="L441" s="273"/>
      <c r="M441" s="274" t="s">
        <v>19</v>
      </c>
      <c r="N441" s="275" t="s">
        <v>43</v>
      </c>
      <c r="O441" s="87"/>
      <c r="P441" s="224">
        <f>O441*H441</f>
        <v>0</v>
      </c>
      <c r="Q441" s="224">
        <v>0.00014999999999999999</v>
      </c>
      <c r="R441" s="224">
        <f>Q441*H441</f>
        <v>0.00014999999999999999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423</v>
      </c>
      <c r="AT441" s="226" t="s">
        <v>211</v>
      </c>
      <c r="AU441" s="226" t="s">
        <v>84</v>
      </c>
      <c r="AY441" s="20" t="s">
        <v>192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84</v>
      </c>
      <c r="BK441" s="227">
        <f>ROUND(I441*H441,2)</f>
        <v>0</v>
      </c>
      <c r="BL441" s="20" t="s">
        <v>321</v>
      </c>
      <c r="BM441" s="226" t="s">
        <v>506</v>
      </c>
    </row>
    <row r="442" s="13" customFormat="1">
      <c r="A442" s="13"/>
      <c r="B442" s="233"/>
      <c r="C442" s="234"/>
      <c r="D442" s="235" t="s">
        <v>204</v>
      </c>
      <c r="E442" s="236" t="s">
        <v>19</v>
      </c>
      <c r="F442" s="237" t="s">
        <v>205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204</v>
      </c>
      <c r="AU442" s="243" t="s">
        <v>84</v>
      </c>
      <c r="AV442" s="13" t="s">
        <v>78</v>
      </c>
      <c r="AW442" s="13" t="s">
        <v>33</v>
      </c>
      <c r="AX442" s="13" t="s">
        <v>71</v>
      </c>
      <c r="AY442" s="243" t="s">
        <v>192</v>
      </c>
    </row>
    <row r="443" s="13" customFormat="1">
      <c r="A443" s="13"/>
      <c r="B443" s="233"/>
      <c r="C443" s="234"/>
      <c r="D443" s="235" t="s">
        <v>204</v>
      </c>
      <c r="E443" s="236" t="s">
        <v>19</v>
      </c>
      <c r="F443" s="237" t="s">
        <v>478</v>
      </c>
      <c r="G443" s="234"/>
      <c r="H443" s="236" t="s">
        <v>19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204</v>
      </c>
      <c r="AU443" s="243" t="s">
        <v>84</v>
      </c>
      <c r="AV443" s="13" t="s">
        <v>78</v>
      </c>
      <c r="AW443" s="13" t="s">
        <v>33</v>
      </c>
      <c r="AX443" s="13" t="s">
        <v>71</v>
      </c>
      <c r="AY443" s="243" t="s">
        <v>192</v>
      </c>
    </row>
    <row r="444" s="14" customFormat="1">
      <c r="A444" s="14"/>
      <c r="B444" s="244"/>
      <c r="C444" s="245"/>
      <c r="D444" s="235" t="s">
        <v>204</v>
      </c>
      <c r="E444" s="246" t="s">
        <v>19</v>
      </c>
      <c r="F444" s="247" t="s">
        <v>78</v>
      </c>
      <c r="G444" s="245"/>
      <c r="H444" s="248">
        <v>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204</v>
      </c>
      <c r="AU444" s="254" t="s">
        <v>84</v>
      </c>
      <c r="AV444" s="14" t="s">
        <v>84</v>
      </c>
      <c r="AW444" s="14" t="s">
        <v>33</v>
      </c>
      <c r="AX444" s="14" t="s">
        <v>71</v>
      </c>
      <c r="AY444" s="254" t="s">
        <v>192</v>
      </c>
    </row>
    <row r="445" s="15" customFormat="1">
      <c r="A445" s="15"/>
      <c r="B445" s="255"/>
      <c r="C445" s="256"/>
      <c r="D445" s="235" t="s">
        <v>204</v>
      </c>
      <c r="E445" s="257" t="s">
        <v>19</v>
      </c>
      <c r="F445" s="258" t="s">
        <v>210</v>
      </c>
      <c r="G445" s="256"/>
      <c r="H445" s="259">
        <v>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204</v>
      </c>
      <c r="AU445" s="265" t="s">
        <v>84</v>
      </c>
      <c r="AV445" s="15" t="s">
        <v>200</v>
      </c>
      <c r="AW445" s="15" t="s">
        <v>33</v>
      </c>
      <c r="AX445" s="15" t="s">
        <v>78</v>
      </c>
      <c r="AY445" s="265" t="s">
        <v>192</v>
      </c>
    </row>
    <row r="446" s="2" customFormat="1" ht="16.5" customHeight="1">
      <c r="A446" s="41"/>
      <c r="B446" s="42"/>
      <c r="C446" s="215" t="s">
        <v>507</v>
      </c>
      <c r="D446" s="215" t="s">
        <v>195</v>
      </c>
      <c r="E446" s="216" t="s">
        <v>508</v>
      </c>
      <c r="F446" s="217" t="s">
        <v>509</v>
      </c>
      <c r="G446" s="218" t="s">
        <v>198</v>
      </c>
      <c r="H446" s="219">
        <v>1</v>
      </c>
      <c r="I446" s="220"/>
      <c r="J446" s="221">
        <f>ROUND(I446*H446,2)</f>
        <v>0</v>
      </c>
      <c r="K446" s="217" t="s">
        <v>199</v>
      </c>
      <c r="L446" s="47"/>
      <c r="M446" s="222" t="s">
        <v>19</v>
      </c>
      <c r="N446" s="223" t="s">
        <v>43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321</v>
      </c>
      <c r="AT446" s="226" t="s">
        <v>195</v>
      </c>
      <c r="AU446" s="226" t="s">
        <v>84</v>
      </c>
      <c r="AY446" s="20" t="s">
        <v>192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84</v>
      </c>
      <c r="BK446" s="227">
        <f>ROUND(I446*H446,2)</f>
        <v>0</v>
      </c>
      <c r="BL446" s="20" t="s">
        <v>321</v>
      </c>
      <c r="BM446" s="226" t="s">
        <v>510</v>
      </c>
    </row>
    <row r="447" s="2" customFormat="1">
      <c r="A447" s="41"/>
      <c r="B447" s="42"/>
      <c r="C447" s="43"/>
      <c r="D447" s="228" t="s">
        <v>202</v>
      </c>
      <c r="E447" s="43"/>
      <c r="F447" s="229" t="s">
        <v>511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202</v>
      </c>
      <c r="AU447" s="20" t="s">
        <v>84</v>
      </c>
    </row>
    <row r="448" s="13" customFormat="1">
      <c r="A448" s="13"/>
      <c r="B448" s="233"/>
      <c r="C448" s="234"/>
      <c r="D448" s="235" t="s">
        <v>204</v>
      </c>
      <c r="E448" s="236" t="s">
        <v>19</v>
      </c>
      <c r="F448" s="237" t="s">
        <v>205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204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192</v>
      </c>
    </row>
    <row r="449" s="13" customFormat="1">
      <c r="A449" s="13"/>
      <c r="B449" s="233"/>
      <c r="C449" s="234"/>
      <c r="D449" s="235" t="s">
        <v>204</v>
      </c>
      <c r="E449" s="236" t="s">
        <v>19</v>
      </c>
      <c r="F449" s="237" t="s">
        <v>478</v>
      </c>
      <c r="G449" s="234"/>
      <c r="H449" s="236" t="s">
        <v>19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204</v>
      </c>
      <c r="AU449" s="243" t="s">
        <v>84</v>
      </c>
      <c r="AV449" s="13" t="s">
        <v>78</v>
      </c>
      <c r="AW449" s="13" t="s">
        <v>33</v>
      </c>
      <c r="AX449" s="13" t="s">
        <v>71</v>
      </c>
      <c r="AY449" s="243" t="s">
        <v>192</v>
      </c>
    </row>
    <row r="450" s="14" customFormat="1">
      <c r="A450" s="14"/>
      <c r="B450" s="244"/>
      <c r="C450" s="245"/>
      <c r="D450" s="235" t="s">
        <v>204</v>
      </c>
      <c r="E450" s="246" t="s">
        <v>19</v>
      </c>
      <c r="F450" s="247" t="s">
        <v>78</v>
      </c>
      <c r="G450" s="245"/>
      <c r="H450" s="248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204</v>
      </c>
      <c r="AU450" s="254" t="s">
        <v>84</v>
      </c>
      <c r="AV450" s="14" t="s">
        <v>84</v>
      </c>
      <c r="AW450" s="14" t="s">
        <v>33</v>
      </c>
      <c r="AX450" s="14" t="s">
        <v>71</v>
      </c>
      <c r="AY450" s="254" t="s">
        <v>192</v>
      </c>
    </row>
    <row r="451" s="15" customFormat="1">
      <c r="A451" s="15"/>
      <c r="B451" s="255"/>
      <c r="C451" s="256"/>
      <c r="D451" s="235" t="s">
        <v>204</v>
      </c>
      <c r="E451" s="257" t="s">
        <v>19</v>
      </c>
      <c r="F451" s="258" t="s">
        <v>210</v>
      </c>
      <c r="G451" s="256"/>
      <c r="H451" s="259">
        <v>1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5" t="s">
        <v>204</v>
      </c>
      <c r="AU451" s="265" t="s">
        <v>84</v>
      </c>
      <c r="AV451" s="15" t="s">
        <v>200</v>
      </c>
      <c r="AW451" s="15" t="s">
        <v>33</v>
      </c>
      <c r="AX451" s="15" t="s">
        <v>78</v>
      </c>
      <c r="AY451" s="265" t="s">
        <v>192</v>
      </c>
    </row>
    <row r="452" s="2" customFormat="1" ht="16.5" customHeight="1">
      <c r="A452" s="41"/>
      <c r="B452" s="42"/>
      <c r="C452" s="266" t="s">
        <v>512</v>
      </c>
      <c r="D452" s="266" t="s">
        <v>211</v>
      </c>
      <c r="E452" s="267" t="s">
        <v>513</v>
      </c>
      <c r="F452" s="268" t="s">
        <v>514</v>
      </c>
      <c r="G452" s="269" t="s">
        <v>198</v>
      </c>
      <c r="H452" s="270">
        <v>1</v>
      </c>
      <c r="I452" s="271"/>
      <c r="J452" s="272">
        <f>ROUND(I452*H452,2)</f>
        <v>0</v>
      </c>
      <c r="K452" s="268" t="s">
        <v>199</v>
      </c>
      <c r="L452" s="273"/>
      <c r="M452" s="274" t="s">
        <v>19</v>
      </c>
      <c r="N452" s="275" t="s">
        <v>43</v>
      </c>
      <c r="O452" s="87"/>
      <c r="P452" s="224">
        <f>O452*H452</f>
        <v>0</v>
      </c>
      <c r="Q452" s="224">
        <v>0.0022000000000000001</v>
      </c>
      <c r="R452" s="224">
        <f>Q452*H452</f>
        <v>0.0022000000000000001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423</v>
      </c>
      <c r="AT452" s="226" t="s">
        <v>211</v>
      </c>
      <c r="AU452" s="226" t="s">
        <v>84</v>
      </c>
      <c r="AY452" s="20" t="s">
        <v>192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84</v>
      </c>
      <c r="BK452" s="227">
        <f>ROUND(I452*H452,2)</f>
        <v>0</v>
      </c>
      <c r="BL452" s="20" t="s">
        <v>321</v>
      </c>
      <c r="BM452" s="226" t="s">
        <v>515</v>
      </c>
    </row>
    <row r="453" s="13" customFormat="1">
      <c r="A453" s="13"/>
      <c r="B453" s="233"/>
      <c r="C453" s="234"/>
      <c r="D453" s="235" t="s">
        <v>204</v>
      </c>
      <c r="E453" s="236" t="s">
        <v>19</v>
      </c>
      <c r="F453" s="237" t="s">
        <v>205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204</v>
      </c>
      <c r="AU453" s="243" t="s">
        <v>84</v>
      </c>
      <c r="AV453" s="13" t="s">
        <v>78</v>
      </c>
      <c r="AW453" s="13" t="s">
        <v>33</v>
      </c>
      <c r="AX453" s="13" t="s">
        <v>71</v>
      </c>
      <c r="AY453" s="243" t="s">
        <v>192</v>
      </c>
    </row>
    <row r="454" s="13" customFormat="1">
      <c r="A454" s="13"/>
      <c r="B454" s="233"/>
      <c r="C454" s="234"/>
      <c r="D454" s="235" t="s">
        <v>204</v>
      </c>
      <c r="E454" s="236" t="s">
        <v>19</v>
      </c>
      <c r="F454" s="237" t="s">
        <v>478</v>
      </c>
      <c r="G454" s="234"/>
      <c r="H454" s="236" t="s">
        <v>19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204</v>
      </c>
      <c r="AU454" s="243" t="s">
        <v>84</v>
      </c>
      <c r="AV454" s="13" t="s">
        <v>78</v>
      </c>
      <c r="AW454" s="13" t="s">
        <v>33</v>
      </c>
      <c r="AX454" s="13" t="s">
        <v>71</v>
      </c>
      <c r="AY454" s="243" t="s">
        <v>192</v>
      </c>
    </row>
    <row r="455" s="14" customFormat="1">
      <c r="A455" s="14"/>
      <c r="B455" s="244"/>
      <c r="C455" s="245"/>
      <c r="D455" s="235" t="s">
        <v>204</v>
      </c>
      <c r="E455" s="246" t="s">
        <v>19</v>
      </c>
      <c r="F455" s="247" t="s">
        <v>78</v>
      </c>
      <c r="G455" s="245"/>
      <c r="H455" s="248">
        <v>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204</v>
      </c>
      <c r="AU455" s="254" t="s">
        <v>84</v>
      </c>
      <c r="AV455" s="14" t="s">
        <v>84</v>
      </c>
      <c r="AW455" s="14" t="s">
        <v>33</v>
      </c>
      <c r="AX455" s="14" t="s">
        <v>71</v>
      </c>
      <c r="AY455" s="254" t="s">
        <v>192</v>
      </c>
    </row>
    <row r="456" s="15" customFormat="1">
      <c r="A456" s="15"/>
      <c r="B456" s="255"/>
      <c r="C456" s="256"/>
      <c r="D456" s="235" t="s">
        <v>204</v>
      </c>
      <c r="E456" s="257" t="s">
        <v>19</v>
      </c>
      <c r="F456" s="258" t="s">
        <v>210</v>
      </c>
      <c r="G456" s="256"/>
      <c r="H456" s="259">
        <v>1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204</v>
      </c>
      <c r="AU456" s="265" t="s">
        <v>84</v>
      </c>
      <c r="AV456" s="15" t="s">
        <v>200</v>
      </c>
      <c r="AW456" s="15" t="s">
        <v>33</v>
      </c>
      <c r="AX456" s="15" t="s">
        <v>78</v>
      </c>
      <c r="AY456" s="265" t="s">
        <v>192</v>
      </c>
    </row>
    <row r="457" s="2" customFormat="1" ht="16.5" customHeight="1">
      <c r="A457" s="41"/>
      <c r="B457" s="42"/>
      <c r="C457" s="266" t="s">
        <v>516</v>
      </c>
      <c r="D457" s="266" t="s">
        <v>211</v>
      </c>
      <c r="E457" s="267" t="s">
        <v>517</v>
      </c>
      <c r="F457" s="268" t="s">
        <v>518</v>
      </c>
      <c r="G457" s="269" t="s">
        <v>198</v>
      </c>
      <c r="H457" s="270">
        <v>1</v>
      </c>
      <c r="I457" s="271"/>
      <c r="J457" s="272">
        <f>ROUND(I457*H457,2)</f>
        <v>0</v>
      </c>
      <c r="K457" s="268" t="s">
        <v>199</v>
      </c>
      <c r="L457" s="273"/>
      <c r="M457" s="274" t="s">
        <v>19</v>
      </c>
      <c r="N457" s="275" t="s">
        <v>43</v>
      </c>
      <c r="O457" s="87"/>
      <c r="P457" s="224">
        <f>O457*H457</f>
        <v>0</v>
      </c>
      <c r="Q457" s="224">
        <v>0.0022000000000000001</v>
      </c>
      <c r="R457" s="224">
        <f>Q457*H457</f>
        <v>0.0022000000000000001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423</v>
      </c>
      <c r="AT457" s="226" t="s">
        <v>211</v>
      </c>
      <c r="AU457" s="226" t="s">
        <v>84</v>
      </c>
      <c r="AY457" s="20" t="s">
        <v>192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84</v>
      </c>
      <c r="BK457" s="227">
        <f>ROUND(I457*H457,2)</f>
        <v>0</v>
      </c>
      <c r="BL457" s="20" t="s">
        <v>321</v>
      </c>
      <c r="BM457" s="226" t="s">
        <v>519</v>
      </c>
    </row>
    <row r="458" s="13" customFormat="1">
      <c r="A458" s="13"/>
      <c r="B458" s="233"/>
      <c r="C458" s="234"/>
      <c r="D458" s="235" t="s">
        <v>204</v>
      </c>
      <c r="E458" s="236" t="s">
        <v>19</v>
      </c>
      <c r="F458" s="237" t="s">
        <v>205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204</v>
      </c>
      <c r="AU458" s="243" t="s">
        <v>84</v>
      </c>
      <c r="AV458" s="13" t="s">
        <v>78</v>
      </c>
      <c r="AW458" s="13" t="s">
        <v>33</v>
      </c>
      <c r="AX458" s="13" t="s">
        <v>71</v>
      </c>
      <c r="AY458" s="243" t="s">
        <v>192</v>
      </c>
    </row>
    <row r="459" s="13" customFormat="1">
      <c r="A459" s="13"/>
      <c r="B459" s="233"/>
      <c r="C459" s="234"/>
      <c r="D459" s="235" t="s">
        <v>204</v>
      </c>
      <c r="E459" s="236" t="s">
        <v>19</v>
      </c>
      <c r="F459" s="237" t="s">
        <v>478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204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192</v>
      </c>
    </row>
    <row r="460" s="14" customFormat="1">
      <c r="A460" s="14"/>
      <c r="B460" s="244"/>
      <c r="C460" s="245"/>
      <c r="D460" s="235" t="s">
        <v>204</v>
      </c>
      <c r="E460" s="246" t="s">
        <v>19</v>
      </c>
      <c r="F460" s="247" t="s">
        <v>78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204</v>
      </c>
      <c r="AU460" s="254" t="s">
        <v>84</v>
      </c>
      <c r="AV460" s="14" t="s">
        <v>84</v>
      </c>
      <c r="AW460" s="14" t="s">
        <v>33</v>
      </c>
      <c r="AX460" s="14" t="s">
        <v>71</v>
      </c>
      <c r="AY460" s="254" t="s">
        <v>192</v>
      </c>
    </row>
    <row r="461" s="15" customFormat="1">
      <c r="A461" s="15"/>
      <c r="B461" s="255"/>
      <c r="C461" s="256"/>
      <c r="D461" s="235" t="s">
        <v>204</v>
      </c>
      <c r="E461" s="257" t="s">
        <v>19</v>
      </c>
      <c r="F461" s="258" t="s">
        <v>210</v>
      </c>
      <c r="G461" s="256"/>
      <c r="H461" s="259">
        <v>1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204</v>
      </c>
      <c r="AU461" s="265" t="s">
        <v>84</v>
      </c>
      <c r="AV461" s="15" t="s">
        <v>200</v>
      </c>
      <c r="AW461" s="15" t="s">
        <v>33</v>
      </c>
      <c r="AX461" s="15" t="s">
        <v>78</v>
      </c>
      <c r="AY461" s="265" t="s">
        <v>192</v>
      </c>
    </row>
    <row r="462" s="2" customFormat="1" ht="16.5" customHeight="1">
      <c r="A462" s="41"/>
      <c r="B462" s="42"/>
      <c r="C462" s="215" t="s">
        <v>520</v>
      </c>
      <c r="D462" s="215" t="s">
        <v>195</v>
      </c>
      <c r="E462" s="216" t="s">
        <v>521</v>
      </c>
      <c r="F462" s="217" t="s">
        <v>522</v>
      </c>
      <c r="G462" s="218" t="s">
        <v>198</v>
      </c>
      <c r="H462" s="219">
        <v>1</v>
      </c>
      <c r="I462" s="220"/>
      <c r="J462" s="221">
        <f>ROUND(I462*H462,2)</f>
        <v>0</v>
      </c>
      <c r="K462" s="217" t="s">
        <v>199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321</v>
      </c>
      <c r="AT462" s="226" t="s">
        <v>195</v>
      </c>
      <c r="AU462" s="226" t="s">
        <v>84</v>
      </c>
      <c r="AY462" s="20" t="s">
        <v>192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84</v>
      </c>
      <c r="BK462" s="227">
        <f>ROUND(I462*H462,2)</f>
        <v>0</v>
      </c>
      <c r="BL462" s="20" t="s">
        <v>321</v>
      </c>
      <c r="BM462" s="226" t="s">
        <v>523</v>
      </c>
    </row>
    <row r="463" s="2" customFormat="1">
      <c r="A463" s="41"/>
      <c r="B463" s="42"/>
      <c r="C463" s="43"/>
      <c r="D463" s="228" t="s">
        <v>202</v>
      </c>
      <c r="E463" s="43"/>
      <c r="F463" s="229" t="s">
        <v>524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202</v>
      </c>
      <c r="AU463" s="20" t="s">
        <v>84</v>
      </c>
    </row>
    <row r="464" s="13" customFormat="1">
      <c r="A464" s="13"/>
      <c r="B464" s="233"/>
      <c r="C464" s="234"/>
      <c r="D464" s="235" t="s">
        <v>204</v>
      </c>
      <c r="E464" s="236" t="s">
        <v>19</v>
      </c>
      <c r="F464" s="237" t="s">
        <v>205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204</v>
      </c>
      <c r="AU464" s="243" t="s">
        <v>84</v>
      </c>
      <c r="AV464" s="13" t="s">
        <v>78</v>
      </c>
      <c r="AW464" s="13" t="s">
        <v>33</v>
      </c>
      <c r="AX464" s="13" t="s">
        <v>71</v>
      </c>
      <c r="AY464" s="243" t="s">
        <v>192</v>
      </c>
    </row>
    <row r="465" s="13" customFormat="1">
      <c r="A465" s="13"/>
      <c r="B465" s="233"/>
      <c r="C465" s="234"/>
      <c r="D465" s="235" t="s">
        <v>204</v>
      </c>
      <c r="E465" s="236" t="s">
        <v>19</v>
      </c>
      <c r="F465" s="237" t="s">
        <v>477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204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192</v>
      </c>
    </row>
    <row r="466" s="14" customFormat="1">
      <c r="A466" s="14"/>
      <c r="B466" s="244"/>
      <c r="C466" s="245"/>
      <c r="D466" s="235" t="s">
        <v>204</v>
      </c>
      <c r="E466" s="246" t="s">
        <v>19</v>
      </c>
      <c r="F466" s="247" t="s">
        <v>78</v>
      </c>
      <c r="G466" s="245"/>
      <c r="H466" s="248">
        <v>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204</v>
      </c>
      <c r="AU466" s="254" t="s">
        <v>84</v>
      </c>
      <c r="AV466" s="14" t="s">
        <v>84</v>
      </c>
      <c r="AW466" s="14" t="s">
        <v>33</v>
      </c>
      <c r="AX466" s="14" t="s">
        <v>71</v>
      </c>
      <c r="AY466" s="254" t="s">
        <v>192</v>
      </c>
    </row>
    <row r="467" s="15" customFormat="1">
      <c r="A467" s="15"/>
      <c r="B467" s="255"/>
      <c r="C467" s="256"/>
      <c r="D467" s="235" t="s">
        <v>204</v>
      </c>
      <c r="E467" s="257" t="s">
        <v>19</v>
      </c>
      <c r="F467" s="258" t="s">
        <v>210</v>
      </c>
      <c r="G467" s="256"/>
      <c r="H467" s="259">
        <v>1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204</v>
      </c>
      <c r="AU467" s="265" t="s">
        <v>84</v>
      </c>
      <c r="AV467" s="15" t="s">
        <v>200</v>
      </c>
      <c r="AW467" s="15" t="s">
        <v>33</v>
      </c>
      <c r="AX467" s="15" t="s">
        <v>78</v>
      </c>
      <c r="AY467" s="265" t="s">
        <v>192</v>
      </c>
    </row>
    <row r="468" s="2" customFormat="1" ht="16.5" customHeight="1">
      <c r="A468" s="41"/>
      <c r="B468" s="42"/>
      <c r="C468" s="266" t="s">
        <v>525</v>
      </c>
      <c r="D468" s="266" t="s">
        <v>211</v>
      </c>
      <c r="E468" s="267" t="s">
        <v>513</v>
      </c>
      <c r="F468" s="268" t="s">
        <v>514</v>
      </c>
      <c r="G468" s="269" t="s">
        <v>198</v>
      </c>
      <c r="H468" s="270">
        <v>1</v>
      </c>
      <c r="I468" s="271"/>
      <c r="J468" s="272">
        <f>ROUND(I468*H468,2)</f>
        <v>0</v>
      </c>
      <c r="K468" s="268" t="s">
        <v>199</v>
      </c>
      <c r="L468" s="273"/>
      <c r="M468" s="274" t="s">
        <v>19</v>
      </c>
      <c r="N468" s="275" t="s">
        <v>43</v>
      </c>
      <c r="O468" s="87"/>
      <c r="P468" s="224">
        <f>O468*H468</f>
        <v>0</v>
      </c>
      <c r="Q468" s="224">
        <v>0.0022000000000000001</v>
      </c>
      <c r="R468" s="224">
        <f>Q468*H468</f>
        <v>0.0022000000000000001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423</v>
      </c>
      <c r="AT468" s="226" t="s">
        <v>211</v>
      </c>
      <c r="AU468" s="226" t="s">
        <v>84</v>
      </c>
      <c r="AY468" s="20" t="s">
        <v>192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84</v>
      </c>
      <c r="BK468" s="227">
        <f>ROUND(I468*H468,2)</f>
        <v>0</v>
      </c>
      <c r="BL468" s="20" t="s">
        <v>321</v>
      </c>
      <c r="BM468" s="226" t="s">
        <v>526</v>
      </c>
    </row>
    <row r="469" s="13" customFormat="1">
      <c r="A469" s="13"/>
      <c r="B469" s="233"/>
      <c r="C469" s="234"/>
      <c r="D469" s="235" t="s">
        <v>204</v>
      </c>
      <c r="E469" s="236" t="s">
        <v>19</v>
      </c>
      <c r="F469" s="237" t="s">
        <v>205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204</v>
      </c>
      <c r="AU469" s="243" t="s">
        <v>84</v>
      </c>
      <c r="AV469" s="13" t="s">
        <v>78</v>
      </c>
      <c r="AW469" s="13" t="s">
        <v>33</v>
      </c>
      <c r="AX469" s="13" t="s">
        <v>71</v>
      </c>
      <c r="AY469" s="243" t="s">
        <v>192</v>
      </c>
    </row>
    <row r="470" s="13" customFormat="1">
      <c r="A470" s="13"/>
      <c r="B470" s="233"/>
      <c r="C470" s="234"/>
      <c r="D470" s="235" t="s">
        <v>204</v>
      </c>
      <c r="E470" s="236" t="s">
        <v>19</v>
      </c>
      <c r="F470" s="237" t="s">
        <v>477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204</v>
      </c>
      <c r="AU470" s="243" t="s">
        <v>84</v>
      </c>
      <c r="AV470" s="13" t="s">
        <v>78</v>
      </c>
      <c r="AW470" s="13" t="s">
        <v>33</v>
      </c>
      <c r="AX470" s="13" t="s">
        <v>71</v>
      </c>
      <c r="AY470" s="243" t="s">
        <v>192</v>
      </c>
    </row>
    <row r="471" s="14" customFormat="1">
      <c r="A471" s="14"/>
      <c r="B471" s="244"/>
      <c r="C471" s="245"/>
      <c r="D471" s="235" t="s">
        <v>204</v>
      </c>
      <c r="E471" s="246" t="s">
        <v>19</v>
      </c>
      <c r="F471" s="247" t="s">
        <v>78</v>
      </c>
      <c r="G471" s="245"/>
      <c r="H471" s="248">
        <v>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204</v>
      </c>
      <c r="AU471" s="254" t="s">
        <v>84</v>
      </c>
      <c r="AV471" s="14" t="s">
        <v>84</v>
      </c>
      <c r="AW471" s="14" t="s">
        <v>33</v>
      </c>
      <c r="AX471" s="14" t="s">
        <v>71</v>
      </c>
      <c r="AY471" s="254" t="s">
        <v>192</v>
      </c>
    </row>
    <row r="472" s="15" customFormat="1">
      <c r="A472" s="15"/>
      <c r="B472" s="255"/>
      <c r="C472" s="256"/>
      <c r="D472" s="235" t="s">
        <v>204</v>
      </c>
      <c r="E472" s="257" t="s">
        <v>19</v>
      </c>
      <c r="F472" s="258" t="s">
        <v>210</v>
      </c>
      <c r="G472" s="256"/>
      <c r="H472" s="259">
        <v>1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204</v>
      </c>
      <c r="AU472" s="265" t="s">
        <v>84</v>
      </c>
      <c r="AV472" s="15" t="s">
        <v>200</v>
      </c>
      <c r="AW472" s="15" t="s">
        <v>33</v>
      </c>
      <c r="AX472" s="15" t="s">
        <v>78</v>
      </c>
      <c r="AY472" s="265" t="s">
        <v>192</v>
      </c>
    </row>
    <row r="473" s="2" customFormat="1" ht="16.5" customHeight="1">
      <c r="A473" s="41"/>
      <c r="B473" s="42"/>
      <c r="C473" s="266" t="s">
        <v>527</v>
      </c>
      <c r="D473" s="266" t="s">
        <v>211</v>
      </c>
      <c r="E473" s="267" t="s">
        <v>528</v>
      </c>
      <c r="F473" s="268" t="s">
        <v>529</v>
      </c>
      <c r="G473" s="269" t="s">
        <v>198</v>
      </c>
      <c r="H473" s="270">
        <v>1</v>
      </c>
      <c r="I473" s="271"/>
      <c r="J473" s="272">
        <f>ROUND(I473*H473,2)</f>
        <v>0</v>
      </c>
      <c r="K473" s="268" t="s">
        <v>199</v>
      </c>
      <c r="L473" s="273"/>
      <c r="M473" s="274" t="s">
        <v>19</v>
      </c>
      <c r="N473" s="275" t="s">
        <v>43</v>
      </c>
      <c r="O473" s="87"/>
      <c r="P473" s="224">
        <f>O473*H473</f>
        <v>0</v>
      </c>
      <c r="Q473" s="224">
        <v>0.0022000000000000001</v>
      </c>
      <c r="R473" s="224">
        <f>Q473*H473</f>
        <v>0.0022000000000000001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423</v>
      </c>
      <c r="AT473" s="226" t="s">
        <v>211</v>
      </c>
      <c r="AU473" s="226" t="s">
        <v>84</v>
      </c>
      <c r="AY473" s="20" t="s">
        <v>192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84</v>
      </c>
      <c r="BK473" s="227">
        <f>ROUND(I473*H473,2)</f>
        <v>0</v>
      </c>
      <c r="BL473" s="20" t="s">
        <v>321</v>
      </c>
      <c r="BM473" s="226" t="s">
        <v>530</v>
      </c>
    </row>
    <row r="474" s="13" customFormat="1">
      <c r="A474" s="13"/>
      <c r="B474" s="233"/>
      <c r="C474" s="234"/>
      <c r="D474" s="235" t="s">
        <v>204</v>
      </c>
      <c r="E474" s="236" t="s">
        <v>19</v>
      </c>
      <c r="F474" s="237" t="s">
        <v>205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204</v>
      </c>
      <c r="AU474" s="243" t="s">
        <v>84</v>
      </c>
      <c r="AV474" s="13" t="s">
        <v>78</v>
      </c>
      <c r="AW474" s="13" t="s">
        <v>33</v>
      </c>
      <c r="AX474" s="13" t="s">
        <v>71</v>
      </c>
      <c r="AY474" s="243" t="s">
        <v>192</v>
      </c>
    </row>
    <row r="475" s="13" customFormat="1">
      <c r="A475" s="13"/>
      <c r="B475" s="233"/>
      <c r="C475" s="234"/>
      <c r="D475" s="235" t="s">
        <v>204</v>
      </c>
      <c r="E475" s="236" t="s">
        <v>19</v>
      </c>
      <c r="F475" s="237" t="s">
        <v>477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204</v>
      </c>
      <c r="AU475" s="243" t="s">
        <v>84</v>
      </c>
      <c r="AV475" s="13" t="s">
        <v>78</v>
      </c>
      <c r="AW475" s="13" t="s">
        <v>33</v>
      </c>
      <c r="AX475" s="13" t="s">
        <v>71</v>
      </c>
      <c r="AY475" s="243" t="s">
        <v>192</v>
      </c>
    </row>
    <row r="476" s="14" customFormat="1">
      <c r="A476" s="14"/>
      <c r="B476" s="244"/>
      <c r="C476" s="245"/>
      <c r="D476" s="235" t="s">
        <v>204</v>
      </c>
      <c r="E476" s="246" t="s">
        <v>19</v>
      </c>
      <c r="F476" s="247" t="s">
        <v>78</v>
      </c>
      <c r="G476" s="245"/>
      <c r="H476" s="248">
        <v>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204</v>
      </c>
      <c r="AU476" s="254" t="s">
        <v>84</v>
      </c>
      <c r="AV476" s="14" t="s">
        <v>84</v>
      </c>
      <c r="AW476" s="14" t="s">
        <v>33</v>
      </c>
      <c r="AX476" s="14" t="s">
        <v>71</v>
      </c>
      <c r="AY476" s="254" t="s">
        <v>192</v>
      </c>
    </row>
    <row r="477" s="15" customFormat="1">
      <c r="A477" s="15"/>
      <c r="B477" s="255"/>
      <c r="C477" s="256"/>
      <c r="D477" s="235" t="s">
        <v>204</v>
      </c>
      <c r="E477" s="257" t="s">
        <v>19</v>
      </c>
      <c r="F477" s="258" t="s">
        <v>210</v>
      </c>
      <c r="G477" s="256"/>
      <c r="H477" s="259">
        <v>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204</v>
      </c>
      <c r="AU477" s="265" t="s">
        <v>84</v>
      </c>
      <c r="AV477" s="15" t="s">
        <v>200</v>
      </c>
      <c r="AW477" s="15" t="s">
        <v>33</v>
      </c>
      <c r="AX477" s="15" t="s">
        <v>78</v>
      </c>
      <c r="AY477" s="265" t="s">
        <v>192</v>
      </c>
    </row>
    <row r="478" s="2" customFormat="1" ht="16.5" customHeight="1">
      <c r="A478" s="41"/>
      <c r="B478" s="42"/>
      <c r="C478" s="266" t="s">
        <v>531</v>
      </c>
      <c r="D478" s="266" t="s">
        <v>211</v>
      </c>
      <c r="E478" s="267" t="s">
        <v>532</v>
      </c>
      <c r="F478" s="268" t="s">
        <v>533</v>
      </c>
      <c r="G478" s="269" t="s">
        <v>198</v>
      </c>
      <c r="H478" s="270">
        <v>1</v>
      </c>
      <c r="I478" s="271"/>
      <c r="J478" s="272">
        <f>ROUND(I478*H478,2)</f>
        <v>0</v>
      </c>
      <c r="K478" s="268" t="s">
        <v>199</v>
      </c>
      <c r="L478" s="273"/>
      <c r="M478" s="274" t="s">
        <v>19</v>
      </c>
      <c r="N478" s="275" t="s">
        <v>43</v>
      </c>
      <c r="O478" s="87"/>
      <c r="P478" s="224">
        <f>O478*H478</f>
        <v>0</v>
      </c>
      <c r="Q478" s="224">
        <v>0.00014999999999999999</v>
      </c>
      <c r="R478" s="224">
        <f>Q478*H478</f>
        <v>0.00014999999999999999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423</v>
      </c>
      <c r="AT478" s="226" t="s">
        <v>211</v>
      </c>
      <c r="AU478" s="226" t="s">
        <v>84</v>
      </c>
      <c r="AY478" s="20" t="s">
        <v>192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84</v>
      </c>
      <c r="BK478" s="227">
        <f>ROUND(I478*H478,2)</f>
        <v>0</v>
      </c>
      <c r="BL478" s="20" t="s">
        <v>321</v>
      </c>
      <c r="BM478" s="226" t="s">
        <v>534</v>
      </c>
    </row>
    <row r="479" s="13" customFormat="1">
      <c r="A479" s="13"/>
      <c r="B479" s="233"/>
      <c r="C479" s="234"/>
      <c r="D479" s="235" t="s">
        <v>204</v>
      </c>
      <c r="E479" s="236" t="s">
        <v>19</v>
      </c>
      <c r="F479" s="237" t="s">
        <v>205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204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192</v>
      </c>
    </row>
    <row r="480" s="13" customFormat="1">
      <c r="A480" s="13"/>
      <c r="B480" s="233"/>
      <c r="C480" s="234"/>
      <c r="D480" s="235" t="s">
        <v>204</v>
      </c>
      <c r="E480" s="236" t="s">
        <v>19</v>
      </c>
      <c r="F480" s="237" t="s">
        <v>477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204</v>
      </c>
      <c r="AU480" s="243" t="s">
        <v>84</v>
      </c>
      <c r="AV480" s="13" t="s">
        <v>78</v>
      </c>
      <c r="AW480" s="13" t="s">
        <v>33</v>
      </c>
      <c r="AX480" s="13" t="s">
        <v>71</v>
      </c>
      <c r="AY480" s="243" t="s">
        <v>192</v>
      </c>
    </row>
    <row r="481" s="14" customFormat="1">
      <c r="A481" s="14"/>
      <c r="B481" s="244"/>
      <c r="C481" s="245"/>
      <c r="D481" s="235" t="s">
        <v>204</v>
      </c>
      <c r="E481" s="246" t="s">
        <v>19</v>
      </c>
      <c r="F481" s="247" t="s">
        <v>78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204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192</v>
      </c>
    </row>
    <row r="482" s="15" customFormat="1">
      <c r="A482" s="15"/>
      <c r="B482" s="255"/>
      <c r="C482" s="256"/>
      <c r="D482" s="235" t="s">
        <v>204</v>
      </c>
      <c r="E482" s="257" t="s">
        <v>19</v>
      </c>
      <c r="F482" s="258" t="s">
        <v>210</v>
      </c>
      <c r="G482" s="256"/>
      <c r="H482" s="259">
        <v>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204</v>
      </c>
      <c r="AU482" s="265" t="s">
        <v>84</v>
      </c>
      <c r="AV482" s="15" t="s">
        <v>200</v>
      </c>
      <c r="AW482" s="15" t="s">
        <v>33</v>
      </c>
      <c r="AX482" s="15" t="s">
        <v>78</v>
      </c>
      <c r="AY482" s="265" t="s">
        <v>192</v>
      </c>
    </row>
    <row r="483" s="2" customFormat="1" ht="16.5" customHeight="1">
      <c r="A483" s="41"/>
      <c r="B483" s="42"/>
      <c r="C483" s="215" t="s">
        <v>535</v>
      </c>
      <c r="D483" s="215" t="s">
        <v>195</v>
      </c>
      <c r="E483" s="216" t="s">
        <v>536</v>
      </c>
      <c r="F483" s="217" t="s">
        <v>537</v>
      </c>
      <c r="G483" s="218" t="s">
        <v>198</v>
      </c>
      <c r="H483" s="219">
        <v>1</v>
      </c>
      <c r="I483" s="220"/>
      <c r="J483" s="221">
        <f>ROUND(I483*H483,2)</f>
        <v>0</v>
      </c>
      <c r="K483" s="217" t="s">
        <v>199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0.024</v>
      </c>
      <c r="T483" s="225">
        <f>S483*H483</f>
        <v>0.024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321</v>
      </c>
      <c r="AT483" s="226" t="s">
        <v>195</v>
      </c>
      <c r="AU483" s="226" t="s">
        <v>84</v>
      </c>
      <c r="AY483" s="20" t="s">
        <v>192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321</v>
      </c>
      <c r="BM483" s="226" t="s">
        <v>538</v>
      </c>
    </row>
    <row r="484" s="2" customFormat="1">
      <c r="A484" s="41"/>
      <c r="B484" s="42"/>
      <c r="C484" s="43"/>
      <c r="D484" s="228" t="s">
        <v>202</v>
      </c>
      <c r="E484" s="43"/>
      <c r="F484" s="229" t="s">
        <v>539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202</v>
      </c>
      <c r="AU484" s="20" t="s">
        <v>84</v>
      </c>
    </row>
    <row r="485" s="13" customFormat="1">
      <c r="A485" s="13"/>
      <c r="B485" s="233"/>
      <c r="C485" s="234"/>
      <c r="D485" s="235" t="s">
        <v>204</v>
      </c>
      <c r="E485" s="236" t="s">
        <v>19</v>
      </c>
      <c r="F485" s="237" t="s">
        <v>458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204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192</v>
      </c>
    </row>
    <row r="486" s="13" customFormat="1">
      <c r="A486" s="13"/>
      <c r="B486" s="233"/>
      <c r="C486" s="234"/>
      <c r="D486" s="235" t="s">
        <v>204</v>
      </c>
      <c r="E486" s="236" t="s">
        <v>19</v>
      </c>
      <c r="F486" s="237" t="s">
        <v>282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204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192</v>
      </c>
    </row>
    <row r="487" s="14" customFormat="1">
      <c r="A487" s="14"/>
      <c r="B487" s="244"/>
      <c r="C487" s="245"/>
      <c r="D487" s="235" t="s">
        <v>204</v>
      </c>
      <c r="E487" s="246" t="s">
        <v>19</v>
      </c>
      <c r="F487" s="247" t="s">
        <v>78</v>
      </c>
      <c r="G487" s="245"/>
      <c r="H487" s="248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204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192</v>
      </c>
    </row>
    <row r="488" s="15" customFormat="1">
      <c r="A488" s="15"/>
      <c r="B488" s="255"/>
      <c r="C488" s="256"/>
      <c r="D488" s="235" t="s">
        <v>204</v>
      </c>
      <c r="E488" s="257" t="s">
        <v>19</v>
      </c>
      <c r="F488" s="258" t="s">
        <v>210</v>
      </c>
      <c r="G488" s="256"/>
      <c r="H488" s="259">
        <v>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204</v>
      </c>
      <c r="AU488" s="265" t="s">
        <v>84</v>
      </c>
      <c r="AV488" s="15" t="s">
        <v>200</v>
      </c>
      <c r="AW488" s="15" t="s">
        <v>33</v>
      </c>
      <c r="AX488" s="15" t="s">
        <v>78</v>
      </c>
      <c r="AY488" s="265" t="s">
        <v>192</v>
      </c>
    </row>
    <row r="489" s="2" customFormat="1" ht="16.5" customHeight="1">
      <c r="A489" s="41"/>
      <c r="B489" s="42"/>
      <c r="C489" s="215" t="s">
        <v>540</v>
      </c>
      <c r="D489" s="215" t="s">
        <v>195</v>
      </c>
      <c r="E489" s="216" t="s">
        <v>541</v>
      </c>
      <c r="F489" s="217" t="s">
        <v>542</v>
      </c>
      <c r="G489" s="218" t="s">
        <v>198</v>
      </c>
      <c r="H489" s="219">
        <v>1</v>
      </c>
      <c r="I489" s="220"/>
      <c r="J489" s="221">
        <f>ROUND(I489*H489,2)</f>
        <v>0</v>
      </c>
      <c r="K489" s="217" t="s">
        <v>490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321</v>
      </c>
      <c r="AT489" s="226" t="s">
        <v>195</v>
      </c>
      <c r="AU489" s="226" t="s">
        <v>84</v>
      </c>
      <c r="AY489" s="20" t="s">
        <v>192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84</v>
      </c>
      <c r="BK489" s="227">
        <f>ROUND(I489*H489,2)</f>
        <v>0</v>
      </c>
      <c r="BL489" s="20" t="s">
        <v>321</v>
      </c>
      <c r="BM489" s="226" t="s">
        <v>543</v>
      </c>
    </row>
    <row r="490" s="14" customFormat="1">
      <c r="A490" s="14"/>
      <c r="B490" s="244"/>
      <c r="C490" s="245"/>
      <c r="D490" s="235" t="s">
        <v>204</v>
      </c>
      <c r="E490" s="246" t="s">
        <v>19</v>
      </c>
      <c r="F490" s="247" t="s">
        <v>78</v>
      </c>
      <c r="G490" s="245"/>
      <c r="H490" s="248">
        <v>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204</v>
      </c>
      <c r="AU490" s="254" t="s">
        <v>84</v>
      </c>
      <c r="AV490" s="14" t="s">
        <v>84</v>
      </c>
      <c r="AW490" s="14" t="s">
        <v>33</v>
      </c>
      <c r="AX490" s="14" t="s">
        <v>71</v>
      </c>
      <c r="AY490" s="254" t="s">
        <v>192</v>
      </c>
    </row>
    <row r="491" s="15" customFormat="1">
      <c r="A491" s="15"/>
      <c r="B491" s="255"/>
      <c r="C491" s="256"/>
      <c r="D491" s="235" t="s">
        <v>204</v>
      </c>
      <c r="E491" s="257" t="s">
        <v>19</v>
      </c>
      <c r="F491" s="258" t="s">
        <v>210</v>
      </c>
      <c r="G491" s="256"/>
      <c r="H491" s="259">
        <v>1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204</v>
      </c>
      <c r="AU491" s="265" t="s">
        <v>84</v>
      </c>
      <c r="AV491" s="15" t="s">
        <v>200</v>
      </c>
      <c r="AW491" s="15" t="s">
        <v>33</v>
      </c>
      <c r="AX491" s="15" t="s">
        <v>78</v>
      </c>
      <c r="AY491" s="265" t="s">
        <v>192</v>
      </c>
    </row>
    <row r="492" s="2" customFormat="1" ht="16.5" customHeight="1">
      <c r="A492" s="41"/>
      <c r="B492" s="42"/>
      <c r="C492" s="215" t="s">
        <v>544</v>
      </c>
      <c r="D492" s="215" t="s">
        <v>195</v>
      </c>
      <c r="E492" s="216" t="s">
        <v>545</v>
      </c>
      <c r="F492" s="217" t="s">
        <v>546</v>
      </c>
      <c r="G492" s="218" t="s">
        <v>198</v>
      </c>
      <c r="H492" s="219">
        <v>1</v>
      </c>
      <c r="I492" s="220"/>
      <c r="J492" s="221">
        <f>ROUND(I492*H492,2)</f>
        <v>0</v>
      </c>
      <c r="K492" s="217" t="s">
        <v>199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321</v>
      </c>
      <c r="AT492" s="226" t="s">
        <v>195</v>
      </c>
      <c r="AU492" s="226" t="s">
        <v>84</v>
      </c>
      <c r="AY492" s="20" t="s">
        <v>192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84</v>
      </c>
      <c r="BK492" s="227">
        <f>ROUND(I492*H492,2)</f>
        <v>0</v>
      </c>
      <c r="BL492" s="20" t="s">
        <v>321</v>
      </c>
      <c r="BM492" s="226" t="s">
        <v>547</v>
      </c>
    </row>
    <row r="493" s="2" customFormat="1">
      <c r="A493" s="41"/>
      <c r="B493" s="42"/>
      <c r="C493" s="43"/>
      <c r="D493" s="228" t="s">
        <v>202</v>
      </c>
      <c r="E493" s="43"/>
      <c r="F493" s="229" t="s">
        <v>548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202</v>
      </c>
      <c r="AU493" s="20" t="s">
        <v>84</v>
      </c>
    </row>
    <row r="494" s="13" customFormat="1">
      <c r="A494" s="13"/>
      <c r="B494" s="233"/>
      <c r="C494" s="234"/>
      <c r="D494" s="235" t="s">
        <v>204</v>
      </c>
      <c r="E494" s="236" t="s">
        <v>19</v>
      </c>
      <c r="F494" s="237" t="s">
        <v>205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204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192</v>
      </c>
    </row>
    <row r="495" s="13" customFormat="1">
      <c r="A495" s="13"/>
      <c r="B495" s="233"/>
      <c r="C495" s="234"/>
      <c r="D495" s="235" t="s">
        <v>204</v>
      </c>
      <c r="E495" s="236" t="s">
        <v>19</v>
      </c>
      <c r="F495" s="237" t="s">
        <v>282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204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192</v>
      </c>
    </row>
    <row r="496" s="14" customFormat="1">
      <c r="A496" s="14"/>
      <c r="B496" s="244"/>
      <c r="C496" s="245"/>
      <c r="D496" s="235" t="s">
        <v>204</v>
      </c>
      <c r="E496" s="246" t="s">
        <v>19</v>
      </c>
      <c r="F496" s="247" t="s">
        <v>78</v>
      </c>
      <c r="G496" s="245"/>
      <c r="H496" s="248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204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192</v>
      </c>
    </row>
    <row r="497" s="15" customFormat="1">
      <c r="A497" s="15"/>
      <c r="B497" s="255"/>
      <c r="C497" s="256"/>
      <c r="D497" s="235" t="s">
        <v>204</v>
      </c>
      <c r="E497" s="257" t="s">
        <v>19</v>
      </c>
      <c r="F497" s="258" t="s">
        <v>210</v>
      </c>
      <c r="G497" s="256"/>
      <c r="H497" s="259">
        <v>1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5" t="s">
        <v>204</v>
      </c>
      <c r="AU497" s="265" t="s">
        <v>84</v>
      </c>
      <c r="AV497" s="15" t="s">
        <v>200</v>
      </c>
      <c r="AW497" s="15" t="s">
        <v>33</v>
      </c>
      <c r="AX497" s="15" t="s">
        <v>78</v>
      </c>
      <c r="AY497" s="265" t="s">
        <v>192</v>
      </c>
    </row>
    <row r="498" s="2" customFormat="1" ht="16.5" customHeight="1">
      <c r="A498" s="41"/>
      <c r="B498" s="42"/>
      <c r="C498" s="266" t="s">
        <v>549</v>
      </c>
      <c r="D498" s="266" t="s">
        <v>211</v>
      </c>
      <c r="E498" s="267" t="s">
        <v>550</v>
      </c>
      <c r="F498" s="268" t="s">
        <v>551</v>
      </c>
      <c r="G498" s="269" t="s">
        <v>198</v>
      </c>
      <c r="H498" s="270">
        <v>1</v>
      </c>
      <c r="I498" s="271"/>
      <c r="J498" s="272">
        <f>ROUND(I498*H498,2)</f>
        <v>0</v>
      </c>
      <c r="K498" s="268" t="s">
        <v>199</v>
      </c>
      <c r="L498" s="273"/>
      <c r="M498" s="274" t="s">
        <v>19</v>
      </c>
      <c r="N498" s="275" t="s">
        <v>43</v>
      </c>
      <c r="O498" s="87"/>
      <c r="P498" s="224">
        <f>O498*H498</f>
        <v>0</v>
      </c>
      <c r="Q498" s="224">
        <v>0.036299999999999999</v>
      </c>
      <c r="R498" s="224">
        <f>Q498*H498</f>
        <v>0.036299999999999999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423</v>
      </c>
      <c r="AT498" s="226" t="s">
        <v>211</v>
      </c>
      <c r="AU498" s="226" t="s">
        <v>84</v>
      </c>
      <c r="AY498" s="20" t="s">
        <v>192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84</v>
      </c>
      <c r="BK498" s="227">
        <f>ROUND(I498*H498,2)</f>
        <v>0</v>
      </c>
      <c r="BL498" s="20" t="s">
        <v>321</v>
      </c>
      <c r="BM498" s="226" t="s">
        <v>552</v>
      </c>
    </row>
    <row r="499" s="13" customFormat="1">
      <c r="A499" s="13"/>
      <c r="B499" s="233"/>
      <c r="C499" s="234"/>
      <c r="D499" s="235" t="s">
        <v>204</v>
      </c>
      <c r="E499" s="236" t="s">
        <v>19</v>
      </c>
      <c r="F499" s="237" t="s">
        <v>205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204</v>
      </c>
      <c r="AU499" s="243" t="s">
        <v>84</v>
      </c>
      <c r="AV499" s="13" t="s">
        <v>78</v>
      </c>
      <c r="AW499" s="13" t="s">
        <v>33</v>
      </c>
      <c r="AX499" s="13" t="s">
        <v>71</v>
      </c>
      <c r="AY499" s="243" t="s">
        <v>192</v>
      </c>
    </row>
    <row r="500" s="13" customFormat="1">
      <c r="A500" s="13"/>
      <c r="B500" s="233"/>
      <c r="C500" s="234"/>
      <c r="D500" s="235" t="s">
        <v>204</v>
      </c>
      <c r="E500" s="236" t="s">
        <v>19</v>
      </c>
      <c r="F500" s="237" t="s">
        <v>282</v>
      </c>
      <c r="G500" s="234"/>
      <c r="H500" s="236" t="s">
        <v>19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204</v>
      </c>
      <c r="AU500" s="243" t="s">
        <v>84</v>
      </c>
      <c r="AV500" s="13" t="s">
        <v>78</v>
      </c>
      <c r="AW500" s="13" t="s">
        <v>33</v>
      </c>
      <c r="AX500" s="13" t="s">
        <v>71</v>
      </c>
      <c r="AY500" s="243" t="s">
        <v>192</v>
      </c>
    </row>
    <row r="501" s="14" customFormat="1">
      <c r="A501" s="14"/>
      <c r="B501" s="244"/>
      <c r="C501" s="245"/>
      <c r="D501" s="235" t="s">
        <v>204</v>
      </c>
      <c r="E501" s="246" t="s">
        <v>19</v>
      </c>
      <c r="F501" s="247" t="s">
        <v>78</v>
      </c>
      <c r="G501" s="245"/>
      <c r="H501" s="248">
        <v>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204</v>
      </c>
      <c r="AU501" s="254" t="s">
        <v>84</v>
      </c>
      <c r="AV501" s="14" t="s">
        <v>84</v>
      </c>
      <c r="AW501" s="14" t="s">
        <v>33</v>
      </c>
      <c r="AX501" s="14" t="s">
        <v>71</v>
      </c>
      <c r="AY501" s="254" t="s">
        <v>192</v>
      </c>
    </row>
    <row r="502" s="15" customFormat="1">
      <c r="A502" s="15"/>
      <c r="B502" s="255"/>
      <c r="C502" s="256"/>
      <c r="D502" s="235" t="s">
        <v>204</v>
      </c>
      <c r="E502" s="257" t="s">
        <v>19</v>
      </c>
      <c r="F502" s="258" t="s">
        <v>210</v>
      </c>
      <c r="G502" s="256"/>
      <c r="H502" s="259">
        <v>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204</v>
      </c>
      <c r="AU502" s="265" t="s">
        <v>84</v>
      </c>
      <c r="AV502" s="15" t="s">
        <v>200</v>
      </c>
      <c r="AW502" s="15" t="s">
        <v>33</v>
      </c>
      <c r="AX502" s="15" t="s">
        <v>78</v>
      </c>
      <c r="AY502" s="265" t="s">
        <v>192</v>
      </c>
    </row>
    <row r="503" s="2" customFormat="1" ht="21.75" customHeight="1">
      <c r="A503" s="41"/>
      <c r="B503" s="42"/>
      <c r="C503" s="215" t="s">
        <v>553</v>
      </c>
      <c r="D503" s="215" t="s">
        <v>195</v>
      </c>
      <c r="E503" s="216" t="s">
        <v>554</v>
      </c>
      <c r="F503" s="217" t="s">
        <v>555</v>
      </c>
      <c r="G503" s="218" t="s">
        <v>198</v>
      </c>
      <c r="H503" s="219">
        <v>1</v>
      </c>
      <c r="I503" s="220"/>
      <c r="J503" s="221">
        <f>ROUND(I503*H503,2)</f>
        <v>0</v>
      </c>
      <c r="K503" s="217" t="s">
        <v>199</v>
      </c>
      <c r="L503" s="47"/>
      <c r="M503" s="222" t="s">
        <v>19</v>
      </c>
      <c r="N503" s="223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0.13100000000000001</v>
      </c>
      <c r="T503" s="225">
        <f>S503*H503</f>
        <v>0.13100000000000001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321</v>
      </c>
      <c r="AT503" s="226" t="s">
        <v>195</v>
      </c>
      <c r="AU503" s="226" t="s">
        <v>84</v>
      </c>
      <c r="AY503" s="20" t="s">
        <v>192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84</v>
      </c>
      <c r="BK503" s="227">
        <f>ROUND(I503*H503,2)</f>
        <v>0</v>
      </c>
      <c r="BL503" s="20" t="s">
        <v>321</v>
      </c>
      <c r="BM503" s="226" t="s">
        <v>556</v>
      </c>
    </row>
    <row r="504" s="2" customFormat="1">
      <c r="A504" s="41"/>
      <c r="B504" s="42"/>
      <c r="C504" s="43"/>
      <c r="D504" s="228" t="s">
        <v>202</v>
      </c>
      <c r="E504" s="43"/>
      <c r="F504" s="229" t="s">
        <v>557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202</v>
      </c>
      <c r="AU504" s="20" t="s">
        <v>84</v>
      </c>
    </row>
    <row r="505" s="13" customFormat="1">
      <c r="A505" s="13"/>
      <c r="B505" s="233"/>
      <c r="C505" s="234"/>
      <c r="D505" s="235" t="s">
        <v>204</v>
      </c>
      <c r="E505" s="236" t="s">
        <v>19</v>
      </c>
      <c r="F505" s="237" t="s">
        <v>376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204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192</v>
      </c>
    </row>
    <row r="506" s="14" customFormat="1">
      <c r="A506" s="14"/>
      <c r="B506" s="244"/>
      <c r="C506" s="245"/>
      <c r="D506" s="235" t="s">
        <v>204</v>
      </c>
      <c r="E506" s="246" t="s">
        <v>19</v>
      </c>
      <c r="F506" s="247" t="s">
        <v>78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204</v>
      </c>
      <c r="AU506" s="254" t="s">
        <v>84</v>
      </c>
      <c r="AV506" s="14" t="s">
        <v>84</v>
      </c>
      <c r="AW506" s="14" t="s">
        <v>33</v>
      </c>
      <c r="AX506" s="14" t="s">
        <v>71</v>
      </c>
      <c r="AY506" s="254" t="s">
        <v>192</v>
      </c>
    </row>
    <row r="507" s="15" customFormat="1">
      <c r="A507" s="15"/>
      <c r="B507" s="255"/>
      <c r="C507" s="256"/>
      <c r="D507" s="235" t="s">
        <v>204</v>
      </c>
      <c r="E507" s="257" t="s">
        <v>19</v>
      </c>
      <c r="F507" s="258" t="s">
        <v>210</v>
      </c>
      <c r="G507" s="256"/>
      <c r="H507" s="259">
        <v>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204</v>
      </c>
      <c r="AU507" s="265" t="s">
        <v>84</v>
      </c>
      <c r="AV507" s="15" t="s">
        <v>200</v>
      </c>
      <c r="AW507" s="15" t="s">
        <v>33</v>
      </c>
      <c r="AX507" s="15" t="s">
        <v>78</v>
      </c>
      <c r="AY507" s="265" t="s">
        <v>192</v>
      </c>
    </row>
    <row r="508" s="2" customFormat="1" ht="16.5" customHeight="1">
      <c r="A508" s="41"/>
      <c r="B508" s="42"/>
      <c r="C508" s="215" t="s">
        <v>558</v>
      </c>
      <c r="D508" s="215" t="s">
        <v>195</v>
      </c>
      <c r="E508" s="216" t="s">
        <v>559</v>
      </c>
      <c r="F508" s="217" t="s">
        <v>560</v>
      </c>
      <c r="G508" s="218" t="s">
        <v>198</v>
      </c>
      <c r="H508" s="219">
        <v>1</v>
      </c>
      <c r="I508" s="220"/>
      <c r="J508" s="221">
        <f>ROUND(I508*H508,2)</f>
        <v>0</v>
      </c>
      <c r="K508" s="217" t="s">
        <v>199</v>
      </c>
      <c r="L508" s="47"/>
      <c r="M508" s="222" t="s">
        <v>19</v>
      </c>
      <c r="N508" s="223" t="s">
        <v>43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321</v>
      </c>
      <c r="AT508" s="226" t="s">
        <v>195</v>
      </c>
      <c r="AU508" s="226" t="s">
        <v>84</v>
      </c>
      <c r="AY508" s="20" t="s">
        <v>192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84</v>
      </c>
      <c r="BK508" s="227">
        <f>ROUND(I508*H508,2)</f>
        <v>0</v>
      </c>
      <c r="BL508" s="20" t="s">
        <v>321</v>
      </c>
      <c r="BM508" s="226" t="s">
        <v>561</v>
      </c>
    </row>
    <row r="509" s="2" customFormat="1">
      <c r="A509" s="41"/>
      <c r="B509" s="42"/>
      <c r="C509" s="43"/>
      <c r="D509" s="228" t="s">
        <v>202</v>
      </c>
      <c r="E509" s="43"/>
      <c r="F509" s="229" t="s">
        <v>562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202</v>
      </c>
      <c r="AU509" s="20" t="s">
        <v>84</v>
      </c>
    </row>
    <row r="510" s="13" customFormat="1">
      <c r="A510" s="13"/>
      <c r="B510" s="233"/>
      <c r="C510" s="234"/>
      <c r="D510" s="235" t="s">
        <v>204</v>
      </c>
      <c r="E510" s="236" t="s">
        <v>19</v>
      </c>
      <c r="F510" s="237" t="s">
        <v>205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204</v>
      </c>
      <c r="AU510" s="243" t="s">
        <v>84</v>
      </c>
      <c r="AV510" s="13" t="s">
        <v>78</v>
      </c>
      <c r="AW510" s="13" t="s">
        <v>33</v>
      </c>
      <c r="AX510" s="13" t="s">
        <v>71</v>
      </c>
      <c r="AY510" s="243" t="s">
        <v>192</v>
      </c>
    </row>
    <row r="511" s="14" customFormat="1">
      <c r="A511" s="14"/>
      <c r="B511" s="244"/>
      <c r="C511" s="245"/>
      <c r="D511" s="235" t="s">
        <v>204</v>
      </c>
      <c r="E511" s="246" t="s">
        <v>19</v>
      </c>
      <c r="F511" s="247" t="s">
        <v>78</v>
      </c>
      <c r="G511" s="245"/>
      <c r="H511" s="248">
        <v>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204</v>
      </c>
      <c r="AU511" s="254" t="s">
        <v>84</v>
      </c>
      <c r="AV511" s="14" t="s">
        <v>84</v>
      </c>
      <c r="AW511" s="14" t="s">
        <v>33</v>
      </c>
      <c r="AX511" s="14" t="s">
        <v>71</v>
      </c>
      <c r="AY511" s="254" t="s">
        <v>192</v>
      </c>
    </row>
    <row r="512" s="15" customFormat="1">
      <c r="A512" s="15"/>
      <c r="B512" s="255"/>
      <c r="C512" s="256"/>
      <c r="D512" s="235" t="s">
        <v>204</v>
      </c>
      <c r="E512" s="257" t="s">
        <v>19</v>
      </c>
      <c r="F512" s="258" t="s">
        <v>210</v>
      </c>
      <c r="G512" s="256"/>
      <c r="H512" s="259">
        <v>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204</v>
      </c>
      <c r="AU512" s="265" t="s">
        <v>84</v>
      </c>
      <c r="AV512" s="15" t="s">
        <v>200</v>
      </c>
      <c r="AW512" s="15" t="s">
        <v>33</v>
      </c>
      <c r="AX512" s="15" t="s">
        <v>78</v>
      </c>
      <c r="AY512" s="265" t="s">
        <v>192</v>
      </c>
    </row>
    <row r="513" s="2" customFormat="1" ht="16.5" customHeight="1">
      <c r="A513" s="41"/>
      <c r="B513" s="42"/>
      <c r="C513" s="266" t="s">
        <v>563</v>
      </c>
      <c r="D513" s="266" t="s">
        <v>211</v>
      </c>
      <c r="E513" s="267" t="s">
        <v>564</v>
      </c>
      <c r="F513" s="268" t="s">
        <v>565</v>
      </c>
      <c r="G513" s="269" t="s">
        <v>566</v>
      </c>
      <c r="H513" s="270">
        <v>1</v>
      </c>
      <c r="I513" s="271"/>
      <c r="J513" s="272">
        <f>ROUND(I513*H513,2)</f>
        <v>0</v>
      </c>
      <c r="K513" s="268" t="s">
        <v>490</v>
      </c>
      <c r="L513" s="273"/>
      <c r="M513" s="274" t="s">
        <v>19</v>
      </c>
      <c r="N513" s="275" t="s">
        <v>43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423</v>
      </c>
      <c r="AT513" s="226" t="s">
        <v>211</v>
      </c>
      <c r="AU513" s="226" t="s">
        <v>84</v>
      </c>
      <c r="AY513" s="20" t="s">
        <v>192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84</v>
      </c>
      <c r="BK513" s="227">
        <f>ROUND(I513*H513,2)</f>
        <v>0</v>
      </c>
      <c r="BL513" s="20" t="s">
        <v>321</v>
      </c>
      <c r="BM513" s="226" t="s">
        <v>567</v>
      </c>
    </row>
    <row r="514" s="13" customFormat="1">
      <c r="A514" s="13"/>
      <c r="B514" s="233"/>
      <c r="C514" s="234"/>
      <c r="D514" s="235" t="s">
        <v>204</v>
      </c>
      <c r="E514" s="236" t="s">
        <v>19</v>
      </c>
      <c r="F514" s="237" t="s">
        <v>205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204</v>
      </c>
      <c r="AU514" s="243" t="s">
        <v>84</v>
      </c>
      <c r="AV514" s="13" t="s">
        <v>78</v>
      </c>
      <c r="AW514" s="13" t="s">
        <v>33</v>
      </c>
      <c r="AX514" s="13" t="s">
        <v>71</v>
      </c>
      <c r="AY514" s="243" t="s">
        <v>192</v>
      </c>
    </row>
    <row r="515" s="14" customFormat="1">
      <c r="A515" s="14"/>
      <c r="B515" s="244"/>
      <c r="C515" s="245"/>
      <c r="D515" s="235" t="s">
        <v>204</v>
      </c>
      <c r="E515" s="246" t="s">
        <v>19</v>
      </c>
      <c r="F515" s="247" t="s">
        <v>78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204</v>
      </c>
      <c r="AU515" s="254" t="s">
        <v>84</v>
      </c>
      <c r="AV515" s="14" t="s">
        <v>84</v>
      </c>
      <c r="AW515" s="14" t="s">
        <v>33</v>
      </c>
      <c r="AX515" s="14" t="s">
        <v>71</v>
      </c>
      <c r="AY515" s="254" t="s">
        <v>192</v>
      </c>
    </row>
    <row r="516" s="15" customFormat="1">
      <c r="A516" s="15"/>
      <c r="B516" s="255"/>
      <c r="C516" s="256"/>
      <c r="D516" s="235" t="s">
        <v>204</v>
      </c>
      <c r="E516" s="257" t="s">
        <v>19</v>
      </c>
      <c r="F516" s="258" t="s">
        <v>210</v>
      </c>
      <c r="G516" s="256"/>
      <c r="H516" s="259">
        <v>1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204</v>
      </c>
      <c r="AU516" s="265" t="s">
        <v>84</v>
      </c>
      <c r="AV516" s="15" t="s">
        <v>200</v>
      </c>
      <c r="AW516" s="15" t="s">
        <v>33</v>
      </c>
      <c r="AX516" s="15" t="s">
        <v>78</v>
      </c>
      <c r="AY516" s="265" t="s">
        <v>192</v>
      </c>
    </row>
    <row r="517" s="2" customFormat="1" ht="16.5" customHeight="1">
      <c r="A517" s="41"/>
      <c r="B517" s="42"/>
      <c r="C517" s="215" t="s">
        <v>568</v>
      </c>
      <c r="D517" s="215" t="s">
        <v>195</v>
      </c>
      <c r="E517" s="216" t="s">
        <v>569</v>
      </c>
      <c r="F517" s="217" t="s">
        <v>570</v>
      </c>
      <c r="G517" s="218" t="s">
        <v>198</v>
      </c>
      <c r="H517" s="219">
        <v>1</v>
      </c>
      <c r="I517" s="220"/>
      <c r="J517" s="221">
        <f>ROUND(I517*H517,2)</f>
        <v>0</v>
      </c>
      <c r="K517" s="217" t="s">
        <v>199</v>
      </c>
      <c r="L517" s="47"/>
      <c r="M517" s="222" t="s">
        <v>19</v>
      </c>
      <c r="N517" s="223" t="s">
        <v>43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0.088099999999999998</v>
      </c>
      <c r="T517" s="225">
        <f>S517*H517</f>
        <v>0.088099999999999998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321</v>
      </c>
      <c r="AT517" s="226" t="s">
        <v>195</v>
      </c>
      <c r="AU517" s="226" t="s">
        <v>84</v>
      </c>
      <c r="AY517" s="20" t="s">
        <v>192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84</v>
      </c>
      <c r="BK517" s="227">
        <f>ROUND(I517*H517,2)</f>
        <v>0</v>
      </c>
      <c r="BL517" s="20" t="s">
        <v>321</v>
      </c>
      <c r="BM517" s="226" t="s">
        <v>571</v>
      </c>
    </row>
    <row r="518" s="2" customFormat="1">
      <c r="A518" s="41"/>
      <c r="B518" s="42"/>
      <c r="C518" s="43"/>
      <c r="D518" s="228" t="s">
        <v>202</v>
      </c>
      <c r="E518" s="43"/>
      <c r="F518" s="229" t="s">
        <v>572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202</v>
      </c>
      <c r="AU518" s="20" t="s">
        <v>84</v>
      </c>
    </row>
    <row r="519" s="13" customFormat="1">
      <c r="A519" s="13"/>
      <c r="B519" s="233"/>
      <c r="C519" s="234"/>
      <c r="D519" s="235" t="s">
        <v>204</v>
      </c>
      <c r="E519" s="236" t="s">
        <v>19</v>
      </c>
      <c r="F519" s="237" t="s">
        <v>376</v>
      </c>
      <c r="G519" s="234"/>
      <c r="H519" s="236" t="s">
        <v>19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204</v>
      </c>
      <c r="AU519" s="243" t="s">
        <v>84</v>
      </c>
      <c r="AV519" s="13" t="s">
        <v>78</v>
      </c>
      <c r="AW519" s="13" t="s">
        <v>33</v>
      </c>
      <c r="AX519" s="13" t="s">
        <v>71</v>
      </c>
      <c r="AY519" s="243" t="s">
        <v>192</v>
      </c>
    </row>
    <row r="520" s="14" customFormat="1">
      <c r="A520" s="14"/>
      <c r="B520" s="244"/>
      <c r="C520" s="245"/>
      <c r="D520" s="235" t="s">
        <v>204</v>
      </c>
      <c r="E520" s="246" t="s">
        <v>19</v>
      </c>
      <c r="F520" s="247" t="s">
        <v>78</v>
      </c>
      <c r="G520" s="245"/>
      <c r="H520" s="248">
        <v>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204</v>
      </c>
      <c r="AU520" s="254" t="s">
        <v>84</v>
      </c>
      <c r="AV520" s="14" t="s">
        <v>84</v>
      </c>
      <c r="AW520" s="14" t="s">
        <v>33</v>
      </c>
      <c r="AX520" s="14" t="s">
        <v>71</v>
      </c>
      <c r="AY520" s="254" t="s">
        <v>192</v>
      </c>
    </row>
    <row r="521" s="15" customFormat="1">
      <c r="A521" s="15"/>
      <c r="B521" s="255"/>
      <c r="C521" s="256"/>
      <c r="D521" s="235" t="s">
        <v>204</v>
      </c>
      <c r="E521" s="257" t="s">
        <v>19</v>
      </c>
      <c r="F521" s="258" t="s">
        <v>210</v>
      </c>
      <c r="G521" s="256"/>
      <c r="H521" s="259">
        <v>1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5" t="s">
        <v>204</v>
      </c>
      <c r="AU521" s="265" t="s">
        <v>84</v>
      </c>
      <c r="AV521" s="15" t="s">
        <v>200</v>
      </c>
      <c r="AW521" s="15" t="s">
        <v>33</v>
      </c>
      <c r="AX521" s="15" t="s">
        <v>78</v>
      </c>
      <c r="AY521" s="265" t="s">
        <v>192</v>
      </c>
    </row>
    <row r="522" s="2" customFormat="1" ht="33" customHeight="1">
      <c r="A522" s="41"/>
      <c r="B522" s="42"/>
      <c r="C522" s="215" t="s">
        <v>573</v>
      </c>
      <c r="D522" s="215" t="s">
        <v>195</v>
      </c>
      <c r="E522" s="216" t="s">
        <v>574</v>
      </c>
      <c r="F522" s="217" t="s">
        <v>575</v>
      </c>
      <c r="G522" s="218" t="s">
        <v>226</v>
      </c>
      <c r="H522" s="219">
        <v>0.097000000000000003</v>
      </c>
      <c r="I522" s="220"/>
      <c r="J522" s="221">
        <f>ROUND(I522*H522,2)</f>
        <v>0</v>
      </c>
      <c r="K522" s="217" t="s">
        <v>199</v>
      </c>
      <c r="L522" s="47"/>
      <c r="M522" s="222" t="s">
        <v>19</v>
      </c>
      <c r="N522" s="223" t="s">
        <v>43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321</v>
      </c>
      <c r="AT522" s="226" t="s">
        <v>195</v>
      </c>
      <c r="AU522" s="226" t="s">
        <v>84</v>
      </c>
      <c r="AY522" s="20" t="s">
        <v>192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84</v>
      </c>
      <c r="BK522" s="227">
        <f>ROUND(I522*H522,2)</f>
        <v>0</v>
      </c>
      <c r="BL522" s="20" t="s">
        <v>321</v>
      </c>
      <c r="BM522" s="226" t="s">
        <v>576</v>
      </c>
    </row>
    <row r="523" s="2" customFormat="1">
      <c r="A523" s="41"/>
      <c r="B523" s="42"/>
      <c r="C523" s="43"/>
      <c r="D523" s="228" t="s">
        <v>202</v>
      </c>
      <c r="E523" s="43"/>
      <c r="F523" s="229" t="s">
        <v>577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202</v>
      </c>
      <c r="AU523" s="20" t="s">
        <v>84</v>
      </c>
    </row>
    <row r="524" s="12" customFormat="1" ht="22.8" customHeight="1">
      <c r="A524" s="12"/>
      <c r="B524" s="199"/>
      <c r="C524" s="200"/>
      <c r="D524" s="201" t="s">
        <v>70</v>
      </c>
      <c r="E524" s="213" t="s">
        <v>578</v>
      </c>
      <c r="F524" s="213" t="s">
        <v>579</v>
      </c>
      <c r="G524" s="200"/>
      <c r="H524" s="200"/>
      <c r="I524" s="203"/>
      <c r="J524" s="214">
        <f>BK524</f>
        <v>0</v>
      </c>
      <c r="K524" s="200"/>
      <c r="L524" s="205"/>
      <c r="M524" s="206"/>
      <c r="N524" s="207"/>
      <c r="O524" s="207"/>
      <c r="P524" s="208">
        <f>SUM(P525:P621)</f>
        <v>0</v>
      </c>
      <c r="Q524" s="207"/>
      <c r="R524" s="208">
        <f>SUM(R525:R621)</f>
        <v>0.20284693000000004</v>
      </c>
      <c r="S524" s="207"/>
      <c r="T524" s="209">
        <f>SUM(T525:T621)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0" t="s">
        <v>84</v>
      </c>
      <c r="AT524" s="211" t="s">
        <v>70</v>
      </c>
      <c r="AU524" s="211" t="s">
        <v>78</v>
      </c>
      <c r="AY524" s="210" t="s">
        <v>192</v>
      </c>
      <c r="BK524" s="212">
        <f>SUM(BK525:BK621)</f>
        <v>0</v>
      </c>
    </row>
    <row r="525" s="2" customFormat="1" ht="16.5" customHeight="1">
      <c r="A525" s="41"/>
      <c r="B525" s="42"/>
      <c r="C525" s="215" t="s">
        <v>580</v>
      </c>
      <c r="D525" s="215" t="s">
        <v>195</v>
      </c>
      <c r="E525" s="216" t="s">
        <v>581</v>
      </c>
      <c r="F525" s="217" t="s">
        <v>582</v>
      </c>
      <c r="G525" s="218" t="s">
        <v>239</v>
      </c>
      <c r="H525" s="219">
        <v>4.2679999999999998</v>
      </c>
      <c r="I525" s="220"/>
      <c r="J525" s="221">
        <f>ROUND(I525*H525,2)</f>
        <v>0</v>
      </c>
      <c r="K525" s="217" t="s">
        <v>199</v>
      </c>
      <c r="L525" s="47"/>
      <c r="M525" s="222" t="s">
        <v>19</v>
      </c>
      <c r="N525" s="223" t="s">
        <v>43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321</v>
      </c>
      <c r="AT525" s="226" t="s">
        <v>195</v>
      </c>
      <c r="AU525" s="226" t="s">
        <v>84</v>
      </c>
      <c r="AY525" s="20" t="s">
        <v>192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84</v>
      </c>
      <c r="BK525" s="227">
        <f>ROUND(I525*H525,2)</f>
        <v>0</v>
      </c>
      <c r="BL525" s="20" t="s">
        <v>321</v>
      </c>
      <c r="BM525" s="226" t="s">
        <v>583</v>
      </c>
    </row>
    <row r="526" s="2" customFormat="1">
      <c r="A526" s="41"/>
      <c r="B526" s="42"/>
      <c r="C526" s="43"/>
      <c r="D526" s="228" t="s">
        <v>202</v>
      </c>
      <c r="E526" s="43"/>
      <c r="F526" s="229" t="s">
        <v>584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202</v>
      </c>
      <c r="AU526" s="20" t="s">
        <v>84</v>
      </c>
    </row>
    <row r="527" s="13" customFormat="1">
      <c r="A527" s="13"/>
      <c r="B527" s="233"/>
      <c r="C527" s="234"/>
      <c r="D527" s="235" t="s">
        <v>204</v>
      </c>
      <c r="E527" s="236" t="s">
        <v>19</v>
      </c>
      <c r="F527" s="237" t="s">
        <v>205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204</v>
      </c>
      <c r="AU527" s="243" t="s">
        <v>84</v>
      </c>
      <c r="AV527" s="13" t="s">
        <v>78</v>
      </c>
      <c r="AW527" s="13" t="s">
        <v>33</v>
      </c>
      <c r="AX527" s="13" t="s">
        <v>71</v>
      </c>
      <c r="AY527" s="243" t="s">
        <v>192</v>
      </c>
    </row>
    <row r="528" s="13" customFormat="1">
      <c r="A528" s="13"/>
      <c r="B528" s="233"/>
      <c r="C528" s="234"/>
      <c r="D528" s="235" t="s">
        <v>204</v>
      </c>
      <c r="E528" s="236" t="s">
        <v>19</v>
      </c>
      <c r="F528" s="237" t="s">
        <v>268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204</v>
      </c>
      <c r="AU528" s="243" t="s">
        <v>84</v>
      </c>
      <c r="AV528" s="13" t="s">
        <v>78</v>
      </c>
      <c r="AW528" s="13" t="s">
        <v>33</v>
      </c>
      <c r="AX528" s="13" t="s">
        <v>71</v>
      </c>
      <c r="AY528" s="243" t="s">
        <v>192</v>
      </c>
    </row>
    <row r="529" s="14" customFormat="1">
      <c r="A529" s="14"/>
      <c r="B529" s="244"/>
      <c r="C529" s="245"/>
      <c r="D529" s="235" t="s">
        <v>204</v>
      </c>
      <c r="E529" s="246" t="s">
        <v>19</v>
      </c>
      <c r="F529" s="247" t="s">
        <v>269</v>
      </c>
      <c r="G529" s="245"/>
      <c r="H529" s="248">
        <v>3.1699999999999999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204</v>
      </c>
      <c r="AU529" s="254" t="s">
        <v>84</v>
      </c>
      <c r="AV529" s="14" t="s">
        <v>84</v>
      </c>
      <c r="AW529" s="14" t="s">
        <v>33</v>
      </c>
      <c r="AX529" s="14" t="s">
        <v>71</v>
      </c>
      <c r="AY529" s="254" t="s">
        <v>192</v>
      </c>
    </row>
    <row r="530" s="13" customFormat="1">
      <c r="A530" s="13"/>
      <c r="B530" s="233"/>
      <c r="C530" s="234"/>
      <c r="D530" s="235" t="s">
        <v>204</v>
      </c>
      <c r="E530" s="236" t="s">
        <v>19</v>
      </c>
      <c r="F530" s="237" t="s">
        <v>585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204</v>
      </c>
      <c r="AU530" s="243" t="s">
        <v>84</v>
      </c>
      <c r="AV530" s="13" t="s">
        <v>78</v>
      </c>
      <c r="AW530" s="13" t="s">
        <v>33</v>
      </c>
      <c r="AX530" s="13" t="s">
        <v>71</v>
      </c>
      <c r="AY530" s="243" t="s">
        <v>192</v>
      </c>
    </row>
    <row r="531" s="14" customFormat="1">
      <c r="A531" s="14"/>
      <c r="B531" s="244"/>
      <c r="C531" s="245"/>
      <c r="D531" s="235" t="s">
        <v>204</v>
      </c>
      <c r="E531" s="246" t="s">
        <v>19</v>
      </c>
      <c r="F531" s="247" t="s">
        <v>586</v>
      </c>
      <c r="G531" s="245"/>
      <c r="H531" s="248">
        <v>1.0980000000000001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204</v>
      </c>
      <c r="AU531" s="254" t="s">
        <v>84</v>
      </c>
      <c r="AV531" s="14" t="s">
        <v>84</v>
      </c>
      <c r="AW531" s="14" t="s">
        <v>33</v>
      </c>
      <c r="AX531" s="14" t="s">
        <v>71</v>
      </c>
      <c r="AY531" s="254" t="s">
        <v>192</v>
      </c>
    </row>
    <row r="532" s="15" customFormat="1">
      <c r="A532" s="15"/>
      <c r="B532" s="255"/>
      <c r="C532" s="256"/>
      <c r="D532" s="235" t="s">
        <v>204</v>
      </c>
      <c r="E532" s="257" t="s">
        <v>19</v>
      </c>
      <c r="F532" s="258" t="s">
        <v>210</v>
      </c>
      <c r="G532" s="256"/>
      <c r="H532" s="259">
        <v>4.2679999999999998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204</v>
      </c>
      <c r="AU532" s="265" t="s">
        <v>84</v>
      </c>
      <c r="AV532" s="15" t="s">
        <v>200</v>
      </c>
      <c r="AW532" s="15" t="s">
        <v>33</v>
      </c>
      <c r="AX532" s="15" t="s">
        <v>78</v>
      </c>
      <c r="AY532" s="265" t="s">
        <v>192</v>
      </c>
    </row>
    <row r="533" s="2" customFormat="1" ht="16.5" customHeight="1">
      <c r="A533" s="41"/>
      <c r="B533" s="42"/>
      <c r="C533" s="215" t="s">
        <v>587</v>
      </c>
      <c r="D533" s="215" t="s">
        <v>195</v>
      </c>
      <c r="E533" s="216" t="s">
        <v>588</v>
      </c>
      <c r="F533" s="217" t="s">
        <v>589</v>
      </c>
      <c r="G533" s="218" t="s">
        <v>239</v>
      </c>
      <c r="H533" s="219">
        <v>4.2679999999999998</v>
      </c>
      <c r="I533" s="220"/>
      <c r="J533" s="221">
        <f>ROUND(I533*H533,2)</f>
        <v>0</v>
      </c>
      <c r="K533" s="217" t="s">
        <v>199</v>
      </c>
      <c r="L533" s="47"/>
      <c r="M533" s="222" t="s">
        <v>19</v>
      </c>
      <c r="N533" s="223" t="s">
        <v>43</v>
      </c>
      <c r="O533" s="87"/>
      <c r="P533" s="224">
        <f>O533*H533</f>
        <v>0</v>
      </c>
      <c r="Q533" s="224">
        <v>0.00029999999999999997</v>
      </c>
      <c r="R533" s="224">
        <f>Q533*H533</f>
        <v>0.0012803999999999999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321</v>
      </c>
      <c r="AT533" s="226" t="s">
        <v>195</v>
      </c>
      <c r="AU533" s="226" t="s">
        <v>84</v>
      </c>
      <c r="AY533" s="20" t="s">
        <v>192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84</v>
      </c>
      <c r="BK533" s="227">
        <f>ROUND(I533*H533,2)</f>
        <v>0</v>
      </c>
      <c r="BL533" s="20" t="s">
        <v>321</v>
      </c>
      <c r="BM533" s="226" t="s">
        <v>590</v>
      </c>
    </row>
    <row r="534" s="2" customFormat="1">
      <c r="A534" s="41"/>
      <c r="B534" s="42"/>
      <c r="C534" s="43"/>
      <c r="D534" s="228" t="s">
        <v>202</v>
      </c>
      <c r="E534" s="43"/>
      <c r="F534" s="229" t="s">
        <v>591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202</v>
      </c>
      <c r="AU534" s="20" t="s">
        <v>84</v>
      </c>
    </row>
    <row r="535" s="13" customFormat="1">
      <c r="A535" s="13"/>
      <c r="B535" s="233"/>
      <c r="C535" s="234"/>
      <c r="D535" s="235" t="s">
        <v>204</v>
      </c>
      <c r="E535" s="236" t="s">
        <v>19</v>
      </c>
      <c r="F535" s="237" t="s">
        <v>205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204</v>
      </c>
      <c r="AU535" s="243" t="s">
        <v>84</v>
      </c>
      <c r="AV535" s="13" t="s">
        <v>78</v>
      </c>
      <c r="AW535" s="13" t="s">
        <v>33</v>
      </c>
      <c r="AX535" s="13" t="s">
        <v>71</v>
      </c>
      <c r="AY535" s="243" t="s">
        <v>192</v>
      </c>
    </row>
    <row r="536" s="13" customFormat="1">
      <c r="A536" s="13"/>
      <c r="B536" s="233"/>
      <c r="C536" s="234"/>
      <c r="D536" s="235" t="s">
        <v>204</v>
      </c>
      <c r="E536" s="236" t="s">
        <v>19</v>
      </c>
      <c r="F536" s="237" t="s">
        <v>268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204</v>
      </c>
      <c r="AU536" s="243" t="s">
        <v>84</v>
      </c>
      <c r="AV536" s="13" t="s">
        <v>78</v>
      </c>
      <c r="AW536" s="13" t="s">
        <v>33</v>
      </c>
      <c r="AX536" s="13" t="s">
        <v>71</v>
      </c>
      <c r="AY536" s="243" t="s">
        <v>192</v>
      </c>
    </row>
    <row r="537" s="14" customFormat="1">
      <c r="A537" s="14"/>
      <c r="B537" s="244"/>
      <c r="C537" s="245"/>
      <c r="D537" s="235" t="s">
        <v>204</v>
      </c>
      <c r="E537" s="246" t="s">
        <v>19</v>
      </c>
      <c r="F537" s="247" t="s">
        <v>269</v>
      </c>
      <c r="G537" s="245"/>
      <c r="H537" s="248">
        <v>3.1699999999999999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204</v>
      </c>
      <c r="AU537" s="254" t="s">
        <v>84</v>
      </c>
      <c r="AV537" s="14" t="s">
        <v>84</v>
      </c>
      <c r="AW537" s="14" t="s">
        <v>33</v>
      </c>
      <c r="AX537" s="14" t="s">
        <v>71</v>
      </c>
      <c r="AY537" s="254" t="s">
        <v>192</v>
      </c>
    </row>
    <row r="538" s="13" customFormat="1">
      <c r="A538" s="13"/>
      <c r="B538" s="233"/>
      <c r="C538" s="234"/>
      <c r="D538" s="235" t="s">
        <v>204</v>
      </c>
      <c r="E538" s="236" t="s">
        <v>19</v>
      </c>
      <c r="F538" s="237" t="s">
        <v>585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204</v>
      </c>
      <c r="AU538" s="243" t="s">
        <v>84</v>
      </c>
      <c r="AV538" s="13" t="s">
        <v>78</v>
      </c>
      <c r="AW538" s="13" t="s">
        <v>33</v>
      </c>
      <c r="AX538" s="13" t="s">
        <v>71</v>
      </c>
      <c r="AY538" s="243" t="s">
        <v>192</v>
      </c>
    </row>
    <row r="539" s="14" customFormat="1">
      <c r="A539" s="14"/>
      <c r="B539" s="244"/>
      <c r="C539" s="245"/>
      <c r="D539" s="235" t="s">
        <v>204</v>
      </c>
      <c r="E539" s="246" t="s">
        <v>19</v>
      </c>
      <c r="F539" s="247" t="s">
        <v>586</v>
      </c>
      <c r="G539" s="245"/>
      <c r="H539" s="248">
        <v>1.0980000000000001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204</v>
      </c>
      <c r="AU539" s="254" t="s">
        <v>84</v>
      </c>
      <c r="AV539" s="14" t="s">
        <v>84</v>
      </c>
      <c r="AW539" s="14" t="s">
        <v>33</v>
      </c>
      <c r="AX539" s="14" t="s">
        <v>71</v>
      </c>
      <c r="AY539" s="254" t="s">
        <v>192</v>
      </c>
    </row>
    <row r="540" s="15" customFormat="1">
      <c r="A540" s="15"/>
      <c r="B540" s="255"/>
      <c r="C540" s="256"/>
      <c r="D540" s="235" t="s">
        <v>204</v>
      </c>
      <c r="E540" s="257" t="s">
        <v>19</v>
      </c>
      <c r="F540" s="258" t="s">
        <v>210</v>
      </c>
      <c r="G540" s="256"/>
      <c r="H540" s="259">
        <v>4.2679999999999998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204</v>
      </c>
      <c r="AU540" s="265" t="s">
        <v>84</v>
      </c>
      <c r="AV540" s="15" t="s">
        <v>200</v>
      </c>
      <c r="AW540" s="15" t="s">
        <v>33</v>
      </c>
      <c r="AX540" s="15" t="s">
        <v>78</v>
      </c>
      <c r="AY540" s="265" t="s">
        <v>192</v>
      </c>
    </row>
    <row r="541" s="2" customFormat="1" ht="24.15" customHeight="1">
      <c r="A541" s="41"/>
      <c r="B541" s="42"/>
      <c r="C541" s="215" t="s">
        <v>592</v>
      </c>
      <c r="D541" s="215" t="s">
        <v>195</v>
      </c>
      <c r="E541" s="216" t="s">
        <v>593</v>
      </c>
      <c r="F541" s="217" t="s">
        <v>594</v>
      </c>
      <c r="G541" s="218" t="s">
        <v>239</v>
      </c>
      <c r="H541" s="219">
        <v>4.2679999999999998</v>
      </c>
      <c r="I541" s="220"/>
      <c r="J541" s="221">
        <f>ROUND(I541*H541,2)</f>
        <v>0</v>
      </c>
      <c r="K541" s="217" t="s">
        <v>199</v>
      </c>
      <c r="L541" s="47"/>
      <c r="M541" s="222" t="s">
        <v>19</v>
      </c>
      <c r="N541" s="223" t="s">
        <v>43</v>
      </c>
      <c r="O541" s="87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321</v>
      </c>
      <c r="AT541" s="226" t="s">
        <v>195</v>
      </c>
      <c r="AU541" s="226" t="s">
        <v>84</v>
      </c>
      <c r="AY541" s="20" t="s">
        <v>192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321</v>
      </c>
      <c r="BM541" s="226" t="s">
        <v>595</v>
      </c>
    </row>
    <row r="542" s="2" customFormat="1">
      <c r="A542" s="41"/>
      <c r="B542" s="42"/>
      <c r="C542" s="43"/>
      <c r="D542" s="228" t="s">
        <v>202</v>
      </c>
      <c r="E542" s="43"/>
      <c r="F542" s="229" t="s">
        <v>596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202</v>
      </c>
      <c r="AU542" s="20" t="s">
        <v>84</v>
      </c>
    </row>
    <row r="543" s="13" customFormat="1">
      <c r="A543" s="13"/>
      <c r="B543" s="233"/>
      <c r="C543" s="234"/>
      <c r="D543" s="235" t="s">
        <v>204</v>
      </c>
      <c r="E543" s="236" t="s">
        <v>19</v>
      </c>
      <c r="F543" s="237" t="s">
        <v>205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204</v>
      </c>
      <c r="AU543" s="243" t="s">
        <v>84</v>
      </c>
      <c r="AV543" s="13" t="s">
        <v>78</v>
      </c>
      <c r="AW543" s="13" t="s">
        <v>33</v>
      </c>
      <c r="AX543" s="13" t="s">
        <v>71</v>
      </c>
      <c r="AY543" s="243" t="s">
        <v>192</v>
      </c>
    </row>
    <row r="544" s="13" customFormat="1">
      <c r="A544" s="13"/>
      <c r="B544" s="233"/>
      <c r="C544" s="234"/>
      <c r="D544" s="235" t="s">
        <v>204</v>
      </c>
      <c r="E544" s="236" t="s">
        <v>19</v>
      </c>
      <c r="F544" s="237" t="s">
        <v>268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204</v>
      </c>
      <c r="AU544" s="243" t="s">
        <v>84</v>
      </c>
      <c r="AV544" s="13" t="s">
        <v>78</v>
      </c>
      <c r="AW544" s="13" t="s">
        <v>33</v>
      </c>
      <c r="AX544" s="13" t="s">
        <v>71</v>
      </c>
      <c r="AY544" s="243" t="s">
        <v>192</v>
      </c>
    </row>
    <row r="545" s="14" customFormat="1">
      <c r="A545" s="14"/>
      <c r="B545" s="244"/>
      <c r="C545" s="245"/>
      <c r="D545" s="235" t="s">
        <v>204</v>
      </c>
      <c r="E545" s="246" t="s">
        <v>19</v>
      </c>
      <c r="F545" s="247" t="s">
        <v>269</v>
      </c>
      <c r="G545" s="245"/>
      <c r="H545" s="248">
        <v>3.1699999999999999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204</v>
      </c>
      <c r="AU545" s="254" t="s">
        <v>84</v>
      </c>
      <c r="AV545" s="14" t="s">
        <v>84</v>
      </c>
      <c r="AW545" s="14" t="s">
        <v>33</v>
      </c>
      <c r="AX545" s="14" t="s">
        <v>71</v>
      </c>
      <c r="AY545" s="254" t="s">
        <v>192</v>
      </c>
    </row>
    <row r="546" s="13" customFormat="1">
      <c r="A546" s="13"/>
      <c r="B546" s="233"/>
      <c r="C546" s="234"/>
      <c r="D546" s="235" t="s">
        <v>204</v>
      </c>
      <c r="E546" s="236" t="s">
        <v>19</v>
      </c>
      <c r="F546" s="237" t="s">
        <v>585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204</v>
      </c>
      <c r="AU546" s="243" t="s">
        <v>84</v>
      </c>
      <c r="AV546" s="13" t="s">
        <v>78</v>
      </c>
      <c r="AW546" s="13" t="s">
        <v>33</v>
      </c>
      <c r="AX546" s="13" t="s">
        <v>71</v>
      </c>
      <c r="AY546" s="243" t="s">
        <v>192</v>
      </c>
    </row>
    <row r="547" s="14" customFormat="1">
      <c r="A547" s="14"/>
      <c r="B547" s="244"/>
      <c r="C547" s="245"/>
      <c r="D547" s="235" t="s">
        <v>204</v>
      </c>
      <c r="E547" s="246" t="s">
        <v>19</v>
      </c>
      <c r="F547" s="247" t="s">
        <v>586</v>
      </c>
      <c r="G547" s="245"/>
      <c r="H547" s="248">
        <v>1.0980000000000001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204</v>
      </c>
      <c r="AU547" s="254" t="s">
        <v>84</v>
      </c>
      <c r="AV547" s="14" t="s">
        <v>84</v>
      </c>
      <c r="AW547" s="14" t="s">
        <v>33</v>
      </c>
      <c r="AX547" s="14" t="s">
        <v>71</v>
      </c>
      <c r="AY547" s="254" t="s">
        <v>192</v>
      </c>
    </row>
    <row r="548" s="15" customFormat="1">
      <c r="A548" s="15"/>
      <c r="B548" s="255"/>
      <c r="C548" s="256"/>
      <c r="D548" s="235" t="s">
        <v>204</v>
      </c>
      <c r="E548" s="257" t="s">
        <v>19</v>
      </c>
      <c r="F548" s="258" t="s">
        <v>210</v>
      </c>
      <c r="G548" s="256"/>
      <c r="H548" s="259">
        <v>4.2679999999999998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204</v>
      </c>
      <c r="AU548" s="265" t="s">
        <v>84</v>
      </c>
      <c r="AV548" s="15" t="s">
        <v>200</v>
      </c>
      <c r="AW548" s="15" t="s">
        <v>33</v>
      </c>
      <c r="AX548" s="15" t="s">
        <v>78</v>
      </c>
      <c r="AY548" s="265" t="s">
        <v>192</v>
      </c>
    </row>
    <row r="549" s="2" customFormat="1" ht="24.15" customHeight="1">
      <c r="A549" s="41"/>
      <c r="B549" s="42"/>
      <c r="C549" s="215" t="s">
        <v>597</v>
      </c>
      <c r="D549" s="215" t="s">
        <v>195</v>
      </c>
      <c r="E549" s="216" t="s">
        <v>598</v>
      </c>
      <c r="F549" s="217" t="s">
        <v>599</v>
      </c>
      <c r="G549" s="218" t="s">
        <v>239</v>
      </c>
      <c r="H549" s="219">
        <v>4.2679999999999998</v>
      </c>
      <c r="I549" s="220"/>
      <c r="J549" s="221">
        <f>ROUND(I549*H549,2)</f>
        <v>0</v>
      </c>
      <c r="K549" s="217" t="s">
        <v>199</v>
      </c>
      <c r="L549" s="47"/>
      <c r="M549" s="222" t="s">
        <v>19</v>
      </c>
      <c r="N549" s="223" t="s">
        <v>43</v>
      </c>
      <c r="O549" s="87"/>
      <c r="P549" s="224">
        <f>O549*H549</f>
        <v>0</v>
      </c>
      <c r="Q549" s="224">
        <v>0.012</v>
      </c>
      <c r="R549" s="224">
        <f>Q549*H549</f>
        <v>0.051215999999999998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321</v>
      </c>
      <c r="AT549" s="226" t="s">
        <v>195</v>
      </c>
      <c r="AU549" s="226" t="s">
        <v>84</v>
      </c>
      <c r="AY549" s="20" t="s">
        <v>192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84</v>
      </c>
      <c r="BK549" s="227">
        <f>ROUND(I549*H549,2)</f>
        <v>0</v>
      </c>
      <c r="BL549" s="20" t="s">
        <v>321</v>
      </c>
      <c r="BM549" s="226" t="s">
        <v>600</v>
      </c>
    </row>
    <row r="550" s="2" customFormat="1">
      <c r="A550" s="41"/>
      <c r="B550" s="42"/>
      <c r="C550" s="43"/>
      <c r="D550" s="228" t="s">
        <v>202</v>
      </c>
      <c r="E550" s="43"/>
      <c r="F550" s="229" t="s">
        <v>601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202</v>
      </c>
      <c r="AU550" s="20" t="s">
        <v>84</v>
      </c>
    </row>
    <row r="551" s="13" customFormat="1">
      <c r="A551" s="13"/>
      <c r="B551" s="233"/>
      <c r="C551" s="234"/>
      <c r="D551" s="235" t="s">
        <v>204</v>
      </c>
      <c r="E551" s="236" t="s">
        <v>19</v>
      </c>
      <c r="F551" s="237" t="s">
        <v>205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204</v>
      </c>
      <c r="AU551" s="243" t="s">
        <v>84</v>
      </c>
      <c r="AV551" s="13" t="s">
        <v>78</v>
      </c>
      <c r="AW551" s="13" t="s">
        <v>33</v>
      </c>
      <c r="AX551" s="13" t="s">
        <v>71</v>
      </c>
      <c r="AY551" s="243" t="s">
        <v>192</v>
      </c>
    </row>
    <row r="552" s="13" customFormat="1">
      <c r="A552" s="13"/>
      <c r="B552" s="233"/>
      <c r="C552" s="234"/>
      <c r="D552" s="235" t="s">
        <v>204</v>
      </c>
      <c r="E552" s="236" t="s">
        <v>19</v>
      </c>
      <c r="F552" s="237" t="s">
        <v>268</v>
      </c>
      <c r="G552" s="234"/>
      <c r="H552" s="236" t="s">
        <v>19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204</v>
      </c>
      <c r="AU552" s="243" t="s">
        <v>84</v>
      </c>
      <c r="AV552" s="13" t="s">
        <v>78</v>
      </c>
      <c r="AW552" s="13" t="s">
        <v>33</v>
      </c>
      <c r="AX552" s="13" t="s">
        <v>71</v>
      </c>
      <c r="AY552" s="243" t="s">
        <v>192</v>
      </c>
    </row>
    <row r="553" s="14" customFormat="1">
      <c r="A553" s="14"/>
      <c r="B553" s="244"/>
      <c r="C553" s="245"/>
      <c r="D553" s="235" t="s">
        <v>204</v>
      </c>
      <c r="E553" s="246" t="s">
        <v>19</v>
      </c>
      <c r="F553" s="247" t="s">
        <v>269</v>
      </c>
      <c r="G553" s="245"/>
      <c r="H553" s="248">
        <v>3.1699999999999999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204</v>
      </c>
      <c r="AU553" s="254" t="s">
        <v>84</v>
      </c>
      <c r="AV553" s="14" t="s">
        <v>84</v>
      </c>
      <c r="AW553" s="14" t="s">
        <v>33</v>
      </c>
      <c r="AX553" s="14" t="s">
        <v>71</v>
      </c>
      <c r="AY553" s="254" t="s">
        <v>192</v>
      </c>
    </row>
    <row r="554" s="13" customFormat="1">
      <c r="A554" s="13"/>
      <c r="B554" s="233"/>
      <c r="C554" s="234"/>
      <c r="D554" s="235" t="s">
        <v>204</v>
      </c>
      <c r="E554" s="236" t="s">
        <v>19</v>
      </c>
      <c r="F554" s="237" t="s">
        <v>585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204</v>
      </c>
      <c r="AU554" s="243" t="s">
        <v>84</v>
      </c>
      <c r="AV554" s="13" t="s">
        <v>78</v>
      </c>
      <c r="AW554" s="13" t="s">
        <v>33</v>
      </c>
      <c r="AX554" s="13" t="s">
        <v>71</v>
      </c>
      <c r="AY554" s="243" t="s">
        <v>192</v>
      </c>
    </row>
    <row r="555" s="14" customFormat="1">
      <c r="A555" s="14"/>
      <c r="B555" s="244"/>
      <c r="C555" s="245"/>
      <c r="D555" s="235" t="s">
        <v>204</v>
      </c>
      <c r="E555" s="246" t="s">
        <v>19</v>
      </c>
      <c r="F555" s="247" t="s">
        <v>586</v>
      </c>
      <c r="G555" s="245"/>
      <c r="H555" s="248">
        <v>1.0980000000000001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204</v>
      </c>
      <c r="AU555" s="254" t="s">
        <v>84</v>
      </c>
      <c r="AV555" s="14" t="s">
        <v>84</v>
      </c>
      <c r="AW555" s="14" t="s">
        <v>33</v>
      </c>
      <c r="AX555" s="14" t="s">
        <v>71</v>
      </c>
      <c r="AY555" s="254" t="s">
        <v>192</v>
      </c>
    </row>
    <row r="556" s="15" customFormat="1">
      <c r="A556" s="15"/>
      <c r="B556" s="255"/>
      <c r="C556" s="256"/>
      <c r="D556" s="235" t="s">
        <v>204</v>
      </c>
      <c r="E556" s="257" t="s">
        <v>19</v>
      </c>
      <c r="F556" s="258" t="s">
        <v>210</v>
      </c>
      <c r="G556" s="256"/>
      <c r="H556" s="259">
        <v>4.2679999999999998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5" t="s">
        <v>204</v>
      </c>
      <c r="AU556" s="265" t="s">
        <v>84</v>
      </c>
      <c r="AV556" s="15" t="s">
        <v>200</v>
      </c>
      <c r="AW556" s="15" t="s">
        <v>33</v>
      </c>
      <c r="AX556" s="15" t="s">
        <v>78</v>
      </c>
      <c r="AY556" s="265" t="s">
        <v>192</v>
      </c>
    </row>
    <row r="557" s="2" customFormat="1" ht="24.15" customHeight="1">
      <c r="A557" s="41"/>
      <c r="B557" s="42"/>
      <c r="C557" s="215" t="s">
        <v>602</v>
      </c>
      <c r="D557" s="215" t="s">
        <v>195</v>
      </c>
      <c r="E557" s="216" t="s">
        <v>603</v>
      </c>
      <c r="F557" s="217" t="s">
        <v>604</v>
      </c>
      <c r="G557" s="218" t="s">
        <v>214</v>
      </c>
      <c r="H557" s="219">
        <v>2.73</v>
      </c>
      <c r="I557" s="220"/>
      <c r="J557" s="221">
        <f>ROUND(I557*H557,2)</f>
        <v>0</v>
      </c>
      <c r="K557" s="217" t="s">
        <v>199</v>
      </c>
      <c r="L557" s="47"/>
      <c r="M557" s="222" t="s">
        <v>19</v>
      </c>
      <c r="N557" s="223" t="s">
        <v>43</v>
      </c>
      <c r="O557" s="87"/>
      <c r="P557" s="224">
        <f>O557*H557</f>
        <v>0</v>
      </c>
      <c r="Q557" s="224">
        <v>0.00020000000000000001</v>
      </c>
      <c r="R557" s="224">
        <f>Q557*H557</f>
        <v>0.00054600000000000004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321</v>
      </c>
      <c r="AT557" s="226" t="s">
        <v>195</v>
      </c>
      <c r="AU557" s="226" t="s">
        <v>84</v>
      </c>
      <c r="AY557" s="20" t="s">
        <v>192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84</v>
      </c>
      <c r="BK557" s="227">
        <f>ROUND(I557*H557,2)</f>
        <v>0</v>
      </c>
      <c r="BL557" s="20" t="s">
        <v>321</v>
      </c>
      <c r="BM557" s="226" t="s">
        <v>1358</v>
      </c>
    </row>
    <row r="558" s="2" customFormat="1">
      <c r="A558" s="41"/>
      <c r="B558" s="42"/>
      <c r="C558" s="43"/>
      <c r="D558" s="228" t="s">
        <v>202</v>
      </c>
      <c r="E558" s="43"/>
      <c r="F558" s="229" t="s">
        <v>606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202</v>
      </c>
      <c r="AU558" s="20" t="s">
        <v>84</v>
      </c>
    </row>
    <row r="559" s="13" customFormat="1">
      <c r="A559" s="13"/>
      <c r="B559" s="233"/>
      <c r="C559" s="234"/>
      <c r="D559" s="235" t="s">
        <v>204</v>
      </c>
      <c r="E559" s="236" t="s">
        <v>19</v>
      </c>
      <c r="F559" s="237" t="s">
        <v>607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204</v>
      </c>
      <c r="AU559" s="243" t="s">
        <v>84</v>
      </c>
      <c r="AV559" s="13" t="s">
        <v>78</v>
      </c>
      <c r="AW559" s="13" t="s">
        <v>33</v>
      </c>
      <c r="AX559" s="13" t="s">
        <v>71</v>
      </c>
      <c r="AY559" s="243" t="s">
        <v>192</v>
      </c>
    </row>
    <row r="560" s="14" customFormat="1">
      <c r="A560" s="14"/>
      <c r="B560" s="244"/>
      <c r="C560" s="245"/>
      <c r="D560" s="235" t="s">
        <v>204</v>
      </c>
      <c r="E560" s="246" t="s">
        <v>19</v>
      </c>
      <c r="F560" s="247" t="s">
        <v>608</v>
      </c>
      <c r="G560" s="245"/>
      <c r="H560" s="248">
        <v>0.59999999999999998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204</v>
      </c>
      <c r="AU560" s="254" t="s">
        <v>84</v>
      </c>
      <c r="AV560" s="14" t="s">
        <v>84</v>
      </c>
      <c r="AW560" s="14" t="s">
        <v>33</v>
      </c>
      <c r="AX560" s="14" t="s">
        <v>71</v>
      </c>
      <c r="AY560" s="254" t="s">
        <v>192</v>
      </c>
    </row>
    <row r="561" s="13" customFormat="1">
      <c r="A561" s="13"/>
      <c r="B561" s="233"/>
      <c r="C561" s="234"/>
      <c r="D561" s="235" t="s">
        <v>204</v>
      </c>
      <c r="E561" s="236" t="s">
        <v>19</v>
      </c>
      <c r="F561" s="237" t="s">
        <v>609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204</v>
      </c>
      <c r="AU561" s="243" t="s">
        <v>84</v>
      </c>
      <c r="AV561" s="13" t="s">
        <v>78</v>
      </c>
      <c r="AW561" s="13" t="s">
        <v>33</v>
      </c>
      <c r="AX561" s="13" t="s">
        <v>71</v>
      </c>
      <c r="AY561" s="243" t="s">
        <v>192</v>
      </c>
    </row>
    <row r="562" s="14" customFormat="1">
      <c r="A562" s="14"/>
      <c r="B562" s="244"/>
      <c r="C562" s="245"/>
      <c r="D562" s="235" t="s">
        <v>204</v>
      </c>
      <c r="E562" s="246" t="s">
        <v>19</v>
      </c>
      <c r="F562" s="247" t="s">
        <v>610</v>
      </c>
      <c r="G562" s="245"/>
      <c r="H562" s="248">
        <v>2.1299999999999999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204</v>
      </c>
      <c r="AU562" s="254" t="s">
        <v>84</v>
      </c>
      <c r="AV562" s="14" t="s">
        <v>84</v>
      </c>
      <c r="AW562" s="14" t="s">
        <v>33</v>
      </c>
      <c r="AX562" s="14" t="s">
        <v>71</v>
      </c>
      <c r="AY562" s="254" t="s">
        <v>192</v>
      </c>
    </row>
    <row r="563" s="15" customFormat="1">
      <c r="A563" s="15"/>
      <c r="B563" s="255"/>
      <c r="C563" s="256"/>
      <c r="D563" s="235" t="s">
        <v>204</v>
      </c>
      <c r="E563" s="257" t="s">
        <v>19</v>
      </c>
      <c r="F563" s="258" t="s">
        <v>210</v>
      </c>
      <c r="G563" s="256"/>
      <c r="H563" s="259">
        <v>2.73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204</v>
      </c>
      <c r="AU563" s="265" t="s">
        <v>84</v>
      </c>
      <c r="AV563" s="15" t="s">
        <v>200</v>
      </c>
      <c r="AW563" s="15" t="s">
        <v>33</v>
      </c>
      <c r="AX563" s="15" t="s">
        <v>78</v>
      </c>
      <c r="AY563" s="265" t="s">
        <v>192</v>
      </c>
    </row>
    <row r="564" s="2" customFormat="1" ht="16.5" customHeight="1">
      <c r="A564" s="41"/>
      <c r="B564" s="42"/>
      <c r="C564" s="266" t="s">
        <v>611</v>
      </c>
      <c r="D564" s="266" t="s">
        <v>211</v>
      </c>
      <c r="E564" s="267" t="s">
        <v>612</v>
      </c>
      <c r="F564" s="268" t="s">
        <v>613</v>
      </c>
      <c r="G564" s="269" t="s">
        <v>214</v>
      </c>
      <c r="H564" s="270">
        <v>3.0030000000000001</v>
      </c>
      <c r="I564" s="271"/>
      <c r="J564" s="272">
        <f>ROUND(I564*H564,2)</f>
        <v>0</v>
      </c>
      <c r="K564" s="268" t="s">
        <v>199</v>
      </c>
      <c r="L564" s="273"/>
      <c r="M564" s="274" t="s">
        <v>19</v>
      </c>
      <c r="N564" s="275" t="s">
        <v>43</v>
      </c>
      <c r="O564" s="87"/>
      <c r="P564" s="224">
        <f>O564*H564</f>
        <v>0</v>
      </c>
      <c r="Q564" s="224">
        <v>0.00021000000000000001</v>
      </c>
      <c r="R564" s="224">
        <f>Q564*H564</f>
        <v>0.00063063000000000008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423</v>
      </c>
      <c r="AT564" s="226" t="s">
        <v>211</v>
      </c>
      <c r="AU564" s="226" t="s">
        <v>84</v>
      </c>
      <c r="AY564" s="20" t="s">
        <v>192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84</v>
      </c>
      <c r="BK564" s="227">
        <f>ROUND(I564*H564,2)</f>
        <v>0</v>
      </c>
      <c r="BL564" s="20" t="s">
        <v>321</v>
      </c>
      <c r="BM564" s="226" t="s">
        <v>1359</v>
      </c>
    </row>
    <row r="565" s="13" customFormat="1">
      <c r="A565" s="13"/>
      <c r="B565" s="233"/>
      <c r="C565" s="234"/>
      <c r="D565" s="235" t="s">
        <v>204</v>
      </c>
      <c r="E565" s="236" t="s">
        <v>19</v>
      </c>
      <c r="F565" s="237" t="s">
        <v>607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204</v>
      </c>
      <c r="AU565" s="243" t="s">
        <v>84</v>
      </c>
      <c r="AV565" s="13" t="s">
        <v>78</v>
      </c>
      <c r="AW565" s="13" t="s">
        <v>33</v>
      </c>
      <c r="AX565" s="13" t="s">
        <v>71</v>
      </c>
      <c r="AY565" s="243" t="s">
        <v>192</v>
      </c>
    </row>
    <row r="566" s="14" customFormat="1">
      <c r="A566" s="14"/>
      <c r="B566" s="244"/>
      <c r="C566" s="245"/>
      <c r="D566" s="235" t="s">
        <v>204</v>
      </c>
      <c r="E566" s="246" t="s">
        <v>19</v>
      </c>
      <c r="F566" s="247" t="s">
        <v>608</v>
      </c>
      <c r="G566" s="245"/>
      <c r="H566" s="248">
        <v>0.59999999999999998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204</v>
      </c>
      <c r="AU566" s="254" t="s">
        <v>84</v>
      </c>
      <c r="AV566" s="14" t="s">
        <v>84</v>
      </c>
      <c r="AW566" s="14" t="s">
        <v>33</v>
      </c>
      <c r="AX566" s="14" t="s">
        <v>71</v>
      </c>
      <c r="AY566" s="254" t="s">
        <v>192</v>
      </c>
    </row>
    <row r="567" s="13" customFormat="1">
      <c r="A567" s="13"/>
      <c r="B567" s="233"/>
      <c r="C567" s="234"/>
      <c r="D567" s="235" t="s">
        <v>204</v>
      </c>
      <c r="E567" s="236" t="s">
        <v>19</v>
      </c>
      <c r="F567" s="237" t="s">
        <v>609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204</v>
      </c>
      <c r="AU567" s="243" t="s">
        <v>84</v>
      </c>
      <c r="AV567" s="13" t="s">
        <v>78</v>
      </c>
      <c r="AW567" s="13" t="s">
        <v>33</v>
      </c>
      <c r="AX567" s="13" t="s">
        <v>71</v>
      </c>
      <c r="AY567" s="243" t="s">
        <v>192</v>
      </c>
    </row>
    <row r="568" s="14" customFormat="1">
      <c r="A568" s="14"/>
      <c r="B568" s="244"/>
      <c r="C568" s="245"/>
      <c r="D568" s="235" t="s">
        <v>204</v>
      </c>
      <c r="E568" s="246" t="s">
        <v>19</v>
      </c>
      <c r="F568" s="247" t="s">
        <v>610</v>
      </c>
      <c r="G568" s="245"/>
      <c r="H568" s="248">
        <v>2.1299999999999999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204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192</v>
      </c>
    </row>
    <row r="569" s="15" customFormat="1">
      <c r="A569" s="15"/>
      <c r="B569" s="255"/>
      <c r="C569" s="256"/>
      <c r="D569" s="235" t="s">
        <v>204</v>
      </c>
      <c r="E569" s="257" t="s">
        <v>19</v>
      </c>
      <c r="F569" s="258" t="s">
        <v>210</v>
      </c>
      <c r="G569" s="256"/>
      <c r="H569" s="259">
        <v>2.73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204</v>
      </c>
      <c r="AU569" s="265" t="s">
        <v>84</v>
      </c>
      <c r="AV569" s="15" t="s">
        <v>200</v>
      </c>
      <c r="AW569" s="15" t="s">
        <v>33</v>
      </c>
      <c r="AX569" s="15" t="s">
        <v>78</v>
      </c>
      <c r="AY569" s="265" t="s">
        <v>192</v>
      </c>
    </row>
    <row r="570" s="14" customFormat="1">
      <c r="A570" s="14"/>
      <c r="B570" s="244"/>
      <c r="C570" s="245"/>
      <c r="D570" s="235" t="s">
        <v>204</v>
      </c>
      <c r="E570" s="245"/>
      <c r="F570" s="247" t="s">
        <v>615</v>
      </c>
      <c r="G570" s="245"/>
      <c r="H570" s="248">
        <v>3.0030000000000001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204</v>
      </c>
      <c r="AU570" s="254" t="s">
        <v>84</v>
      </c>
      <c r="AV570" s="14" t="s">
        <v>84</v>
      </c>
      <c r="AW570" s="14" t="s">
        <v>4</v>
      </c>
      <c r="AX570" s="14" t="s">
        <v>78</v>
      </c>
      <c r="AY570" s="254" t="s">
        <v>192</v>
      </c>
    </row>
    <row r="571" s="2" customFormat="1" ht="24.15" customHeight="1">
      <c r="A571" s="41"/>
      <c r="B571" s="42"/>
      <c r="C571" s="215" t="s">
        <v>616</v>
      </c>
      <c r="D571" s="215" t="s">
        <v>195</v>
      </c>
      <c r="E571" s="216" t="s">
        <v>617</v>
      </c>
      <c r="F571" s="217" t="s">
        <v>618</v>
      </c>
      <c r="G571" s="218" t="s">
        <v>239</v>
      </c>
      <c r="H571" s="219">
        <v>4.2679999999999998</v>
      </c>
      <c r="I571" s="220"/>
      <c r="J571" s="221">
        <f>ROUND(I571*H571,2)</f>
        <v>0</v>
      </c>
      <c r="K571" s="217" t="s">
        <v>199</v>
      </c>
      <c r="L571" s="47"/>
      <c r="M571" s="222" t="s">
        <v>19</v>
      </c>
      <c r="N571" s="223" t="s">
        <v>43</v>
      </c>
      <c r="O571" s="87"/>
      <c r="P571" s="224">
        <f>O571*H571</f>
        <v>0</v>
      </c>
      <c r="Q571" s="224">
        <v>0.0060000000000000001</v>
      </c>
      <c r="R571" s="224">
        <f>Q571*H571</f>
        <v>0.025607999999999999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321</v>
      </c>
      <c r="AT571" s="226" t="s">
        <v>195</v>
      </c>
      <c r="AU571" s="226" t="s">
        <v>84</v>
      </c>
      <c r="AY571" s="20" t="s">
        <v>192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84</v>
      </c>
      <c r="BK571" s="227">
        <f>ROUND(I571*H571,2)</f>
        <v>0</v>
      </c>
      <c r="BL571" s="20" t="s">
        <v>321</v>
      </c>
      <c r="BM571" s="226" t="s">
        <v>619</v>
      </c>
    </row>
    <row r="572" s="2" customFormat="1">
      <c r="A572" s="41"/>
      <c r="B572" s="42"/>
      <c r="C572" s="43"/>
      <c r="D572" s="228" t="s">
        <v>202</v>
      </c>
      <c r="E572" s="43"/>
      <c r="F572" s="229" t="s">
        <v>620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202</v>
      </c>
      <c r="AU572" s="20" t="s">
        <v>84</v>
      </c>
    </row>
    <row r="573" s="13" customFormat="1">
      <c r="A573" s="13"/>
      <c r="B573" s="233"/>
      <c r="C573" s="234"/>
      <c r="D573" s="235" t="s">
        <v>204</v>
      </c>
      <c r="E573" s="236" t="s">
        <v>19</v>
      </c>
      <c r="F573" s="237" t="s">
        <v>205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204</v>
      </c>
      <c r="AU573" s="243" t="s">
        <v>84</v>
      </c>
      <c r="AV573" s="13" t="s">
        <v>78</v>
      </c>
      <c r="AW573" s="13" t="s">
        <v>33</v>
      </c>
      <c r="AX573" s="13" t="s">
        <v>71</v>
      </c>
      <c r="AY573" s="243" t="s">
        <v>192</v>
      </c>
    </row>
    <row r="574" s="13" customFormat="1">
      <c r="A574" s="13"/>
      <c r="B574" s="233"/>
      <c r="C574" s="234"/>
      <c r="D574" s="235" t="s">
        <v>204</v>
      </c>
      <c r="E574" s="236" t="s">
        <v>19</v>
      </c>
      <c r="F574" s="237" t="s">
        <v>268</v>
      </c>
      <c r="G574" s="234"/>
      <c r="H574" s="236" t="s">
        <v>19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204</v>
      </c>
      <c r="AU574" s="243" t="s">
        <v>84</v>
      </c>
      <c r="AV574" s="13" t="s">
        <v>78</v>
      </c>
      <c r="AW574" s="13" t="s">
        <v>33</v>
      </c>
      <c r="AX574" s="13" t="s">
        <v>71</v>
      </c>
      <c r="AY574" s="243" t="s">
        <v>192</v>
      </c>
    </row>
    <row r="575" s="14" customFormat="1">
      <c r="A575" s="14"/>
      <c r="B575" s="244"/>
      <c r="C575" s="245"/>
      <c r="D575" s="235" t="s">
        <v>204</v>
      </c>
      <c r="E575" s="246" t="s">
        <v>19</v>
      </c>
      <c r="F575" s="247" t="s">
        <v>269</v>
      </c>
      <c r="G575" s="245"/>
      <c r="H575" s="248">
        <v>3.1699999999999999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204</v>
      </c>
      <c r="AU575" s="254" t="s">
        <v>84</v>
      </c>
      <c r="AV575" s="14" t="s">
        <v>84</v>
      </c>
      <c r="AW575" s="14" t="s">
        <v>33</v>
      </c>
      <c r="AX575" s="14" t="s">
        <v>71</v>
      </c>
      <c r="AY575" s="254" t="s">
        <v>192</v>
      </c>
    </row>
    <row r="576" s="13" customFormat="1">
      <c r="A576" s="13"/>
      <c r="B576" s="233"/>
      <c r="C576" s="234"/>
      <c r="D576" s="235" t="s">
        <v>204</v>
      </c>
      <c r="E576" s="236" t="s">
        <v>19</v>
      </c>
      <c r="F576" s="237" t="s">
        <v>585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204</v>
      </c>
      <c r="AU576" s="243" t="s">
        <v>84</v>
      </c>
      <c r="AV576" s="13" t="s">
        <v>78</v>
      </c>
      <c r="AW576" s="13" t="s">
        <v>33</v>
      </c>
      <c r="AX576" s="13" t="s">
        <v>71</v>
      </c>
      <c r="AY576" s="243" t="s">
        <v>192</v>
      </c>
    </row>
    <row r="577" s="14" customFormat="1">
      <c r="A577" s="14"/>
      <c r="B577" s="244"/>
      <c r="C577" s="245"/>
      <c r="D577" s="235" t="s">
        <v>204</v>
      </c>
      <c r="E577" s="246" t="s">
        <v>19</v>
      </c>
      <c r="F577" s="247" t="s">
        <v>586</v>
      </c>
      <c r="G577" s="245"/>
      <c r="H577" s="248">
        <v>1.0980000000000001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204</v>
      </c>
      <c r="AU577" s="254" t="s">
        <v>84</v>
      </c>
      <c r="AV577" s="14" t="s">
        <v>84</v>
      </c>
      <c r="AW577" s="14" t="s">
        <v>33</v>
      </c>
      <c r="AX577" s="14" t="s">
        <v>71</v>
      </c>
      <c r="AY577" s="254" t="s">
        <v>192</v>
      </c>
    </row>
    <row r="578" s="15" customFormat="1">
      <c r="A578" s="15"/>
      <c r="B578" s="255"/>
      <c r="C578" s="256"/>
      <c r="D578" s="235" t="s">
        <v>204</v>
      </c>
      <c r="E578" s="257" t="s">
        <v>19</v>
      </c>
      <c r="F578" s="258" t="s">
        <v>210</v>
      </c>
      <c r="G578" s="256"/>
      <c r="H578" s="259">
        <v>4.2679999999999998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204</v>
      </c>
      <c r="AU578" s="265" t="s">
        <v>84</v>
      </c>
      <c r="AV578" s="15" t="s">
        <v>200</v>
      </c>
      <c r="AW578" s="15" t="s">
        <v>33</v>
      </c>
      <c r="AX578" s="15" t="s">
        <v>78</v>
      </c>
      <c r="AY578" s="265" t="s">
        <v>192</v>
      </c>
    </row>
    <row r="579" s="2" customFormat="1" ht="21.75" customHeight="1">
      <c r="A579" s="41"/>
      <c r="B579" s="42"/>
      <c r="C579" s="266" t="s">
        <v>621</v>
      </c>
      <c r="D579" s="266" t="s">
        <v>211</v>
      </c>
      <c r="E579" s="267" t="s">
        <v>622</v>
      </c>
      <c r="F579" s="268" t="s">
        <v>623</v>
      </c>
      <c r="G579" s="269" t="s">
        <v>239</v>
      </c>
      <c r="H579" s="270">
        <v>4.6950000000000003</v>
      </c>
      <c r="I579" s="271"/>
      <c r="J579" s="272">
        <f>ROUND(I579*H579,2)</f>
        <v>0</v>
      </c>
      <c r="K579" s="268" t="s">
        <v>199</v>
      </c>
      <c r="L579" s="273"/>
      <c r="M579" s="274" t="s">
        <v>19</v>
      </c>
      <c r="N579" s="275" t="s">
        <v>43</v>
      </c>
      <c r="O579" s="87"/>
      <c r="P579" s="224">
        <f>O579*H579</f>
        <v>0</v>
      </c>
      <c r="Q579" s="224">
        <v>0.021999999999999999</v>
      </c>
      <c r="R579" s="224">
        <f>Q579*H579</f>
        <v>0.10329000000000001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423</v>
      </c>
      <c r="AT579" s="226" t="s">
        <v>211</v>
      </c>
      <c r="AU579" s="226" t="s">
        <v>84</v>
      </c>
      <c r="AY579" s="20" t="s">
        <v>192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84</v>
      </c>
      <c r="BK579" s="227">
        <f>ROUND(I579*H579,2)</f>
        <v>0</v>
      </c>
      <c r="BL579" s="20" t="s">
        <v>321</v>
      </c>
      <c r="BM579" s="226" t="s">
        <v>624</v>
      </c>
    </row>
    <row r="580" s="13" customFormat="1">
      <c r="A580" s="13"/>
      <c r="B580" s="233"/>
      <c r="C580" s="234"/>
      <c r="D580" s="235" t="s">
        <v>204</v>
      </c>
      <c r="E580" s="236" t="s">
        <v>19</v>
      </c>
      <c r="F580" s="237" t="s">
        <v>205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204</v>
      </c>
      <c r="AU580" s="243" t="s">
        <v>84</v>
      </c>
      <c r="AV580" s="13" t="s">
        <v>78</v>
      </c>
      <c r="AW580" s="13" t="s">
        <v>33</v>
      </c>
      <c r="AX580" s="13" t="s">
        <v>71</v>
      </c>
      <c r="AY580" s="243" t="s">
        <v>192</v>
      </c>
    </row>
    <row r="581" s="13" customFormat="1">
      <c r="A581" s="13"/>
      <c r="B581" s="233"/>
      <c r="C581" s="234"/>
      <c r="D581" s="235" t="s">
        <v>204</v>
      </c>
      <c r="E581" s="236" t="s">
        <v>19</v>
      </c>
      <c r="F581" s="237" t="s">
        <v>268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204</v>
      </c>
      <c r="AU581" s="243" t="s">
        <v>84</v>
      </c>
      <c r="AV581" s="13" t="s">
        <v>78</v>
      </c>
      <c r="AW581" s="13" t="s">
        <v>33</v>
      </c>
      <c r="AX581" s="13" t="s">
        <v>71</v>
      </c>
      <c r="AY581" s="243" t="s">
        <v>192</v>
      </c>
    </row>
    <row r="582" s="14" customFormat="1">
      <c r="A582" s="14"/>
      <c r="B582" s="244"/>
      <c r="C582" s="245"/>
      <c r="D582" s="235" t="s">
        <v>204</v>
      </c>
      <c r="E582" s="246" t="s">
        <v>19</v>
      </c>
      <c r="F582" s="247" t="s">
        <v>269</v>
      </c>
      <c r="G582" s="245"/>
      <c r="H582" s="248">
        <v>3.1699999999999999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204</v>
      </c>
      <c r="AU582" s="254" t="s">
        <v>84</v>
      </c>
      <c r="AV582" s="14" t="s">
        <v>84</v>
      </c>
      <c r="AW582" s="14" t="s">
        <v>33</v>
      </c>
      <c r="AX582" s="14" t="s">
        <v>71</v>
      </c>
      <c r="AY582" s="254" t="s">
        <v>192</v>
      </c>
    </row>
    <row r="583" s="13" customFormat="1">
      <c r="A583" s="13"/>
      <c r="B583" s="233"/>
      <c r="C583" s="234"/>
      <c r="D583" s="235" t="s">
        <v>204</v>
      </c>
      <c r="E583" s="236" t="s">
        <v>19</v>
      </c>
      <c r="F583" s="237" t="s">
        <v>585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204</v>
      </c>
      <c r="AU583" s="243" t="s">
        <v>84</v>
      </c>
      <c r="AV583" s="13" t="s">
        <v>78</v>
      </c>
      <c r="AW583" s="13" t="s">
        <v>33</v>
      </c>
      <c r="AX583" s="13" t="s">
        <v>71</v>
      </c>
      <c r="AY583" s="243" t="s">
        <v>192</v>
      </c>
    </row>
    <row r="584" s="14" customFormat="1">
      <c r="A584" s="14"/>
      <c r="B584" s="244"/>
      <c r="C584" s="245"/>
      <c r="D584" s="235" t="s">
        <v>204</v>
      </c>
      <c r="E584" s="246" t="s">
        <v>19</v>
      </c>
      <c r="F584" s="247" t="s">
        <v>586</v>
      </c>
      <c r="G584" s="245"/>
      <c r="H584" s="248">
        <v>1.0980000000000001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204</v>
      </c>
      <c r="AU584" s="254" t="s">
        <v>84</v>
      </c>
      <c r="AV584" s="14" t="s">
        <v>84</v>
      </c>
      <c r="AW584" s="14" t="s">
        <v>33</v>
      </c>
      <c r="AX584" s="14" t="s">
        <v>71</v>
      </c>
      <c r="AY584" s="254" t="s">
        <v>192</v>
      </c>
    </row>
    <row r="585" s="15" customFormat="1">
      <c r="A585" s="15"/>
      <c r="B585" s="255"/>
      <c r="C585" s="256"/>
      <c r="D585" s="235" t="s">
        <v>204</v>
      </c>
      <c r="E585" s="257" t="s">
        <v>19</v>
      </c>
      <c r="F585" s="258" t="s">
        <v>210</v>
      </c>
      <c r="G585" s="256"/>
      <c r="H585" s="259">
        <v>4.2679999999999998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204</v>
      </c>
      <c r="AU585" s="265" t="s">
        <v>84</v>
      </c>
      <c r="AV585" s="15" t="s">
        <v>200</v>
      </c>
      <c r="AW585" s="15" t="s">
        <v>33</v>
      </c>
      <c r="AX585" s="15" t="s">
        <v>78</v>
      </c>
      <c r="AY585" s="265" t="s">
        <v>192</v>
      </c>
    </row>
    <row r="586" s="14" customFormat="1">
      <c r="A586" s="14"/>
      <c r="B586" s="244"/>
      <c r="C586" s="245"/>
      <c r="D586" s="235" t="s">
        <v>204</v>
      </c>
      <c r="E586" s="245"/>
      <c r="F586" s="247" t="s">
        <v>625</v>
      </c>
      <c r="G586" s="245"/>
      <c r="H586" s="248">
        <v>4.6950000000000003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204</v>
      </c>
      <c r="AU586" s="254" t="s">
        <v>84</v>
      </c>
      <c r="AV586" s="14" t="s">
        <v>84</v>
      </c>
      <c r="AW586" s="14" t="s">
        <v>4</v>
      </c>
      <c r="AX586" s="14" t="s">
        <v>78</v>
      </c>
      <c r="AY586" s="254" t="s">
        <v>192</v>
      </c>
    </row>
    <row r="587" s="2" customFormat="1" ht="24.15" customHeight="1">
      <c r="A587" s="41"/>
      <c r="B587" s="42"/>
      <c r="C587" s="215" t="s">
        <v>626</v>
      </c>
      <c r="D587" s="215" t="s">
        <v>195</v>
      </c>
      <c r="E587" s="216" t="s">
        <v>627</v>
      </c>
      <c r="F587" s="217" t="s">
        <v>628</v>
      </c>
      <c r="G587" s="218" t="s">
        <v>239</v>
      </c>
      <c r="H587" s="219">
        <v>4.2679999999999998</v>
      </c>
      <c r="I587" s="220"/>
      <c r="J587" s="221">
        <f>ROUND(I587*H587,2)</f>
        <v>0</v>
      </c>
      <c r="K587" s="217" t="s">
        <v>199</v>
      </c>
      <c r="L587" s="47"/>
      <c r="M587" s="222" t="s">
        <v>19</v>
      </c>
      <c r="N587" s="223" t="s">
        <v>43</v>
      </c>
      <c r="O587" s="87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321</v>
      </c>
      <c r="AT587" s="226" t="s">
        <v>195</v>
      </c>
      <c r="AU587" s="226" t="s">
        <v>84</v>
      </c>
      <c r="AY587" s="20" t="s">
        <v>192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84</v>
      </c>
      <c r="BK587" s="227">
        <f>ROUND(I587*H587,2)</f>
        <v>0</v>
      </c>
      <c r="BL587" s="20" t="s">
        <v>321</v>
      </c>
      <c r="BM587" s="226" t="s">
        <v>629</v>
      </c>
    </row>
    <row r="588" s="2" customFormat="1">
      <c r="A588" s="41"/>
      <c r="B588" s="42"/>
      <c r="C588" s="43"/>
      <c r="D588" s="228" t="s">
        <v>202</v>
      </c>
      <c r="E588" s="43"/>
      <c r="F588" s="229" t="s">
        <v>630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202</v>
      </c>
      <c r="AU588" s="20" t="s">
        <v>84</v>
      </c>
    </row>
    <row r="589" s="13" customFormat="1">
      <c r="A589" s="13"/>
      <c r="B589" s="233"/>
      <c r="C589" s="234"/>
      <c r="D589" s="235" t="s">
        <v>204</v>
      </c>
      <c r="E589" s="236" t="s">
        <v>19</v>
      </c>
      <c r="F589" s="237" t="s">
        <v>205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204</v>
      </c>
      <c r="AU589" s="243" t="s">
        <v>84</v>
      </c>
      <c r="AV589" s="13" t="s">
        <v>78</v>
      </c>
      <c r="AW589" s="13" t="s">
        <v>33</v>
      </c>
      <c r="AX589" s="13" t="s">
        <v>71</v>
      </c>
      <c r="AY589" s="243" t="s">
        <v>192</v>
      </c>
    </row>
    <row r="590" s="13" customFormat="1">
      <c r="A590" s="13"/>
      <c r="B590" s="233"/>
      <c r="C590" s="234"/>
      <c r="D590" s="235" t="s">
        <v>204</v>
      </c>
      <c r="E590" s="236" t="s">
        <v>19</v>
      </c>
      <c r="F590" s="237" t="s">
        <v>268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204</v>
      </c>
      <c r="AU590" s="243" t="s">
        <v>84</v>
      </c>
      <c r="AV590" s="13" t="s">
        <v>78</v>
      </c>
      <c r="AW590" s="13" t="s">
        <v>33</v>
      </c>
      <c r="AX590" s="13" t="s">
        <v>71</v>
      </c>
      <c r="AY590" s="243" t="s">
        <v>192</v>
      </c>
    </row>
    <row r="591" s="14" customFormat="1">
      <c r="A591" s="14"/>
      <c r="B591" s="244"/>
      <c r="C591" s="245"/>
      <c r="D591" s="235" t="s">
        <v>204</v>
      </c>
      <c r="E591" s="246" t="s">
        <v>19</v>
      </c>
      <c r="F591" s="247" t="s">
        <v>269</v>
      </c>
      <c r="G591" s="245"/>
      <c r="H591" s="248">
        <v>3.1699999999999999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204</v>
      </c>
      <c r="AU591" s="254" t="s">
        <v>84</v>
      </c>
      <c r="AV591" s="14" t="s">
        <v>84</v>
      </c>
      <c r="AW591" s="14" t="s">
        <v>33</v>
      </c>
      <c r="AX591" s="14" t="s">
        <v>71</v>
      </c>
      <c r="AY591" s="254" t="s">
        <v>192</v>
      </c>
    </row>
    <row r="592" s="13" customFormat="1">
      <c r="A592" s="13"/>
      <c r="B592" s="233"/>
      <c r="C592" s="234"/>
      <c r="D592" s="235" t="s">
        <v>204</v>
      </c>
      <c r="E592" s="236" t="s">
        <v>19</v>
      </c>
      <c r="F592" s="237" t="s">
        <v>585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204</v>
      </c>
      <c r="AU592" s="243" t="s">
        <v>84</v>
      </c>
      <c r="AV592" s="13" t="s">
        <v>78</v>
      </c>
      <c r="AW592" s="13" t="s">
        <v>33</v>
      </c>
      <c r="AX592" s="13" t="s">
        <v>71</v>
      </c>
      <c r="AY592" s="243" t="s">
        <v>192</v>
      </c>
    </row>
    <row r="593" s="14" customFormat="1">
      <c r="A593" s="14"/>
      <c r="B593" s="244"/>
      <c r="C593" s="245"/>
      <c r="D593" s="235" t="s">
        <v>204</v>
      </c>
      <c r="E593" s="246" t="s">
        <v>19</v>
      </c>
      <c r="F593" s="247" t="s">
        <v>586</v>
      </c>
      <c r="G593" s="245"/>
      <c r="H593" s="248">
        <v>1.0980000000000001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204</v>
      </c>
      <c r="AU593" s="254" t="s">
        <v>84</v>
      </c>
      <c r="AV593" s="14" t="s">
        <v>84</v>
      </c>
      <c r="AW593" s="14" t="s">
        <v>33</v>
      </c>
      <c r="AX593" s="14" t="s">
        <v>71</v>
      </c>
      <c r="AY593" s="254" t="s">
        <v>192</v>
      </c>
    </row>
    <row r="594" s="15" customFormat="1">
      <c r="A594" s="15"/>
      <c r="B594" s="255"/>
      <c r="C594" s="256"/>
      <c r="D594" s="235" t="s">
        <v>204</v>
      </c>
      <c r="E594" s="257" t="s">
        <v>19</v>
      </c>
      <c r="F594" s="258" t="s">
        <v>210</v>
      </c>
      <c r="G594" s="256"/>
      <c r="H594" s="259">
        <v>4.2679999999999998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5" t="s">
        <v>204</v>
      </c>
      <c r="AU594" s="265" t="s">
        <v>84</v>
      </c>
      <c r="AV594" s="15" t="s">
        <v>200</v>
      </c>
      <c r="AW594" s="15" t="s">
        <v>33</v>
      </c>
      <c r="AX594" s="15" t="s">
        <v>78</v>
      </c>
      <c r="AY594" s="265" t="s">
        <v>192</v>
      </c>
    </row>
    <row r="595" s="2" customFormat="1" ht="16.5" customHeight="1">
      <c r="A595" s="41"/>
      <c r="B595" s="42"/>
      <c r="C595" s="215" t="s">
        <v>631</v>
      </c>
      <c r="D595" s="215" t="s">
        <v>195</v>
      </c>
      <c r="E595" s="216" t="s">
        <v>632</v>
      </c>
      <c r="F595" s="217" t="s">
        <v>633</v>
      </c>
      <c r="G595" s="218" t="s">
        <v>239</v>
      </c>
      <c r="H595" s="219">
        <v>3.1699999999999999</v>
      </c>
      <c r="I595" s="220"/>
      <c r="J595" s="221">
        <f>ROUND(I595*H595,2)</f>
        <v>0</v>
      </c>
      <c r="K595" s="217" t="s">
        <v>199</v>
      </c>
      <c r="L595" s="47"/>
      <c r="M595" s="222" t="s">
        <v>19</v>
      </c>
      <c r="N595" s="223" t="s">
        <v>43</v>
      </c>
      <c r="O595" s="87"/>
      <c r="P595" s="224">
        <f>O595*H595</f>
        <v>0</v>
      </c>
      <c r="Q595" s="224">
        <v>0.0015</v>
      </c>
      <c r="R595" s="224">
        <f>Q595*H595</f>
        <v>0.0047549999999999997</v>
      </c>
      <c r="S595" s="224">
        <v>0</v>
      </c>
      <c r="T595" s="225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321</v>
      </c>
      <c r="AT595" s="226" t="s">
        <v>195</v>
      </c>
      <c r="AU595" s="226" t="s">
        <v>84</v>
      </c>
      <c r="AY595" s="20" t="s">
        <v>192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84</v>
      </c>
      <c r="BK595" s="227">
        <f>ROUND(I595*H595,2)</f>
        <v>0</v>
      </c>
      <c r="BL595" s="20" t="s">
        <v>321</v>
      </c>
      <c r="BM595" s="226" t="s">
        <v>634</v>
      </c>
    </row>
    <row r="596" s="2" customFormat="1">
      <c r="A596" s="41"/>
      <c r="B596" s="42"/>
      <c r="C596" s="43"/>
      <c r="D596" s="228" t="s">
        <v>202</v>
      </c>
      <c r="E596" s="43"/>
      <c r="F596" s="229" t="s">
        <v>635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202</v>
      </c>
      <c r="AU596" s="20" t="s">
        <v>84</v>
      </c>
    </row>
    <row r="597" s="13" customFormat="1">
      <c r="A597" s="13"/>
      <c r="B597" s="233"/>
      <c r="C597" s="234"/>
      <c r="D597" s="235" t="s">
        <v>204</v>
      </c>
      <c r="E597" s="236" t="s">
        <v>19</v>
      </c>
      <c r="F597" s="237" t="s">
        <v>205</v>
      </c>
      <c r="G597" s="234"/>
      <c r="H597" s="236" t="s">
        <v>19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204</v>
      </c>
      <c r="AU597" s="243" t="s">
        <v>84</v>
      </c>
      <c r="AV597" s="13" t="s">
        <v>78</v>
      </c>
      <c r="AW597" s="13" t="s">
        <v>33</v>
      </c>
      <c r="AX597" s="13" t="s">
        <v>71</v>
      </c>
      <c r="AY597" s="243" t="s">
        <v>192</v>
      </c>
    </row>
    <row r="598" s="13" customFormat="1">
      <c r="A598" s="13"/>
      <c r="B598" s="233"/>
      <c r="C598" s="234"/>
      <c r="D598" s="235" t="s">
        <v>204</v>
      </c>
      <c r="E598" s="236" t="s">
        <v>19</v>
      </c>
      <c r="F598" s="237" t="s">
        <v>268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204</v>
      </c>
      <c r="AU598" s="243" t="s">
        <v>84</v>
      </c>
      <c r="AV598" s="13" t="s">
        <v>78</v>
      </c>
      <c r="AW598" s="13" t="s">
        <v>33</v>
      </c>
      <c r="AX598" s="13" t="s">
        <v>71</v>
      </c>
      <c r="AY598" s="243" t="s">
        <v>192</v>
      </c>
    </row>
    <row r="599" s="14" customFormat="1">
      <c r="A599" s="14"/>
      <c r="B599" s="244"/>
      <c r="C599" s="245"/>
      <c r="D599" s="235" t="s">
        <v>204</v>
      </c>
      <c r="E599" s="246" t="s">
        <v>19</v>
      </c>
      <c r="F599" s="247" t="s">
        <v>269</v>
      </c>
      <c r="G599" s="245"/>
      <c r="H599" s="248">
        <v>3.1699999999999999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204</v>
      </c>
      <c r="AU599" s="254" t="s">
        <v>84</v>
      </c>
      <c r="AV599" s="14" t="s">
        <v>84</v>
      </c>
      <c r="AW599" s="14" t="s">
        <v>33</v>
      </c>
      <c r="AX599" s="14" t="s">
        <v>71</v>
      </c>
      <c r="AY599" s="254" t="s">
        <v>192</v>
      </c>
    </row>
    <row r="600" s="15" customFormat="1">
      <c r="A600" s="15"/>
      <c r="B600" s="255"/>
      <c r="C600" s="256"/>
      <c r="D600" s="235" t="s">
        <v>204</v>
      </c>
      <c r="E600" s="257" t="s">
        <v>19</v>
      </c>
      <c r="F600" s="258" t="s">
        <v>210</v>
      </c>
      <c r="G600" s="256"/>
      <c r="H600" s="259">
        <v>3.1699999999999999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5" t="s">
        <v>204</v>
      </c>
      <c r="AU600" s="265" t="s">
        <v>84</v>
      </c>
      <c r="AV600" s="15" t="s">
        <v>200</v>
      </c>
      <c r="AW600" s="15" t="s">
        <v>33</v>
      </c>
      <c r="AX600" s="15" t="s">
        <v>78</v>
      </c>
      <c r="AY600" s="265" t="s">
        <v>192</v>
      </c>
    </row>
    <row r="601" s="2" customFormat="1" ht="16.5" customHeight="1">
      <c r="A601" s="41"/>
      <c r="B601" s="42"/>
      <c r="C601" s="215" t="s">
        <v>636</v>
      </c>
      <c r="D601" s="215" t="s">
        <v>195</v>
      </c>
      <c r="E601" s="216" t="s">
        <v>637</v>
      </c>
      <c r="F601" s="217" t="s">
        <v>638</v>
      </c>
      <c r="G601" s="218" t="s">
        <v>198</v>
      </c>
      <c r="H601" s="219">
        <v>9</v>
      </c>
      <c r="I601" s="220"/>
      <c r="J601" s="221">
        <f>ROUND(I601*H601,2)</f>
        <v>0</v>
      </c>
      <c r="K601" s="217" t="s">
        <v>199</v>
      </c>
      <c r="L601" s="47"/>
      <c r="M601" s="222" t="s">
        <v>19</v>
      </c>
      <c r="N601" s="223" t="s">
        <v>43</v>
      </c>
      <c r="O601" s="87"/>
      <c r="P601" s="224">
        <f>O601*H601</f>
        <v>0</v>
      </c>
      <c r="Q601" s="224">
        <v>0.00021000000000000001</v>
      </c>
      <c r="R601" s="224">
        <f>Q601*H601</f>
        <v>0.0018900000000000002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321</v>
      </c>
      <c r="AT601" s="226" t="s">
        <v>195</v>
      </c>
      <c r="AU601" s="226" t="s">
        <v>84</v>
      </c>
      <c r="AY601" s="20" t="s">
        <v>192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84</v>
      </c>
      <c r="BK601" s="227">
        <f>ROUND(I601*H601,2)</f>
        <v>0</v>
      </c>
      <c r="BL601" s="20" t="s">
        <v>321</v>
      </c>
      <c r="BM601" s="226" t="s">
        <v>639</v>
      </c>
    </row>
    <row r="602" s="2" customFormat="1">
      <c r="A602" s="41"/>
      <c r="B602" s="42"/>
      <c r="C602" s="43"/>
      <c r="D602" s="228" t="s">
        <v>202</v>
      </c>
      <c r="E602" s="43"/>
      <c r="F602" s="229" t="s">
        <v>640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202</v>
      </c>
      <c r="AU602" s="20" t="s">
        <v>84</v>
      </c>
    </row>
    <row r="603" s="13" customFormat="1">
      <c r="A603" s="13"/>
      <c r="B603" s="233"/>
      <c r="C603" s="234"/>
      <c r="D603" s="235" t="s">
        <v>204</v>
      </c>
      <c r="E603" s="236" t="s">
        <v>19</v>
      </c>
      <c r="F603" s="237" t="s">
        <v>205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204</v>
      </c>
      <c r="AU603" s="243" t="s">
        <v>84</v>
      </c>
      <c r="AV603" s="13" t="s">
        <v>78</v>
      </c>
      <c r="AW603" s="13" t="s">
        <v>33</v>
      </c>
      <c r="AX603" s="13" t="s">
        <v>71</v>
      </c>
      <c r="AY603" s="243" t="s">
        <v>192</v>
      </c>
    </row>
    <row r="604" s="13" customFormat="1">
      <c r="A604" s="13"/>
      <c r="B604" s="233"/>
      <c r="C604" s="234"/>
      <c r="D604" s="235" t="s">
        <v>204</v>
      </c>
      <c r="E604" s="236" t="s">
        <v>19</v>
      </c>
      <c r="F604" s="237" t="s">
        <v>268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204</v>
      </c>
      <c r="AU604" s="243" t="s">
        <v>84</v>
      </c>
      <c r="AV604" s="13" t="s">
        <v>78</v>
      </c>
      <c r="AW604" s="13" t="s">
        <v>33</v>
      </c>
      <c r="AX604" s="13" t="s">
        <v>71</v>
      </c>
      <c r="AY604" s="243" t="s">
        <v>192</v>
      </c>
    </row>
    <row r="605" s="14" customFormat="1">
      <c r="A605" s="14"/>
      <c r="B605" s="244"/>
      <c r="C605" s="245"/>
      <c r="D605" s="235" t="s">
        <v>204</v>
      </c>
      <c r="E605" s="246" t="s">
        <v>19</v>
      </c>
      <c r="F605" s="247" t="s">
        <v>263</v>
      </c>
      <c r="G605" s="245"/>
      <c r="H605" s="248">
        <v>9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204</v>
      </c>
      <c r="AU605" s="254" t="s">
        <v>84</v>
      </c>
      <c r="AV605" s="14" t="s">
        <v>84</v>
      </c>
      <c r="AW605" s="14" t="s">
        <v>33</v>
      </c>
      <c r="AX605" s="14" t="s">
        <v>71</v>
      </c>
      <c r="AY605" s="254" t="s">
        <v>192</v>
      </c>
    </row>
    <row r="606" s="15" customFormat="1">
      <c r="A606" s="15"/>
      <c r="B606" s="255"/>
      <c r="C606" s="256"/>
      <c r="D606" s="235" t="s">
        <v>204</v>
      </c>
      <c r="E606" s="257" t="s">
        <v>19</v>
      </c>
      <c r="F606" s="258" t="s">
        <v>210</v>
      </c>
      <c r="G606" s="256"/>
      <c r="H606" s="259">
        <v>9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5" t="s">
        <v>204</v>
      </c>
      <c r="AU606" s="265" t="s">
        <v>84</v>
      </c>
      <c r="AV606" s="15" t="s">
        <v>200</v>
      </c>
      <c r="AW606" s="15" t="s">
        <v>33</v>
      </c>
      <c r="AX606" s="15" t="s">
        <v>78</v>
      </c>
      <c r="AY606" s="265" t="s">
        <v>192</v>
      </c>
    </row>
    <row r="607" s="2" customFormat="1" ht="16.5" customHeight="1">
      <c r="A607" s="41"/>
      <c r="B607" s="42"/>
      <c r="C607" s="215" t="s">
        <v>641</v>
      </c>
      <c r="D607" s="215" t="s">
        <v>195</v>
      </c>
      <c r="E607" s="216" t="s">
        <v>642</v>
      </c>
      <c r="F607" s="217" t="s">
        <v>643</v>
      </c>
      <c r="G607" s="218" t="s">
        <v>198</v>
      </c>
      <c r="H607" s="219">
        <v>5</v>
      </c>
      <c r="I607" s="220"/>
      <c r="J607" s="221">
        <f>ROUND(I607*H607,2)</f>
        <v>0</v>
      </c>
      <c r="K607" s="217" t="s">
        <v>199</v>
      </c>
      <c r="L607" s="47"/>
      <c r="M607" s="222" t="s">
        <v>19</v>
      </c>
      <c r="N607" s="223" t="s">
        <v>43</v>
      </c>
      <c r="O607" s="87"/>
      <c r="P607" s="224">
        <f>O607*H607</f>
        <v>0</v>
      </c>
      <c r="Q607" s="224">
        <v>0.00020000000000000001</v>
      </c>
      <c r="R607" s="224">
        <f>Q607*H607</f>
        <v>0.001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321</v>
      </c>
      <c r="AT607" s="226" t="s">
        <v>195</v>
      </c>
      <c r="AU607" s="226" t="s">
        <v>84</v>
      </c>
      <c r="AY607" s="20" t="s">
        <v>192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84</v>
      </c>
      <c r="BK607" s="227">
        <f>ROUND(I607*H607,2)</f>
        <v>0</v>
      </c>
      <c r="BL607" s="20" t="s">
        <v>321</v>
      </c>
      <c r="BM607" s="226" t="s">
        <v>644</v>
      </c>
    </row>
    <row r="608" s="2" customFormat="1">
      <c r="A608" s="41"/>
      <c r="B608" s="42"/>
      <c r="C608" s="43"/>
      <c r="D608" s="228" t="s">
        <v>202</v>
      </c>
      <c r="E608" s="43"/>
      <c r="F608" s="229" t="s">
        <v>645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202</v>
      </c>
      <c r="AU608" s="20" t="s">
        <v>84</v>
      </c>
    </row>
    <row r="609" s="13" customFormat="1">
      <c r="A609" s="13"/>
      <c r="B609" s="233"/>
      <c r="C609" s="234"/>
      <c r="D609" s="235" t="s">
        <v>204</v>
      </c>
      <c r="E609" s="236" t="s">
        <v>19</v>
      </c>
      <c r="F609" s="237" t="s">
        <v>205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204</v>
      </c>
      <c r="AU609" s="243" t="s">
        <v>84</v>
      </c>
      <c r="AV609" s="13" t="s">
        <v>78</v>
      </c>
      <c r="AW609" s="13" t="s">
        <v>33</v>
      </c>
      <c r="AX609" s="13" t="s">
        <v>71</v>
      </c>
      <c r="AY609" s="243" t="s">
        <v>192</v>
      </c>
    </row>
    <row r="610" s="13" customFormat="1">
      <c r="A610" s="13"/>
      <c r="B610" s="233"/>
      <c r="C610" s="234"/>
      <c r="D610" s="235" t="s">
        <v>204</v>
      </c>
      <c r="E610" s="236" t="s">
        <v>19</v>
      </c>
      <c r="F610" s="237" t="s">
        <v>268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204</v>
      </c>
      <c r="AU610" s="243" t="s">
        <v>84</v>
      </c>
      <c r="AV610" s="13" t="s">
        <v>78</v>
      </c>
      <c r="AW610" s="13" t="s">
        <v>33</v>
      </c>
      <c r="AX610" s="13" t="s">
        <v>71</v>
      </c>
      <c r="AY610" s="243" t="s">
        <v>192</v>
      </c>
    </row>
    <row r="611" s="14" customFormat="1">
      <c r="A611" s="14"/>
      <c r="B611" s="244"/>
      <c r="C611" s="245"/>
      <c r="D611" s="235" t="s">
        <v>204</v>
      </c>
      <c r="E611" s="246" t="s">
        <v>19</v>
      </c>
      <c r="F611" s="247" t="s">
        <v>232</v>
      </c>
      <c r="G611" s="245"/>
      <c r="H611" s="248">
        <v>5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204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192</v>
      </c>
    </row>
    <row r="612" s="15" customFormat="1">
      <c r="A612" s="15"/>
      <c r="B612" s="255"/>
      <c r="C612" s="256"/>
      <c r="D612" s="235" t="s">
        <v>204</v>
      </c>
      <c r="E612" s="257" t="s">
        <v>19</v>
      </c>
      <c r="F612" s="258" t="s">
        <v>210</v>
      </c>
      <c r="G612" s="256"/>
      <c r="H612" s="259">
        <v>5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204</v>
      </c>
      <c r="AU612" s="265" t="s">
        <v>84</v>
      </c>
      <c r="AV612" s="15" t="s">
        <v>200</v>
      </c>
      <c r="AW612" s="15" t="s">
        <v>33</v>
      </c>
      <c r="AX612" s="15" t="s">
        <v>78</v>
      </c>
      <c r="AY612" s="265" t="s">
        <v>192</v>
      </c>
    </row>
    <row r="613" s="2" customFormat="1" ht="16.5" customHeight="1">
      <c r="A613" s="41"/>
      <c r="B613" s="42"/>
      <c r="C613" s="215" t="s">
        <v>646</v>
      </c>
      <c r="D613" s="215" t="s">
        <v>195</v>
      </c>
      <c r="E613" s="216" t="s">
        <v>647</v>
      </c>
      <c r="F613" s="217" t="s">
        <v>648</v>
      </c>
      <c r="G613" s="218" t="s">
        <v>214</v>
      </c>
      <c r="H613" s="219">
        <v>8.8949999999999996</v>
      </c>
      <c r="I613" s="220"/>
      <c r="J613" s="221">
        <f>ROUND(I613*H613,2)</f>
        <v>0</v>
      </c>
      <c r="K613" s="217" t="s">
        <v>199</v>
      </c>
      <c r="L613" s="47"/>
      <c r="M613" s="222" t="s">
        <v>19</v>
      </c>
      <c r="N613" s="223" t="s">
        <v>43</v>
      </c>
      <c r="O613" s="87"/>
      <c r="P613" s="224">
        <f>O613*H613</f>
        <v>0</v>
      </c>
      <c r="Q613" s="224">
        <v>0.00142</v>
      </c>
      <c r="R613" s="224">
        <f>Q613*H613</f>
        <v>0.012630900000000001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321</v>
      </c>
      <c r="AT613" s="226" t="s">
        <v>195</v>
      </c>
      <c r="AU613" s="226" t="s">
        <v>84</v>
      </c>
      <c r="AY613" s="20" t="s">
        <v>192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84</v>
      </c>
      <c r="BK613" s="227">
        <f>ROUND(I613*H613,2)</f>
        <v>0</v>
      </c>
      <c r="BL613" s="20" t="s">
        <v>321</v>
      </c>
      <c r="BM613" s="226" t="s">
        <v>649</v>
      </c>
    </row>
    <row r="614" s="2" customFormat="1">
      <c r="A614" s="41"/>
      <c r="B614" s="42"/>
      <c r="C614" s="43"/>
      <c r="D614" s="228" t="s">
        <v>202</v>
      </c>
      <c r="E614" s="43"/>
      <c r="F614" s="229" t="s">
        <v>650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202</v>
      </c>
      <c r="AU614" s="20" t="s">
        <v>84</v>
      </c>
    </row>
    <row r="615" s="13" customFormat="1">
      <c r="A615" s="13"/>
      <c r="B615" s="233"/>
      <c r="C615" s="234"/>
      <c r="D615" s="235" t="s">
        <v>204</v>
      </c>
      <c r="E615" s="236" t="s">
        <v>19</v>
      </c>
      <c r="F615" s="237" t="s">
        <v>205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204</v>
      </c>
      <c r="AU615" s="243" t="s">
        <v>84</v>
      </c>
      <c r="AV615" s="13" t="s">
        <v>78</v>
      </c>
      <c r="AW615" s="13" t="s">
        <v>33</v>
      </c>
      <c r="AX615" s="13" t="s">
        <v>71</v>
      </c>
      <c r="AY615" s="243" t="s">
        <v>192</v>
      </c>
    </row>
    <row r="616" s="13" customFormat="1">
      <c r="A616" s="13"/>
      <c r="B616" s="233"/>
      <c r="C616" s="234"/>
      <c r="D616" s="235" t="s">
        <v>204</v>
      </c>
      <c r="E616" s="236" t="s">
        <v>19</v>
      </c>
      <c r="F616" s="237" t="s">
        <v>268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204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192</v>
      </c>
    </row>
    <row r="617" s="14" customFormat="1">
      <c r="A617" s="14"/>
      <c r="B617" s="244"/>
      <c r="C617" s="245"/>
      <c r="D617" s="235" t="s">
        <v>204</v>
      </c>
      <c r="E617" s="246" t="s">
        <v>19</v>
      </c>
      <c r="F617" s="247" t="s">
        <v>651</v>
      </c>
      <c r="G617" s="245"/>
      <c r="H617" s="248">
        <v>6.4050000000000002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204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192</v>
      </c>
    </row>
    <row r="618" s="14" customFormat="1">
      <c r="A618" s="14"/>
      <c r="B618" s="244"/>
      <c r="C618" s="245"/>
      <c r="D618" s="235" t="s">
        <v>204</v>
      </c>
      <c r="E618" s="246" t="s">
        <v>19</v>
      </c>
      <c r="F618" s="247" t="s">
        <v>652</v>
      </c>
      <c r="G618" s="245"/>
      <c r="H618" s="248">
        <v>2.4900000000000002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204</v>
      </c>
      <c r="AU618" s="254" t="s">
        <v>84</v>
      </c>
      <c r="AV618" s="14" t="s">
        <v>84</v>
      </c>
      <c r="AW618" s="14" t="s">
        <v>33</v>
      </c>
      <c r="AX618" s="14" t="s">
        <v>71</v>
      </c>
      <c r="AY618" s="254" t="s">
        <v>192</v>
      </c>
    </row>
    <row r="619" s="15" customFormat="1">
      <c r="A619" s="15"/>
      <c r="B619" s="255"/>
      <c r="C619" s="256"/>
      <c r="D619" s="235" t="s">
        <v>204</v>
      </c>
      <c r="E619" s="257" t="s">
        <v>19</v>
      </c>
      <c r="F619" s="258" t="s">
        <v>210</v>
      </c>
      <c r="G619" s="256"/>
      <c r="H619" s="259">
        <v>8.8949999999999996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204</v>
      </c>
      <c r="AU619" s="265" t="s">
        <v>84</v>
      </c>
      <c r="AV619" s="15" t="s">
        <v>200</v>
      </c>
      <c r="AW619" s="15" t="s">
        <v>33</v>
      </c>
      <c r="AX619" s="15" t="s">
        <v>78</v>
      </c>
      <c r="AY619" s="265" t="s">
        <v>192</v>
      </c>
    </row>
    <row r="620" s="2" customFormat="1" ht="24.15" customHeight="1">
      <c r="A620" s="41"/>
      <c r="B620" s="42"/>
      <c r="C620" s="215" t="s">
        <v>653</v>
      </c>
      <c r="D620" s="215" t="s">
        <v>195</v>
      </c>
      <c r="E620" s="216" t="s">
        <v>654</v>
      </c>
      <c r="F620" s="217" t="s">
        <v>655</v>
      </c>
      <c r="G620" s="218" t="s">
        <v>226</v>
      </c>
      <c r="H620" s="219">
        <v>0.20300000000000001</v>
      </c>
      <c r="I620" s="220"/>
      <c r="J620" s="221">
        <f>ROUND(I620*H620,2)</f>
        <v>0</v>
      </c>
      <c r="K620" s="217" t="s">
        <v>199</v>
      </c>
      <c r="L620" s="47"/>
      <c r="M620" s="222" t="s">
        <v>19</v>
      </c>
      <c r="N620" s="223" t="s">
        <v>43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321</v>
      </c>
      <c r="AT620" s="226" t="s">
        <v>195</v>
      </c>
      <c r="AU620" s="226" t="s">
        <v>84</v>
      </c>
      <c r="AY620" s="20" t="s">
        <v>192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84</v>
      </c>
      <c r="BK620" s="227">
        <f>ROUND(I620*H620,2)</f>
        <v>0</v>
      </c>
      <c r="BL620" s="20" t="s">
        <v>321</v>
      </c>
      <c r="BM620" s="226" t="s">
        <v>656</v>
      </c>
    </row>
    <row r="621" s="2" customFormat="1">
      <c r="A621" s="41"/>
      <c r="B621" s="42"/>
      <c r="C621" s="43"/>
      <c r="D621" s="228" t="s">
        <v>202</v>
      </c>
      <c r="E621" s="43"/>
      <c r="F621" s="229" t="s">
        <v>657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202</v>
      </c>
      <c r="AU621" s="20" t="s">
        <v>84</v>
      </c>
    </row>
    <row r="622" s="12" customFormat="1" ht="22.8" customHeight="1">
      <c r="A622" s="12"/>
      <c r="B622" s="199"/>
      <c r="C622" s="200"/>
      <c r="D622" s="201" t="s">
        <v>70</v>
      </c>
      <c r="E622" s="213" t="s">
        <v>658</v>
      </c>
      <c r="F622" s="213" t="s">
        <v>659</v>
      </c>
      <c r="G622" s="200"/>
      <c r="H622" s="200"/>
      <c r="I622" s="203"/>
      <c r="J622" s="214">
        <f>BK622</f>
        <v>0</v>
      </c>
      <c r="K622" s="200"/>
      <c r="L622" s="205"/>
      <c r="M622" s="206"/>
      <c r="N622" s="207"/>
      <c r="O622" s="207"/>
      <c r="P622" s="208">
        <f>SUM(P623:P728)</f>
        <v>0</v>
      </c>
      <c r="Q622" s="207"/>
      <c r="R622" s="208">
        <f>SUM(R623:R728)</f>
        <v>0.22538525000000004</v>
      </c>
      <c r="S622" s="207"/>
      <c r="T622" s="209">
        <f>SUM(T623:T728)</f>
        <v>0.047072500000000003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10" t="s">
        <v>84</v>
      </c>
      <c r="AT622" s="211" t="s">
        <v>70</v>
      </c>
      <c r="AU622" s="211" t="s">
        <v>78</v>
      </c>
      <c r="AY622" s="210" t="s">
        <v>192</v>
      </c>
      <c r="BK622" s="212">
        <f>SUM(BK623:BK728)</f>
        <v>0</v>
      </c>
    </row>
    <row r="623" s="2" customFormat="1" ht="24.15" customHeight="1">
      <c r="A623" s="41"/>
      <c r="B623" s="42"/>
      <c r="C623" s="215" t="s">
        <v>660</v>
      </c>
      <c r="D623" s="215" t="s">
        <v>195</v>
      </c>
      <c r="E623" s="216" t="s">
        <v>661</v>
      </c>
      <c r="F623" s="217" t="s">
        <v>662</v>
      </c>
      <c r="G623" s="218" t="s">
        <v>239</v>
      </c>
      <c r="H623" s="219">
        <v>15.199999999999999</v>
      </c>
      <c r="I623" s="220"/>
      <c r="J623" s="221">
        <f>ROUND(I623*H623,2)</f>
        <v>0</v>
      </c>
      <c r="K623" s="217" t="s">
        <v>199</v>
      </c>
      <c r="L623" s="47"/>
      <c r="M623" s="222" t="s">
        <v>19</v>
      </c>
      <c r="N623" s="223" t="s">
        <v>43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321</v>
      </c>
      <c r="AT623" s="226" t="s">
        <v>195</v>
      </c>
      <c r="AU623" s="226" t="s">
        <v>84</v>
      </c>
      <c r="AY623" s="20" t="s">
        <v>192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84</v>
      </c>
      <c r="BK623" s="227">
        <f>ROUND(I623*H623,2)</f>
        <v>0</v>
      </c>
      <c r="BL623" s="20" t="s">
        <v>321</v>
      </c>
      <c r="BM623" s="226" t="s">
        <v>663</v>
      </c>
    </row>
    <row r="624" s="2" customFormat="1">
      <c r="A624" s="41"/>
      <c r="B624" s="42"/>
      <c r="C624" s="43"/>
      <c r="D624" s="228" t="s">
        <v>202</v>
      </c>
      <c r="E624" s="43"/>
      <c r="F624" s="229" t="s">
        <v>664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202</v>
      </c>
      <c r="AU624" s="20" t="s">
        <v>84</v>
      </c>
    </row>
    <row r="625" s="13" customFormat="1">
      <c r="A625" s="13"/>
      <c r="B625" s="233"/>
      <c r="C625" s="234"/>
      <c r="D625" s="235" t="s">
        <v>204</v>
      </c>
      <c r="E625" s="236" t="s">
        <v>19</v>
      </c>
      <c r="F625" s="237" t="s">
        <v>205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204</v>
      </c>
      <c r="AU625" s="243" t="s">
        <v>84</v>
      </c>
      <c r="AV625" s="13" t="s">
        <v>78</v>
      </c>
      <c r="AW625" s="13" t="s">
        <v>33</v>
      </c>
      <c r="AX625" s="13" t="s">
        <v>71</v>
      </c>
      <c r="AY625" s="243" t="s">
        <v>192</v>
      </c>
    </row>
    <row r="626" s="13" customFormat="1">
      <c r="A626" s="13"/>
      <c r="B626" s="233"/>
      <c r="C626" s="234"/>
      <c r="D626" s="235" t="s">
        <v>204</v>
      </c>
      <c r="E626" s="236" t="s">
        <v>19</v>
      </c>
      <c r="F626" s="237" t="s">
        <v>280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204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192</v>
      </c>
    </row>
    <row r="627" s="14" customFormat="1">
      <c r="A627" s="14"/>
      <c r="B627" s="244"/>
      <c r="C627" s="245"/>
      <c r="D627" s="235" t="s">
        <v>204</v>
      </c>
      <c r="E627" s="246" t="s">
        <v>19</v>
      </c>
      <c r="F627" s="247" t="s">
        <v>281</v>
      </c>
      <c r="G627" s="245"/>
      <c r="H627" s="248">
        <v>2.6699999999999999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204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192</v>
      </c>
    </row>
    <row r="628" s="13" customFormat="1">
      <c r="A628" s="13"/>
      <c r="B628" s="233"/>
      <c r="C628" s="234"/>
      <c r="D628" s="235" t="s">
        <v>204</v>
      </c>
      <c r="E628" s="236" t="s">
        <v>19</v>
      </c>
      <c r="F628" s="237" t="s">
        <v>282</v>
      </c>
      <c r="G628" s="234"/>
      <c r="H628" s="236" t="s">
        <v>19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204</v>
      </c>
      <c r="AU628" s="243" t="s">
        <v>84</v>
      </c>
      <c r="AV628" s="13" t="s">
        <v>78</v>
      </c>
      <c r="AW628" s="13" t="s">
        <v>33</v>
      </c>
      <c r="AX628" s="13" t="s">
        <v>71</v>
      </c>
      <c r="AY628" s="243" t="s">
        <v>192</v>
      </c>
    </row>
    <row r="629" s="14" customFormat="1">
      <c r="A629" s="14"/>
      <c r="B629" s="244"/>
      <c r="C629" s="245"/>
      <c r="D629" s="235" t="s">
        <v>204</v>
      </c>
      <c r="E629" s="246" t="s">
        <v>19</v>
      </c>
      <c r="F629" s="247" t="s">
        <v>283</v>
      </c>
      <c r="G629" s="245"/>
      <c r="H629" s="248">
        <v>13.079000000000001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204</v>
      </c>
      <c r="AU629" s="254" t="s">
        <v>84</v>
      </c>
      <c r="AV629" s="14" t="s">
        <v>84</v>
      </c>
      <c r="AW629" s="14" t="s">
        <v>33</v>
      </c>
      <c r="AX629" s="14" t="s">
        <v>71</v>
      </c>
      <c r="AY629" s="254" t="s">
        <v>192</v>
      </c>
    </row>
    <row r="630" s="14" customFormat="1">
      <c r="A630" s="14"/>
      <c r="B630" s="244"/>
      <c r="C630" s="245"/>
      <c r="D630" s="235" t="s">
        <v>204</v>
      </c>
      <c r="E630" s="246" t="s">
        <v>19</v>
      </c>
      <c r="F630" s="247" t="s">
        <v>665</v>
      </c>
      <c r="G630" s="245"/>
      <c r="H630" s="248">
        <v>-0.54900000000000004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204</v>
      </c>
      <c r="AU630" s="254" t="s">
        <v>84</v>
      </c>
      <c r="AV630" s="14" t="s">
        <v>84</v>
      </c>
      <c r="AW630" s="14" t="s">
        <v>33</v>
      </c>
      <c r="AX630" s="14" t="s">
        <v>71</v>
      </c>
      <c r="AY630" s="254" t="s">
        <v>192</v>
      </c>
    </row>
    <row r="631" s="15" customFormat="1">
      <c r="A631" s="15"/>
      <c r="B631" s="255"/>
      <c r="C631" s="256"/>
      <c r="D631" s="235" t="s">
        <v>204</v>
      </c>
      <c r="E631" s="257" t="s">
        <v>19</v>
      </c>
      <c r="F631" s="258" t="s">
        <v>210</v>
      </c>
      <c r="G631" s="256"/>
      <c r="H631" s="259">
        <v>15.200000000000001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5" t="s">
        <v>204</v>
      </c>
      <c r="AU631" s="265" t="s">
        <v>84</v>
      </c>
      <c r="AV631" s="15" t="s">
        <v>200</v>
      </c>
      <c r="AW631" s="15" t="s">
        <v>33</v>
      </c>
      <c r="AX631" s="15" t="s">
        <v>78</v>
      </c>
      <c r="AY631" s="265" t="s">
        <v>192</v>
      </c>
    </row>
    <row r="632" s="2" customFormat="1" ht="16.5" customHeight="1">
      <c r="A632" s="41"/>
      <c r="B632" s="42"/>
      <c r="C632" s="215" t="s">
        <v>666</v>
      </c>
      <c r="D632" s="215" t="s">
        <v>195</v>
      </c>
      <c r="E632" s="216" t="s">
        <v>667</v>
      </c>
      <c r="F632" s="217" t="s">
        <v>668</v>
      </c>
      <c r="G632" s="218" t="s">
        <v>239</v>
      </c>
      <c r="H632" s="219">
        <v>15.199999999999999</v>
      </c>
      <c r="I632" s="220"/>
      <c r="J632" s="221">
        <f>ROUND(I632*H632,2)</f>
        <v>0</v>
      </c>
      <c r="K632" s="217" t="s">
        <v>199</v>
      </c>
      <c r="L632" s="47"/>
      <c r="M632" s="222" t="s">
        <v>19</v>
      </c>
      <c r="N632" s="223" t="s">
        <v>43</v>
      </c>
      <c r="O632" s="87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321</v>
      </c>
      <c r="AT632" s="226" t="s">
        <v>195</v>
      </c>
      <c r="AU632" s="226" t="s">
        <v>84</v>
      </c>
      <c r="AY632" s="20" t="s">
        <v>192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20" t="s">
        <v>84</v>
      </c>
      <c r="BK632" s="227">
        <f>ROUND(I632*H632,2)</f>
        <v>0</v>
      </c>
      <c r="BL632" s="20" t="s">
        <v>321</v>
      </c>
      <c r="BM632" s="226" t="s">
        <v>669</v>
      </c>
    </row>
    <row r="633" s="2" customFormat="1">
      <c r="A633" s="41"/>
      <c r="B633" s="42"/>
      <c r="C633" s="43"/>
      <c r="D633" s="228" t="s">
        <v>202</v>
      </c>
      <c r="E633" s="43"/>
      <c r="F633" s="229" t="s">
        <v>670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202</v>
      </c>
      <c r="AU633" s="20" t="s">
        <v>84</v>
      </c>
    </row>
    <row r="634" s="13" customFormat="1">
      <c r="A634" s="13"/>
      <c r="B634" s="233"/>
      <c r="C634" s="234"/>
      <c r="D634" s="235" t="s">
        <v>204</v>
      </c>
      <c r="E634" s="236" t="s">
        <v>19</v>
      </c>
      <c r="F634" s="237" t="s">
        <v>205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204</v>
      </c>
      <c r="AU634" s="243" t="s">
        <v>84</v>
      </c>
      <c r="AV634" s="13" t="s">
        <v>78</v>
      </c>
      <c r="AW634" s="13" t="s">
        <v>33</v>
      </c>
      <c r="AX634" s="13" t="s">
        <v>71</v>
      </c>
      <c r="AY634" s="243" t="s">
        <v>192</v>
      </c>
    </row>
    <row r="635" s="13" customFormat="1">
      <c r="A635" s="13"/>
      <c r="B635" s="233"/>
      <c r="C635" s="234"/>
      <c r="D635" s="235" t="s">
        <v>204</v>
      </c>
      <c r="E635" s="236" t="s">
        <v>19</v>
      </c>
      <c r="F635" s="237" t="s">
        <v>280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204</v>
      </c>
      <c r="AU635" s="243" t="s">
        <v>84</v>
      </c>
      <c r="AV635" s="13" t="s">
        <v>78</v>
      </c>
      <c r="AW635" s="13" t="s">
        <v>33</v>
      </c>
      <c r="AX635" s="13" t="s">
        <v>71</v>
      </c>
      <c r="AY635" s="243" t="s">
        <v>192</v>
      </c>
    </row>
    <row r="636" s="14" customFormat="1">
      <c r="A636" s="14"/>
      <c r="B636" s="244"/>
      <c r="C636" s="245"/>
      <c r="D636" s="235" t="s">
        <v>204</v>
      </c>
      <c r="E636" s="246" t="s">
        <v>19</v>
      </c>
      <c r="F636" s="247" t="s">
        <v>281</v>
      </c>
      <c r="G636" s="245"/>
      <c r="H636" s="248">
        <v>2.6699999999999999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204</v>
      </c>
      <c r="AU636" s="254" t="s">
        <v>84</v>
      </c>
      <c r="AV636" s="14" t="s">
        <v>84</v>
      </c>
      <c r="AW636" s="14" t="s">
        <v>33</v>
      </c>
      <c r="AX636" s="14" t="s">
        <v>71</v>
      </c>
      <c r="AY636" s="254" t="s">
        <v>192</v>
      </c>
    </row>
    <row r="637" s="13" customFormat="1">
      <c r="A637" s="13"/>
      <c r="B637" s="233"/>
      <c r="C637" s="234"/>
      <c r="D637" s="235" t="s">
        <v>204</v>
      </c>
      <c r="E637" s="236" t="s">
        <v>19</v>
      </c>
      <c r="F637" s="237" t="s">
        <v>282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204</v>
      </c>
      <c r="AU637" s="243" t="s">
        <v>84</v>
      </c>
      <c r="AV637" s="13" t="s">
        <v>78</v>
      </c>
      <c r="AW637" s="13" t="s">
        <v>33</v>
      </c>
      <c r="AX637" s="13" t="s">
        <v>71</v>
      </c>
      <c r="AY637" s="243" t="s">
        <v>192</v>
      </c>
    </row>
    <row r="638" s="14" customFormat="1">
      <c r="A638" s="14"/>
      <c r="B638" s="244"/>
      <c r="C638" s="245"/>
      <c r="D638" s="235" t="s">
        <v>204</v>
      </c>
      <c r="E638" s="246" t="s">
        <v>19</v>
      </c>
      <c r="F638" s="247" t="s">
        <v>283</v>
      </c>
      <c r="G638" s="245"/>
      <c r="H638" s="248">
        <v>13.079000000000001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204</v>
      </c>
      <c r="AU638" s="254" t="s">
        <v>84</v>
      </c>
      <c r="AV638" s="14" t="s">
        <v>84</v>
      </c>
      <c r="AW638" s="14" t="s">
        <v>33</v>
      </c>
      <c r="AX638" s="14" t="s">
        <v>71</v>
      </c>
      <c r="AY638" s="254" t="s">
        <v>192</v>
      </c>
    </row>
    <row r="639" s="14" customFormat="1">
      <c r="A639" s="14"/>
      <c r="B639" s="244"/>
      <c r="C639" s="245"/>
      <c r="D639" s="235" t="s">
        <v>204</v>
      </c>
      <c r="E639" s="246" t="s">
        <v>19</v>
      </c>
      <c r="F639" s="247" t="s">
        <v>665</v>
      </c>
      <c r="G639" s="245"/>
      <c r="H639" s="248">
        <v>-0.54900000000000004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204</v>
      </c>
      <c r="AU639" s="254" t="s">
        <v>84</v>
      </c>
      <c r="AV639" s="14" t="s">
        <v>84</v>
      </c>
      <c r="AW639" s="14" t="s">
        <v>33</v>
      </c>
      <c r="AX639" s="14" t="s">
        <v>71</v>
      </c>
      <c r="AY639" s="254" t="s">
        <v>192</v>
      </c>
    </row>
    <row r="640" s="15" customFormat="1">
      <c r="A640" s="15"/>
      <c r="B640" s="255"/>
      <c r="C640" s="256"/>
      <c r="D640" s="235" t="s">
        <v>204</v>
      </c>
      <c r="E640" s="257" t="s">
        <v>19</v>
      </c>
      <c r="F640" s="258" t="s">
        <v>210</v>
      </c>
      <c r="G640" s="256"/>
      <c r="H640" s="259">
        <v>15.200000000000001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204</v>
      </c>
      <c r="AU640" s="265" t="s">
        <v>84</v>
      </c>
      <c r="AV640" s="15" t="s">
        <v>200</v>
      </c>
      <c r="AW640" s="15" t="s">
        <v>33</v>
      </c>
      <c r="AX640" s="15" t="s">
        <v>78</v>
      </c>
      <c r="AY640" s="265" t="s">
        <v>192</v>
      </c>
    </row>
    <row r="641" s="2" customFormat="1" ht="16.5" customHeight="1">
      <c r="A641" s="41"/>
      <c r="B641" s="42"/>
      <c r="C641" s="215" t="s">
        <v>671</v>
      </c>
      <c r="D641" s="215" t="s">
        <v>195</v>
      </c>
      <c r="E641" s="216" t="s">
        <v>672</v>
      </c>
      <c r="F641" s="217" t="s">
        <v>673</v>
      </c>
      <c r="G641" s="218" t="s">
        <v>239</v>
      </c>
      <c r="H641" s="219">
        <v>15.199999999999999</v>
      </c>
      <c r="I641" s="220"/>
      <c r="J641" s="221">
        <f>ROUND(I641*H641,2)</f>
        <v>0</v>
      </c>
      <c r="K641" s="217" t="s">
        <v>199</v>
      </c>
      <c r="L641" s="47"/>
      <c r="M641" s="222" t="s">
        <v>19</v>
      </c>
      <c r="N641" s="223" t="s">
        <v>43</v>
      </c>
      <c r="O641" s="87"/>
      <c r="P641" s="224">
        <f>O641*H641</f>
        <v>0</v>
      </c>
      <c r="Q641" s="224">
        <v>0.00020000000000000001</v>
      </c>
      <c r="R641" s="224">
        <f>Q641*H641</f>
        <v>0.0030400000000000002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321</v>
      </c>
      <c r="AT641" s="226" t="s">
        <v>195</v>
      </c>
      <c r="AU641" s="226" t="s">
        <v>84</v>
      </c>
      <c r="AY641" s="20" t="s">
        <v>192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84</v>
      </c>
      <c r="BK641" s="227">
        <f>ROUND(I641*H641,2)</f>
        <v>0</v>
      </c>
      <c r="BL641" s="20" t="s">
        <v>321</v>
      </c>
      <c r="BM641" s="226" t="s">
        <v>674</v>
      </c>
    </row>
    <row r="642" s="2" customFormat="1">
      <c r="A642" s="41"/>
      <c r="B642" s="42"/>
      <c r="C642" s="43"/>
      <c r="D642" s="228" t="s">
        <v>202</v>
      </c>
      <c r="E642" s="43"/>
      <c r="F642" s="229" t="s">
        <v>675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202</v>
      </c>
      <c r="AU642" s="20" t="s">
        <v>84</v>
      </c>
    </row>
    <row r="643" s="13" customFormat="1">
      <c r="A643" s="13"/>
      <c r="B643" s="233"/>
      <c r="C643" s="234"/>
      <c r="D643" s="235" t="s">
        <v>204</v>
      </c>
      <c r="E643" s="236" t="s">
        <v>19</v>
      </c>
      <c r="F643" s="237" t="s">
        <v>205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204</v>
      </c>
      <c r="AU643" s="243" t="s">
        <v>84</v>
      </c>
      <c r="AV643" s="13" t="s">
        <v>78</v>
      </c>
      <c r="AW643" s="13" t="s">
        <v>33</v>
      </c>
      <c r="AX643" s="13" t="s">
        <v>71</v>
      </c>
      <c r="AY643" s="243" t="s">
        <v>192</v>
      </c>
    </row>
    <row r="644" s="13" customFormat="1">
      <c r="A644" s="13"/>
      <c r="B644" s="233"/>
      <c r="C644" s="234"/>
      <c r="D644" s="235" t="s">
        <v>204</v>
      </c>
      <c r="E644" s="236" t="s">
        <v>19</v>
      </c>
      <c r="F644" s="237" t="s">
        <v>280</v>
      </c>
      <c r="G644" s="234"/>
      <c r="H644" s="236" t="s">
        <v>19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204</v>
      </c>
      <c r="AU644" s="243" t="s">
        <v>84</v>
      </c>
      <c r="AV644" s="13" t="s">
        <v>78</v>
      </c>
      <c r="AW644" s="13" t="s">
        <v>33</v>
      </c>
      <c r="AX644" s="13" t="s">
        <v>71</v>
      </c>
      <c r="AY644" s="243" t="s">
        <v>192</v>
      </c>
    </row>
    <row r="645" s="14" customFormat="1">
      <c r="A645" s="14"/>
      <c r="B645" s="244"/>
      <c r="C645" s="245"/>
      <c r="D645" s="235" t="s">
        <v>204</v>
      </c>
      <c r="E645" s="246" t="s">
        <v>19</v>
      </c>
      <c r="F645" s="247" t="s">
        <v>281</v>
      </c>
      <c r="G645" s="245"/>
      <c r="H645" s="248">
        <v>2.6699999999999999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204</v>
      </c>
      <c r="AU645" s="254" t="s">
        <v>84</v>
      </c>
      <c r="AV645" s="14" t="s">
        <v>84</v>
      </c>
      <c r="AW645" s="14" t="s">
        <v>33</v>
      </c>
      <c r="AX645" s="14" t="s">
        <v>71</v>
      </c>
      <c r="AY645" s="254" t="s">
        <v>192</v>
      </c>
    </row>
    <row r="646" s="13" customFormat="1">
      <c r="A646" s="13"/>
      <c r="B646" s="233"/>
      <c r="C646" s="234"/>
      <c r="D646" s="235" t="s">
        <v>204</v>
      </c>
      <c r="E646" s="236" t="s">
        <v>19</v>
      </c>
      <c r="F646" s="237" t="s">
        <v>282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204</v>
      </c>
      <c r="AU646" s="243" t="s">
        <v>84</v>
      </c>
      <c r="AV646" s="13" t="s">
        <v>78</v>
      </c>
      <c r="AW646" s="13" t="s">
        <v>33</v>
      </c>
      <c r="AX646" s="13" t="s">
        <v>71</v>
      </c>
      <c r="AY646" s="243" t="s">
        <v>192</v>
      </c>
    </row>
    <row r="647" s="14" customFormat="1">
      <c r="A647" s="14"/>
      <c r="B647" s="244"/>
      <c r="C647" s="245"/>
      <c r="D647" s="235" t="s">
        <v>204</v>
      </c>
      <c r="E647" s="246" t="s">
        <v>19</v>
      </c>
      <c r="F647" s="247" t="s">
        <v>283</v>
      </c>
      <c r="G647" s="245"/>
      <c r="H647" s="248">
        <v>13.079000000000001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204</v>
      </c>
      <c r="AU647" s="254" t="s">
        <v>84</v>
      </c>
      <c r="AV647" s="14" t="s">
        <v>84</v>
      </c>
      <c r="AW647" s="14" t="s">
        <v>33</v>
      </c>
      <c r="AX647" s="14" t="s">
        <v>71</v>
      </c>
      <c r="AY647" s="254" t="s">
        <v>192</v>
      </c>
    </row>
    <row r="648" s="14" customFormat="1">
      <c r="A648" s="14"/>
      <c r="B648" s="244"/>
      <c r="C648" s="245"/>
      <c r="D648" s="235" t="s">
        <v>204</v>
      </c>
      <c r="E648" s="246" t="s">
        <v>19</v>
      </c>
      <c r="F648" s="247" t="s">
        <v>665</v>
      </c>
      <c r="G648" s="245"/>
      <c r="H648" s="248">
        <v>-0.54900000000000004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204</v>
      </c>
      <c r="AU648" s="254" t="s">
        <v>84</v>
      </c>
      <c r="AV648" s="14" t="s">
        <v>84</v>
      </c>
      <c r="AW648" s="14" t="s">
        <v>33</v>
      </c>
      <c r="AX648" s="14" t="s">
        <v>71</v>
      </c>
      <c r="AY648" s="254" t="s">
        <v>192</v>
      </c>
    </row>
    <row r="649" s="15" customFormat="1">
      <c r="A649" s="15"/>
      <c r="B649" s="255"/>
      <c r="C649" s="256"/>
      <c r="D649" s="235" t="s">
        <v>204</v>
      </c>
      <c r="E649" s="257" t="s">
        <v>19</v>
      </c>
      <c r="F649" s="258" t="s">
        <v>210</v>
      </c>
      <c r="G649" s="256"/>
      <c r="H649" s="259">
        <v>15.200000000000001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204</v>
      </c>
      <c r="AU649" s="265" t="s">
        <v>84</v>
      </c>
      <c r="AV649" s="15" t="s">
        <v>200</v>
      </c>
      <c r="AW649" s="15" t="s">
        <v>33</v>
      </c>
      <c r="AX649" s="15" t="s">
        <v>78</v>
      </c>
      <c r="AY649" s="265" t="s">
        <v>192</v>
      </c>
    </row>
    <row r="650" s="2" customFormat="1" ht="24.15" customHeight="1">
      <c r="A650" s="41"/>
      <c r="B650" s="42"/>
      <c r="C650" s="215" t="s">
        <v>676</v>
      </c>
      <c r="D650" s="215" t="s">
        <v>195</v>
      </c>
      <c r="E650" s="216" t="s">
        <v>677</v>
      </c>
      <c r="F650" s="217" t="s">
        <v>678</v>
      </c>
      <c r="G650" s="218" t="s">
        <v>239</v>
      </c>
      <c r="H650" s="219">
        <v>15.199999999999999</v>
      </c>
      <c r="I650" s="220"/>
      <c r="J650" s="221">
        <f>ROUND(I650*H650,2)</f>
        <v>0</v>
      </c>
      <c r="K650" s="217" t="s">
        <v>199</v>
      </c>
      <c r="L650" s="47"/>
      <c r="M650" s="222" t="s">
        <v>19</v>
      </c>
      <c r="N650" s="223" t="s">
        <v>43</v>
      </c>
      <c r="O650" s="87"/>
      <c r="P650" s="224">
        <f>O650*H650</f>
        <v>0</v>
      </c>
      <c r="Q650" s="224">
        <v>0.012</v>
      </c>
      <c r="R650" s="224">
        <f>Q650*H650</f>
        <v>0.18240000000000001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321</v>
      </c>
      <c r="AT650" s="226" t="s">
        <v>195</v>
      </c>
      <c r="AU650" s="226" t="s">
        <v>84</v>
      </c>
      <c r="AY650" s="20" t="s">
        <v>192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84</v>
      </c>
      <c r="BK650" s="227">
        <f>ROUND(I650*H650,2)</f>
        <v>0</v>
      </c>
      <c r="BL650" s="20" t="s">
        <v>321</v>
      </c>
      <c r="BM650" s="226" t="s">
        <v>679</v>
      </c>
    </row>
    <row r="651" s="2" customFormat="1">
      <c r="A651" s="41"/>
      <c r="B651" s="42"/>
      <c r="C651" s="43"/>
      <c r="D651" s="228" t="s">
        <v>202</v>
      </c>
      <c r="E651" s="43"/>
      <c r="F651" s="229" t="s">
        <v>680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202</v>
      </c>
      <c r="AU651" s="20" t="s">
        <v>84</v>
      </c>
    </row>
    <row r="652" s="13" customFormat="1">
      <c r="A652" s="13"/>
      <c r="B652" s="233"/>
      <c r="C652" s="234"/>
      <c r="D652" s="235" t="s">
        <v>204</v>
      </c>
      <c r="E652" s="236" t="s">
        <v>19</v>
      </c>
      <c r="F652" s="237" t="s">
        <v>205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204</v>
      </c>
      <c r="AU652" s="243" t="s">
        <v>84</v>
      </c>
      <c r="AV652" s="13" t="s">
        <v>78</v>
      </c>
      <c r="AW652" s="13" t="s">
        <v>33</v>
      </c>
      <c r="AX652" s="13" t="s">
        <v>71</v>
      </c>
      <c r="AY652" s="243" t="s">
        <v>192</v>
      </c>
    </row>
    <row r="653" s="13" customFormat="1">
      <c r="A653" s="13"/>
      <c r="B653" s="233"/>
      <c r="C653" s="234"/>
      <c r="D653" s="235" t="s">
        <v>204</v>
      </c>
      <c r="E653" s="236" t="s">
        <v>19</v>
      </c>
      <c r="F653" s="237" t="s">
        <v>280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204</v>
      </c>
      <c r="AU653" s="243" t="s">
        <v>84</v>
      </c>
      <c r="AV653" s="13" t="s">
        <v>78</v>
      </c>
      <c r="AW653" s="13" t="s">
        <v>33</v>
      </c>
      <c r="AX653" s="13" t="s">
        <v>71</v>
      </c>
      <c r="AY653" s="243" t="s">
        <v>192</v>
      </c>
    </row>
    <row r="654" s="14" customFormat="1">
      <c r="A654" s="14"/>
      <c r="B654" s="244"/>
      <c r="C654" s="245"/>
      <c r="D654" s="235" t="s">
        <v>204</v>
      </c>
      <c r="E654" s="246" t="s">
        <v>19</v>
      </c>
      <c r="F654" s="247" t="s">
        <v>281</v>
      </c>
      <c r="G654" s="245"/>
      <c r="H654" s="248">
        <v>2.6699999999999999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204</v>
      </c>
      <c r="AU654" s="254" t="s">
        <v>84</v>
      </c>
      <c r="AV654" s="14" t="s">
        <v>84</v>
      </c>
      <c r="AW654" s="14" t="s">
        <v>33</v>
      </c>
      <c r="AX654" s="14" t="s">
        <v>71</v>
      </c>
      <c r="AY654" s="254" t="s">
        <v>192</v>
      </c>
    </row>
    <row r="655" s="13" customFormat="1">
      <c r="A655" s="13"/>
      <c r="B655" s="233"/>
      <c r="C655" s="234"/>
      <c r="D655" s="235" t="s">
        <v>204</v>
      </c>
      <c r="E655" s="236" t="s">
        <v>19</v>
      </c>
      <c r="F655" s="237" t="s">
        <v>282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204</v>
      </c>
      <c r="AU655" s="243" t="s">
        <v>84</v>
      </c>
      <c r="AV655" s="13" t="s">
        <v>78</v>
      </c>
      <c r="AW655" s="13" t="s">
        <v>33</v>
      </c>
      <c r="AX655" s="13" t="s">
        <v>71</v>
      </c>
      <c r="AY655" s="243" t="s">
        <v>192</v>
      </c>
    </row>
    <row r="656" s="14" customFormat="1">
      <c r="A656" s="14"/>
      <c r="B656" s="244"/>
      <c r="C656" s="245"/>
      <c r="D656" s="235" t="s">
        <v>204</v>
      </c>
      <c r="E656" s="246" t="s">
        <v>19</v>
      </c>
      <c r="F656" s="247" t="s">
        <v>283</v>
      </c>
      <c r="G656" s="245"/>
      <c r="H656" s="248">
        <v>13.079000000000001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204</v>
      </c>
      <c r="AU656" s="254" t="s">
        <v>84</v>
      </c>
      <c r="AV656" s="14" t="s">
        <v>84</v>
      </c>
      <c r="AW656" s="14" t="s">
        <v>33</v>
      </c>
      <c r="AX656" s="14" t="s">
        <v>71</v>
      </c>
      <c r="AY656" s="254" t="s">
        <v>192</v>
      </c>
    </row>
    <row r="657" s="14" customFormat="1">
      <c r="A657" s="14"/>
      <c r="B657" s="244"/>
      <c r="C657" s="245"/>
      <c r="D657" s="235" t="s">
        <v>204</v>
      </c>
      <c r="E657" s="246" t="s">
        <v>19</v>
      </c>
      <c r="F657" s="247" t="s">
        <v>665</v>
      </c>
      <c r="G657" s="245"/>
      <c r="H657" s="248">
        <v>-0.54900000000000004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204</v>
      </c>
      <c r="AU657" s="254" t="s">
        <v>84</v>
      </c>
      <c r="AV657" s="14" t="s">
        <v>84</v>
      </c>
      <c r="AW657" s="14" t="s">
        <v>33</v>
      </c>
      <c r="AX657" s="14" t="s">
        <v>71</v>
      </c>
      <c r="AY657" s="254" t="s">
        <v>192</v>
      </c>
    </row>
    <row r="658" s="15" customFormat="1">
      <c r="A658" s="15"/>
      <c r="B658" s="255"/>
      <c r="C658" s="256"/>
      <c r="D658" s="235" t="s">
        <v>204</v>
      </c>
      <c r="E658" s="257" t="s">
        <v>19</v>
      </c>
      <c r="F658" s="258" t="s">
        <v>210</v>
      </c>
      <c r="G658" s="256"/>
      <c r="H658" s="259">
        <v>15.200000000000001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204</v>
      </c>
      <c r="AU658" s="265" t="s">
        <v>84</v>
      </c>
      <c r="AV658" s="15" t="s">
        <v>200</v>
      </c>
      <c r="AW658" s="15" t="s">
        <v>33</v>
      </c>
      <c r="AX658" s="15" t="s">
        <v>78</v>
      </c>
      <c r="AY658" s="265" t="s">
        <v>192</v>
      </c>
    </row>
    <row r="659" s="2" customFormat="1" ht="16.5" customHeight="1">
      <c r="A659" s="41"/>
      <c r="B659" s="42"/>
      <c r="C659" s="215" t="s">
        <v>681</v>
      </c>
      <c r="D659" s="215" t="s">
        <v>195</v>
      </c>
      <c r="E659" s="216" t="s">
        <v>682</v>
      </c>
      <c r="F659" s="217" t="s">
        <v>683</v>
      </c>
      <c r="G659" s="218" t="s">
        <v>239</v>
      </c>
      <c r="H659" s="219">
        <v>18.829000000000001</v>
      </c>
      <c r="I659" s="220"/>
      <c r="J659" s="221">
        <f>ROUND(I659*H659,2)</f>
        <v>0</v>
      </c>
      <c r="K659" s="217" t="s">
        <v>199</v>
      </c>
      <c r="L659" s="47"/>
      <c r="M659" s="222" t="s">
        <v>19</v>
      </c>
      <c r="N659" s="223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0.0025000000000000001</v>
      </c>
      <c r="T659" s="225">
        <f>S659*H659</f>
        <v>0.047072500000000003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321</v>
      </c>
      <c r="AT659" s="226" t="s">
        <v>195</v>
      </c>
      <c r="AU659" s="226" t="s">
        <v>84</v>
      </c>
      <c r="AY659" s="20" t="s">
        <v>192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84</v>
      </c>
      <c r="BK659" s="227">
        <f>ROUND(I659*H659,2)</f>
        <v>0</v>
      </c>
      <c r="BL659" s="20" t="s">
        <v>321</v>
      </c>
      <c r="BM659" s="226" t="s">
        <v>684</v>
      </c>
    </row>
    <row r="660" s="2" customFormat="1">
      <c r="A660" s="41"/>
      <c r="B660" s="42"/>
      <c r="C660" s="43"/>
      <c r="D660" s="228" t="s">
        <v>202</v>
      </c>
      <c r="E660" s="43"/>
      <c r="F660" s="229" t="s">
        <v>685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202</v>
      </c>
      <c r="AU660" s="20" t="s">
        <v>84</v>
      </c>
    </row>
    <row r="661" s="13" customFormat="1">
      <c r="A661" s="13"/>
      <c r="B661" s="233"/>
      <c r="C661" s="234"/>
      <c r="D661" s="235" t="s">
        <v>204</v>
      </c>
      <c r="E661" s="236" t="s">
        <v>19</v>
      </c>
      <c r="F661" s="237" t="s">
        <v>458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204</v>
      </c>
      <c r="AU661" s="243" t="s">
        <v>84</v>
      </c>
      <c r="AV661" s="13" t="s">
        <v>78</v>
      </c>
      <c r="AW661" s="13" t="s">
        <v>33</v>
      </c>
      <c r="AX661" s="13" t="s">
        <v>71</v>
      </c>
      <c r="AY661" s="243" t="s">
        <v>192</v>
      </c>
    </row>
    <row r="662" s="13" customFormat="1">
      <c r="A662" s="13"/>
      <c r="B662" s="233"/>
      <c r="C662" s="234"/>
      <c r="D662" s="235" t="s">
        <v>204</v>
      </c>
      <c r="E662" s="236" t="s">
        <v>19</v>
      </c>
      <c r="F662" s="237" t="s">
        <v>280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204</v>
      </c>
      <c r="AU662" s="243" t="s">
        <v>84</v>
      </c>
      <c r="AV662" s="13" t="s">
        <v>78</v>
      </c>
      <c r="AW662" s="13" t="s">
        <v>33</v>
      </c>
      <c r="AX662" s="13" t="s">
        <v>71</v>
      </c>
      <c r="AY662" s="243" t="s">
        <v>192</v>
      </c>
    </row>
    <row r="663" s="14" customFormat="1">
      <c r="A663" s="14"/>
      <c r="B663" s="244"/>
      <c r="C663" s="245"/>
      <c r="D663" s="235" t="s">
        <v>204</v>
      </c>
      <c r="E663" s="246" t="s">
        <v>19</v>
      </c>
      <c r="F663" s="247" t="s">
        <v>686</v>
      </c>
      <c r="G663" s="245"/>
      <c r="H663" s="248">
        <v>2.8199999999999998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204</v>
      </c>
      <c r="AU663" s="254" t="s">
        <v>84</v>
      </c>
      <c r="AV663" s="14" t="s">
        <v>84</v>
      </c>
      <c r="AW663" s="14" t="s">
        <v>33</v>
      </c>
      <c r="AX663" s="14" t="s">
        <v>71</v>
      </c>
      <c r="AY663" s="254" t="s">
        <v>192</v>
      </c>
    </row>
    <row r="664" s="13" customFormat="1">
      <c r="A664" s="13"/>
      <c r="B664" s="233"/>
      <c r="C664" s="234"/>
      <c r="D664" s="235" t="s">
        <v>204</v>
      </c>
      <c r="E664" s="236" t="s">
        <v>19</v>
      </c>
      <c r="F664" s="237" t="s">
        <v>468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204</v>
      </c>
      <c r="AU664" s="243" t="s">
        <v>84</v>
      </c>
      <c r="AV664" s="13" t="s">
        <v>78</v>
      </c>
      <c r="AW664" s="13" t="s">
        <v>33</v>
      </c>
      <c r="AX664" s="13" t="s">
        <v>71</v>
      </c>
      <c r="AY664" s="243" t="s">
        <v>192</v>
      </c>
    </row>
    <row r="665" s="14" customFormat="1">
      <c r="A665" s="14"/>
      <c r="B665" s="244"/>
      <c r="C665" s="245"/>
      <c r="D665" s="235" t="s">
        <v>204</v>
      </c>
      <c r="E665" s="246" t="s">
        <v>19</v>
      </c>
      <c r="F665" s="247" t="s">
        <v>469</v>
      </c>
      <c r="G665" s="245"/>
      <c r="H665" s="248">
        <v>1.97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204</v>
      </c>
      <c r="AU665" s="254" t="s">
        <v>84</v>
      </c>
      <c r="AV665" s="14" t="s">
        <v>84</v>
      </c>
      <c r="AW665" s="14" t="s">
        <v>33</v>
      </c>
      <c r="AX665" s="14" t="s">
        <v>71</v>
      </c>
      <c r="AY665" s="254" t="s">
        <v>192</v>
      </c>
    </row>
    <row r="666" s="13" customFormat="1">
      <c r="A666" s="13"/>
      <c r="B666" s="233"/>
      <c r="C666" s="234"/>
      <c r="D666" s="235" t="s">
        <v>204</v>
      </c>
      <c r="E666" s="236" t="s">
        <v>19</v>
      </c>
      <c r="F666" s="237" t="s">
        <v>470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204</v>
      </c>
      <c r="AU666" s="243" t="s">
        <v>84</v>
      </c>
      <c r="AV666" s="13" t="s">
        <v>78</v>
      </c>
      <c r="AW666" s="13" t="s">
        <v>33</v>
      </c>
      <c r="AX666" s="13" t="s">
        <v>71</v>
      </c>
      <c r="AY666" s="243" t="s">
        <v>192</v>
      </c>
    </row>
    <row r="667" s="14" customFormat="1">
      <c r="A667" s="14"/>
      <c r="B667" s="244"/>
      <c r="C667" s="245"/>
      <c r="D667" s="235" t="s">
        <v>204</v>
      </c>
      <c r="E667" s="246" t="s">
        <v>19</v>
      </c>
      <c r="F667" s="247" t="s">
        <v>471</v>
      </c>
      <c r="G667" s="245"/>
      <c r="H667" s="248">
        <v>0.95999999999999996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204</v>
      </c>
      <c r="AU667" s="254" t="s">
        <v>84</v>
      </c>
      <c r="AV667" s="14" t="s">
        <v>84</v>
      </c>
      <c r="AW667" s="14" t="s">
        <v>33</v>
      </c>
      <c r="AX667" s="14" t="s">
        <v>71</v>
      </c>
      <c r="AY667" s="254" t="s">
        <v>192</v>
      </c>
    </row>
    <row r="668" s="13" customFormat="1">
      <c r="A668" s="13"/>
      <c r="B668" s="233"/>
      <c r="C668" s="234"/>
      <c r="D668" s="235" t="s">
        <v>204</v>
      </c>
      <c r="E668" s="236" t="s">
        <v>19</v>
      </c>
      <c r="F668" s="237" t="s">
        <v>282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204</v>
      </c>
      <c r="AU668" s="243" t="s">
        <v>84</v>
      </c>
      <c r="AV668" s="13" t="s">
        <v>78</v>
      </c>
      <c r="AW668" s="13" t="s">
        <v>33</v>
      </c>
      <c r="AX668" s="13" t="s">
        <v>71</v>
      </c>
      <c r="AY668" s="243" t="s">
        <v>192</v>
      </c>
    </row>
    <row r="669" s="14" customFormat="1">
      <c r="A669" s="14"/>
      <c r="B669" s="244"/>
      <c r="C669" s="245"/>
      <c r="D669" s="235" t="s">
        <v>204</v>
      </c>
      <c r="E669" s="246" t="s">
        <v>19</v>
      </c>
      <c r="F669" s="247" t="s">
        <v>283</v>
      </c>
      <c r="G669" s="245"/>
      <c r="H669" s="248">
        <v>13.079000000000001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204</v>
      </c>
      <c r="AU669" s="254" t="s">
        <v>84</v>
      </c>
      <c r="AV669" s="14" t="s">
        <v>84</v>
      </c>
      <c r="AW669" s="14" t="s">
        <v>33</v>
      </c>
      <c r="AX669" s="14" t="s">
        <v>71</v>
      </c>
      <c r="AY669" s="254" t="s">
        <v>192</v>
      </c>
    </row>
    <row r="670" s="15" customFormat="1">
      <c r="A670" s="15"/>
      <c r="B670" s="255"/>
      <c r="C670" s="256"/>
      <c r="D670" s="235" t="s">
        <v>204</v>
      </c>
      <c r="E670" s="257" t="s">
        <v>19</v>
      </c>
      <c r="F670" s="258" t="s">
        <v>210</v>
      </c>
      <c r="G670" s="256"/>
      <c r="H670" s="259">
        <v>18.829000000000001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5" t="s">
        <v>204</v>
      </c>
      <c r="AU670" s="265" t="s">
        <v>84</v>
      </c>
      <c r="AV670" s="15" t="s">
        <v>200</v>
      </c>
      <c r="AW670" s="15" t="s">
        <v>33</v>
      </c>
      <c r="AX670" s="15" t="s">
        <v>78</v>
      </c>
      <c r="AY670" s="265" t="s">
        <v>192</v>
      </c>
    </row>
    <row r="671" s="2" customFormat="1" ht="16.5" customHeight="1">
      <c r="A671" s="41"/>
      <c r="B671" s="42"/>
      <c r="C671" s="215" t="s">
        <v>687</v>
      </c>
      <c r="D671" s="215" t="s">
        <v>195</v>
      </c>
      <c r="E671" s="216" t="s">
        <v>688</v>
      </c>
      <c r="F671" s="217" t="s">
        <v>689</v>
      </c>
      <c r="G671" s="218" t="s">
        <v>239</v>
      </c>
      <c r="H671" s="219">
        <v>15.199999999999999</v>
      </c>
      <c r="I671" s="220"/>
      <c r="J671" s="221">
        <f>ROUND(I671*H671,2)</f>
        <v>0</v>
      </c>
      <c r="K671" s="217" t="s">
        <v>199</v>
      </c>
      <c r="L671" s="47"/>
      <c r="M671" s="222" t="s">
        <v>19</v>
      </c>
      <c r="N671" s="223" t="s">
        <v>43</v>
      </c>
      <c r="O671" s="87"/>
      <c r="P671" s="224">
        <f>O671*H671</f>
        <v>0</v>
      </c>
      <c r="Q671" s="224">
        <v>0.00029999999999999997</v>
      </c>
      <c r="R671" s="224">
        <f>Q671*H671</f>
        <v>0.0045599999999999998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321</v>
      </c>
      <c r="AT671" s="226" t="s">
        <v>195</v>
      </c>
      <c r="AU671" s="226" t="s">
        <v>84</v>
      </c>
      <c r="AY671" s="20" t="s">
        <v>192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84</v>
      </c>
      <c r="BK671" s="227">
        <f>ROUND(I671*H671,2)</f>
        <v>0</v>
      </c>
      <c r="BL671" s="20" t="s">
        <v>321</v>
      </c>
      <c r="BM671" s="226" t="s">
        <v>690</v>
      </c>
    </row>
    <row r="672" s="2" customFormat="1">
      <c r="A672" s="41"/>
      <c r="B672" s="42"/>
      <c r="C672" s="43"/>
      <c r="D672" s="228" t="s">
        <v>202</v>
      </c>
      <c r="E672" s="43"/>
      <c r="F672" s="229" t="s">
        <v>691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202</v>
      </c>
      <c r="AU672" s="20" t="s">
        <v>84</v>
      </c>
    </row>
    <row r="673" s="13" customFormat="1">
      <c r="A673" s="13"/>
      <c r="B673" s="233"/>
      <c r="C673" s="234"/>
      <c r="D673" s="235" t="s">
        <v>204</v>
      </c>
      <c r="E673" s="236" t="s">
        <v>19</v>
      </c>
      <c r="F673" s="237" t="s">
        <v>205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204</v>
      </c>
      <c r="AU673" s="243" t="s">
        <v>84</v>
      </c>
      <c r="AV673" s="13" t="s">
        <v>78</v>
      </c>
      <c r="AW673" s="13" t="s">
        <v>33</v>
      </c>
      <c r="AX673" s="13" t="s">
        <v>71</v>
      </c>
      <c r="AY673" s="243" t="s">
        <v>192</v>
      </c>
    </row>
    <row r="674" s="13" customFormat="1">
      <c r="A674" s="13"/>
      <c r="B674" s="233"/>
      <c r="C674" s="234"/>
      <c r="D674" s="235" t="s">
        <v>204</v>
      </c>
      <c r="E674" s="236" t="s">
        <v>19</v>
      </c>
      <c r="F674" s="237" t="s">
        <v>280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204</v>
      </c>
      <c r="AU674" s="243" t="s">
        <v>84</v>
      </c>
      <c r="AV674" s="13" t="s">
        <v>78</v>
      </c>
      <c r="AW674" s="13" t="s">
        <v>33</v>
      </c>
      <c r="AX674" s="13" t="s">
        <v>71</v>
      </c>
      <c r="AY674" s="243" t="s">
        <v>192</v>
      </c>
    </row>
    <row r="675" s="14" customFormat="1">
      <c r="A675" s="14"/>
      <c r="B675" s="244"/>
      <c r="C675" s="245"/>
      <c r="D675" s="235" t="s">
        <v>204</v>
      </c>
      <c r="E675" s="246" t="s">
        <v>19</v>
      </c>
      <c r="F675" s="247" t="s">
        <v>281</v>
      </c>
      <c r="G675" s="245"/>
      <c r="H675" s="248">
        <v>2.6699999999999999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204</v>
      </c>
      <c r="AU675" s="254" t="s">
        <v>84</v>
      </c>
      <c r="AV675" s="14" t="s">
        <v>84</v>
      </c>
      <c r="AW675" s="14" t="s">
        <v>33</v>
      </c>
      <c r="AX675" s="14" t="s">
        <v>71</v>
      </c>
      <c r="AY675" s="254" t="s">
        <v>192</v>
      </c>
    </row>
    <row r="676" s="13" customFormat="1">
      <c r="A676" s="13"/>
      <c r="B676" s="233"/>
      <c r="C676" s="234"/>
      <c r="D676" s="235" t="s">
        <v>204</v>
      </c>
      <c r="E676" s="236" t="s">
        <v>19</v>
      </c>
      <c r="F676" s="237" t="s">
        <v>282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204</v>
      </c>
      <c r="AU676" s="243" t="s">
        <v>84</v>
      </c>
      <c r="AV676" s="13" t="s">
        <v>78</v>
      </c>
      <c r="AW676" s="13" t="s">
        <v>33</v>
      </c>
      <c r="AX676" s="13" t="s">
        <v>71</v>
      </c>
      <c r="AY676" s="243" t="s">
        <v>192</v>
      </c>
    </row>
    <row r="677" s="14" customFormat="1">
      <c r="A677" s="14"/>
      <c r="B677" s="244"/>
      <c r="C677" s="245"/>
      <c r="D677" s="235" t="s">
        <v>204</v>
      </c>
      <c r="E677" s="246" t="s">
        <v>19</v>
      </c>
      <c r="F677" s="247" t="s">
        <v>283</v>
      </c>
      <c r="G677" s="245"/>
      <c r="H677" s="248">
        <v>13.079000000000001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204</v>
      </c>
      <c r="AU677" s="254" t="s">
        <v>84</v>
      </c>
      <c r="AV677" s="14" t="s">
        <v>84</v>
      </c>
      <c r="AW677" s="14" t="s">
        <v>33</v>
      </c>
      <c r="AX677" s="14" t="s">
        <v>71</v>
      </c>
      <c r="AY677" s="254" t="s">
        <v>192</v>
      </c>
    </row>
    <row r="678" s="14" customFormat="1">
      <c r="A678" s="14"/>
      <c r="B678" s="244"/>
      <c r="C678" s="245"/>
      <c r="D678" s="235" t="s">
        <v>204</v>
      </c>
      <c r="E678" s="246" t="s">
        <v>19</v>
      </c>
      <c r="F678" s="247" t="s">
        <v>665</v>
      </c>
      <c r="G678" s="245"/>
      <c r="H678" s="248">
        <v>-0.54900000000000004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204</v>
      </c>
      <c r="AU678" s="254" t="s">
        <v>84</v>
      </c>
      <c r="AV678" s="14" t="s">
        <v>84</v>
      </c>
      <c r="AW678" s="14" t="s">
        <v>33</v>
      </c>
      <c r="AX678" s="14" t="s">
        <v>71</v>
      </c>
      <c r="AY678" s="254" t="s">
        <v>192</v>
      </c>
    </row>
    <row r="679" s="15" customFormat="1">
      <c r="A679" s="15"/>
      <c r="B679" s="255"/>
      <c r="C679" s="256"/>
      <c r="D679" s="235" t="s">
        <v>204</v>
      </c>
      <c r="E679" s="257" t="s">
        <v>19</v>
      </c>
      <c r="F679" s="258" t="s">
        <v>210</v>
      </c>
      <c r="G679" s="256"/>
      <c r="H679" s="259">
        <v>15.200000000000001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5" t="s">
        <v>204</v>
      </c>
      <c r="AU679" s="265" t="s">
        <v>84</v>
      </c>
      <c r="AV679" s="15" t="s">
        <v>200</v>
      </c>
      <c r="AW679" s="15" t="s">
        <v>33</v>
      </c>
      <c r="AX679" s="15" t="s">
        <v>78</v>
      </c>
      <c r="AY679" s="265" t="s">
        <v>192</v>
      </c>
    </row>
    <row r="680" s="2" customFormat="1" ht="24.15" customHeight="1">
      <c r="A680" s="41"/>
      <c r="B680" s="42"/>
      <c r="C680" s="266" t="s">
        <v>692</v>
      </c>
      <c r="D680" s="266" t="s">
        <v>211</v>
      </c>
      <c r="E680" s="267" t="s">
        <v>693</v>
      </c>
      <c r="F680" s="268" t="s">
        <v>694</v>
      </c>
      <c r="G680" s="269" t="s">
        <v>239</v>
      </c>
      <c r="H680" s="270">
        <v>16.719999999999999</v>
      </c>
      <c r="I680" s="271"/>
      <c r="J680" s="272">
        <f>ROUND(I680*H680,2)</f>
        <v>0</v>
      </c>
      <c r="K680" s="268" t="s">
        <v>199</v>
      </c>
      <c r="L680" s="273"/>
      <c r="M680" s="274" t="s">
        <v>19</v>
      </c>
      <c r="N680" s="275" t="s">
        <v>43</v>
      </c>
      <c r="O680" s="87"/>
      <c r="P680" s="224">
        <f>O680*H680</f>
        <v>0</v>
      </c>
      <c r="Q680" s="224">
        <v>0.0018</v>
      </c>
      <c r="R680" s="224">
        <f>Q680*H680</f>
        <v>0.030095999999999998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423</v>
      </c>
      <c r="AT680" s="226" t="s">
        <v>211</v>
      </c>
      <c r="AU680" s="226" t="s">
        <v>84</v>
      </c>
      <c r="AY680" s="20" t="s">
        <v>192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84</v>
      </c>
      <c r="BK680" s="227">
        <f>ROUND(I680*H680,2)</f>
        <v>0</v>
      </c>
      <c r="BL680" s="20" t="s">
        <v>321</v>
      </c>
      <c r="BM680" s="226" t="s">
        <v>695</v>
      </c>
    </row>
    <row r="681" s="13" customFormat="1">
      <c r="A681" s="13"/>
      <c r="B681" s="233"/>
      <c r="C681" s="234"/>
      <c r="D681" s="235" t="s">
        <v>204</v>
      </c>
      <c r="E681" s="236" t="s">
        <v>19</v>
      </c>
      <c r="F681" s="237" t="s">
        <v>205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204</v>
      </c>
      <c r="AU681" s="243" t="s">
        <v>84</v>
      </c>
      <c r="AV681" s="13" t="s">
        <v>78</v>
      </c>
      <c r="AW681" s="13" t="s">
        <v>33</v>
      </c>
      <c r="AX681" s="13" t="s">
        <v>71</v>
      </c>
      <c r="AY681" s="243" t="s">
        <v>192</v>
      </c>
    </row>
    <row r="682" s="13" customFormat="1">
      <c r="A682" s="13"/>
      <c r="B682" s="233"/>
      <c r="C682" s="234"/>
      <c r="D682" s="235" t="s">
        <v>204</v>
      </c>
      <c r="E682" s="236" t="s">
        <v>19</v>
      </c>
      <c r="F682" s="237" t="s">
        <v>280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204</v>
      </c>
      <c r="AU682" s="243" t="s">
        <v>84</v>
      </c>
      <c r="AV682" s="13" t="s">
        <v>78</v>
      </c>
      <c r="AW682" s="13" t="s">
        <v>33</v>
      </c>
      <c r="AX682" s="13" t="s">
        <v>71</v>
      </c>
      <c r="AY682" s="243" t="s">
        <v>192</v>
      </c>
    </row>
    <row r="683" s="14" customFormat="1">
      <c r="A683" s="14"/>
      <c r="B683" s="244"/>
      <c r="C683" s="245"/>
      <c r="D683" s="235" t="s">
        <v>204</v>
      </c>
      <c r="E683" s="246" t="s">
        <v>19</v>
      </c>
      <c r="F683" s="247" t="s">
        <v>281</v>
      </c>
      <c r="G683" s="245"/>
      <c r="H683" s="248">
        <v>2.6699999999999999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204</v>
      </c>
      <c r="AU683" s="254" t="s">
        <v>84</v>
      </c>
      <c r="AV683" s="14" t="s">
        <v>84</v>
      </c>
      <c r="AW683" s="14" t="s">
        <v>33</v>
      </c>
      <c r="AX683" s="14" t="s">
        <v>71</v>
      </c>
      <c r="AY683" s="254" t="s">
        <v>192</v>
      </c>
    </row>
    <row r="684" s="13" customFormat="1">
      <c r="A684" s="13"/>
      <c r="B684" s="233"/>
      <c r="C684" s="234"/>
      <c r="D684" s="235" t="s">
        <v>204</v>
      </c>
      <c r="E684" s="236" t="s">
        <v>19</v>
      </c>
      <c r="F684" s="237" t="s">
        <v>282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204</v>
      </c>
      <c r="AU684" s="243" t="s">
        <v>84</v>
      </c>
      <c r="AV684" s="13" t="s">
        <v>78</v>
      </c>
      <c r="AW684" s="13" t="s">
        <v>33</v>
      </c>
      <c r="AX684" s="13" t="s">
        <v>71</v>
      </c>
      <c r="AY684" s="243" t="s">
        <v>192</v>
      </c>
    </row>
    <row r="685" s="14" customFormat="1">
      <c r="A685" s="14"/>
      <c r="B685" s="244"/>
      <c r="C685" s="245"/>
      <c r="D685" s="235" t="s">
        <v>204</v>
      </c>
      <c r="E685" s="246" t="s">
        <v>19</v>
      </c>
      <c r="F685" s="247" t="s">
        <v>283</v>
      </c>
      <c r="G685" s="245"/>
      <c r="H685" s="248">
        <v>13.079000000000001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204</v>
      </c>
      <c r="AU685" s="254" t="s">
        <v>84</v>
      </c>
      <c r="AV685" s="14" t="s">
        <v>84</v>
      </c>
      <c r="AW685" s="14" t="s">
        <v>33</v>
      </c>
      <c r="AX685" s="14" t="s">
        <v>71</v>
      </c>
      <c r="AY685" s="254" t="s">
        <v>192</v>
      </c>
    </row>
    <row r="686" s="14" customFormat="1">
      <c r="A686" s="14"/>
      <c r="B686" s="244"/>
      <c r="C686" s="245"/>
      <c r="D686" s="235" t="s">
        <v>204</v>
      </c>
      <c r="E686" s="246" t="s">
        <v>19</v>
      </c>
      <c r="F686" s="247" t="s">
        <v>665</v>
      </c>
      <c r="G686" s="245"/>
      <c r="H686" s="248">
        <v>-0.54900000000000004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204</v>
      </c>
      <c r="AU686" s="254" t="s">
        <v>84</v>
      </c>
      <c r="AV686" s="14" t="s">
        <v>84</v>
      </c>
      <c r="AW686" s="14" t="s">
        <v>33</v>
      </c>
      <c r="AX686" s="14" t="s">
        <v>71</v>
      </c>
      <c r="AY686" s="254" t="s">
        <v>192</v>
      </c>
    </row>
    <row r="687" s="15" customFormat="1">
      <c r="A687" s="15"/>
      <c r="B687" s="255"/>
      <c r="C687" s="256"/>
      <c r="D687" s="235" t="s">
        <v>204</v>
      </c>
      <c r="E687" s="257" t="s">
        <v>19</v>
      </c>
      <c r="F687" s="258" t="s">
        <v>210</v>
      </c>
      <c r="G687" s="256"/>
      <c r="H687" s="259">
        <v>15.200000000000001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204</v>
      </c>
      <c r="AU687" s="265" t="s">
        <v>84</v>
      </c>
      <c r="AV687" s="15" t="s">
        <v>200</v>
      </c>
      <c r="AW687" s="15" t="s">
        <v>33</v>
      </c>
      <c r="AX687" s="15" t="s">
        <v>78</v>
      </c>
      <c r="AY687" s="265" t="s">
        <v>192</v>
      </c>
    </row>
    <row r="688" s="14" customFormat="1">
      <c r="A688" s="14"/>
      <c r="B688" s="244"/>
      <c r="C688" s="245"/>
      <c r="D688" s="235" t="s">
        <v>204</v>
      </c>
      <c r="E688" s="245"/>
      <c r="F688" s="247" t="s">
        <v>696</v>
      </c>
      <c r="G688" s="245"/>
      <c r="H688" s="248">
        <v>16.719999999999999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204</v>
      </c>
      <c r="AU688" s="254" t="s">
        <v>84</v>
      </c>
      <c r="AV688" s="14" t="s">
        <v>84</v>
      </c>
      <c r="AW688" s="14" t="s">
        <v>4</v>
      </c>
      <c r="AX688" s="14" t="s">
        <v>78</v>
      </c>
      <c r="AY688" s="254" t="s">
        <v>192</v>
      </c>
    </row>
    <row r="689" s="2" customFormat="1" ht="16.5" customHeight="1">
      <c r="A689" s="41"/>
      <c r="B689" s="42"/>
      <c r="C689" s="215" t="s">
        <v>697</v>
      </c>
      <c r="D689" s="215" t="s">
        <v>195</v>
      </c>
      <c r="E689" s="216" t="s">
        <v>698</v>
      </c>
      <c r="F689" s="217" t="s">
        <v>699</v>
      </c>
      <c r="G689" s="218" t="s">
        <v>214</v>
      </c>
      <c r="H689" s="219">
        <v>15.295</v>
      </c>
      <c r="I689" s="220"/>
      <c r="J689" s="221">
        <f>ROUND(I689*H689,2)</f>
        <v>0</v>
      </c>
      <c r="K689" s="217" t="s">
        <v>199</v>
      </c>
      <c r="L689" s="47"/>
      <c r="M689" s="222" t="s">
        <v>19</v>
      </c>
      <c r="N689" s="223" t="s">
        <v>43</v>
      </c>
      <c r="O689" s="87"/>
      <c r="P689" s="224">
        <f>O689*H689</f>
        <v>0</v>
      </c>
      <c r="Q689" s="224">
        <v>1.0000000000000001E-05</v>
      </c>
      <c r="R689" s="224">
        <f>Q689*H689</f>
        <v>0.00015295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321</v>
      </c>
      <c r="AT689" s="226" t="s">
        <v>195</v>
      </c>
      <c r="AU689" s="226" t="s">
        <v>84</v>
      </c>
      <c r="AY689" s="20" t="s">
        <v>192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84</v>
      </c>
      <c r="BK689" s="227">
        <f>ROUND(I689*H689,2)</f>
        <v>0</v>
      </c>
      <c r="BL689" s="20" t="s">
        <v>321</v>
      </c>
      <c r="BM689" s="226" t="s">
        <v>700</v>
      </c>
    </row>
    <row r="690" s="2" customFormat="1">
      <c r="A690" s="41"/>
      <c r="B690" s="42"/>
      <c r="C690" s="43"/>
      <c r="D690" s="228" t="s">
        <v>202</v>
      </c>
      <c r="E690" s="43"/>
      <c r="F690" s="229" t="s">
        <v>701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202</v>
      </c>
      <c r="AU690" s="20" t="s">
        <v>84</v>
      </c>
    </row>
    <row r="691" s="13" customFormat="1">
      <c r="A691" s="13"/>
      <c r="B691" s="233"/>
      <c r="C691" s="234"/>
      <c r="D691" s="235" t="s">
        <v>204</v>
      </c>
      <c r="E691" s="236" t="s">
        <v>19</v>
      </c>
      <c r="F691" s="237" t="s">
        <v>205</v>
      </c>
      <c r="G691" s="234"/>
      <c r="H691" s="236" t="s">
        <v>19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204</v>
      </c>
      <c r="AU691" s="243" t="s">
        <v>84</v>
      </c>
      <c r="AV691" s="13" t="s">
        <v>78</v>
      </c>
      <c r="AW691" s="13" t="s">
        <v>33</v>
      </c>
      <c r="AX691" s="13" t="s">
        <v>71</v>
      </c>
      <c r="AY691" s="243" t="s">
        <v>192</v>
      </c>
    </row>
    <row r="692" s="13" customFormat="1">
      <c r="A692" s="13"/>
      <c r="B692" s="233"/>
      <c r="C692" s="234"/>
      <c r="D692" s="235" t="s">
        <v>204</v>
      </c>
      <c r="E692" s="236" t="s">
        <v>19</v>
      </c>
      <c r="F692" s="237" t="s">
        <v>280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204</v>
      </c>
      <c r="AU692" s="243" t="s">
        <v>84</v>
      </c>
      <c r="AV692" s="13" t="s">
        <v>78</v>
      </c>
      <c r="AW692" s="13" t="s">
        <v>33</v>
      </c>
      <c r="AX692" s="13" t="s">
        <v>71</v>
      </c>
      <c r="AY692" s="243" t="s">
        <v>192</v>
      </c>
    </row>
    <row r="693" s="14" customFormat="1">
      <c r="A693" s="14"/>
      <c r="B693" s="244"/>
      <c r="C693" s="245"/>
      <c r="D693" s="235" t="s">
        <v>204</v>
      </c>
      <c r="E693" s="246" t="s">
        <v>19</v>
      </c>
      <c r="F693" s="247" t="s">
        <v>702</v>
      </c>
      <c r="G693" s="245"/>
      <c r="H693" s="248">
        <v>5.9649999999999999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204</v>
      </c>
      <c r="AU693" s="254" t="s">
        <v>84</v>
      </c>
      <c r="AV693" s="14" t="s">
        <v>84</v>
      </c>
      <c r="AW693" s="14" t="s">
        <v>33</v>
      </c>
      <c r="AX693" s="14" t="s">
        <v>71</v>
      </c>
      <c r="AY693" s="254" t="s">
        <v>192</v>
      </c>
    </row>
    <row r="694" s="14" customFormat="1">
      <c r="A694" s="14"/>
      <c r="B694" s="244"/>
      <c r="C694" s="245"/>
      <c r="D694" s="235" t="s">
        <v>204</v>
      </c>
      <c r="E694" s="246" t="s">
        <v>19</v>
      </c>
      <c r="F694" s="247" t="s">
        <v>703</v>
      </c>
      <c r="G694" s="245"/>
      <c r="H694" s="248">
        <v>-2.2000000000000002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204</v>
      </c>
      <c r="AU694" s="254" t="s">
        <v>84</v>
      </c>
      <c r="AV694" s="14" t="s">
        <v>84</v>
      </c>
      <c r="AW694" s="14" t="s">
        <v>33</v>
      </c>
      <c r="AX694" s="14" t="s">
        <v>71</v>
      </c>
      <c r="AY694" s="254" t="s">
        <v>192</v>
      </c>
    </row>
    <row r="695" s="13" customFormat="1">
      <c r="A695" s="13"/>
      <c r="B695" s="233"/>
      <c r="C695" s="234"/>
      <c r="D695" s="235" t="s">
        <v>204</v>
      </c>
      <c r="E695" s="236" t="s">
        <v>19</v>
      </c>
      <c r="F695" s="237" t="s">
        <v>282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204</v>
      </c>
      <c r="AU695" s="243" t="s">
        <v>84</v>
      </c>
      <c r="AV695" s="13" t="s">
        <v>78</v>
      </c>
      <c r="AW695" s="13" t="s">
        <v>33</v>
      </c>
      <c r="AX695" s="13" t="s">
        <v>71</v>
      </c>
      <c r="AY695" s="243" t="s">
        <v>192</v>
      </c>
    </row>
    <row r="696" s="14" customFormat="1">
      <c r="A696" s="14"/>
      <c r="B696" s="244"/>
      <c r="C696" s="245"/>
      <c r="D696" s="235" t="s">
        <v>204</v>
      </c>
      <c r="E696" s="246" t="s">
        <v>19</v>
      </c>
      <c r="F696" s="247" t="s">
        <v>704</v>
      </c>
      <c r="G696" s="245"/>
      <c r="H696" s="248">
        <v>12.33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204</v>
      </c>
      <c r="AU696" s="254" t="s">
        <v>84</v>
      </c>
      <c r="AV696" s="14" t="s">
        <v>84</v>
      </c>
      <c r="AW696" s="14" t="s">
        <v>33</v>
      </c>
      <c r="AX696" s="14" t="s">
        <v>71</v>
      </c>
      <c r="AY696" s="254" t="s">
        <v>192</v>
      </c>
    </row>
    <row r="697" s="14" customFormat="1">
      <c r="A697" s="14"/>
      <c r="B697" s="244"/>
      <c r="C697" s="245"/>
      <c r="D697" s="235" t="s">
        <v>204</v>
      </c>
      <c r="E697" s="246" t="s">
        <v>19</v>
      </c>
      <c r="F697" s="247" t="s">
        <v>705</v>
      </c>
      <c r="G697" s="245"/>
      <c r="H697" s="248">
        <v>-0.80000000000000004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204</v>
      </c>
      <c r="AU697" s="254" t="s">
        <v>84</v>
      </c>
      <c r="AV697" s="14" t="s">
        <v>84</v>
      </c>
      <c r="AW697" s="14" t="s">
        <v>33</v>
      </c>
      <c r="AX697" s="14" t="s">
        <v>71</v>
      </c>
      <c r="AY697" s="254" t="s">
        <v>192</v>
      </c>
    </row>
    <row r="698" s="15" customFormat="1">
      <c r="A698" s="15"/>
      <c r="B698" s="255"/>
      <c r="C698" s="256"/>
      <c r="D698" s="235" t="s">
        <v>204</v>
      </c>
      <c r="E698" s="257" t="s">
        <v>19</v>
      </c>
      <c r="F698" s="258" t="s">
        <v>210</v>
      </c>
      <c r="G698" s="256"/>
      <c r="H698" s="259">
        <v>15.294999999999998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204</v>
      </c>
      <c r="AU698" s="265" t="s">
        <v>84</v>
      </c>
      <c r="AV698" s="15" t="s">
        <v>200</v>
      </c>
      <c r="AW698" s="15" t="s">
        <v>33</v>
      </c>
      <c r="AX698" s="15" t="s">
        <v>78</v>
      </c>
      <c r="AY698" s="265" t="s">
        <v>192</v>
      </c>
    </row>
    <row r="699" s="2" customFormat="1" ht="16.5" customHeight="1">
      <c r="A699" s="41"/>
      <c r="B699" s="42"/>
      <c r="C699" s="266" t="s">
        <v>706</v>
      </c>
      <c r="D699" s="266" t="s">
        <v>211</v>
      </c>
      <c r="E699" s="267" t="s">
        <v>707</v>
      </c>
      <c r="F699" s="268" t="s">
        <v>708</v>
      </c>
      <c r="G699" s="269" t="s">
        <v>214</v>
      </c>
      <c r="H699" s="270">
        <v>15.601000000000001</v>
      </c>
      <c r="I699" s="271"/>
      <c r="J699" s="272">
        <f>ROUND(I699*H699,2)</f>
        <v>0</v>
      </c>
      <c r="K699" s="268" t="s">
        <v>199</v>
      </c>
      <c r="L699" s="273"/>
      <c r="M699" s="274" t="s">
        <v>19</v>
      </c>
      <c r="N699" s="275" t="s">
        <v>43</v>
      </c>
      <c r="O699" s="87"/>
      <c r="P699" s="224">
        <f>O699*H699</f>
        <v>0</v>
      </c>
      <c r="Q699" s="224">
        <v>0.00029999999999999997</v>
      </c>
      <c r="R699" s="224">
        <f>Q699*H699</f>
        <v>0.0046803000000000001</v>
      </c>
      <c r="S699" s="224">
        <v>0</v>
      </c>
      <c r="T699" s="225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6" t="s">
        <v>423</v>
      </c>
      <c r="AT699" s="226" t="s">
        <v>211</v>
      </c>
      <c r="AU699" s="226" t="s">
        <v>84</v>
      </c>
      <c r="AY699" s="20" t="s">
        <v>192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20" t="s">
        <v>84</v>
      </c>
      <c r="BK699" s="227">
        <f>ROUND(I699*H699,2)</f>
        <v>0</v>
      </c>
      <c r="BL699" s="20" t="s">
        <v>321</v>
      </c>
      <c r="BM699" s="226" t="s">
        <v>709</v>
      </c>
    </row>
    <row r="700" s="13" customFormat="1">
      <c r="A700" s="13"/>
      <c r="B700" s="233"/>
      <c r="C700" s="234"/>
      <c r="D700" s="235" t="s">
        <v>204</v>
      </c>
      <c r="E700" s="236" t="s">
        <v>19</v>
      </c>
      <c r="F700" s="237" t="s">
        <v>205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204</v>
      </c>
      <c r="AU700" s="243" t="s">
        <v>84</v>
      </c>
      <c r="AV700" s="13" t="s">
        <v>78</v>
      </c>
      <c r="AW700" s="13" t="s">
        <v>33</v>
      </c>
      <c r="AX700" s="13" t="s">
        <v>71</v>
      </c>
      <c r="AY700" s="243" t="s">
        <v>192</v>
      </c>
    </row>
    <row r="701" s="13" customFormat="1">
      <c r="A701" s="13"/>
      <c r="B701" s="233"/>
      <c r="C701" s="234"/>
      <c r="D701" s="235" t="s">
        <v>204</v>
      </c>
      <c r="E701" s="236" t="s">
        <v>19</v>
      </c>
      <c r="F701" s="237" t="s">
        <v>280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204</v>
      </c>
      <c r="AU701" s="243" t="s">
        <v>84</v>
      </c>
      <c r="AV701" s="13" t="s">
        <v>78</v>
      </c>
      <c r="AW701" s="13" t="s">
        <v>33</v>
      </c>
      <c r="AX701" s="13" t="s">
        <v>71</v>
      </c>
      <c r="AY701" s="243" t="s">
        <v>192</v>
      </c>
    </row>
    <row r="702" s="14" customFormat="1">
      <c r="A702" s="14"/>
      <c r="B702" s="244"/>
      <c r="C702" s="245"/>
      <c r="D702" s="235" t="s">
        <v>204</v>
      </c>
      <c r="E702" s="246" t="s">
        <v>19</v>
      </c>
      <c r="F702" s="247" t="s">
        <v>702</v>
      </c>
      <c r="G702" s="245"/>
      <c r="H702" s="248">
        <v>5.9649999999999999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204</v>
      </c>
      <c r="AU702" s="254" t="s">
        <v>84</v>
      </c>
      <c r="AV702" s="14" t="s">
        <v>84</v>
      </c>
      <c r="AW702" s="14" t="s">
        <v>33</v>
      </c>
      <c r="AX702" s="14" t="s">
        <v>71</v>
      </c>
      <c r="AY702" s="254" t="s">
        <v>192</v>
      </c>
    </row>
    <row r="703" s="14" customFormat="1">
      <c r="A703" s="14"/>
      <c r="B703" s="244"/>
      <c r="C703" s="245"/>
      <c r="D703" s="235" t="s">
        <v>204</v>
      </c>
      <c r="E703" s="246" t="s">
        <v>19</v>
      </c>
      <c r="F703" s="247" t="s">
        <v>703</v>
      </c>
      <c r="G703" s="245"/>
      <c r="H703" s="248">
        <v>-2.2000000000000002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204</v>
      </c>
      <c r="AU703" s="254" t="s">
        <v>84</v>
      </c>
      <c r="AV703" s="14" t="s">
        <v>84</v>
      </c>
      <c r="AW703" s="14" t="s">
        <v>33</v>
      </c>
      <c r="AX703" s="14" t="s">
        <v>71</v>
      </c>
      <c r="AY703" s="254" t="s">
        <v>192</v>
      </c>
    </row>
    <row r="704" s="13" customFormat="1">
      <c r="A704" s="13"/>
      <c r="B704" s="233"/>
      <c r="C704" s="234"/>
      <c r="D704" s="235" t="s">
        <v>204</v>
      </c>
      <c r="E704" s="236" t="s">
        <v>19</v>
      </c>
      <c r="F704" s="237" t="s">
        <v>282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204</v>
      </c>
      <c r="AU704" s="243" t="s">
        <v>84</v>
      </c>
      <c r="AV704" s="13" t="s">
        <v>78</v>
      </c>
      <c r="AW704" s="13" t="s">
        <v>33</v>
      </c>
      <c r="AX704" s="13" t="s">
        <v>71</v>
      </c>
      <c r="AY704" s="243" t="s">
        <v>192</v>
      </c>
    </row>
    <row r="705" s="14" customFormat="1">
      <c r="A705" s="14"/>
      <c r="B705" s="244"/>
      <c r="C705" s="245"/>
      <c r="D705" s="235" t="s">
        <v>204</v>
      </c>
      <c r="E705" s="246" t="s">
        <v>19</v>
      </c>
      <c r="F705" s="247" t="s">
        <v>704</v>
      </c>
      <c r="G705" s="245"/>
      <c r="H705" s="248">
        <v>12.33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204</v>
      </c>
      <c r="AU705" s="254" t="s">
        <v>84</v>
      </c>
      <c r="AV705" s="14" t="s">
        <v>84</v>
      </c>
      <c r="AW705" s="14" t="s">
        <v>33</v>
      </c>
      <c r="AX705" s="14" t="s">
        <v>71</v>
      </c>
      <c r="AY705" s="254" t="s">
        <v>192</v>
      </c>
    </row>
    <row r="706" s="14" customFormat="1">
      <c r="A706" s="14"/>
      <c r="B706" s="244"/>
      <c r="C706" s="245"/>
      <c r="D706" s="235" t="s">
        <v>204</v>
      </c>
      <c r="E706" s="246" t="s">
        <v>19</v>
      </c>
      <c r="F706" s="247" t="s">
        <v>705</v>
      </c>
      <c r="G706" s="245"/>
      <c r="H706" s="248">
        <v>-0.80000000000000004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204</v>
      </c>
      <c r="AU706" s="254" t="s">
        <v>84</v>
      </c>
      <c r="AV706" s="14" t="s">
        <v>84</v>
      </c>
      <c r="AW706" s="14" t="s">
        <v>33</v>
      </c>
      <c r="AX706" s="14" t="s">
        <v>71</v>
      </c>
      <c r="AY706" s="254" t="s">
        <v>192</v>
      </c>
    </row>
    <row r="707" s="15" customFormat="1">
      <c r="A707" s="15"/>
      <c r="B707" s="255"/>
      <c r="C707" s="256"/>
      <c r="D707" s="235" t="s">
        <v>204</v>
      </c>
      <c r="E707" s="257" t="s">
        <v>19</v>
      </c>
      <c r="F707" s="258" t="s">
        <v>210</v>
      </c>
      <c r="G707" s="256"/>
      <c r="H707" s="259">
        <v>15.294999999999998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5" t="s">
        <v>204</v>
      </c>
      <c r="AU707" s="265" t="s">
        <v>84</v>
      </c>
      <c r="AV707" s="15" t="s">
        <v>200</v>
      </c>
      <c r="AW707" s="15" t="s">
        <v>33</v>
      </c>
      <c r="AX707" s="15" t="s">
        <v>78</v>
      </c>
      <c r="AY707" s="265" t="s">
        <v>192</v>
      </c>
    </row>
    <row r="708" s="14" customFormat="1">
      <c r="A708" s="14"/>
      <c r="B708" s="244"/>
      <c r="C708" s="245"/>
      <c r="D708" s="235" t="s">
        <v>204</v>
      </c>
      <c r="E708" s="245"/>
      <c r="F708" s="247" t="s">
        <v>710</v>
      </c>
      <c r="G708" s="245"/>
      <c r="H708" s="248">
        <v>15.601000000000001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204</v>
      </c>
      <c r="AU708" s="254" t="s">
        <v>84</v>
      </c>
      <c r="AV708" s="14" t="s">
        <v>84</v>
      </c>
      <c r="AW708" s="14" t="s">
        <v>4</v>
      </c>
      <c r="AX708" s="14" t="s">
        <v>78</v>
      </c>
      <c r="AY708" s="254" t="s">
        <v>192</v>
      </c>
    </row>
    <row r="709" s="2" customFormat="1" ht="16.5" customHeight="1">
      <c r="A709" s="41"/>
      <c r="B709" s="42"/>
      <c r="C709" s="215" t="s">
        <v>711</v>
      </c>
      <c r="D709" s="215" t="s">
        <v>195</v>
      </c>
      <c r="E709" s="216" t="s">
        <v>712</v>
      </c>
      <c r="F709" s="217" t="s">
        <v>713</v>
      </c>
      <c r="G709" s="218" t="s">
        <v>239</v>
      </c>
      <c r="H709" s="219">
        <v>15.199999999999999</v>
      </c>
      <c r="I709" s="220"/>
      <c r="J709" s="221">
        <f>ROUND(I709*H709,2)</f>
        <v>0</v>
      </c>
      <c r="K709" s="217" t="s">
        <v>199</v>
      </c>
      <c r="L709" s="47"/>
      <c r="M709" s="222" t="s">
        <v>19</v>
      </c>
      <c r="N709" s="223" t="s">
        <v>43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321</v>
      </c>
      <c r="AT709" s="226" t="s">
        <v>195</v>
      </c>
      <c r="AU709" s="226" t="s">
        <v>84</v>
      </c>
      <c r="AY709" s="20" t="s">
        <v>192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84</v>
      </c>
      <c r="BK709" s="227">
        <f>ROUND(I709*H709,2)</f>
        <v>0</v>
      </c>
      <c r="BL709" s="20" t="s">
        <v>321</v>
      </c>
      <c r="BM709" s="226" t="s">
        <v>714</v>
      </c>
    </row>
    <row r="710" s="2" customFormat="1">
      <c r="A710" s="41"/>
      <c r="B710" s="42"/>
      <c r="C710" s="43"/>
      <c r="D710" s="228" t="s">
        <v>202</v>
      </c>
      <c r="E710" s="43"/>
      <c r="F710" s="229" t="s">
        <v>715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202</v>
      </c>
      <c r="AU710" s="20" t="s">
        <v>84</v>
      </c>
    </row>
    <row r="711" s="13" customFormat="1">
      <c r="A711" s="13"/>
      <c r="B711" s="233"/>
      <c r="C711" s="234"/>
      <c r="D711" s="235" t="s">
        <v>204</v>
      </c>
      <c r="E711" s="236" t="s">
        <v>19</v>
      </c>
      <c r="F711" s="237" t="s">
        <v>205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204</v>
      </c>
      <c r="AU711" s="243" t="s">
        <v>84</v>
      </c>
      <c r="AV711" s="13" t="s">
        <v>78</v>
      </c>
      <c r="AW711" s="13" t="s">
        <v>33</v>
      </c>
      <c r="AX711" s="13" t="s">
        <v>71</v>
      </c>
      <c r="AY711" s="243" t="s">
        <v>192</v>
      </c>
    </row>
    <row r="712" s="13" customFormat="1">
      <c r="A712" s="13"/>
      <c r="B712" s="233"/>
      <c r="C712" s="234"/>
      <c r="D712" s="235" t="s">
        <v>204</v>
      </c>
      <c r="E712" s="236" t="s">
        <v>19</v>
      </c>
      <c r="F712" s="237" t="s">
        <v>280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204</v>
      </c>
      <c r="AU712" s="243" t="s">
        <v>84</v>
      </c>
      <c r="AV712" s="13" t="s">
        <v>78</v>
      </c>
      <c r="AW712" s="13" t="s">
        <v>33</v>
      </c>
      <c r="AX712" s="13" t="s">
        <v>71</v>
      </c>
      <c r="AY712" s="243" t="s">
        <v>192</v>
      </c>
    </row>
    <row r="713" s="14" customFormat="1">
      <c r="A713" s="14"/>
      <c r="B713" s="244"/>
      <c r="C713" s="245"/>
      <c r="D713" s="235" t="s">
        <v>204</v>
      </c>
      <c r="E713" s="246" t="s">
        <v>19</v>
      </c>
      <c r="F713" s="247" t="s">
        <v>281</v>
      </c>
      <c r="G713" s="245"/>
      <c r="H713" s="248">
        <v>2.6699999999999999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204</v>
      </c>
      <c r="AU713" s="254" t="s">
        <v>84</v>
      </c>
      <c r="AV713" s="14" t="s">
        <v>84</v>
      </c>
      <c r="AW713" s="14" t="s">
        <v>33</v>
      </c>
      <c r="AX713" s="14" t="s">
        <v>71</v>
      </c>
      <c r="AY713" s="254" t="s">
        <v>192</v>
      </c>
    </row>
    <row r="714" s="13" customFormat="1">
      <c r="A714" s="13"/>
      <c r="B714" s="233"/>
      <c r="C714" s="234"/>
      <c r="D714" s="235" t="s">
        <v>204</v>
      </c>
      <c r="E714" s="236" t="s">
        <v>19</v>
      </c>
      <c r="F714" s="237" t="s">
        <v>282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204</v>
      </c>
      <c r="AU714" s="243" t="s">
        <v>84</v>
      </c>
      <c r="AV714" s="13" t="s">
        <v>78</v>
      </c>
      <c r="AW714" s="13" t="s">
        <v>33</v>
      </c>
      <c r="AX714" s="13" t="s">
        <v>71</v>
      </c>
      <c r="AY714" s="243" t="s">
        <v>192</v>
      </c>
    </row>
    <row r="715" s="14" customFormat="1">
      <c r="A715" s="14"/>
      <c r="B715" s="244"/>
      <c r="C715" s="245"/>
      <c r="D715" s="235" t="s">
        <v>204</v>
      </c>
      <c r="E715" s="246" t="s">
        <v>19</v>
      </c>
      <c r="F715" s="247" t="s">
        <v>283</v>
      </c>
      <c r="G715" s="245"/>
      <c r="H715" s="248">
        <v>13.079000000000001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204</v>
      </c>
      <c r="AU715" s="254" t="s">
        <v>84</v>
      </c>
      <c r="AV715" s="14" t="s">
        <v>84</v>
      </c>
      <c r="AW715" s="14" t="s">
        <v>33</v>
      </c>
      <c r="AX715" s="14" t="s">
        <v>71</v>
      </c>
      <c r="AY715" s="254" t="s">
        <v>192</v>
      </c>
    </row>
    <row r="716" s="14" customFormat="1">
      <c r="A716" s="14"/>
      <c r="B716" s="244"/>
      <c r="C716" s="245"/>
      <c r="D716" s="235" t="s">
        <v>204</v>
      </c>
      <c r="E716" s="246" t="s">
        <v>19</v>
      </c>
      <c r="F716" s="247" t="s">
        <v>665</v>
      </c>
      <c r="G716" s="245"/>
      <c r="H716" s="248">
        <v>-0.54900000000000004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204</v>
      </c>
      <c r="AU716" s="254" t="s">
        <v>84</v>
      </c>
      <c r="AV716" s="14" t="s">
        <v>84</v>
      </c>
      <c r="AW716" s="14" t="s">
        <v>33</v>
      </c>
      <c r="AX716" s="14" t="s">
        <v>71</v>
      </c>
      <c r="AY716" s="254" t="s">
        <v>192</v>
      </c>
    </row>
    <row r="717" s="15" customFormat="1">
      <c r="A717" s="15"/>
      <c r="B717" s="255"/>
      <c r="C717" s="256"/>
      <c r="D717" s="235" t="s">
        <v>204</v>
      </c>
      <c r="E717" s="257" t="s">
        <v>19</v>
      </c>
      <c r="F717" s="258" t="s">
        <v>210</v>
      </c>
      <c r="G717" s="256"/>
      <c r="H717" s="259">
        <v>15.200000000000001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5" t="s">
        <v>204</v>
      </c>
      <c r="AU717" s="265" t="s">
        <v>84</v>
      </c>
      <c r="AV717" s="15" t="s">
        <v>200</v>
      </c>
      <c r="AW717" s="15" t="s">
        <v>33</v>
      </c>
      <c r="AX717" s="15" t="s">
        <v>78</v>
      </c>
      <c r="AY717" s="265" t="s">
        <v>192</v>
      </c>
    </row>
    <row r="718" s="2" customFormat="1" ht="16.5" customHeight="1">
      <c r="A718" s="41"/>
      <c r="B718" s="42"/>
      <c r="C718" s="215" t="s">
        <v>716</v>
      </c>
      <c r="D718" s="215" t="s">
        <v>195</v>
      </c>
      <c r="E718" s="216" t="s">
        <v>717</v>
      </c>
      <c r="F718" s="217" t="s">
        <v>718</v>
      </c>
      <c r="G718" s="218" t="s">
        <v>239</v>
      </c>
      <c r="H718" s="219">
        <v>15.199999999999999</v>
      </c>
      <c r="I718" s="220"/>
      <c r="J718" s="221">
        <f>ROUND(I718*H718,2)</f>
        <v>0</v>
      </c>
      <c r="K718" s="217" t="s">
        <v>199</v>
      </c>
      <c r="L718" s="47"/>
      <c r="M718" s="222" t="s">
        <v>19</v>
      </c>
      <c r="N718" s="223" t="s">
        <v>43</v>
      </c>
      <c r="O718" s="87"/>
      <c r="P718" s="224">
        <f>O718*H718</f>
        <v>0</v>
      </c>
      <c r="Q718" s="224">
        <v>3.0000000000000001E-05</v>
      </c>
      <c r="R718" s="224">
        <f>Q718*H718</f>
        <v>0.00045599999999999997</v>
      </c>
      <c r="S718" s="224">
        <v>0</v>
      </c>
      <c r="T718" s="225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6" t="s">
        <v>321</v>
      </c>
      <c r="AT718" s="226" t="s">
        <v>195</v>
      </c>
      <c r="AU718" s="226" t="s">
        <v>84</v>
      </c>
      <c r="AY718" s="20" t="s">
        <v>192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20" t="s">
        <v>84</v>
      </c>
      <c r="BK718" s="227">
        <f>ROUND(I718*H718,2)</f>
        <v>0</v>
      </c>
      <c r="BL718" s="20" t="s">
        <v>321</v>
      </c>
      <c r="BM718" s="226" t="s">
        <v>719</v>
      </c>
    </row>
    <row r="719" s="2" customFormat="1">
      <c r="A719" s="41"/>
      <c r="B719" s="42"/>
      <c r="C719" s="43"/>
      <c r="D719" s="228" t="s">
        <v>202</v>
      </c>
      <c r="E719" s="43"/>
      <c r="F719" s="229" t="s">
        <v>720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202</v>
      </c>
      <c r="AU719" s="20" t="s">
        <v>84</v>
      </c>
    </row>
    <row r="720" s="13" customFormat="1">
      <c r="A720" s="13"/>
      <c r="B720" s="233"/>
      <c r="C720" s="234"/>
      <c r="D720" s="235" t="s">
        <v>204</v>
      </c>
      <c r="E720" s="236" t="s">
        <v>19</v>
      </c>
      <c r="F720" s="237" t="s">
        <v>205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204</v>
      </c>
      <c r="AU720" s="243" t="s">
        <v>84</v>
      </c>
      <c r="AV720" s="13" t="s">
        <v>78</v>
      </c>
      <c r="AW720" s="13" t="s">
        <v>33</v>
      </c>
      <c r="AX720" s="13" t="s">
        <v>71</v>
      </c>
      <c r="AY720" s="243" t="s">
        <v>192</v>
      </c>
    </row>
    <row r="721" s="13" customFormat="1">
      <c r="A721" s="13"/>
      <c r="B721" s="233"/>
      <c r="C721" s="234"/>
      <c r="D721" s="235" t="s">
        <v>204</v>
      </c>
      <c r="E721" s="236" t="s">
        <v>19</v>
      </c>
      <c r="F721" s="237" t="s">
        <v>280</v>
      </c>
      <c r="G721" s="234"/>
      <c r="H721" s="236" t="s">
        <v>19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204</v>
      </c>
      <c r="AU721" s="243" t="s">
        <v>84</v>
      </c>
      <c r="AV721" s="13" t="s">
        <v>78</v>
      </c>
      <c r="AW721" s="13" t="s">
        <v>33</v>
      </c>
      <c r="AX721" s="13" t="s">
        <v>71</v>
      </c>
      <c r="AY721" s="243" t="s">
        <v>192</v>
      </c>
    </row>
    <row r="722" s="14" customFormat="1">
      <c r="A722" s="14"/>
      <c r="B722" s="244"/>
      <c r="C722" s="245"/>
      <c r="D722" s="235" t="s">
        <v>204</v>
      </c>
      <c r="E722" s="246" t="s">
        <v>19</v>
      </c>
      <c r="F722" s="247" t="s">
        <v>281</v>
      </c>
      <c r="G722" s="245"/>
      <c r="H722" s="248">
        <v>2.6699999999999999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204</v>
      </c>
      <c r="AU722" s="254" t="s">
        <v>84</v>
      </c>
      <c r="AV722" s="14" t="s">
        <v>84</v>
      </c>
      <c r="AW722" s="14" t="s">
        <v>33</v>
      </c>
      <c r="AX722" s="14" t="s">
        <v>71</v>
      </c>
      <c r="AY722" s="254" t="s">
        <v>192</v>
      </c>
    </row>
    <row r="723" s="13" customFormat="1">
      <c r="A723" s="13"/>
      <c r="B723" s="233"/>
      <c r="C723" s="234"/>
      <c r="D723" s="235" t="s">
        <v>204</v>
      </c>
      <c r="E723" s="236" t="s">
        <v>19</v>
      </c>
      <c r="F723" s="237" t="s">
        <v>282</v>
      </c>
      <c r="G723" s="234"/>
      <c r="H723" s="236" t="s">
        <v>19</v>
      </c>
      <c r="I723" s="238"/>
      <c r="J723" s="234"/>
      <c r="K723" s="234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204</v>
      </c>
      <c r="AU723" s="243" t="s">
        <v>84</v>
      </c>
      <c r="AV723" s="13" t="s">
        <v>78</v>
      </c>
      <c r="AW723" s="13" t="s">
        <v>33</v>
      </c>
      <c r="AX723" s="13" t="s">
        <v>71</v>
      </c>
      <c r="AY723" s="243" t="s">
        <v>192</v>
      </c>
    </row>
    <row r="724" s="14" customFormat="1">
      <c r="A724" s="14"/>
      <c r="B724" s="244"/>
      <c r="C724" s="245"/>
      <c r="D724" s="235" t="s">
        <v>204</v>
      </c>
      <c r="E724" s="246" t="s">
        <v>19</v>
      </c>
      <c r="F724" s="247" t="s">
        <v>283</v>
      </c>
      <c r="G724" s="245"/>
      <c r="H724" s="248">
        <v>13.079000000000001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204</v>
      </c>
      <c r="AU724" s="254" t="s">
        <v>84</v>
      </c>
      <c r="AV724" s="14" t="s">
        <v>84</v>
      </c>
      <c r="AW724" s="14" t="s">
        <v>33</v>
      </c>
      <c r="AX724" s="14" t="s">
        <v>71</v>
      </c>
      <c r="AY724" s="254" t="s">
        <v>192</v>
      </c>
    </row>
    <row r="725" s="14" customFormat="1">
      <c r="A725" s="14"/>
      <c r="B725" s="244"/>
      <c r="C725" s="245"/>
      <c r="D725" s="235" t="s">
        <v>204</v>
      </c>
      <c r="E725" s="246" t="s">
        <v>19</v>
      </c>
      <c r="F725" s="247" t="s">
        <v>665</v>
      </c>
      <c r="G725" s="245"/>
      <c r="H725" s="248">
        <v>-0.54900000000000004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204</v>
      </c>
      <c r="AU725" s="254" t="s">
        <v>84</v>
      </c>
      <c r="AV725" s="14" t="s">
        <v>84</v>
      </c>
      <c r="AW725" s="14" t="s">
        <v>33</v>
      </c>
      <c r="AX725" s="14" t="s">
        <v>71</v>
      </c>
      <c r="AY725" s="254" t="s">
        <v>192</v>
      </c>
    </row>
    <row r="726" s="15" customFormat="1">
      <c r="A726" s="15"/>
      <c r="B726" s="255"/>
      <c r="C726" s="256"/>
      <c r="D726" s="235" t="s">
        <v>204</v>
      </c>
      <c r="E726" s="257" t="s">
        <v>19</v>
      </c>
      <c r="F726" s="258" t="s">
        <v>210</v>
      </c>
      <c r="G726" s="256"/>
      <c r="H726" s="259">
        <v>15.200000000000001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5" t="s">
        <v>204</v>
      </c>
      <c r="AU726" s="265" t="s">
        <v>84</v>
      </c>
      <c r="AV726" s="15" t="s">
        <v>200</v>
      </c>
      <c r="AW726" s="15" t="s">
        <v>33</v>
      </c>
      <c r="AX726" s="15" t="s">
        <v>78</v>
      </c>
      <c r="AY726" s="265" t="s">
        <v>192</v>
      </c>
    </row>
    <row r="727" s="2" customFormat="1" ht="24.15" customHeight="1">
      <c r="A727" s="41"/>
      <c r="B727" s="42"/>
      <c r="C727" s="215" t="s">
        <v>721</v>
      </c>
      <c r="D727" s="215" t="s">
        <v>195</v>
      </c>
      <c r="E727" s="216" t="s">
        <v>722</v>
      </c>
      <c r="F727" s="217" t="s">
        <v>723</v>
      </c>
      <c r="G727" s="218" t="s">
        <v>226</v>
      </c>
      <c r="H727" s="219">
        <v>0.22500000000000001</v>
      </c>
      <c r="I727" s="220"/>
      <c r="J727" s="221">
        <f>ROUND(I727*H727,2)</f>
        <v>0</v>
      </c>
      <c r="K727" s="217" t="s">
        <v>199</v>
      </c>
      <c r="L727" s="47"/>
      <c r="M727" s="222" t="s">
        <v>19</v>
      </c>
      <c r="N727" s="223" t="s">
        <v>43</v>
      </c>
      <c r="O727" s="87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6" t="s">
        <v>321</v>
      </c>
      <c r="AT727" s="226" t="s">
        <v>195</v>
      </c>
      <c r="AU727" s="226" t="s">
        <v>84</v>
      </c>
      <c r="AY727" s="20" t="s">
        <v>192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20" t="s">
        <v>84</v>
      </c>
      <c r="BK727" s="227">
        <f>ROUND(I727*H727,2)</f>
        <v>0</v>
      </c>
      <c r="BL727" s="20" t="s">
        <v>321</v>
      </c>
      <c r="BM727" s="226" t="s">
        <v>724</v>
      </c>
    </row>
    <row r="728" s="2" customFormat="1">
      <c r="A728" s="41"/>
      <c r="B728" s="42"/>
      <c r="C728" s="43"/>
      <c r="D728" s="228" t="s">
        <v>202</v>
      </c>
      <c r="E728" s="43"/>
      <c r="F728" s="229" t="s">
        <v>725</v>
      </c>
      <c r="G728" s="43"/>
      <c r="H728" s="43"/>
      <c r="I728" s="230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202</v>
      </c>
      <c r="AU728" s="20" t="s">
        <v>84</v>
      </c>
    </row>
    <row r="729" s="12" customFormat="1" ht="22.8" customHeight="1">
      <c r="A729" s="12"/>
      <c r="B729" s="199"/>
      <c r="C729" s="200"/>
      <c r="D729" s="201" t="s">
        <v>70</v>
      </c>
      <c r="E729" s="213" t="s">
        <v>726</v>
      </c>
      <c r="F729" s="213" t="s">
        <v>727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SUM(P730:P841)</f>
        <v>0</v>
      </c>
      <c r="Q729" s="207"/>
      <c r="R729" s="208">
        <f>SUM(R730:R841)</f>
        <v>0.36441449999999997</v>
      </c>
      <c r="S729" s="207"/>
      <c r="T729" s="209">
        <f>SUM(T730:T841)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84</v>
      </c>
      <c r="AT729" s="211" t="s">
        <v>70</v>
      </c>
      <c r="AU729" s="211" t="s">
        <v>78</v>
      </c>
      <c r="AY729" s="210" t="s">
        <v>192</v>
      </c>
      <c r="BK729" s="212">
        <f>SUM(BK730:BK841)</f>
        <v>0</v>
      </c>
    </row>
    <row r="730" s="2" customFormat="1" ht="16.5" customHeight="1">
      <c r="A730" s="41"/>
      <c r="B730" s="42"/>
      <c r="C730" s="215" t="s">
        <v>728</v>
      </c>
      <c r="D730" s="215" t="s">
        <v>195</v>
      </c>
      <c r="E730" s="216" t="s">
        <v>729</v>
      </c>
      <c r="F730" s="217" t="s">
        <v>730</v>
      </c>
      <c r="G730" s="218" t="s">
        <v>239</v>
      </c>
      <c r="H730" s="219">
        <v>16.706</v>
      </c>
      <c r="I730" s="220"/>
      <c r="J730" s="221">
        <f>ROUND(I730*H730,2)</f>
        <v>0</v>
      </c>
      <c r="K730" s="217" t="s">
        <v>199</v>
      </c>
      <c r="L730" s="47"/>
      <c r="M730" s="222" t="s">
        <v>19</v>
      </c>
      <c r="N730" s="223" t="s">
        <v>43</v>
      </c>
      <c r="O730" s="87"/>
      <c r="P730" s="224">
        <f>O730*H730</f>
        <v>0</v>
      </c>
      <c r="Q730" s="224">
        <v>0.00029999999999999997</v>
      </c>
      <c r="R730" s="224">
        <f>Q730*H730</f>
        <v>0.0050117999999999994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321</v>
      </c>
      <c r="AT730" s="226" t="s">
        <v>195</v>
      </c>
      <c r="AU730" s="226" t="s">
        <v>84</v>
      </c>
      <c r="AY730" s="20" t="s">
        <v>192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84</v>
      </c>
      <c r="BK730" s="227">
        <f>ROUND(I730*H730,2)</f>
        <v>0</v>
      </c>
      <c r="BL730" s="20" t="s">
        <v>321</v>
      </c>
      <c r="BM730" s="226" t="s">
        <v>731</v>
      </c>
    </row>
    <row r="731" s="2" customFormat="1">
      <c r="A731" s="41"/>
      <c r="B731" s="42"/>
      <c r="C731" s="43"/>
      <c r="D731" s="228" t="s">
        <v>202</v>
      </c>
      <c r="E731" s="43"/>
      <c r="F731" s="229" t="s">
        <v>732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202</v>
      </c>
      <c r="AU731" s="20" t="s">
        <v>84</v>
      </c>
    </row>
    <row r="732" s="13" customFormat="1">
      <c r="A732" s="13"/>
      <c r="B732" s="233"/>
      <c r="C732" s="234"/>
      <c r="D732" s="235" t="s">
        <v>204</v>
      </c>
      <c r="E732" s="236" t="s">
        <v>19</v>
      </c>
      <c r="F732" s="237" t="s">
        <v>205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204</v>
      </c>
      <c r="AU732" s="243" t="s">
        <v>84</v>
      </c>
      <c r="AV732" s="13" t="s">
        <v>78</v>
      </c>
      <c r="AW732" s="13" t="s">
        <v>33</v>
      </c>
      <c r="AX732" s="13" t="s">
        <v>71</v>
      </c>
      <c r="AY732" s="243" t="s">
        <v>192</v>
      </c>
    </row>
    <row r="733" s="13" customFormat="1">
      <c r="A733" s="13"/>
      <c r="B733" s="233"/>
      <c r="C733" s="234"/>
      <c r="D733" s="235" t="s">
        <v>204</v>
      </c>
      <c r="E733" s="236" t="s">
        <v>19</v>
      </c>
      <c r="F733" s="237" t="s">
        <v>268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204</v>
      </c>
      <c r="AU733" s="243" t="s">
        <v>84</v>
      </c>
      <c r="AV733" s="13" t="s">
        <v>78</v>
      </c>
      <c r="AW733" s="13" t="s">
        <v>33</v>
      </c>
      <c r="AX733" s="13" t="s">
        <v>71</v>
      </c>
      <c r="AY733" s="243" t="s">
        <v>192</v>
      </c>
    </row>
    <row r="734" s="14" customFormat="1">
      <c r="A734" s="14"/>
      <c r="B734" s="244"/>
      <c r="C734" s="245"/>
      <c r="D734" s="235" t="s">
        <v>204</v>
      </c>
      <c r="E734" s="246" t="s">
        <v>19</v>
      </c>
      <c r="F734" s="247" t="s">
        <v>733</v>
      </c>
      <c r="G734" s="245"/>
      <c r="H734" s="248">
        <v>8.4900000000000002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204</v>
      </c>
      <c r="AU734" s="254" t="s">
        <v>84</v>
      </c>
      <c r="AV734" s="14" t="s">
        <v>84</v>
      </c>
      <c r="AW734" s="14" t="s">
        <v>33</v>
      </c>
      <c r="AX734" s="14" t="s">
        <v>71</v>
      </c>
      <c r="AY734" s="254" t="s">
        <v>192</v>
      </c>
    </row>
    <row r="735" s="14" customFormat="1">
      <c r="A735" s="14"/>
      <c r="B735" s="244"/>
      <c r="C735" s="245"/>
      <c r="D735" s="235" t="s">
        <v>204</v>
      </c>
      <c r="E735" s="246" t="s">
        <v>19</v>
      </c>
      <c r="F735" s="247" t="s">
        <v>734</v>
      </c>
      <c r="G735" s="245"/>
      <c r="H735" s="248">
        <v>-1.2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204</v>
      </c>
      <c r="AU735" s="254" t="s">
        <v>84</v>
      </c>
      <c r="AV735" s="14" t="s">
        <v>84</v>
      </c>
      <c r="AW735" s="14" t="s">
        <v>33</v>
      </c>
      <c r="AX735" s="14" t="s">
        <v>71</v>
      </c>
      <c r="AY735" s="254" t="s">
        <v>192</v>
      </c>
    </row>
    <row r="736" s="14" customFormat="1">
      <c r="A736" s="14"/>
      <c r="B736" s="244"/>
      <c r="C736" s="245"/>
      <c r="D736" s="235" t="s">
        <v>204</v>
      </c>
      <c r="E736" s="246" t="s">
        <v>19</v>
      </c>
      <c r="F736" s="247" t="s">
        <v>294</v>
      </c>
      <c r="G736" s="245"/>
      <c r="H736" s="248">
        <v>0.024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204</v>
      </c>
      <c r="AU736" s="254" t="s">
        <v>84</v>
      </c>
      <c r="AV736" s="14" t="s">
        <v>84</v>
      </c>
      <c r="AW736" s="14" t="s">
        <v>33</v>
      </c>
      <c r="AX736" s="14" t="s">
        <v>71</v>
      </c>
      <c r="AY736" s="254" t="s">
        <v>192</v>
      </c>
    </row>
    <row r="737" s="14" customFormat="1">
      <c r="A737" s="14"/>
      <c r="B737" s="244"/>
      <c r="C737" s="245"/>
      <c r="D737" s="235" t="s">
        <v>204</v>
      </c>
      <c r="E737" s="246" t="s">
        <v>19</v>
      </c>
      <c r="F737" s="247" t="s">
        <v>295</v>
      </c>
      <c r="G737" s="245"/>
      <c r="H737" s="248">
        <v>0.114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204</v>
      </c>
      <c r="AU737" s="254" t="s">
        <v>84</v>
      </c>
      <c r="AV737" s="14" t="s">
        <v>84</v>
      </c>
      <c r="AW737" s="14" t="s">
        <v>33</v>
      </c>
      <c r="AX737" s="14" t="s">
        <v>71</v>
      </c>
      <c r="AY737" s="254" t="s">
        <v>192</v>
      </c>
    </row>
    <row r="738" s="14" customFormat="1">
      <c r="A738" s="14"/>
      <c r="B738" s="244"/>
      <c r="C738" s="245"/>
      <c r="D738" s="235" t="s">
        <v>204</v>
      </c>
      <c r="E738" s="246" t="s">
        <v>19</v>
      </c>
      <c r="F738" s="247" t="s">
        <v>296</v>
      </c>
      <c r="G738" s="245"/>
      <c r="H738" s="248">
        <v>0.085000000000000006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204</v>
      </c>
      <c r="AU738" s="254" t="s">
        <v>84</v>
      </c>
      <c r="AV738" s="14" t="s">
        <v>84</v>
      </c>
      <c r="AW738" s="14" t="s">
        <v>33</v>
      </c>
      <c r="AX738" s="14" t="s">
        <v>71</v>
      </c>
      <c r="AY738" s="254" t="s">
        <v>192</v>
      </c>
    </row>
    <row r="739" s="14" customFormat="1">
      <c r="A739" s="14"/>
      <c r="B739" s="244"/>
      <c r="C739" s="245"/>
      <c r="D739" s="235" t="s">
        <v>204</v>
      </c>
      <c r="E739" s="246" t="s">
        <v>19</v>
      </c>
      <c r="F739" s="247" t="s">
        <v>297</v>
      </c>
      <c r="G739" s="245"/>
      <c r="H739" s="248">
        <v>0.025999999999999999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204</v>
      </c>
      <c r="AU739" s="254" t="s">
        <v>84</v>
      </c>
      <c r="AV739" s="14" t="s">
        <v>84</v>
      </c>
      <c r="AW739" s="14" t="s">
        <v>33</v>
      </c>
      <c r="AX739" s="14" t="s">
        <v>71</v>
      </c>
      <c r="AY739" s="254" t="s">
        <v>192</v>
      </c>
    </row>
    <row r="740" s="14" customFormat="1">
      <c r="A740" s="14"/>
      <c r="B740" s="244"/>
      <c r="C740" s="245"/>
      <c r="D740" s="235" t="s">
        <v>204</v>
      </c>
      <c r="E740" s="246" t="s">
        <v>19</v>
      </c>
      <c r="F740" s="247" t="s">
        <v>294</v>
      </c>
      <c r="G740" s="245"/>
      <c r="H740" s="248">
        <v>0.024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204</v>
      </c>
      <c r="AU740" s="254" t="s">
        <v>84</v>
      </c>
      <c r="AV740" s="14" t="s">
        <v>84</v>
      </c>
      <c r="AW740" s="14" t="s">
        <v>33</v>
      </c>
      <c r="AX740" s="14" t="s">
        <v>71</v>
      </c>
      <c r="AY740" s="254" t="s">
        <v>192</v>
      </c>
    </row>
    <row r="741" s="14" customFormat="1">
      <c r="A741" s="14"/>
      <c r="B741" s="244"/>
      <c r="C741" s="245"/>
      <c r="D741" s="235" t="s">
        <v>204</v>
      </c>
      <c r="E741" s="246" t="s">
        <v>19</v>
      </c>
      <c r="F741" s="247" t="s">
        <v>735</v>
      </c>
      <c r="G741" s="245"/>
      <c r="H741" s="248">
        <v>5.4779999999999998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204</v>
      </c>
      <c r="AU741" s="254" t="s">
        <v>84</v>
      </c>
      <c r="AV741" s="14" t="s">
        <v>84</v>
      </c>
      <c r="AW741" s="14" t="s">
        <v>33</v>
      </c>
      <c r="AX741" s="14" t="s">
        <v>71</v>
      </c>
      <c r="AY741" s="254" t="s">
        <v>192</v>
      </c>
    </row>
    <row r="742" s="14" customFormat="1">
      <c r="A742" s="14"/>
      <c r="B742" s="244"/>
      <c r="C742" s="245"/>
      <c r="D742" s="235" t="s">
        <v>204</v>
      </c>
      <c r="E742" s="246" t="s">
        <v>19</v>
      </c>
      <c r="F742" s="247" t="s">
        <v>293</v>
      </c>
      <c r="G742" s="245"/>
      <c r="H742" s="248">
        <v>0.26700000000000002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204</v>
      </c>
      <c r="AU742" s="254" t="s">
        <v>84</v>
      </c>
      <c r="AV742" s="14" t="s">
        <v>84</v>
      </c>
      <c r="AW742" s="14" t="s">
        <v>33</v>
      </c>
      <c r="AX742" s="14" t="s">
        <v>71</v>
      </c>
      <c r="AY742" s="254" t="s">
        <v>192</v>
      </c>
    </row>
    <row r="743" s="13" customFormat="1">
      <c r="A743" s="13"/>
      <c r="B743" s="233"/>
      <c r="C743" s="234"/>
      <c r="D743" s="235" t="s">
        <v>204</v>
      </c>
      <c r="E743" s="236" t="s">
        <v>19</v>
      </c>
      <c r="F743" s="237" t="s">
        <v>282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204</v>
      </c>
      <c r="AU743" s="243" t="s">
        <v>84</v>
      </c>
      <c r="AV743" s="13" t="s">
        <v>78</v>
      </c>
      <c r="AW743" s="13" t="s">
        <v>33</v>
      </c>
      <c r="AX743" s="13" t="s">
        <v>71</v>
      </c>
      <c r="AY743" s="243" t="s">
        <v>192</v>
      </c>
    </row>
    <row r="744" s="14" customFormat="1">
      <c r="A744" s="14"/>
      <c r="B744" s="244"/>
      <c r="C744" s="245"/>
      <c r="D744" s="235" t="s">
        <v>204</v>
      </c>
      <c r="E744" s="246" t="s">
        <v>19</v>
      </c>
      <c r="F744" s="247" t="s">
        <v>736</v>
      </c>
      <c r="G744" s="245"/>
      <c r="H744" s="248">
        <v>0.45000000000000001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204</v>
      </c>
      <c r="AU744" s="254" t="s">
        <v>84</v>
      </c>
      <c r="AV744" s="14" t="s">
        <v>84</v>
      </c>
      <c r="AW744" s="14" t="s">
        <v>33</v>
      </c>
      <c r="AX744" s="14" t="s">
        <v>71</v>
      </c>
      <c r="AY744" s="254" t="s">
        <v>192</v>
      </c>
    </row>
    <row r="745" s="14" customFormat="1">
      <c r="A745" s="14"/>
      <c r="B745" s="244"/>
      <c r="C745" s="245"/>
      <c r="D745" s="235" t="s">
        <v>204</v>
      </c>
      <c r="E745" s="246" t="s">
        <v>19</v>
      </c>
      <c r="F745" s="247" t="s">
        <v>737</v>
      </c>
      <c r="G745" s="245"/>
      <c r="H745" s="248">
        <v>1.373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204</v>
      </c>
      <c r="AU745" s="254" t="s">
        <v>84</v>
      </c>
      <c r="AV745" s="14" t="s">
        <v>84</v>
      </c>
      <c r="AW745" s="14" t="s">
        <v>33</v>
      </c>
      <c r="AX745" s="14" t="s">
        <v>71</v>
      </c>
      <c r="AY745" s="254" t="s">
        <v>192</v>
      </c>
    </row>
    <row r="746" s="14" customFormat="1">
      <c r="A746" s="14"/>
      <c r="B746" s="244"/>
      <c r="C746" s="245"/>
      <c r="D746" s="235" t="s">
        <v>204</v>
      </c>
      <c r="E746" s="246" t="s">
        <v>19</v>
      </c>
      <c r="F746" s="247" t="s">
        <v>738</v>
      </c>
      <c r="G746" s="245"/>
      <c r="H746" s="248">
        <v>1.575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204</v>
      </c>
      <c r="AU746" s="254" t="s">
        <v>84</v>
      </c>
      <c r="AV746" s="14" t="s">
        <v>84</v>
      </c>
      <c r="AW746" s="14" t="s">
        <v>33</v>
      </c>
      <c r="AX746" s="14" t="s">
        <v>71</v>
      </c>
      <c r="AY746" s="254" t="s">
        <v>192</v>
      </c>
    </row>
    <row r="747" s="15" customFormat="1">
      <c r="A747" s="15"/>
      <c r="B747" s="255"/>
      <c r="C747" s="256"/>
      <c r="D747" s="235" t="s">
        <v>204</v>
      </c>
      <c r="E747" s="257" t="s">
        <v>19</v>
      </c>
      <c r="F747" s="258" t="s">
        <v>210</v>
      </c>
      <c r="G747" s="256"/>
      <c r="H747" s="259">
        <v>16.706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204</v>
      </c>
      <c r="AU747" s="265" t="s">
        <v>84</v>
      </c>
      <c r="AV747" s="15" t="s">
        <v>200</v>
      </c>
      <c r="AW747" s="15" t="s">
        <v>33</v>
      </c>
      <c r="AX747" s="15" t="s">
        <v>78</v>
      </c>
      <c r="AY747" s="265" t="s">
        <v>192</v>
      </c>
    </row>
    <row r="748" s="2" customFormat="1" ht="16.5" customHeight="1">
      <c r="A748" s="41"/>
      <c r="B748" s="42"/>
      <c r="C748" s="215" t="s">
        <v>739</v>
      </c>
      <c r="D748" s="215" t="s">
        <v>195</v>
      </c>
      <c r="E748" s="216" t="s">
        <v>740</v>
      </c>
      <c r="F748" s="217" t="s">
        <v>741</v>
      </c>
      <c r="G748" s="218" t="s">
        <v>239</v>
      </c>
      <c r="H748" s="219">
        <v>16.706</v>
      </c>
      <c r="I748" s="220"/>
      <c r="J748" s="221">
        <f>ROUND(I748*H748,2)</f>
        <v>0</v>
      </c>
      <c r="K748" s="217" t="s">
        <v>199</v>
      </c>
      <c r="L748" s="47"/>
      <c r="M748" s="222" t="s">
        <v>19</v>
      </c>
      <c r="N748" s="223" t="s">
        <v>43</v>
      </c>
      <c r="O748" s="87"/>
      <c r="P748" s="224">
        <f>O748*H748</f>
        <v>0</v>
      </c>
      <c r="Q748" s="224">
        <v>0.0015</v>
      </c>
      <c r="R748" s="224">
        <f>Q748*H748</f>
        <v>0.025059000000000001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321</v>
      </c>
      <c r="AT748" s="226" t="s">
        <v>195</v>
      </c>
      <c r="AU748" s="226" t="s">
        <v>84</v>
      </c>
      <c r="AY748" s="20" t="s">
        <v>192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84</v>
      </c>
      <c r="BK748" s="227">
        <f>ROUND(I748*H748,2)</f>
        <v>0</v>
      </c>
      <c r="BL748" s="20" t="s">
        <v>321</v>
      </c>
      <c r="BM748" s="226" t="s">
        <v>742</v>
      </c>
    </row>
    <row r="749" s="2" customFormat="1">
      <c r="A749" s="41"/>
      <c r="B749" s="42"/>
      <c r="C749" s="43"/>
      <c r="D749" s="228" t="s">
        <v>202</v>
      </c>
      <c r="E749" s="43"/>
      <c r="F749" s="229" t="s">
        <v>743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202</v>
      </c>
      <c r="AU749" s="20" t="s">
        <v>84</v>
      </c>
    </row>
    <row r="750" s="13" customFormat="1">
      <c r="A750" s="13"/>
      <c r="B750" s="233"/>
      <c r="C750" s="234"/>
      <c r="D750" s="235" t="s">
        <v>204</v>
      </c>
      <c r="E750" s="236" t="s">
        <v>19</v>
      </c>
      <c r="F750" s="237" t="s">
        <v>205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204</v>
      </c>
      <c r="AU750" s="243" t="s">
        <v>84</v>
      </c>
      <c r="AV750" s="13" t="s">
        <v>78</v>
      </c>
      <c r="AW750" s="13" t="s">
        <v>33</v>
      </c>
      <c r="AX750" s="13" t="s">
        <v>71</v>
      </c>
      <c r="AY750" s="243" t="s">
        <v>192</v>
      </c>
    </row>
    <row r="751" s="13" customFormat="1">
      <c r="A751" s="13"/>
      <c r="B751" s="233"/>
      <c r="C751" s="234"/>
      <c r="D751" s="235" t="s">
        <v>204</v>
      </c>
      <c r="E751" s="236" t="s">
        <v>19</v>
      </c>
      <c r="F751" s="237" t="s">
        <v>268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204</v>
      </c>
      <c r="AU751" s="243" t="s">
        <v>84</v>
      </c>
      <c r="AV751" s="13" t="s">
        <v>78</v>
      </c>
      <c r="AW751" s="13" t="s">
        <v>33</v>
      </c>
      <c r="AX751" s="13" t="s">
        <v>71</v>
      </c>
      <c r="AY751" s="243" t="s">
        <v>192</v>
      </c>
    </row>
    <row r="752" s="14" customFormat="1">
      <c r="A752" s="14"/>
      <c r="B752" s="244"/>
      <c r="C752" s="245"/>
      <c r="D752" s="235" t="s">
        <v>204</v>
      </c>
      <c r="E752" s="246" t="s">
        <v>19</v>
      </c>
      <c r="F752" s="247" t="s">
        <v>733</v>
      </c>
      <c r="G752" s="245"/>
      <c r="H752" s="248">
        <v>8.4900000000000002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204</v>
      </c>
      <c r="AU752" s="254" t="s">
        <v>84</v>
      </c>
      <c r="AV752" s="14" t="s">
        <v>84</v>
      </c>
      <c r="AW752" s="14" t="s">
        <v>33</v>
      </c>
      <c r="AX752" s="14" t="s">
        <v>71</v>
      </c>
      <c r="AY752" s="254" t="s">
        <v>192</v>
      </c>
    </row>
    <row r="753" s="14" customFormat="1">
      <c r="A753" s="14"/>
      <c r="B753" s="244"/>
      <c r="C753" s="245"/>
      <c r="D753" s="235" t="s">
        <v>204</v>
      </c>
      <c r="E753" s="246" t="s">
        <v>19</v>
      </c>
      <c r="F753" s="247" t="s">
        <v>734</v>
      </c>
      <c r="G753" s="245"/>
      <c r="H753" s="248">
        <v>-1.2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204</v>
      </c>
      <c r="AU753" s="254" t="s">
        <v>84</v>
      </c>
      <c r="AV753" s="14" t="s">
        <v>84</v>
      </c>
      <c r="AW753" s="14" t="s">
        <v>33</v>
      </c>
      <c r="AX753" s="14" t="s">
        <v>71</v>
      </c>
      <c r="AY753" s="254" t="s">
        <v>192</v>
      </c>
    </row>
    <row r="754" s="14" customFormat="1">
      <c r="A754" s="14"/>
      <c r="B754" s="244"/>
      <c r="C754" s="245"/>
      <c r="D754" s="235" t="s">
        <v>204</v>
      </c>
      <c r="E754" s="246" t="s">
        <v>19</v>
      </c>
      <c r="F754" s="247" t="s">
        <v>294</v>
      </c>
      <c r="G754" s="245"/>
      <c r="H754" s="248">
        <v>0.024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204</v>
      </c>
      <c r="AU754" s="254" t="s">
        <v>84</v>
      </c>
      <c r="AV754" s="14" t="s">
        <v>84</v>
      </c>
      <c r="AW754" s="14" t="s">
        <v>33</v>
      </c>
      <c r="AX754" s="14" t="s">
        <v>71</v>
      </c>
      <c r="AY754" s="254" t="s">
        <v>192</v>
      </c>
    </row>
    <row r="755" s="14" customFormat="1">
      <c r="A755" s="14"/>
      <c r="B755" s="244"/>
      <c r="C755" s="245"/>
      <c r="D755" s="235" t="s">
        <v>204</v>
      </c>
      <c r="E755" s="246" t="s">
        <v>19</v>
      </c>
      <c r="F755" s="247" t="s">
        <v>295</v>
      </c>
      <c r="G755" s="245"/>
      <c r="H755" s="248">
        <v>0.114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204</v>
      </c>
      <c r="AU755" s="254" t="s">
        <v>84</v>
      </c>
      <c r="AV755" s="14" t="s">
        <v>84</v>
      </c>
      <c r="AW755" s="14" t="s">
        <v>33</v>
      </c>
      <c r="AX755" s="14" t="s">
        <v>71</v>
      </c>
      <c r="AY755" s="254" t="s">
        <v>192</v>
      </c>
    </row>
    <row r="756" s="14" customFormat="1">
      <c r="A756" s="14"/>
      <c r="B756" s="244"/>
      <c r="C756" s="245"/>
      <c r="D756" s="235" t="s">
        <v>204</v>
      </c>
      <c r="E756" s="246" t="s">
        <v>19</v>
      </c>
      <c r="F756" s="247" t="s">
        <v>296</v>
      </c>
      <c r="G756" s="245"/>
      <c r="H756" s="248">
        <v>0.085000000000000006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204</v>
      </c>
      <c r="AU756" s="254" t="s">
        <v>84</v>
      </c>
      <c r="AV756" s="14" t="s">
        <v>84</v>
      </c>
      <c r="AW756" s="14" t="s">
        <v>33</v>
      </c>
      <c r="AX756" s="14" t="s">
        <v>71</v>
      </c>
      <c r="AY756" s="254" t="s">
        <v>192</v>
      </c>
    </row>
    <row r="757" s="14" customFormat="1">
      <c r="A757" s="14"/>
      <c r="B757" s="244"/>
      <c r="C757" s="245"/>
      <c r="D757" s="235" t="s">
        <v>204</v>
      </c>
      <c r="E757" s="246" t="s">
        <v>19</v>
      </c>
      <c r="F757" s="247" t="s">
        <v>297</v>
      </c>
      <c r="G757" s="245"/>
      <c r="H757" s="248">
        <v>0.025999999999999999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204</v>
      </c>
      <c r="AU757" s="254" t="s">
        <v>84</v>
      </c>
      <c r="AV757" s="14" t="s">
        <v>84</v>
      </c>
      <c r="AW757" s="14" t="s">
        <v>33</v>
      </c>
      <c r="AX757" s="14" t="s">
        <v>71</v>
      </c>
      <c r="AY757" s="254" t="s">
        <v>192</v>
      </c>
    </row>
    <row r="758" s="14" customFormat="1">
      <c r="A758" s="14"/>
      <c r="B758" s="244"/>
      <c r="C758" s="245"/>
      <c r="D758" s="235" t="s">
        <v>204</v>
      </c>
      <c r="E758" s="246" t="s">
        <v>19</v>
      </c>
      <c r="F758" s="247" t="s">
        <v>294</v>
      </c>
      <c r="G758" s="245"/>
      <c r="H758" s="248">
        <v>0.024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204</v>
      </c>
      <c r="AU758" s="254" t="s">
        <v>84</v>
      </c>
      <c r="AV758" s="14" t="s">
        <v>84</v>
      </c>
      <c r="AW758" s="14" t="s">
        <v>33</v>
      </c>
      <c r="AX758" s="14" t="s">
        <v>71</v>
      </c>
      <c r="AY758" s="254" t="s">
        <v>192</v>
      </c>
    </row>
    <row r="759" s="14" customFormat="1">
      <c r="A759" s="14"/>
      <c r="B759" s="244"/>
      <c r="C759" s="245"/>
      <c r="D759" s="235" t="s">
        <v>204</v>
      </c>
      <c r="E759" s="246" t="s">
        <v>19</v>
      </c>
      <c r="F759" s="247" t="s">
        <v>735</v>
      </c>
      <c r="G759" s="245"/>
      <c r="H759" s="248">
        <v>5.4779999999999998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204</v>
      </c>
      <c r="AU759" s="254" t="s">
        <v>84</v>
      </c>
      <c r="AV759" s="14" t="s">
        <v>84</v>
      </c>
      <c r="AW759" s="14" t="s">
        <v>33</v>
      </c>
      <c r="AX759" s="14" t="s">
        <v>71</v>
      </c>
      <c r="AY759" s="254" t="s">
        <v>192</v>
      </c>
    </row>
    <row r="760" s="14" customFormat="1">
      <c r="A760" s="14"/>
      <c r="B760" s="244"/>
      <c r="C760" s="245"/>
      <c r="D760" s="235" t="s">
        <v>204</v>
      </c>
      <c r="E760" s="246" t="s">
        <v>19</v>
      </c>
      <c r="F760" s="247" t="s">
        <v>293</v>
      </c>
      <c r="G760" s="245"/>
      <c r="H760" s="248">
        <v>0.26700000000000002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204</v>
      </c>
      <c r="AU760" s="254" t="s">
        <v>84</v>
      </c>
      <c r="AV760" s="14" t="s">
        <v>84</v>
      </c>
      <c r="AW760" s="14" t="s">
        <v>33</v>
      </c>
      <c r="AX760" s="14" t="s">
        <v>71</v>
      </c>
      <c r="AY760" s="254" t="s">
        <v>192</v>
      </c>
    </row>
    <row r="761" s="13" customFormat="1">
      <c r="A761" s="13"/>
      <c r="B761" s="233"/>
      <c r="C761" s="234"/>
      <c r="D761" s="235" t="s">
        <v>204</v>
      </c>
      <c r="E761" s="236" t="s">
        <v>19</v>
      </c>
      <c r="F761" s="237" t="s">
        <v>282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204</v>
      </c>
      <c r="AU761" s="243" t="s">
        <v>84</v>
      </c>
      <c r="AV761" s="13" t="s">
        <v>78</v>
      </c>
      <c r="AW761" s="13" t="s">
        <v>33</v>
      </c>
      <c r="AX761" s="13" t="s">
        <v>71</v>
      </c>
      <c r="AY761" s="243" t="s">
        <v>192</v>
      </c>
    </row>
    <row r="762" s="14" customFormat="1">
      <c r="A762" s="14"/>
      <c r="B762" s="244"/>
      <c r="C762" s="245"/>
      <c r="D762" s="235" t="s">
        <v>204</v>
      </c>
      <c r="E762" s="246" t="s">
        <v>19</v>
      </c>
      <c r="F762" s="247" t="s">
        <v>736</v>
      </c>
      <c r="G762" s="245"/>
      <c r="H762" s="248">
        <v>0.45000000000000001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204</v>
      </c>
      <c r="AU762" s="254" t="s">
        <v>84</v>
      </c>
      <c r="AV762" s="14" t="s">
        <v>84</v>
      </c>
      <c r="AW762" s="14" t="s">
        <v>33</v>
      </c>
      <c r="AX762" s="14" t="s">
        <v>71</v>
      </c>
      <c r="AY762" s="254" t="s">
        <v>192</v>
      </c>
    </row>
    <row r="763" s="14" customFormat="1">
      <c r="A763" s="14"/>
      <c r="B763" s="244"/>
      <c r="C763" s="245"/>
      <c r="D763" s="235" t="s">
        <v>204</v>
      </c>
      <c r="E763" s="246" t="s">
        <v>19</v>
      </c>
      <c r="F763" s="247" t="s">
        <v>737</v>
      </c>
      <c r="G763" s="245"/>
      <c r="H763" s="248">
        <v>1.373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204</v>
      </c>
      <c r="AU763" s="254" t="s">
        <v>84</v>
      </c>
      <c r="AV763" s="14" t="s">
        <v>84</v>
      </c>
      <c r="AW763" s="14" t="s">
        <v>33</v>
      </c>
      <c r="AX763" s="14" t="s">
        <v>71</v>
      </c>
      <c r="AY763" s="254" t="s">
        <v>192</v>
      </c>
    </row>
    <row r="764" s="14" customFormat="1">
      <c r="A764" s="14"/>
      <c r="B764" s="244"/>
      <c r="C764" s="245"/>
      <c r="D764" s="235" t="s">
        <v>204</v>
      </c>
      <c r="E764" s="246" t="s">
        <v>19</v>
      </c>
      <c r="F764" s="247" t="s">
        <v>738</v>
      </c>
      <c r="G764" s="245"/>
      <c r="H764" s="248">
        <v>1.575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204</v>
      </c>
      <c r="AU764" s="254" t="s">
        <v>84</v>
      </c>
      <c r="AV764" s="14" t="s">
        <v>84</v>
      </c>
      <c r="AW764" s="14" t="s">
        <v>33</v>
      </c>
      <c r="AX764" s="14" t="s">
        <v>71</v>
      </c>
      <c r="AY764" s="254" t="s">
        <v>192</v>
      </c>
    </row>
    <row r="765" s="15" customFormat="1">
      <c r="A765" s="15"/>
      <c r="B765" s="255"/>
      <c r="C765" s="256"/>
      <c r="D765" s="235" t="s">
        <v>204</v>
      </c>
      <c r="E765" s="257" t="s">
        <v>19</v>
      </c>
      <c r="F765" s="258" t="s">
        <v>210</v>
      </c>
      <c r="G765" s="256"/>
      <c r="H765" s="259">
        <v>16.706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204</v>
      </c>
      <c r="AU765" s="265" t="s">
        <v>84</v>
      </c>
      <c r="AV765" s="15" t="s">
        <v>200</v>
      </c>
      <c r="AW765" s="15" t="s">
        <v>33</v>
      </c>
      <c r="AX765" s="15" t="s">
        <v>78</v>
      </c>
      <c r="AY765" s="265" t="s">
        <v>192</v>
      </c>
    </row>
    <row r="766" s="2" customFormat="1" ht="21.75" customHeight="1">
      <c r="A766" s="41"/>
      <c r="B766" s="42"/>
      <c r="C766" s="215" t="s">
        <v>744</v>
      </c>
      <c r="D766" s="215" t="s">
        <v>195</v>
      </c>
      <c r="E766" s="216" t="s">
        <v>745</v>
      </c>
      <c r="F766" s="217" t="s">
        <v>746</v>
      </c>
      <c r="G766" s="218" t="s">
        <v>239</v>
      </c>
      <c r="H766" s="219">
        <v>16.706</v>
      </c>
      <c r="I766" s="220"/>
      <c r="J766" s="221">
        <f>ROUND(I766*H766,2)</f>
        <v>0</v>
      </c>
      <c r="K766" s="217" t="s">
        <v>199</v>
      </c>
      <c r="L766" s="47"/>
      <c r="M766" s="222" t="s">
        <v>19</v>
      </c>
      <c r="N766" s="223" t="s">
        <v>43</v>
      </c>
      <c r="O766" s="87"/>
      <c r="P766" s="224">
        <f>O766*H766</f>
        <v>0</v>
      </c>
      <c r="Q766" s="224">
        <v>0.0053499999999999997</v>
      </c>
      <c r="R766" s="224">
        <f>Q766*H766</f>
        <v>0.089377099999999987</v>
      </c>
      <c r="S766" s="224">
        <v>0</v>
      </c>
      <c r="T766" s="225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321</v>
      </c>
      <c r="AT766" s="226" t="s">
        <v>195</v>
      </c>
      <c r="AU766" s="226" t="s">
        <v>84</v>
      </c>
      <c r="AY766" s="20" t="s">
        <v>192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84</v>
      </c>
      <c r="BK766" s="227">
        <f>ROUND(I766*H766,2)</f>
        <v>0</v>
      </c>
      <c r="BL766" s="20" t="s">
        <v>321</v>
      </c>
      <c r="BM766" s="226" t="s">
        <v>747</v>
      </c>
    </row>
    <row r="767" s="2" customFormat="1">
      <c r="A767" s="41"/>
      <c r="B767" s="42"/>
      <c r="C767" s="43"/>
      <c r="D767" s="228" t="s">
        <v>202</v>
      </c>
      <c r="E767" s="43"/>
      <c r="F767" s="229" t="s">
        <v>748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202</v>
      </c>
      <c r="AU767" s="20" t="s">
        <v>84</v>
      </c>
    </row>
    <row r="768" s="13" customFormat="1">
      <c r="A768" s="13"/>
      <c r="B768" s="233"/>
      <c r="C768" s="234"/>
      <c r="D768" s="235" t="s">
        <v>204</v>
      </c>
      <c r="E768" s="236" t="s">
        <v>19</v>
      </c>
      <c r="F768" s="237" t="s">
        <v>205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204</v>
      </c>
      <c r="AU768" s="243" t="s">
        <v>84</v>
      </c>
      <c r="AV768" s="13" t="s">
        <v>78</v>
      </c>
      <c r="AW768" s="13" t="s">
        <v>33</v>
      </c>
      <c r="AX768" s="13" t="s">
        <v>71</v>
      </c>
      <c r="AY768" s="243" t="s">
        <v>192</v>
      </c>
    </row>
    <row r="769" s="13" customFormat="1">
      <c r="A769" s="13"/>
      <c r="B769" s="233"/>
      <c r="C769" s="234"/>
      <c r="D769" s="235" t="s">
        <v>204</v>
      </c>
      <c r="E769" s="236" t="s">
        <v>19</v>
      </c>
      <c r="F769" s="237" t="s">
        <v>268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204</v>
      </c>
      <c r="AU769" s="243" t="s">
        <v>84</v>
      </c>
      <c r="AV769" s="13" t="s">
        <v>78</v>
      </c>
      <c r="AW769" s="13" t="s">
        <v>33</v>
      </c>
      <c r="AX769" s="13" t="s">
        <v>71</v>
      </c>
      <c r="AY769" s="243" t="s">
        <v>192</v>
      </c>
    </row>
    <row r="770" s="14" customFormat="1">
      <c r="A770" s="14"/>
      <c r="B770" s="244"/>
      <c r="C770" s="245"/>
      <c r="D770" s="235" t="s">
        <v>204</v>
      </c>
      <c r="E770" s="246" t="s">
        <v>19</v>
      </c>
      <c r="F770" s="247" t="s">
        <v>733</v>
      </c>
      <c r="G770" s="245"/>
      <c r="H770" s="248">
        <v>8.4900000000000002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204</v>
      </c>
      <c r="AU770" s="254" t="s">
        <v>84</v>
      </c>
      <c r="AV770" s="14" t="s">
        <v>84</v>
      </c>
      <c r="AW770" s="14" t="s">
        <v>33</v>
      </c>
      <c r="AX770" s="14" t="s">
        <v>71</v>
      </c>
      <c r="AY770" s="254" t="s">
        <v>192</v>
      </c>
    </row>
    <row r="771" s="14" customFormat="1">
      <c r="A771" s="14"/>
      <c r="B771" s="244"/>
      <c r="C771" s="245"/>
      <c r="D771" s="235" t="s">
        <v>204</v>
      </c>
      <c r="E771" s="246" t="s">
        <v>19</v>
      </c>
      <c r="F771" s="247" t="s">
        <v>734</v>
      </c>
      <c r="G771" s="245"/>
      <c r="H771" s="248">
        <v>-1.2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204</v>
      </c>
      <c r="AU771" s="254" t="s">
        <v>84</v>
      </c>
      <c r="AV771" s="14" t="s">
        <v>84</v>
      </c>
      <c r="AW771" s="14" t="s">
        <v>33</v>
      </c>
      <c r="AX771" s="14" t="s">
        <v>71</v>
      </c>
      <c r="AY771" s="254" t="s">
        <v>192</v>
      </c>
    </row>
    <row r="772" s="14" customFormat="1">
      <c r="A772" s="14"/>
      <c r="B772" s="244"/>
      <c r="C772" s="245"/>
      <c r="D772" s="235" t="s">
        <v>204</v>
      </c>
      <c r="E772" s="246" t="s">
        <v>19</v>
      </c>
      <c r="F772" s="247" t="s">
        <v>294</v>
      </c>
      <c r="G772" s="245"/>
      <c r="H772" s="248">
        <v>0.024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204</v>
      </c>
      <c r="AU772" s="254" t="s">
        <v>84</v>
      </c>
      <c r="AV772" s="14" t="s">
        <v>84</v>
      </c>
      <c r="AW772" s="14" t="s">
        <v>33</v>
      </c>
      <c r="AX772" s="14" t="s">
        <v>71</v>
      </c>
      <c r="AY772" s="254" t="s">
        <v>192</v>
      </c>
    </row>
    <row r="773" s="14" customFormat="1">
      <c r="A773" s="14"/>
      <c r="B773" s="244"/>
      <c r="C773" s="245"/>
      <c r="D773" s="235" t="s">
        <v>204</v>
      </c>
      <c r="E773" s="246" t="s">
        <v>19</v>
      </c>
      <c r="F773" s="247" t="s">
        <v>295</v>
      </c>
      <c r="G773" s="245"/>
      <c r="H773" s="248">
        <v>0.114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204</v>
      </c>
      <c r="AU773" s="254" t="s">
        <v>84</v>
      </c>
      <c r="AV773" s="14" t="s">
        <v>84</v>
      </c>
      <c r="AW773" s="14" t="s">
        <v>33</v>
      </c>
      <c r="AX773" s="14" t="s">
        <v>71</v>
      </c>
      <c r="AY773" s="254" t="s">
        <v>192</v>
      </c>
    </row>
    <row r="774" s="14" customFormat="1">
      <c r="A774" s="14"/>
      <c r="B774" s="244"/>
      <c r="C774" s="245"/>
      <c r="D774" s="235" t="s">
        <v>204</v>
      </c>
      <c r="E774" s="246" t="s">
        <v>19</v>
      </c>
      <c r="F774" s="247" t="s">
        <v>296</v>
      </c>
      <c r="G774" s="245"/>
      <c r="H774" s="248">
        <v>0.085000000000000006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204</v>
      </c>
      <c r="AU774" s="254" t="s">
        <v>84</v>
      </c>
      <c r="AV774" s="14" t="s">
        <v>84</v>
      </c>
      <c r="AW774" s="14" t="s">
        <v>33</v>
      </c>
      <c r="AX774" s="14" t="s">
        <v>71</v>
      </c>
      <c r="AY774" s="254" t="s">
        <v>192</v>
      </c>
    </row>
    <row r="775" s="14" customFormat="1">
      <c r="A775" s="14"/>
      <c r="B775" s="244"/>
      <c r="C775" s="245"/>
      <c r="D775" s="235" t="s">
        <v>204</v>
      </c>
      <c r="E775" s="246" t="s">
        <v>19</v>
      </c>
      <c r="F775" s="247" t="s">
        <v>297</v>
      </c>
      <c r="G775" s="245"/>
      <c r="H775" s="248">
        <v>0.025999999999999999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204</v>
      </c>
      <c r="AU775" s="254" t="s">
        <v>84</v>
      </c>
      <c r="AV775" s="14" t="s">
        <v>84</v>
      </c>
      <c r="AW775" s="14" t="s">
        <v>33</v>
      </c>
      <c r="AX775" s="14" t="s">
        <v>71</v>
      </c>
      <c r="AY775" s="254" t="s">
        <v>192</v>
      </c>
    </row>
    <row r="776" s="14" customFormat="1">
      <c r="A776" s="14"/>
      <c r="B776" s="244"/>
      <c r="C776" s="245"/>
      <c r="D776" s="235" t="s">
        <v>204</v>
      </c>
      <c r="E776" s="246" t="s">
        <v>19</v>
      </c>
      <c r="F776" s="247" t="s">
        <v>294</v>
      </c>
      <c r="G776" s="245"/>
      <c r="H776" s="248">
        <v>0.024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204</v>
      </c>
      <c r="AU776" s="254" t="s">
        <v>84</v>
      </c>
      <c r="AV776" s="14" t="s">
        <v>84</v>
      </c>
      <c r="AW776" s="14" t="s">
        <v>33</v>
      </c>
      <c r="AX776" s="14" t="s">
        <v>71</v>
      </c>
      <c r="AY776" s="254" t="s">
        <v>192</v>
      </c>
    </row>
    <row r="777" s="14" customFormat="1">
      <c r="A777" s="14"/>
      <c r="B777" s="244"/>
      <c r="C777" s="245"/>
      <c r="D777" s="235" t="s">
        <v>204</v>
      </c>
      <c r="E777" s="246" t="s">
        <v>19</v>
      </c>
      <c r="F777" s="247" t="s">
        <v>735</v>
      </c>
      <c r="G777" s="245"/>
      <c r="H777" s="248">
        <v>5.4779999999999998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204</v>
      </c>
      <c r="AU777" s="254" t="s">
        <v>84</v>
      </c>
      <c r="AV777" s="14" t="s">
        <v>84</v>
      </c>
      <c r="AW777" s="14" t="s">
        <v>33</v>
      </c>
      <c r="AX777" s="14" t="s">
        <v>71</v>
      </c>
      <c r="AY777" s="254" t="s">
        <v>192</v>
      </c>
    </row>
    <row r="778" s="14" customFormat="1">
      <c r="A778" s="14"/>
      <c r="B778" s="244"/>
      <c r="C778" s="245"/>
      <c r="D778" s="235" t="s">
        <v>204</v>
      </c>
      <c r="E778" s="246" t="s">
        <v>19</v>
      </c>
      <c r="F778" s="247" t="s">
        <v>293</v>
      </c>
      <c r="G778" s="245"/>
      <c r="H778" s="248">
        <v>0.26700000000000002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204</v>
      </c>
      <c r="AU778" s="254" t="s">
        <v>84</v>
      </c>
      <c r="AV778" s="14" t="s">
        <v>84</v>
      </c>
      <c r="AW778" s="14" t="s">
        <v>33</v>
      </c>
      <c r="AX778" s="14" t="s">
        <v>71</v>
      </c>
      <c r="AY778" s="254" t="s">
        <v>192</v>
      </c>
    </row>
    <row r="779" s="13" customFormat="1">
      <c r="A779" s="13"/>
      <c r="B779" s="233"/>
      <c r="C779" s="234"/>
      <c r="D779" s="235" t="s">
        <v>204</v>
      </c>
      <c r="E779" s="236" t="s">
        <v>19</v>
      </c>
      <c r="F779" s="237" t="s">
        <v>282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204</v>
      </c>
      <c r="AU779" s="243" t="s">
        <v>84</v>
      </c>
      <c r="AV779" s="13" t="s">
        <v>78</v>
      </c>
      <c r="AW779" s="13" t="s">
        <v>33</v>
      </c>
      <c r="AX779" s="13" t="s">
        <v>71</v>
      </c>
      <c r="AY779" s="243" t="s">
        <v>192</v>
      </c>
    </row>
    <row r="780" s="14" customFormat="1">
      <c r="A780" s="14"/>
      <c r="B780" s="244"/>
      <c r="C780" s="245"/>
      <c r="D780" s="235" t="s">
        <v>204</v>
      </c>
      <c r="E780" s="246" t="s">
        <v>19</v>
      </c>
      <c r="F780" s="247" t="s">
        <v>736</v>
      </c>
      <c r="G780" s="245"/>
      <c r="H780" s="248">
        <v>0.45000000000000001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204</v>
      </c>
      <c r="AU780" s="254" t="s">
        <v>84</v>
      </c>
      <c r="AV780" s="14" t="s">
        <v>84</v>
      </c>
      <c r="AW780" s="14" t="s">
        <v>33</v>
      </c>
      <c r="AX780" s="14" t="s">
        <v>71</v>
      </c>
      <c r="AY780" s="254" t="s">
        <v>192</v>
      </c>
    </row>
    <row r="781" s="14" customFormat="1">
      <c r="A781" s="14"/>
      <c r="B781" s="244"/>
      <c r="C781" s="245"/>
      <c r="D781" s="235" t="s">
        <v>204</v>
      </c>
      <c r="E781" s="246" t="s">
        <v>19</v>
      </c>
      <c r="F781" s="247" t="s">
        <v>737</v>
      </c>
      <c r="G781" s="245"/>
      <c r="H781" s="248">
        <v>1.373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204</v>
      </c>
      <c r="AU781" s="254" t="s">
        <v>84</v>
      </c>
      <c r="AV781" s="14" t="s">
        <v>84</v>
      </c>
      <c r="AW781" s="14" t="s">
        <v>33</v>
      </c>
      <c r="AX781" s="14" t="s">
        <v>71</v>
      </c>
      <c r="AY781" s="254" t="s">
        <v>192</v>
      </c>
    </row>
    <row r="782" s="14" customFormat="1">
      <c r="A782" s="14"/>
      <c r="B782" s="244"/>
      <c r="C782" s="245"/>
      <c r="D782" s="235" t="s">
        <v>204</v>
      </c>
      <c r="E782" s="246" t="s">
        <v>19</v>
      </c>
      <c r="F782" s="247" t="s">
        <v>738</v>
      </c>
      <c r="G782" s="245"/>
      <c r="H782" s="248">
        <v>1.575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204</v>
      </c>
      <c r="AU782" s="254" t="s">
        <v>84</v>
      </c>
      <c r="AV782" s="14" t="s">
        <v>84</v>
      </c>
      <c r="AW782" s="14" t="s">
        <v>33</v>
      </c>
      <c r="AX782" s="14" t="s">
        <v>71</v>
      </c>
      <c r="AY782" s="254" t="s">
        <v>192</v>
      </c>
    </row>
    <row r="783" s="15" customFormat="1">
      <c r="A783" s="15"/>
      <c r="B783" s="255"/>
      <c r="C783" s="256"/>
      <c r="D783" s="235" t="s">
        <v>204</v>
      </c>
      <c r="E783" s="257" t="s">
        <v>19</v>
      </c>
      <c r="F783" s="258" t="s">
        <v>210</v>
      </c>
      <c r="G783" s="256"/>
      <c r="H783" s="259">
        <v>16.706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204</v>
      </c>
      <c r="AU783" s="265" t="s">
        <v>84</v>
      </c>
      <c r="AV783" s="15" t="s">
        <v>200</v>
      </c>
      <c r="AW783" s="15" t="s">
        <v>33</v>
      </c>
      <c r="AX783" s="15" t="s">
        <v>78</v>
      </c>
      <c r="AY783" s="265" t="s">
        <v>192</v>
      </c>
    </row>
    <row r="784" s="2" customFormat="1" ht="16.5" customHeight="1">
      <c r="A784" s="41"/>
      <c r="B784" s="42"/>
      <c r="C784" s="266" t="s">
        <v>749</v>
      </c>
      <c r="D784" s="266" t="s">
        <v>211</v>
      </c>
      <c r="E784" s="267" t="s">
        <v>750</v>
      </c>
      <c r="F784" s="268" t="s">
        <v>751</v>
      </c>
      <c r="G784" s="269" t="s">
        <v>239</v>
      </c>
      <c r="H784" s="270">
        <v>18.376999999999999</v>
      </c>
      <c r="I784" s="271"/>
      <c r="J784" s="272">
        <f>ROUND(I784*H784,2)</f>
        <v>0</v>
      </c>
      <c r="K784" s="268" t="s">
        <v>199</v>
      </c>
      <c r="L784" s="273"/>
      <c r="M784" s="274" t="s">
        <v>19</v>
      </c>
      <c r="N784" s="275" t="s">
        <v>43</v>
      </c>
      <c r="O784" s="87"/>
      <c r="P784" s="224">
        <f>O784*H784</f>
        <v>0</v>
      </c>
      <c r="Q784" s="224">
        <v>0.012800000000000001</v>
      </c>
      <c r="R784" s="224">
        <f>Q784*H784</f>
        <v>0.23522560000000001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423</v>
      </c>
      <c r="AT784" s="226" t="s">
        <v>211</v>
      </c>
      <c r="AU784" s="226" t="s">
        <v>84</v>
      </c>
      <c r="AY784" s="20" t="s">
        <v>192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84</v>
      </c>
      <c r="BK784" s="227">
        <f>ROUND(I784*H784,2)</f>
        <v>0</v>
      </c>
      <c r="BL784" s="20" t="s">
        <v>321</v>
      </c>
      <c r="BM784" s="226" t="s">
        <v>752</v>
      </c>
    </row>
    <row r="785" s="13" customFormat="1">
      <c r="A785" s="13"/>
      <c r="B785" s="233"/>
      <c r="C785" s="234"/>
      <c r="D785" s="235" t="s">
        <v>204</v>
      </c>
      <c r="E785" s="236" t="s">
        <v>19</v>
      </c>
      <c r="F785" s="237" t="s">
        <v>205</v>
      </c>
      <c r="G785" s="234"/>
      <c r="H785" s="236" t="s">
        <v>19</v>
      </c>
      <c r="I785" s="238"/>
      <c r="J785" s="234"/>
      <c r="K785" s="234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204</v>
      </c>
      <c r="AU785" s="243" t="s">
        <v>84</v>
      </c>
      <c r="AV785" s="13" t="s">
        <v>78</v>
      </c>
      <c r="AW785" s="13" t="s">
        <v>33</v>
      </c>
      <c r="AX785" s="13" t="s">
        <v>71</v>
      </c>
      <c r="AY785" s="243" t="s">
        <v>192</v>
      </c>
    </row>
    <row r="786" s="13" customFormat="1">
      <c r="A786" s="13"/>
      <c r="B786" s="233"/>
      <c r="C786" s="234"/>
      <c r="D786" s="235" t="s">
        <v>204</v>
      </c>
      <c r="E786" s="236" t="s">
        <v>19</v>
      </c>
      <c r="F786" s="237" t="s">
        <v>268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204</v>
      </c>
      <c r="AU786" s="243" t="s">
        <v>84</v>
      </c>
      <c r="AV786" s="13" t="s">
        <v>78</v>
      </c>
      <c r="AW786" s="13" t="s">
        <v>33</v>
      </c>
      <c r="AX786" s="13" t="s">
        <v>71</v>
      </c>
      <c r="AY786" s="243" t="s">
        <v>192</v>
      </c>
    </row>
    <row r="787" s="14" customFormat="1">
      <c r="A787" s="14"/>
      <c r="B787" s="244"/>
      <c r="C787" s="245"/>
      <c r="D787" s="235" t="s">
        <v>204</v>
      </c>
      <c r="E787" s="246" t="s">
        <v>19</v>
      </c>
      <c r="F787" s="247" t="s">
        <v>733</v>
      </c>
      <c r="G787" s="245"/>
      <c r="H787" s="248">
        <v>8.4900000000000002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204</v>
      </c>
      <c r="AU787" s="254" t="s">
        <v>84</v>
      </c>
      <c r="AV787" s="14" t="s">
        <v>84</v>
      </c>
      <c r="AW787" s="14" t="s">
        <v>33</v>
      </c>
      <c r="AX787" s="14" t="s">
        <v>71</v>
      </c>
      <c r="AY787" s="254" t="s">
        <v>192</v>
      </c>
    </row>
    <row r="788" s="14" customFormat="1">
      <c r="A788" s="14"/>
      <c r="B788" s="244"/>
      <c r="C788" s="245"/>
      <c r="D788" s="235" t="s">
        <v>204</v>
      </c>
      <c r="E788" s="246" t="s">
        <v>19</v>
      </c>
      <c r="F788" s="247" t="s">
        <v>734</v>
      </c>
      <c r="G788" s="245"/>
      <c r="H788" s="248">
        <v>-1.2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204</v>
      </c>
      <c r="AU788" s="254" t="s">
        <v>84</v>
      </c>
      <c r="AV788" s="14" t="s">
        <v>84</v>
      </c>
      <c r="AW788" s="14" t="s">
        <v>33</v>
      </c>
      <c r="AX788" s="14" t="s">
        <v>71</v>
      </c>
      <c r="AY788" s="254" t="s">
        <v>192</v>
      </c>
    </row>
    <row r="789" s="14" customFormat="1">
      <c r="A789" s="14"/>
      <c r="B789" s="244"/>
      <c r="C789" s="245"/>
      <c r="D789" s="235" t="s">
        <v>204</v>
      </c>
      <c r="E789" s="246" t="s">
        <v>19</v>
      </c>
      <c r="F789" s="247" t="s">
        <v>294</v>
      </c>
      <c r="G789" s="245"/>
      <c r="H789" s="248">
        <v>0.024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204</v>
      </c>
      <c r="AU789" s="254" t="s">
        <v>84</v>
      </c>
      <c r="AV789" s="14" t="s">
        <v>84</v>
      </c>
      <c r="AW789" s="14" t="s">
        <v>33</v>
      </c>
      <c r="AX789" s="14" t="s">
        <v>71</v>
      </c>
      <c r="AY789" s="254" t="s">
        <v>192</v>
      </c>
    </row>
    <row r="790" s="14" customFormat="1">
      <c r="A790" s="14"/>
      <c r="B790" s="244"/>
      <c r="C790" s="245"/>
      <c r="D790" s="235" t="s">
        <v>204</v>
      </c>
      <c r="E790" s="246" t="s">
        <v>19</v>
      </c>
      <c r="F790" s="247" t="s">
        <v>295</v>
      </c>
      <c r="G790" s="245"/>
      <c r="H790" s="248">
        <v>0.114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204</v>
      </c>
      <c r="AU790" s="254" t="s">
        <v>84</v>
      </c>
      <c r="AV790" s="14" t="s">
        <v>84</v>
      </c>
      <c r="AW790" s="14" t="s">
        <v>33</v>
      </c>
      <c r="AX790" s="14" t="s">
        <v>71</v>
      </c>
      <c r="AY790" s="254" t="s">
        <v>192</v>
      </c>
    </row>
    <row r="791" s="14" customFormat="1">
      <c r="A791" s="14"/>
      <c r="B791" s="244"/>
      <c r="C791" s="245"/>
      <c r="D791" s="235" t="s">
        <v>204</v>
      </c>
      <c r="E791" s="246" t="s">
        <v>19</v>
      </c>
      <c r="F791" s="247" t="s">
        <v>296</v>
      </c>
      <c r="G791" s="245"/>
      <c r="H791" s="248">
        <v>0.085000000000000006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204</v>
      </c>
      <c r="AU791" s="254" t="s">
        <v>84</v>
      </c>
      <c r="AV791" s="14" t="s">
        <v>84</v>
      </c>
      <c r="AW791" s="14" t="s">
        <v>33</v>
      </c>
      <c r="AX791" s="14" t="s">
        <v>71</v>
      </c>
      <c r="AY791" s="254" t="s">
        <v>192</v>
      </c>
    </row>
    <row r="792" s="14" customFormat="1">
      <c r="A792" s="14"/>
      <c r="B792" s="244"/>
      <c r="C792" s="245"/>
      <c r="D792" s="235" t="s">
        <v>204</v>
      </c>
      <c r="E792" s="246" t="s">
        <v>19</v>
      </c>
      <c r="F792" s="247" t="s">
        <v>297</v>
      </c>
      <c r="G792" s="245"/>
      <c r="H792" s="248">
        <v>0.025999999999999999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204</v>
      </c>
      <c r="AU792" s="254" t="s">
        <v>84</v>
      </c>
      <c r="AV792" s="14" t="s">
        <v>84</v>
      </c>
      <c r="AW792" s="14" t="s">
        <v>33</v>
      </c>
      <c r="AX792" s="14" t="s">
        <v>71</v>
      </c>
      <c r="AY792" s="254" t="s">
        <v>192</v>
      </c>
    </row>
    <row r="793" s="14" customFormat="1">
      <c r="A793" s="14"/>
      <c r="B793" s="244"/>
      <c r="C793" s="245"/>
      <c r="D793" s="235" t="s">
        <v>204</v>
      </c>
      <c r="E793" s="246" t="s">
        <v>19</v>
      </c>
      <c r="F793" s="247" t="s">
        <v>294</v>
      </c>
      <c r="G793" s="245"/>
      <c r="H793" s="248">
        <v>0.024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204</v>
      </c>
      <c r="AU793" s="254" t="s">
        <v>84</v>
      </c>
      <c r="AV793" s="14" t="s">
        <v>84</v>
      </c>
      <c r="AW793" s="14" t="s">
        <v>33</v>
      </c>
      <c r="AX793" s="14" t="s">
        <v>71</v>
      </c>
      <c r="AY793" s="254" t="s">
        <v>192</v>
      </c>
    </row>
    <row r="794" s="14" customFormat="1">
      <c r="A794" s="14"/>
      <c r="B794" s="244"/>
      <c r="C794" s="245"/>
      <c r="D794" s="235" t="s">
        <v>204</v>
      </c>
      <c r="E794" s="246" t="s">
        <v>19</v>
      </c>
      <c r="F794" s="247" t="s">
        <v>735</v>
      </c>
      <c r="G794" s="245"/>
      <c r="H794" s="248">
        <v>5.4779999999999998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204</v>
      </c>
      <c r="AU794" s="254" t="s">
        <v>84</v>
      </c>
      <c r="AV794" s="14" t="s">
        <v>84</v>
      </c>
      <c r="AW794" s="14" t="s">
        <v>33</v>
      </c>
      <c r="AX794" s="14" t="s">
        <v>71</v>
      </c>
      <c r="AY794" s="254" t="s">
        <v>192</v>
      </c>
    </row>
    <row r="795" s="14" customFormat="1">
      <c r="A795" s="14"/>
      <c r="B795" s="244"/>
      <c r="C795" s="245"/>
      <c r="D795" s="235" t="s">
        <v>204</v>
      </c>
      <c r="E795" s="246" t="s">
        <v>19</v>
      </c>
      <c r="F795" s="247" t="s">
        <v>293</v>
      </c>
      <c r="G795" s="245"/>
      <c r="H795" s="248">
        <v>0.26700000000000002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204</v>
      </c>
      <c r="AU795" s="254" t="s">
        <v>84</v>
      </c>
      <c r="AV795" s="14" t="s">
        <v>84</v>
      </c>
      <c r="AW795" s="14" t="s">
        <v>33</v>
      </c>
      <c r="AX795" s="14" t="s">
        <v>71</v>
      </c>
      <c r="AY795" s="254" t="s">
        <v>192</v>
      </c>
    </row>
    <row r="796" s="13" customFormat="1">
      <c r="A796" s="13"/>
      <c r="B796" s="233"/>
      <c r="C796" s="234"/>
      <c r="D796" s="235" t="s">
        <v>204</v>
      </c>
      <c r="E796" s="236" t="s">
        <v>19</v>
      </c>
      <c r="F796" s="237" t="s">
        <v>282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204</v>
      </c>
      <c r="AU796" s="243" t="s">
        <v>84</v>
      </c>
      <c r="AV796" s="13" t="s">
        <v>78</v>
      </c>
      <c r="AW796" s="13" t="s">
        <v>33</v>
      </c>
      <c r="AX796" s="13" t="s">
        <v>71</v>
      </c>
      <c r="AY796" s="243" t="s">
        <v>192</v>
      </c>
    </row>
    <row r="797" s="14" customFormat="1">
      <c r="A797" s="14"/>
      <c r="B797" s="244"/>
      <c r="C797" s="245"/>
      <c r="D797" s="235" t="s">
        <v>204</v>
      </c>
      <c r="E797" s="246" t="s">
        <v>19</v>
      </c>
      <c r="F797" s="247" t="s">
        <v>736</v>
      </c>
      <c r="G797" s="245"/>
      <c r="H797" s="248">
        <v>0.45000000000000001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204</v>
      </c>
      <c r="AU797" s="254" t="s">
        <v>84</v>
      </c>
      <c r="AV797" s="14" t="s">
        <v>84</v>
      </c>
      <c r="AW797" s="14" t="s">
        <v>33</v>
      </c>
      <c r="AX797" s="14" t="s">
        <v>71</v>
      </c>
      <c r="AY797" s="254" t="s">
        <v>192</v>
      </c>
    </row>
    <row r="798" s="14" customFormat="1">
      <c r="A798" s="14"/>
      <c r="B798" s="244"/>
      <c r="C798" s="245"/>
      <c r="D798" s="235" t="s">
        <v>204</v>
      </c>
      <c r="E798" s="246" t="s">
        <v>19</v>
      </c>
      <c r="F798" s="247" t="s">
        <v>737</v>
      </c>
      <c r="G798" s="245"/>
      <c r="H798" s="248">
        <v>1.373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204</v>
      </c>
      <c r="AU798" s="254" t="s">
        <v>84</v>
      </c>
      <c r="AV798" s="14" t="s">
        <v>84</v>
      </c>
      <c r="AW798" s="14" t="s">
        <v>33</v>
      </c>
      <c r="AX798" s="14" t="s">
        <v>71</v>
      </c>
      <c r="AY798" s="254" t="s">
        <v>192</v>
      </c>
    </row>
    <row r="799" s="14" customFormat="1">
      <c r="A799" s="14"/>
      <c r="B799" s="244"/>
      <c r="C799" s="245"/>
      <c r="D799" s="235" t="s">
        <v>204</v>
      </c>
      <c r="E799" s="246" t="s">
        <v>19</v>
      </c>
      <c r="F799" s="247" t="s">
        <v>738</v>
      </c>
      <c r="G799" s="245"/>
      <c r="H799" s="248">
        <v>1.575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204</v>
      </c>
      <c r="AU799" s="254" t="s">
        <v>84</v>
      </c>
      <c r="AV799" s="14" t="s">
        <v>84</v>
      </c>
      <c r="AW799" s="14" t="s">
        <v>33</v>
      </c>
      <c r="AX799" s="14" t="s">
        <v>71</v>
      </c>
      <c r="AY799" s="254" t="s">
        <v>192</v>
      </c>
    </row>
    <row r="800" s="15" customFormat="1">
      <c r="A800" s="15"/>
      <c r="B800" s="255"/>
      <c r="C800" s="256"/>
      <c r="D800" s="235" t="s">
        <v>204</v>
      </c>
      <c r="E800" s="257" t="s">
        <v>19</v>
      </c>
      <c r="F800" s="258" t="s">
        <v>210</v>
      </c>
      <c r="G800" s="256"/>
      <c r="H800" s="259">
        <v>16.706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204</v>
      </c>
      <c r="AU800" s="265" t="s">
        <v>84</v>
      </c>
      <c r="AV800" s="15" t="s">
        <v>200</v>
      </c>
      <c r="AW800" s="15" t="s">
        <v>33</v>
      </c>
      <c r="AX800" s="15" t="s">
        <v>78</v>
      </c>
      <c r="AY800" s="265" t="s">
        <v>192</v>
      </c>
    </row>
    <row r="801" s="14" customFormat="1">
      <c r="A801" s="14"/>
      <c r="B801" s="244"/>
      <c r="C801" s="245"/>
      <c r="D801" s="235" t="s">
        <v>204</v>
      </c>
      <c r="E801" s="245"/>
      <c r="F801" s="247" t="s">
        <v>753</v>
      </c>
      <c r="G801" s="245"/>
      <c r="H801" s="248">
        <v>18.376999999999999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204</v>
      </c>
      <c r="AU801" s="254" t="s">
        <v>84</v>
      </c>
      <c r="AV801" s="14" t="s">
        <v>84</v>
      </c>
      <c r="AW801" s="14" t="s">
        <v>4</v>
      </c>
      <c r="AX801" s="14" t="s">
        <v>78</v>
      </c>
      <c r="AY801" s="254" t="s">
        <v>192</v>
      </c>
    </row>
    <row r="802" s="2" customFormat="1" ht="16.5" customHeight="1">
      <c r="A802" s="41"/>
      <c r="B802" s="42"/>
      <c r="C802" s="215" t="s">
        <v>754</v>
      </c>
      <c r="D802" s="215" t="s">
        <v>195</v>
      </c>
      <c r="E802" s="216" t="s">
        <v>755</v>
      </c>
      <c r="F802" s="217" t="s">
        <v>756</v>
      </c>
      <c r="G802" s="218" t="s">
        <v>214</v>
      </c>
      <c r="H802" s="219">
        <v>9.4949999999999992</v>
      </c>
      <c r="I802" s="220"/>
      <c r="J802" s="221">
        <f>ROUND(I802*H802,2)</f>
        <v>0</v>
      </c>
      <c r="K802" s="217" t="s">
        <v>199</v>
      </c>
      <c r="L802" s="47"/>
      <c r="M802" s="222" t="s">
        <v>19</v>
      </c>
      <c r="N802" s="223" t="s">
        <v>43</v>
      </c>
      <c r="O802" s="87"/>
      <c r="P802" s="224">
        <f>O802*H802</f>
        <v>0</v>
      </c>
      <c r="Q802" s="224">
        <v>0.00020000000000000001</v>
      </c>
      <c r="R802" s="224">
        <f>Q802*H802</f>
        <v>0.0018989999999999999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321</v>
      </c>
      <c r="AT802" s="226" t="s">
        <v>195</v>
      </c>
      <c r="AU802" s="226" t="s">
        <v>84</v>
      </c>
      <c r="AY802" s="20" t="s">
        <v>192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84</v>
      </c>
      <c r="BK802" s="227">
        <f>ROUND(I802*H802,2)</f>
        <v>0</v>
      </c>
      <c r="BL802" s="20" t="s">
        <v>321</v>
      </c>
      <c r="BM802" s="226" t="s">
        <v>757</v>
      </c>
    </row>
    <row r="803" s="2" customFormat="1">
      <c r="A803" s="41"/>
      <c r="B803" s="42"/>
      <c r="C803" s="43"/>
      <c r="D803" s="228" t="s">
        <v>202</v>
      </c>
      <c r="E803" s="43"/>
      <c r="F803" s="229" t="s">
        <v>758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202</v>
      </c>
      <c r="AU803" s="20" t="s">
        <v>84</v>
      </c>
    </row>
    <row r="804" s="13" customFormat="1">
      <c r="A804" s="13"/>
      <c r="B804" s="233"/>
      <c r="C804" s="234"/>
      <c r="D804" s="235" t="s">
        <v>204</v>
      </c>
      <c r="E804" s="236" t="s">
        <v>19</v>
      </c>
      <c r="F804" s="237" t="s">
        <v>205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204</v>
      </c>
      <c r="AU804" s="243" t="s">
        <v>84</v>
      </c>
      <c r="AV804" s="13" t="s">
        <v>78</v>
      </c>
      <c r="AW804" s="13" t="s">
        <v>33</v>
      </c>
      <c r="AX804" s="13" t="s">
        <v>71</v>
      </c>
      <c r="AY804" s="243" t="s">
        <v>192</v>
      </c>
    </row>
    <row r="805" s="13" customFormat="1">
      <c r="A805" s="13"/>
      <c r="B805" s="233"/>
      <c r="C805" s="234"/>
      <c r="D805" s="235" t="s">
        <v>204</v>
      </c>
      <c r="E805" s="236" t="s">
        <v>19</v>
      </c>
      <c r="F805" s="237" t="s">
        <v>268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204</v>
      </c>
      <c r="AU805" s="243" t="s">
        <v>84</v>
      </c>
      <c r="AV805" s="13" t="s">
        <v>78</v>
      </c>
      <c r="AW805" s="13" t="s">
        <v>33</v>
      </c>
      <c r="AX805" s="13" t="s">
        <v>71</v>
      </c>
      <c r="AY805" s="243" t="s">
        <v>192</v>
      </c>
    </row>
    <row r="806" s="14" customFormat="1">
      <c r="A806" s="14"/>
      <c r="B806" s="244"/>
      <c r="C806" s="245"/>
      <c r="D806" s="235" t="s">
        <v>204</v>
      </c>
      <c r="E806" s="246" t="s">
        <v>19</v>
      </c>
      <c r="F806" s="247" t="s">
        <v>759</v>
      </c>
      <c r="G806" s="245"/>
      <c r="H806" s="248">
        <v>3.5950000000000002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204</v>
      </c>
      <c r="AU806" s="254" t="s">
        <v>84</v>
      </c>
      <c r="AV806" s="14" t="s">
        <v>84</v>
      </c>
      <c r="AW806" s="14" t="s">
        <v>33</v>
      </c>
      <c r="AX806" s="14" t="s">
        <v>71</v>
      </c>
      <c r="AY806" s="254" t="s">
        <v>192</v>
      </c>
    </row>
    <row r="807" s="14" customFormat="1">
      <c r="A807" s="14"/>
      <c r="B807" s="244"/>
      <c r="C807" s="245"/>
      <c r="D807" s="235" t="s">
        <v>204</v>
      </c>
      <c r="E807" s="246" t="s">
        <v>19</v>
      </c>
      <c r="F807" s="247" t="s">
        <v>760</v>
      </c>
      <c r="G807" s="245"/>
      <c r="H807" s="248">
        <v>4.4000000000000004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204</v>
      </c>
      <c r="AU807" s="254" t="s">
        <v>84</v>
      </c>
      <c r="AV807" s="14" t="s">
        <v>84</v>
      </c>
      <c r="AW807" s="14" t="s">
        <v>33</v>
      </c>
      <c r="AX807" s="14" t="s">
        <v>71</v>
      </c>
      <c r="AY807" s="254" t="s">
        <v>192</v>
      </c>
    </row>
    <row r="808" s="13" customFormat="1">
      <c r="A808" s="13"/>
      <c r="B808" s="233"/>
      <c r="C808" s="234"/>
      <c r="D808" s="235" t="s">
        <v>204</v>
      </c>
      <c r="E808" s="236" t="s">
        <v>19</v>
      </c>
      <c r="F808" s="237" t="s">
        <v>282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204</v>
      </c>
      <c r="AU808" s="243" t="s">
        <v>84</v>
      </c>
      <c r="AV808" s="13" t="s">
        <v>78</v>
      </c>
      <c r="AW808" s="13" t="s">
        <v>33</v>
      </c>
      <c r="AX808" s="13" t="s">
        <v>71</v>
      </c>
      <c r="AY808" s="243" t="s">
        <v>192</v>
      </c>
    </row>
    <row r="809" s="14" customFormat="1">
      <c r="A809" s="14"/>
      <c r="B809" s="244"/>
      <c r="C809" s="245"/>
      <c r="D809" s="235" t="s">
        <v>204</v>
      </c>
      <c r="E809" s="246" t="s">
        <v>19</v>
      </c>
      <c r="F809" s="247" t="s">
        <v>761</v>
      </c>
      <c r="G809" s="245"/>
      <c r="H809" s="248">
        <v>1.5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204</v>
      </c>
      <c r="AU809" s="254" t="s">
        <v>84</v>
      </c>
      <c r="AV809" s="14" t="s">
        <v>84</v>
      </c>
      <c r="AW809" s="14" t="s">
        <v>33</v>
      </c>
      <c r="AX809" s="14" t="s">
        <v>71</v>
      </c>
      <c r="AY809" s="254" t="s">
        <v>192</v>
      </c>
    </row>
    <row r="810" s="15" customFormat="1">
      <c r="A810" s="15"/>
      <c r="B810" s="255"/>
      <c r="C810" s="256"/>
      <c r="D810" s="235" t="s">
        <v>204</v>
      </c>
      <c r="E810" s="257" t="s">
        <v>19</v>
      </c>
      <c r="F810" s="258" t="s">
        <v>210</v>
      </c>
      <c r="G810" s="256"/>
      <c r="H810" s="259">
        <v>9.495000000000001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204</v>
      </c>
      <c r="AU810" s="265" t="s">
        <v>84</v>
      </c>
      <c r="AV810" s="15" t="s">
        <v>200</v>
      </c>
      <c r="AW810" s="15" t="s">
        <v>33</v>
      </c>
      <c r="AX810" s="15" t="s">
        <v>78</v>
      </c>
      <c r="AY810" s="265" t="s">
        <v>192</v>
      </c>
    </row>
    <row r="811" s="2" customFormat="1" ht="16.5" customHeight="1">
      <c r="A811" s="41"/>
      <c r="B811" s="42"/>
      <c r="C811" s="266" t="s">
        <v>762</v>
      </c>
      <c r="D811" s="266" t="s">
        <v>211</v>
      </c>
      <c r="E811" s="267" t="s">
        <v>763</v>
      </c>
      <c r="F811" s="268" t="s">
        <v>764</v>
      </c>
      <c r="G811" s="269" t="s">
        <v>214</v>
      </c>
      <c r="H811" s="270">
        <v>9.9700000000000006</v>
      </c>
      <c r="I811" s="271"/>
      <c r="J811" s="272">
        <f>ROUND(I811*H811,2)</f>
        <v>0</v>
      </c>
      <c r="K811" s="268" t="s">
        <v>199</v>
      </c>
      <c r="L811" s="273"/>
      <c r="M811" s="274" t="s">
        <v>19</v>
      </c>
      <c r="N811" s="275" t="s">
        <v>43</v>
      </c>
      <c r="O811" s="87"/>
      <c r="P811" s="224">
        <f>O811*H811</f>
        <v>0</v>
      </c>
      <c r="Q811" s="224">
        <v>0.00029999999999999997</v>
      </c>
      <c r="R811" s="224">
        <f>Q811*H811</f>
        <v>0.0029909999999999997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423</v>
      </c>
      <c r="AT811" s="226" t="s">
        <v>211</v>
      </c>
      <c r="AU811" s="226" t="s">
        <v>84</v>
      </c>
      <c r="AY811" s="20" t="s">
        <v>192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84</v>
      </c>
      <c r="BK811" s="227">
        <f>ROUND(I811*H811,2)</f>
        <v>0</v>
      </c>
      <c r="BL811" s="20" t="s">
        <v>321</v>
      </c>
      <c r="BM811" s="226" t="s">
        <v>765</v>
      </c>
    </row>
    <row r="812" s="13" customFormat="1">
      <c r="A812" s="13"/>
      <c r="B812" s="233"/>
      <c r="C812" s="234"/>
      <c r="D812" s="235" t="s">
        <v>204</v>
      </c>
      <c r="E812" s="236" t="s">
        <v>19</v>
      </c>
      <c r="F812" s="237" t="s">
        <v>205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204</v>
      </c>
      <c r="AU812" s="243" t="s">
        <v>84</v>
      </c>
      <c r="AV812" s="13" t="s">
        <v>78</v>
      </c>
      <c r="AW812" s="13" t="s">
        <v>33</v>
      </c>
      <c r="AX812" s="13" t="s">
        <v>71</v>
      </c>
      <c r="AY812" s="243" t="s">
        <v>192</v>
      </c>
    </row>
    <row r="813" s="13" customFormat="1">
      <c r="A813" s="13"/>
      <c r="B813" s="233"/>
      <c r="C813" s="234"/>
      <c r="D813" s="235" t="s">
        <v>204</v>
      </c>
      <c r="E813" s="236" t="s">
        <v>19</v>
      </c>
      <c r="F813" s="237" t="s">
        <v>268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204</v>
      </c>
      <c r="AU813" s="243" t="s">
        <v>84</v>
      </c>
      <c r="AV813" s="13" t="s">
        <v>78</v>
      </c>
      <c r="AW813" s="13" t="s">
        <v>33</v>
      </c>
      <c r="AX813" s="13" t="s">
        <v>71</v>
      </c>
      <c r="AY813" s="243" t="s">
        <v>192</v>
      </c>
    </row>
    <row r="814" s="14" customFormat="1">
      <c r="A814" s="14"/>
      <c r="B814" s="244"/>
      <c r="C814" s="245"/>
      <c r="D814" s="235" t="s">
        <v>204</v>
      </c>
      <c r="E814" s="246" t="s">
        <v>19</v>
      </c>
      <c r="F814" s="247" t="s">
        <v>759</v>
      </c>
      <c r="G814" s="245"/>
      <c r="H814" s="248">
        <v>3.5950000000000002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204</v>
      </c>
      <c r="AU814" s="254" t="s">
        <v>84</v>
      </c>
      <c r="AV814" s="14" t="s">
        <v>84</v>
      </c>
      <c r="AW814" s="14" t="s">
        <v>33</v>
      </c>
      <c r="AX814" s="14" t="s">
        <v>71</v>
      </c>
      <c r="AY814" s="254" t="s">
        <v>192</v>
      </c>
    </row>
    <row r="815" s="14" customFormat="1">
      <c r="A815" s="14"/>
      <c r="B815" s="244"/>
      <c r="C815" s="245"/>
      <c r="D815" s="235" t="s">
        <v>204</v>
      </c>
      <c r="E815" s="246" t="s">
        <v>19</v>
      </c>
      <c r="F815" s="247" t="s">
        <v>760</v>
      </c>
      <c r="G815" s="245"/>
      <c r="H815" s="248">
        <v>4.4000000000000004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204</v>
      </c>
      <c r="AU815" s="254" t="s">
        <v>84</v>
      </c>
      <c r="AV815" s="14" t="s">
        <v>84</v>
      </c>
      <c r="AW815" s="14" t="s">
        <v>33</v>
      </c>
      <c r="AX815" s="14" t="s">
        <v>71</v>
      </c>
      <c r="AY815" s="254" t="s">
        <v>192</v>
      </c>
    </row>
    <row r="816" s="13" customFormat="1">
      <c r="A816" s="13"/>
      <c r="B816" s="233"/>
      <c r="C816" s="234"/>
      <c r="D816" s="235" t="s">
        <v>204</v>
      </c>
      <c r="E816" s="236" t="s">
        <v>19</v>
      </c>
      <c r="F816" s="237" t="s">
        <v>282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204</v>
      </c>
      <c r="AU816" s="243" t="s">
        <v>84</v>
      </c>
      <c r="AV816" s="13" t="s">
        <v>78</v>
      </c>
      <c r="AW816" s="13" t="s">
        <v>33</v>
      </c>
      <c r="AX816" s="13" t="s">
        <v>71</v>
      </c>
      <c r="AY816" s="243" t="s">
        <v>192</v>
      </c>
    </row>
    <row r="817" s="14" customFormat="1">
      <c r="A817" s="14"/>
      <c r="B817" s="244"/>
      <c r="C817" s="245"/>
      <c r="D817" s="235" t="s">
        <v>204</v>
      </c>
      <c r="E817" s="246" t="s">
        <v>19</v>
      </c>
      <c r="F817" s="247" t="s">
        <v>761</v>
      </c>
      <c r="G817" s="245"/>
      <c r="H817" s="248">
        <v>1.5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204</v>
      </c>
      <c r="AU817" s="254" t="s">
        <v>84</v>
      </c>
      <c r="AV817" s="14" t="s">
        <v>84</v>
      </c>
      <c r="AW817" s="14" t="s">
        <v>33</v>
      </c>
      <c r="AX817" s="14" t="s">
        <v>71</v>
      </c>
      <c r="AY817" s="254" t="s">
        <v>192</v>
      </c>
    </row>
    <row r="818" s="15" customFormat="1">
      <c r="A818" s="15"/>
      <c r="B818" s="255"/>
      <c r="C818" s="256"/>
      <c r="D818" s="235" t="s">
        <v>204</v>
      </c>
      <c r="E818" s="257" t="s">
        <v>19</v>
      </c>
      <c r="F818" s="258" t="s">
        <v>210</v>
      </c>
      <c r="G818" s="256"/>
      <c r="H818" s="259">
        <v>9.495000000000001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204</v>
      </c>
      <c r="AU818" s="265" t="s">
        <v>84</v>
      </c>
      <c r="AV818" s="15" t="s">
        <v>200</v>
      </c>
      <c r="AW818" s="15" t="s">
        <v>33</v>
      </c>
      <c r="AX818" s="15" t="s">
        <v>78</v>
      </c>
      <c r="AY818" s="265" t="s">
        <v>192</v>
      </c>
    </row>
    <row r="819" s="14" customFormat="1">
      <c r="A819" s="14"/>
      <c r="B819" s="244"/>
      <c r="C819" s="245"/>
      <c r="D819" s="235" t="s">
        <v>204</v>
      </c>
      <c r="E819" s="245"/>
      <c r="F819" s="247" t="s">
        <v>766</v>
      </c>
      <c r="G819" s="245"/>
      <c r="H819" s="248">
        <v>9.9700000000000006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204</v>
      </c>
      <c r="AU819" s="254" t="s">
        <v>84</v>
      </c>
      <c r="AV819" s="14" t="s">
        <v>84</v>
      </c>
      <c r="AW819" s="14" t="s">
        <v>4</v>
      </c>
      <c r="AX819" s="14" t="s">
        <v>78</v>
      </c>
      <c r="AY819" s="254" t="s">
        <v>192</v>
      </c>
    </row>
    <row r="820" s="2" customFormat="1" ht="16.5" customHeight="1">
      <c r="A820" s="41"/>
      <c r="B820" s="42"/>
      <c r="C820" s="215" t="s">
        <v>767</v>
      </c>
      <c r="D820" s="215" t="s">
        <v>195</v>
      </c>
      <c r="E820" s="216" t="s">
        <v>768</v>
      </c>
      <c r="F820" s="217" t="s">
        <v>769</v>
      </c>
      <c r="G820" s="218" t="s">
        <v>214</v>
      </c>
      <c r="H820" s="219">
        <v>9.8000000000000007</v>
      </c>
      <c r="I820" s="220"/>
      <c r="J820" s="221">
        <f>ROUND(I820*H820,2)</f>
        <v>0</v>
      </c>
      <c r="K820" s="217" t="s">
        <v>199</v>
      </c>
      <c r="L820" s="47"/>
      <c r="M820" s="222" t="s">
        <v>19</v>
      </c>
      <c r="N820" s="223" t="s">
        <v>43</v>
      </c>
      <c r="O820" s="87"/>
      <c r="P820" s="224">
        <f>O820*H820</f>
        <v>0</v>
      </c>
      <c r="Q820" s="224">
        <v>0.00018000000000000001</v>
      </c>
      <c r="R820" s="224">
        <f>Q820*H820</f>
        <v>0.0017640000000000002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321</v>
      </c>
      <c r="AT820" s="226" t="s">
        <v>195</v>
      </c>
      <c r="AU820" s="226" t="s">
        <v>84</v>
      </c>
      <c r="AY820" s="20" t="s">
        <v>192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84</v>
      </c>
      <c r="BK820" s="227">
        <f>ROUND(I820*H820,2)</f>
        <v>0</v>
      </c>
      <c r="BL820" s="20" t="s">
        <v>321</v>
      </c>
      <c r="BM820" s="226" t="s">
        <v>770</v>
      </c>
    </row>
    <row r="821" s="2" customFormat="1">
      <c r="A821" s="41"/>
      <c r="B821" s="42"/>
      <c r="C821" s="43"/>
      <c r="D821" s="228" t="s">
        <v>202</v>
      </c>
      <c r="E821" s="43"/>
      <c r="F821" s="229" t="s">
        <v>771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202</v>
      </c>
      <c r="AU821" s="20" t="s">
        <v>84</v>
      </c>
    </row>
    <row r="822" s="13" customFormat="1">
      <c r="A822" s="13"/>
      <c r="B822" s="233"/>
      <c r="C822" s="234"/>
      <c r="D822" s="235" t="s">
        <v>204</v>
      </c>
      <c r="E822" s="236" t="s">
        <v>19</v>
      </c>
      <c r="F822" s="237" t="s">
        <v>205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204</v>
      </c>
      <c r="AU822" s="243" t="s">
        <v>84</v>
      </c>
      <c r="AV822" s="13" t="s">
        <v>78</v>
      </c>
      <c r="AW822" s="13" t="s">
        <v>33</v>
      </c>
      <c r="AX822" s="13" t="s">
        <v>71</v>
      </c>
      <c r="AY822" s="243" t="s">
        <v>192</v>
      </c>
    </row>
    <row r="823" s="13" customFormat="1">
      <c r="A823" s="13"/>
      <c r="B823" s="233"/>
      <c r="C823" s="234"/>
      <c r="D823" s="235" t="s">
        <v>204</v>
      </c>
      <c r="E823" s="236" t="s">
        <v>19</v>
      </c>
      <c r="F823" s="237" t="s">
        <v>268</v>
      </c>
      <c r="G823" s="234"/>
      <c r="H823" s="236" t="s">
        <v>19</v>
      </c>
      <c r="I823" s="238"/>
      <c r="J823" s="234"/>
      <c r="K823" s="234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204</v>
      </c>
      <c r="AU823" s="243" t="s">
        <v>84</v>
      </c>
      <c r="AV823" s="13" t="s">
        <v>78</v>
      </c>
      <c r="AW823" s="13" t="s">
        <v>33</v>
      </c>
      <c r="AX823" s="13" t="s">
        <v>71</v>
      </c>
      <c r="AY823" s="243" t="s">
        <v>192</v>
      </c>
    </row>
    <row r="824" s="14" customFormat="1">
      <c r="A824" s="14"/>
      <c r="B824" s="244"/>
      <c r="C824" s="245"/>
      <c r="D824" s="235" t="s">
        <v>204</v>
      </c>
      <c r="E824" s="246" t="s">
        <v>19</v>
      </c>
      <c r="F824" s="247" t="s">
        <v>772</v>
      </c>
      <c r="G824" s="245"/>
      <c r="H824" s="248">
        <v>5.6600000000000001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204</v>
      </c>
      <c r="AU824" s="254" t="s">
        <v>84</v>
      </c>
      <c r="AV824" s="14" t="s">
        <v>84</v>
      </c>
      <c r="AW824" s="14" t="s">
        <v>33</v>
      </c>
      <c r="AX824" s="14" t="s">
        <v>71</v>
      </c>
      <c r="AY824" s="254" t="s">
        <v>192</v>
      </c>
    </row>
    <row r="825" s="14" customFormat="1">
      <c r="A825" s="14"/>
      <c r="B825" s="244"/>
      <c r="C825" s="245"/>
      <c r="D825" s="235" t="s">
        <v>204</v>
      </c>
      <c r="E825" s="246" t="s">
        <v>19</v>
      </c>
      <c r="F825" s="247" t="s">
        <v>773</v>
      </c>
      <c r="G825" s="245"/>
      <c r="H825" s="248">
        <v>-1.2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204</v>
      </c>
      <c r="AU825" s="254" t="s">
        <v>84</v>
      </c>
      <c r="AV825" s="14" t="s">
        <v>84</v>
      </c>
      <c r="AW825" s="14" t="s">
        <v>33</v>
      </c>
      <c r="AX825" s="14" t="s">
        <v>71</v>
      </c>
      <c r="AY825" s="254" t="s">
        <v>192</v>
      </c>
    </row>
    <row r="826" s="14" customFormat="1">
      <c r="A826" s="14"/>
      <c r="B826" s="244"/>
      <c r="C826" s="245"/>
      <c r="D826" s="235" t="s">
        <v>204</v>
      </c>
      <c r="E826" s="246" t="s">
        <v>19</v>
      </c>
      <c r="F826" s="247" t="s">
        <v>774</v>
      </c>
      <c r="G826" s="245"/>
      <c r="H826" s="248">
        <v>2.4900000000000002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204</v>
      </c>
      <c r="AU826" s="254" t="s">
        <v>84</v>
      </c>
      <c r="AV826" s="14" t="s">
        <v>84</v>
      </c>
      <c r="AW826" s="14" t="s">
        <v>33</v>
      </c>
      <c r="AX826" s="14" t="s">
        <v>71</v>
      </c>
      <c r="AY826" s="254" t="s">
        <v>192</v>
      </c>
    </row>
    <row r="827" s="13" customFormat="1">
      <c r="A827" s="13"/>
      <c r="B827" s="233"/>
      <c r="C827" s="234"/>
      <c r="D827" s="235" t="s">
        <v>204</v>
      </c>
      <c r="E827" s="236" t="s">
        <v>19</v>
      </c>
      <c r="F827" s="237" t="s">
        <v>282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204</v>
      </c>
      <c r="AU827" s="243" t="s">
        <v>84</v>
      </c>
      <c r="AV827" s="13" t="s">
        <v>78</v>
      </c>
      <c r="AW827" s="13" t="s">
        <v>33</v>
      </c>
      <c r="AX827" s="13" t="s">
        <v>71</v>
      </c>
      <c r="AY827" s="243" t="s">
        <v>192</v>
      </c>
    </row>
    <row r="828" s="14" customFormat="1">
      <c r="A828" s="14"/>
      <c r="B828" s="244"/>
      <c r="C828" s="245"/>
      <c r="D828" s="235" t="s">
        <v>204</v>
      </c>
      <c r="E828" s="246" t="s">
        <v>19</v>
      </c>
      <c r="F828" s="247" t="s">
        <v>775</v>
      </c>
      <c r="G828" s="245"/>
      <c r="H828" s="248">
        <v>2.8500000000000001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204</v>
      </c>
      <c r="AU828" s="254" t="s">
        <v>84</v>
      </c>
      <c r="AV828" s="14" t="s">
        <v>84</v>
      </c>
      <c r="AW828" s="14" t="s">
        <v>33</v>
      </c>
      <c r="AX828" s="14" t="s">
        <v>71</v>
      </c>
      <c r="AY828" s="254" t="s">
        <v>192</v>
      </c>
    </row>
    <row r="829" s="15" customFormat="1">
      <c r="A829" s="15"/>
      <c r="B829" s="255"/>
      <c r="C829" s="256"/>
      <c r="D829" s="235" t="s">
        <v>204</v>
      </c>
      <c r="E829" s="257" t="s">
        <v>19</v>
      </c>
      <c r="F829" s="258" t="s">
        <v>210</v>
      </c>
      <c r="G829" s="256"/>
      <c r="H829" s="259">
        <v>9.8000000000000007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204</v>
      </c>
      <c r="AU829" s="265" t="s">
        <v>84</v>
      </c>
      <c r="AV829" s="15" t="s">
        <v>200</v>
      </c>
      <c r="AW829" s="15" t="s">
        <v>33</v>
      </c>
      <c r="AX829" s="15" t="s">
        <v>78</v>
      </c>
      <c r="AY829" s="265" t="s">
        <v>192</v>
      </c>
    </row>
    <row r="830" s="2" customFormat="1" ht="16.5" customHeight="1">
      <c r="A830" s="41"/>
      <c r="B830" s="42"/>
      <c r="C830" s="266" t="s">
        <v>776</v>
      </c>
      <c r="D830" s="266" t="s">
        <v>211</v>
      </c>
      <c r="E830" s="267" t="s">
        <v>763</v>
      </c>
      <c r="F830" s="268" t="s">
        <v>764</v>
      </c>
      <c r="G830" s="269" t="s">
        <v>214</v>
      </c>
      <c r="H830" s="270">
        <v>10.289999999999999</v>
      </c>
      <c r="I830" s="271"/>
      <c r="J830" s="272">
        <f>ROUND(I830*H830,2)</f>
        <v>0</v>
      </c>
      <c r="K830" s="268" t="s">
        <v>199</v>
      </c>
      <c r="L830" s="273"/>
      <c r="M830" s="274" t="s">
        <v>19</v>
      </c>
      <c r="N830" s="275" t="s">
        <v>43</v>
      </c>
      <c r="O830" s="87"/>
      <c r="P830" s="224">
        <f>O830*H830</f>
        <v>0</v>
      </c>
      <c r="Q830" s="224">
        <v>0.00029999999999999997</v>
      </c>
      <c r="R830" s="224">
        <f>Q830*H830</f>
        <v>0.0030869999999999995</v>
      </c>
      <c r="S830" s="224">
        <v>0</v>
      </c>
      <c r="T830" s="22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6" t="s">
        <v>423</v>
      </c>
      <c r="AT830" s="226" t="s">
        <v>211</v>
      </c>
      <c r="AU830" s="226" t="s">
        <v>84</v>
      </c>
      <c r="AY830" s="20" t="s">
        <v>192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20" t="s">
        <v>84</v>
      </c>
      <c r="BK830" s="227">
        <f>ROUND(I830*H830,2)</f>
        <v>0</v>
      </c>
      <c r="BL830" s="20" t="s">
        <v>321</v>
      </c>
      <c r="BM830" s="226" t="s">
        <v>777</v>
      </c>
    </row>
    <row r="831" s="13" customFormat="1">
      <c r="A831" s="13"/>
      <c r="B831" s="233"/>
      <c r="C831" s="234"/>
      <c r="D831" s="235" t="s">
        <v>204</v>
      </c>
      <c r="E831" s="236" t="s">
        <v>19</v>
      </c>
      <c r="F831" s="237" t="s">
        <v>205</v>
      </c>
      <c r="G831" s="234"/>
      <c r="H831" s="236" t="s">
        <v>19</v>
      </c>
      <c r="I831" s="238"/>
      <c r="J831" s="234"/>
      <c r="K831" s="234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204</v>
      </c>
      <c r="AU831" s="243" t="s">
        <v>84</v>
      </c>
      <c r="AV831" s="13" t="s">
        <v>78</v>
      </c>
      <c r="AW831" s="13" t="s">
        <v>33</v>
      </c>
      <c r="AX831" s="13" t="s">
        <v>71</v>
      </c>
      <c r="AY831" s="243" t="s">
        <v>192</v>
      </c>
    </row>
    <row r="832" s="13" customFormat="1">
      <c r="A832" s="13"/>
      <c r="B832" s="233"/>
      <c r="C832" s="234"/>
      <c r="D832" s="235" t="s">
        <v>204</v>
      </c>
      <c r="E832" s="236" t="s">
        <v>19</v>
      </c>
      <c r="F832" s="237" t="s">
        <v>268</v>
      </c>
      <c r="G832" s="234"/>
      <c r="H832" s="236" t="s">
        <v>19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204</v>
      </c>
      <c r="AU832" s="243" t="s">
        <v>84</v>
      </c>
      <c r="AV832" s="13" t="s">
        <v>78</v>
      </c>
      <c r="AW832" s="13" t="s">
        <v>33</v>
      </c>
      <c r="AX832" s="13" t="s">
        <v>71</v>
      </c>
      <c r="AY832" s="243" t="s">
        <v>192</v>
      </c>
    </row>
    <row r="833" s="14" customFormat="1">
      <c r="A833" s="14"/>
      <c r="B833" s="244"/>
      <c r="C833" s="245"/>
      <c r="D833" s="235" t="s">
        <v>204</v>
      </c>
      <c r="E833" s="246" t="s">
        <v>19</v>
      </c>
      <c r="F833" s="247" t="s">
        <v>772</v>
      </c>
      <c r="G833" s="245"/>
      <c r="H833" s="248">
        <v>5.6600000000000001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204</v>
      </c>
      <c r="AU833" s="254" t="s">
        <v>84</v>
      </c>
      <c r="AV833" s="14" t="s">
        <v>84</v>
      </c>
      <c r="AW833" s="14" t="s">
        <v>33</v>
      </c>
      <c r="AX833" s="14" t="s">
        <v>71</v>
      </c>
      <c r="AY833" s="254" t="s">
        <v>192</v>
      </c>
    </row>
    <row r="834" s="14" customFormat="1">
      <c r="A834" s="14"/>
      <c r="B834" s="244"/>
      <c r="C834" s="245"/>
      <c r="D834" s="235" t="s">
        <v>204</v>
      </c>
      <c r="E834" s="246" t="s">
        <v>19</v>
      </c>
      <c r="F834" s="247" t="s">
        <v>773</v>
      </c>
      <c r="G834" s="245"/>
      <c r="H834" s="248">
        <v>-1.2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204</v>
      </c>
      <c r="AU834" s="254" t="s">
        <v>84</v>
      </c>
      <c r="AV834" s="14" t="s">
        <v>84</v>
      </c>
      <c r="AW834" s="14" t="s">
        <v>33</v>
      </c>
      <c r="AX834" s="14" t="s">
        <v>71</v>
      </c>
      <c r="AY834" s="254" t="s">
        <v>192</v>
      </c>
    </row>
    <row r="835" s="14" customFormat="1">
      <c r="A835" s="14"/>
      <c r="B835" s="244"/>
      <c r="C835" s="245"/>
      <c r="D835" s="235" t="s">
        <v>204</v>
      </c>
      <c r="E835" s="246" t="s">
        <v>19</v>
      </c>
      <c r="F835" s="247" t="s">
        <v>774</v>
      </c>
      <c r="G835" s="245"/>
      <c r="H835" s="248">
        <v>2.4900000000000002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204</v>
      </c>
      <c r="AU835" s="254" t="s">
        <v>84</v>
      </c>
      <c r="AV835" s="14" t="s">
        <v>84</v>
      </c>
      <c r="AW835" s="14" t="s">
        <v>33</v>
      </c>
      <c r="AX835" s="14" t="s">
        <v>71</v>
      </c>
      <c r="AY835" s="254" t="s">
        <v>192</v>
      </c>
    </row>
    <row r="836" s="13" customFormat="1">
      <c r="A836" s="13"/>
      <c r="B836" s="233"/>
      <c r="C836" s="234"/>
      <c r="D836" s="235" t="s">
        <v>204</v>
      </c>
      <c r="E836" s="236" t="s">
        <v>19</v>
      </c>
      <c r="F836" s="237" t="s">
        <v>282</v>
      </c>
      <c r="G836" s="234"/>
      <c r="H836" s="236" t="s">
        <v>19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204</v>
      </c>
      <c r="AU836" s="243" t="s">
        <v>84</v>
      </c>
      <c r="AV836" s="13" t="s">
        <v>78</v>
      </c>
      <c r="AW836" s="13" t="s">
        <v>33</v>
      </c>
      <c r="AX836" s="13" t="s">
        <v>71</v>
      </c>
      <c r="AY836" s="243" t="s">
        <v>192</v>
      </c>
    </row>
    <row r="837" s="14" customFormat="1">
      <c r="A837" s="14"/>
      <c r="B837" s="244"/>
      <c r="C837" s="245"/>
      <c r="D837" s="235" t="s">
        <v>204</v>
      </c>
      <c r="E837" s="246" t="s">
        <v>19</v>
      </c>
      <c r="F837" s="247" t="s">
        <v>775</v>
      </c>
      <c r="G837" s="245"/>
      <c r="H837" s="248">
        <v>2.8500000000000001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204</v>
      </c>
      <c r="AU837" s="254" t="s">
        <v>84</v>
      </c>
      <c r="AV837" s="14" t="s">
        <v>84</v>
      </c>
      <c r="AW837" s="14" t="s">
        <v>33</v>
      </c>
      <c r="AX837" s="14" t="s">
        <v>71</v>
      </c>
      <c r="AY837" s="254" t="s">
        <v>192</v>
      </c>
    </row>
    <row r="838" s="15" customFormat="1">
      <c r="A838" s="15"/>
      <c r="B838" s="255"/>
      <c r="C838" s="256"/>
      <c r="D838" s="235" t="s">
        <v>204</v>
      </c>
      <c r="E838" s="257" t="s">
        <v>19</v>
      </c>
      <c r="F838" s="258" t="s">
        <v>210</v>
      </c>
      <c r="G838" s="256"/>
      <c r="H838" s="259">
        <v>9.8000000000000007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5" t="s">
        <v>204</v>
      </c>
      <c r="AU838" s="265" t="s">
        <v>84</v>
      </c>
      <c r="AV838" s="15" t="s">
        <v>200</v>
      </c>
      <c r="AW838" s="15" t="s">
        <v>33</v>
      </c>
      <c r="AX838" s="15" t="s">
        <v>78</v>
      </c>
      <c r="AY838" s="265" t="s">
        <v>192</v>
      </c>
    </row>
    <row r="839" s="14" customFormat="1">
      <c r="A839" s="14"/>
      <c r="B839" s="244"/>
      <c r="C839" s="245"/>
      <c r="D839" s="235" t="s">
        <v>204</v>
      </c>
      <c r="E839" s="245"/>
      <c r="F839" s="247" t="s">
        <v>778</v>
      </c>
      <c r="G839" s="245"/>
      <c r="H839" s="248">
        <v>10.289999999999999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204</v>
      </c>
      <c r="AU839" s="254" t="s">
        <v>84</v>
      </c>
      <c r="AV839" s="14" t="s">
        <v>84</v>
      </c>
      <c r="AW839" s="14" t="s">
        <v>4</v>
      </c>
      <c r="AX839" s="14" t="s">
        <v>78</v>
      </c>
      <c r="AY839" s="254" t="s">
        <v>192</v>
      </c>
    </row>
    <row r="840" s="2" customFormat="1" ht="24.15" customHeight="1">
      <c r="A840" s="41"/>
      <c r="B840" s="42"/>
      <c r="C840" s="215" t="s">
        <v>779</v>
      </c>
      <c r="D840" s="215" t="s">
        <v>195</v>
      </c>
      <c r="E840" s="216" t="s">
        <v>780</v>
      </c>
      <c r="F840" s="217" t="s">
        <v>781</v>
      </c>
      <c r="G840" s="218" t="s">
        <v>226</v>
      </c>
      <c r="H840" s="219">
        <v>0.36399999999999999</v>
      </c>
      <c r="I840" s="220"/>
      <c r="J840" s="221">
        <f>ROUND(I840*H840,2)</f>
        <v>0</v>
      </c>
      <c r="K840" s="217" t="s">
        <v>199</v>
      </c>
      <c r="L840" s="47"/>
      <c r="M840" s="222" t="s">
        <v>19</v>
      </c>
      <c r="N840" s="223" t="s">
        <v>43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321</v>
      </c>
      <c r="AT840" s="226" t="s">
        <v>195</v>
      </c>
      <c r="AU840" s="226" t="s">
        <v>84</v>
      </c>
      <c r="AY840" s="20" t="s">
        <v>192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84</v>
      </c>
      <c r="BK840" s="227">
        <f>ROUND(I840*H840,2)</f>
        <v>0</v>
      </c>
      <c r="BL840" s="20" t="s">
        <v>321</v>
      </c>
      <c r="BM840" s="226" t="s">
        <v>782</v>
      </c>
    </row>
    <row r="841" s="2" customFormat="1">
      <c r="A841" s="41"/>
      <c r="B841" s="42"/>
      <c r="C841" s="43"/>
      <c r="D841" s="228" t="s">
        <v>202</v>
      </c>
      <c r="E841" s="43"/>
      <c r="F841" s="229" t="s">
        <v>783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202</v>
      </c>
      <c r="AU841" s="20" t="s">
        <v>84</v>
      </c>
    </row>
    <row r="842" s="12" customFormat="1" ht="22.8" customHeight="1">
      <c r="A842" s="12"/>
      <c r="B842" s="199"/>
      <c r="C842" s="200"/>
      <c r="D842" s="201" t="s">
        <v>70</v>
      </c>
      <c r="E842" s="213" t="s">
        <v>784</v>
      </c>
      <c r="F842" s="213" t="s">
        <v>785</v>
      </c>
      <c r="G842" s="200"/>
      <c r="H842" s="200"/>
      <c r="I842" s="203"/>
      <c r="J842" s="214">
        <f>BK842</f>
        <v>0</v>
      </c>
      <c r="K842" s="200"/>
      <c r="L842" s="205"/>
      <c r="M842" s="206"/>
      <c r="N842" s="207"/>
      <c r="O842" s="207"/>
      <c r="P842" s="208">
        <f>SUM(P843:P860)</f>
        <v>0</v>
      </c>
      <c r="Q842" s="207"/>
      <c r="R842" s="208">
        <f>SUM(R843:R860)</f>
        <v>0.0020400000000000001</v>
      </c>
      <c r="S842" s="207"/>
      <c r="T842" s="209">
        <f>SUM(T843:T860)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0" t="s">
        <v>84</v>
      </c>
      <c r="AT842" s="211" t="s">
        <v>70</v>
      </c>
      <c r="AU842" s="211" t="s">
        <v>78</v>
      </c>
      <c r="AY842" s="210" t="s">
        <v>192</v>
      </c>
      <c r="BK842" s="212">
        <f>SUM(BK843:BK860)</f>
        <v>0</v>
      </c>
    </row>
    <row r="843" s="2" customFormat="1" ht="24.15" customHeight="1">
      <c r="A843" s="41"/>
      <c r="B843" s="42"/>
      <c r="C843" s="215" t="s">
        <v>786</v>
      </c>
      <c r="D843" s="215" t="s">
        <v>195</v>
      </c>
      <c r="E843" s="216" t="s">
        <v>787</v>
      </c>
      <c r="F843" s="217" t="s">
        <v>788</v>
      </c>
      <c r="G843" s="218" t="s">
        <v>239</v>
      </c>
      <c r="H843" s="219">
        <v>6</v>
      </c>
      <c r="I843" s="220"/>
      <c r="J843" s="221">
        <f>ROUND(I843*H843,2)</f>
        <v>0</v>
      </c>
      <c r="K843" s="217" t="s">
        <v>199</v>
      </c>
      <c r="L843" s="47"/>
      <c r="M843" s="222" t="s">
        <v>19</v>
      </c>
      <c r="N843" s="223" t="s">
        <v>43</v>
      </c>
      <c r="O843" s="87"/>
      <c r="P843" s="224">
        <f>O843*H843</f>
        <v>0</v>
      </c>
      <c r="Q843" s="224">
        <v>8.0000000000000007E-05</v>
      </c>
      <c r="R843" s="224">
        <f>Q843*H843</f>
        <v>0.00048000000000000007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321</v>
      </c>
      <c r="AT843" s="226" t="s">
        <v>195</v>
      </c>
      <c r="AU843" s="226" t="s">
        <v>84</v>
      </c>
      <c r="AY843" s="20" t="s">
        <v>192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84</v>
      </c>
      <c r="BK843" s="227">
        <f>ROUND(I843*H843,2)</f>
        <v>0</v>
      </c>
      <c r="BL843" s="20" t="s">
        <v>321</v>
      </c>
      <c r="BM843" s="226" t="s">
        <v>789</v>
      </c>
    </row>
    <row r="844" s="2" customFormat="1">
      <c r="A844" s="41"/>
      <c r="B844" s="42"/>
      <c r="C844" s="43"/>
      <c r="D844" s="228" t="s">
        <v>202</v>
      </c>
      <c r="E844" s="43"/>
      <c r="F844" s="229" t="s">
        <v>790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202</v>
      </c>
      <c r="AU844" s="20" t="s">
        <v>84</v>
      </c>
    </row>
    <row r="845" s="13" customFormat="1">
      <c r="A845" s="13"/>
      <c r="B845" s="233"/>
      <c r="C845" s="234"/>
      <c r="D845" s="235" t="s">
        <v>204</v>
      </c>
      <c r="E845" s="236" t="s">
        <v>19</v>
      </c>
      <c r="F845" s="237" t="s">
        <v>205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204</v>
      </c>
      <c r="AU845" s="243" t="s">
        <v>84</v>
      </c>
      <c r="AV845" s="13" t="s">
        <v>78</v>
      </c>
      <c r="AW845" s="13" t="s">
        <v>33</v>
      </c>
      <c r="AX845" s="13" t="s">
        <v>71</v>
      </c>
      <c r="AY845" s="243" t="s">
        <v>192</v>
      </c>
    </row>
    <row r="846" s="13" customFormat="1">
      <c r="A846" s="13"/>
      <c r="B846" s="233"/>
      <c r="C846" s="234"/>
      <c r="D846" s="235" t="s">
        <v>204</v>
      </c>
      <c r="E846" s="236" t="s">
        <v>19</v>
      </c>
      <c r="F846" s="237" t="s">
        <v>791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204</v>
      </c>
      <c r="AU846" s="243" t="s">
        <v>84</v>
      </c>
      <c r="AV846" s="13" t="s">
        <v>78</v>
      </c>
      <c r="AW846" s="13" t="s">
        <v>33</v>
      </c>
      <c r="AX846" s="13" t="s">
        <v>71</v>
      </c>
      <c r="AY846" s="243" t="s">
        <v>192</v>
      </c>
    </row>
    <row r="847" s="14" customFormat="1">
      <c r="A847" s="14"/>
      <c r="B847" s="244"/>
      <c r="C847" s="245"/>
      <c r="D847" s="235" t="s">
        <v>204</v>
      </c>
      <c r="E847" s="246" t="s">
        <v>19</v>
      </c>
      <c r="F847" s="247" t="s">
        <v>792</v>
      </c>
      <c r="G847" s="245"/>
      <c r="H847" s="248">
        <v>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204</v>
      </c>
      <c r="AU847" s="254" t="s">
        <v>84</v>
      </c>
      <c r="AV847" s="14" t="s">
        <v>84</v>
      </c>
      <c r="AW847" s="14" t="s">
        <v>33</v>
      </c>
      <c r="AX847" s="14" t="s">
        <v>71</v>
      </c>
      <c r="AY847" s="254" t="s">
        <v>192</v>
      </c>
    </row>
    <row r="848" s="15" customFormat="1">
      <c r="A848" s="15"/>
      <c r="B848" s="255"/>
      <c r="C848" s="256"/>
      <c r="D848" s="235" t="s">
        <v>204</v>
      </c>
      <c r="E848" s="257" t="s">
        <v>19</v>
      </c>
      <c r="F848" s="258" t="s">
        <v>210</v>
      </c>
      <c r="G848" s="256"/>
      <c r="H848" s="259">
        <v>6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5" t="s">
        <v>204</v>
      </c>
      <c r="AU848" s="265" t="s">
        <v>84</v>
      </c>
      <c r="AV848" s="15" t="s">
        <v>200</v>
      </c>
      <c r="AW848" s="15" t="s">
        <v>33</v>
      </c>
      <c r="AX848" s="15" t="s">
        <v>78</v>
      </c>
      <c r="AY848" s="265" t="s">
        <v>192</v>
      </c>
    </row>
    <row r="849" s="2" customFormat="1" ht="16.5" customHeight="1">
      <c r="A849" s="41"/>
      <c r="B849" s="42"/>
      <c r="C849" s="215" t="s">
        <v>793</v>
      </c>
      <c r="D849" s="215" t="s">
        <v>195</v>
      </c>
      <c r="E849" s="216" t="s">
        <v>794</v>
      </c>
      <c r="F849" s="217" t="s">
        <v>795</v>
      </c>
      <c r="G849" s="218" t="s">
        <v>239</v>
      </c>
      <c r="H849" s="219">
        <v>6</v>
      </c>
      <c r="I849" s="220"/>
      <c r="J849" s="221">
        <f>ROUND(I849*H849,2)</f>
        <v>0</v>
      </c>
      <c r="K849" s="217" t="s">
        <v>199</v>
      </c>
      <c r="L849" s="47"/>
      <c r="M849" s="222" t="s">
        <v>19</v>
      </c>
      <c r="N849" s="223" t="s">
        <v>43</v>
      </c>
      <c r="O849" s="87"/>
      <c r="P849" s="224">
        <f>O849*H849</f>
        <v>0</v>
      </c>
      <c r="Q849" s="224">
        <v>0.00013999999999999999</v>
      </c>
      <c r="R849" s="224">
        <f>Q849*H849</f>
        <v>0.00083999999999999993</v>
      </c>
      <c r="S849" s="224">
        <v>0</v>
      </c>
      <c r="T849" s="225">
        <f>S849*H849</f>
        <v>0</v>
      </c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R849" s="226" t="s">
        <v>321</v>
      </c>
      <c r="AT849" s="226" t="s">
        <v>195</v>
      </c>
      <c r="AU849" s="226" t="s">
        <v>84</v>
      </c>
      <c r="AY849" s="20" t="s">
        <v>192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20" t="s">
        <v>84</v>
      </c>
      <c r="BK849" s="227">
        <f>ROUND(I849*H849,2)</f>
        <v>0</v>
      </c>
      <c r="BL849" s="20" t="s">
        <v>321</v>
      </c>
      <c r="BM849" s="226" t="s">
        <v>796</v>
      </c>
    </row>
    <row r="850" s="2" customFormat="1">
      <c r="A850" s="41"/>
      <c r="B850" s="42"/>
      <c r="C850" s="43"/>
      <c r="D850" s="228" t="s">
        <v>202</v>
      </c>
      <c r="E850" s="43"/>
      <c r="F850" s="229" t="s">
        <v>797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202</v>
      </c>
      <c r="AU850" s="20" t="s">
        <v>84</v>
      </c>
    </row>
    <row r="851" s="13" customFormat="1">
      <c r="A851" s="13"/>
      <c r="B851" s="233"/>
      <c r="C851" s="234"/>
      <c r="D851" s="235" t="s">
        <v>204</v>
      </c>
      <c r="E851" s="236" t="s">
        <v>19</v>
      </c>
      <c r="F851" s="237" t="s">
        <v>205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204</v>
      </c>
      <c r="AU851" s="243" t="s">
        <v>84</v>
      </c>
      <c r="AV851" s="13" t="s">
        <v>78</v>
      </c>
      <c r="AW851" s="13" t="s">
        <v>33</v>
      </c>
      <c r="AX851" s="13" t="s">
        <v>71</v>
      </c>
      <c r="AY851" s="243" t="s">
        <v>192</v>
      </c>
    </row>
    <row r="852" s="13" customFormat="1">
      <c r="A852" s="13"/>
      <c r="B852" s="233"/>
      <c r="C852" s="234"/>
      <c r="D852" s="235" t="s">
        <v>204</v>
      </c>
      <c r="E852" s="236" t="s">
        <v>19</v>
      </c>
      <c r="F852" s="237" t="s">
        <v>791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204</v>
      </c>
      <c r="AU852" s="243" t="s">
        <v>84</v>
      </c>
      <c r="AV852" s="13" t="s">
        <v>78</v>
      </c>
      <c r="AW852" s="13" t="s">
        <v>33</v>
      </c>
      <c r="AX852" s="13" t="s">
        <v>71</v>
      </c>
      <c r="AY852" s="243" t="s">
        <v>192</v>
      </c>
    </row>
    <row r="853" s="14" customFormat="1">
      <c r="A853" s="14"/>
      <c r="B853" s="244"/>
      <c r="C853" s="245"/>
      <c r="D853" s="235" t="s">
        <v>204</v>
      </c>
      <c r="E853" s="246" t="s">
        <v>19</v>
      </c>
      <c r="F853" s="247" t="s">
        <v>792</v>
      </c>
      <c r="G853" s="245"/>
      <c r="H853" s="248">
        <v>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204</v>
      </c>
      <c r="AU853" s="254" t="s">
        <v>84</v>
      </c>
      <c r="AV853" s="14" t="s">
        <v>84</v>
      </c>
      <c r="AW853" s="14" t="s">
        <v>33</v>
      </c>
      <c r="AX853" s="14" t="s">
        <v>71</v>
      </c>
      <c r="AY853" s="254" t="s">
        <v>192</v>
      </c>
    </row>
    <row r="854" s="15" customFormat="1">
      <c r="A854" s="15"/>
      <c r="B854" s="255"/>
      <c r="C854" s="256"/>
      <c r="D854" s="235" t="s">
        <v>204</v>
      </c>
      <c r="E854" s="257" t="s">
        <v>19</v>
      </c>
      <c r="F854" s="258" t="s">
        <v>210</v>
      </c>
      <c r="G854" s="256"/>
      <c r="H854" s="259">
        <v>6</v>
      </c>
      <c r="I854" s="260"/>
      <c r="J854" s="256"/>
      <c r="K854" s="256"/>
      <c r="L854" s="261"/>
      <c r="M854" s="262"/>
      <c r="N854" s="263"/>
      <c r="O854" s="263"/>
      <c r="P854" s="263"/>
      <c r="Q854" s="263"/>
      <c r="R854" s="263"/>
      <c r="S854" s="263"/>
      <c r="T854" s="264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5" t="s">
        <v>204</v>
      </c>
      <c r="AU854" s="265" t="s">
        <v>84</v>
      </c>
      <c r="AV854" s="15" t="s">
        <v>200</v>
      </c>
      <c r="AW854" s="15" t="s">
        <v>33</v>
      </c>
      <c r="AX854" s="15" t="s">
        <v>78</v>
      </c>
      <c r="AY854" s="265" t="s">
        <v>192</v>
      </c>
    </row>
    <row r="855" s="2" customFormat="1" ht="16.5" customHeight="1">
      <c r="A855" s="41"/>
      <c r="B855" s="42"/>
      <c r="C855" s="215" t="s">
        <v>798</v>
      </c>
      <c r="D855" s="215" t="s">
        <v>195</v>
      </c>
      <c r="E855" s="216" t="s">
        <v>799</v>
      </c>
      <c r="F855" s="217" t="s">
        <v>800</v>
      </c>
      <c r="G855" s="218" t="s">
        <v>239</v>
      </c>
      <c r="H855" s="219">
        <v>6</v>
      </c>
      <c r="I855" s="220"/>
      <c r="J855" s="221">
        <f>ROUND(I855*H855,2)</f>
        <v>0</v>
      </c>
      <c r="K855" s="217" t="s">
        <v>199</v>
      </c>
      <c r="L855" s="47"/>
      <c r="M855" s="222" t="s">
        <v>19</v>
      </c>
      <c r="N855" s="223" t="s">
        <v>43</v>
      </c>
      <c r="O855" s="87"/>
      <c r="P855" s="224">
        <f>O855*H855</f>
        <v>0</v>
      </c>
      <c r="Q855" s="224">
        <v>0.00012</v>
      </c>
      <c r="R855" s="224">
        <f>Q855*H855</f>
        <v>0.00072000000000000005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321</v>
      </c>
      <c r="AT855" s="226" t="s">
        <v>195</v>
      </c>
      <c r="AU855" s="226" t="s">
        <v>84</v>
      </c>
      <c r="AY855" s="20" t="s">
        <v>192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84</v>
      </c>
      <c r="BK855" s="227">
        <f>ROUND(I855*H855,2)</f>
        <v>0</v>
      </c>
      <c r="BL855" s="20" t="s">
        <v>321</v>
      </c>
      <c r="BM855" s="226" t="s">
        <v>801</v>
      </c>
    </row>
    <row r="856" s="2" customFormat="1">
      <c r="A856" s="41"/>
      <c r="B856" s="42"/>
      <c r="C856" s="43"/>
      <c r="D856" s="228" t="s">
        <v>202</v>
      </c>
      <c r="E856" s="43"/>
      <c r="F856" s="229" t="s">
        <v>802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202</v>
      </c>
      <c r="AU856" s="20" t="s">
        <v>84</v>
      </c>
    </row>
    <row r="857" s="13" customFormat="1">
      <c r="A857" s="13"/>
      <c r="B857" s="233"/>
      <c r="C857" s="234"/>
      <c r="D857" s="235" t="s">
        <v>204</v>
      </c>
      <c r="E857" s="236" t="s">
        <v>19</v>
      </c>
      <c r="F857" s="237" t="s">
        <v>205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204</v>
      </c>
      <c r="AU857" s="243" t="s">
        <v>84</v>
      </c>
      <c r="AV857" s="13" t="s">
        <v>78</v>
      </c>
      <c r="AW857" s="13" t="s">
        <v>33</v>
      </c>
      <c r="AX857" s="13" t="s">
        <v>71</v>
      </c>
      <c r="AY857" s="243" t="s">
        <v>192</v>
      </c>
    </row>
    <row r="858" s="13" customFormat="1">
      <c r="A858" s="13"/>
      <c r="B858" s="233"/>
      <c r="C858" s="234"/>
      <c r="D858" s="235" t="s">
        <v>204</v>
      </c>
      <c r="E858" s="236" t="s">
        <v>19</v>
      </c>
      <c r="F858" s="237" t="s">
        <v>791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204</v>
      </c>
      <c r="AU858" s="243" t="s">
        <v>84</v>
      </c>
      <c r="AV858" s="13" t="s">
        <v>78</v>
      </c>
      <c r="AW858" s="13" t="s">
        <v>33</v>
      </c>
      <c r="AX858" s="13" t="s">
        <v>71</v>
      </c>
      <c r="AY858" s="243" t="s">
        <v>192</v>
      </c>
    </row>
    <row r="859" s="14" customFormat="1">
      <c r="A859" s="14"/>
      <c r="B859" s="244"/>
      <c r="C859" s="245"/>
      <c r="D859" s="235" t="s">
        <v>204</v>
      </c>
      <c r="E859" s="246" t="s">
        <v>19</v>
      </c>
      <c r="F859" s="247" t="s">
        <v>792</v>
      </c>
      <c r="G859" s="245"/>
      <c r="H859" s="248">
        <v>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204</v>
      </c>
      <c r="AU859" s="254" t="s">
        <v>84</v>
      </c>
      <c r="AV859" s="14" t="s">
        <v>84</v>
      </c>
      <c r="AW859" s="14" t="s">
        <v>33</v>
      </c>
      <c r="AX859" s="14" t="s">
        <v>71</v>
      </c>
      <c r="AY859" s="254" t="s">
        <v>192</v>
      </c>
    </row>
    <row r="860" s="15" customFormat="1">
      <c r="A860" s="15"/>
      <c r="B860" s="255"/>
      <c r="C860" s="256"/>
      <c r="D860" s="235" t="s">
        <v>204</v>
      </c>
      <c r="E860" s="257" t="s">
        <v>19</v>
      </c>
      <c r="F860" s="258" t="s">
        <v>210</v>
      </c>
      <c r="G860" s="256"/>
      <c r="H860" s="259">
        <v>6</v>
      </c>
      <c r="I860" s="260"/>
      <c r="J860" s="256"/>
      <c r="K860" s="256"/>
      <c r="L860" s="261"/>
      <c r="M860" s="262"/>
      <c r="N860" s="263"/>
      <c r="O860" s="263"/>
      <c r="P860" s="263"/>
      <c r="Q860" s="263"/>
      <c r="R860" s="263"/>
      <c r="S860" s="263"/>
      <c r="T860" s="264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5" t="s">
        <v>204</v>
      </c>
      <c r="AU860" s="265" t="s">
        <v>84</v>
      </c>
      <c r="AV860" s="15" t="s">
        <v>200</v>
      </c>
      <c r="AW860" s="15" t="s">
        <v>33</v>
      </c>
      <c r="AX860" s="15" t="s">
        <v>78</v>
      </c>
      <c r="AY860" s="265" t="s">
        <v>192</v>
      </c>
    </row>
    <row r="861" s="12" customFormat="1" ht="22.8" customHeight="1">
      <c r="A861" s="12"/>
      <c r="B861" s="199"/>
      <c r="C861" s="200"/>
      <c r="D861" s="201" t="s">
        <v>70</v>
      </c>
      <c r="E861" s="213" t="s">
        <v>803</v>
      </c>
      <c r="F861" s="213" t="s">
        <v>804</v>
      </c>
      <c r="G861" s="200"/>
      <c r="H861" s="200"/>
      <c r="I861" s="203"/>
      <c r="J861" s="214">
        <f>BK861</f>
        <v>0</v>
      </c>
      <c r="K861" s="200"/>
      <c r="L861" s="205"/>
      <c r="M861" s="206"/>
      <c r="N861" s="207"/>
      <c r="O861" s="207"/>
      <c r="P861" s="208">
        <f>SUM(P862:P931)</f>
        <v>0</v>
      </c>
      <c r="Q861" s="207"/>
      <c r="R861" s="208">
        <f>SUM(R862:R931)</f>
        <v>0.034785999999999997</v>
      </c>
      <c r="S861" s="207"/>
      <c r="T861" s="209">
        <f>SUM(T862:T931)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10" t="s">
        <v>84</v>
      </c>
      <c r="AT861" s="211" t="s">
        <v>70</v>
      </c>
      <c r="AU861" s="211" t="s">
        <v>78</v>
      </c>
      <c r="AY861" s="210" t="s">
        <v>192</v>
      </c>
      <c r="BK861" s="212">
        <f>SUM(BK862:BK931)</f>
        <v>0</v>
      </c>
    </row>
    <row r="862" s="2" customFormat="1" ht="16.5" customHeight="1">
      <c r="A862" s="41"/>
      <c r="B862" s="42"/>
      <c r="C862" s="215" t="s">
        <v>805</v>
      </c>
      <c r="D862" s="215" t="s">
        <v>195</v>
      </c>
      <c r="E862" s="216" t="s">
        <v>806</v>
      </c>
      <c r="F862" s="217" t="s">
        <v>807</v>
      </c>
      <c r="G862" s="218" t="s">
        <v>239</v>
      </c>
      <c r="H862" s="219">
        <v>69.572000000000003</v>
      </c>
      <c r="I862" s="220"/>
      <c r="J862" s="221">
        <f>ROUND(I862*H862,2)</f>
        <v>0</v>
      </c>
      <c r="K862" s="217" t="s">
        <v>199</v>
      </c>
      <c r="L862" s="47"/>
      <c r="M862" s="222" t="s">
        <v>19</v>
      </c>
      <c r="N862" s="223" t="s">
        <v>43</v>
      </c>
      <c r="O862" s="87"/>
      <c r="P862" s="224">
        <f>O862*H862</f>
        <v>0</v>
      </c>
      <c r="Q862" s="224">
        <v>0.00021000000000000001</v>
      </c>
      <c r="R862" s="224">
        <f>Q862*H862</f>
        <v>0.014610120000000001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321</v>
      </c>
      <c r="AT862" s="226" t="s">
        <v>195</v>
      </c>
      <c r="AU862" s="226" t="s">
        <v>84</v>
      </c>
      <c r="AY862" s="20" t="s">
        <v>192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84</v>
      </c>
      <c r="BK862" s="227">
        <f>ROUND(I862*H862,2)</f>
        <v>0</v>
      </c>
      <c r="BL862" s="20" t="s">
        <v>321</v>
      </c>
      <c r="BM862" s="226" t="s">
        <v>808</v>
      </c>
    </row>
    <row r="863" s="2" customFormat="1">
      <c r="A863" s="41"/>
      <c r="B863" s="42"/>
      <c r="C863" s="43"/>
      <c r="D863" s="228" t="s">
        <v>202</v>
      </c>
      <c r="E863" s="43"/>
      <c r="F863" s="229" t="s">
        <v>809</v>
      </c>
      <c r="G863" s="43"/>
      <c r="H863" s="43"/>
      <c r="I863" s="230"/>
      <c r="J863" s="43"/>
      <c r="K863" s="43"/>
      <c r="L863" s="47"/>
      <c r="M863" s="231"/>
      <c r="N863" s="232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202</v>
      </c>
      <c r="AU863" s="20" t="s">
        <v>84</v>
      </c>
    </row>
    <row r="864" s="13" customFormat="1">
      <c r="A864" s="13"/>
      <c r="B864" s="233"/>
      <c r="C864" s="234"/>
      <c r="D864" s="235" t="s">
        <v>204</v>
      </c>
      <c r="E864" s="236" t="s">
        <v>19</v>
      </c>
      <c r="F864" s="237" t="s">
        <v>205</v>
      </c>
      <c r="G864" s="234"/>
      <c r="H864" s="236" t="s">
        <v>19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204</v>
      </c>
      <c r="AU864" s="243" t="s">
        <v>84</v>
      </c>
      <c r="AV864" s="13" t="s">
        <v>78</v>
      </c>
      <c r="AW864" s="13" t="s">
        <v>33</v>
      </c>
      <c r="AX864" s="13" t="s">
        <v>71</v>
      </c>
      <c r="AY864" s="243" t="s">
        <v>192</v>
      </c>
    </row>
    <row r="865" s="13" customFormat="1">
      <c r="A865" s="13"/>
      <c r="B865" s="233"/>
      <c r="C865" s="234"/>
      <c r="D865" s="235" t="s">
        <v>204</v>
      </c>
      <c r="E865" s="236" t="s">
        <v>19</v>
      </c>
      <c r="F865" s="237" t="s">
        <v>268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204</v>
      </c>
      <c r="AU865" s="243" t="s">
        <v>84</v>
      </c>
      <c r="AV865" s="13" t="s">
        <v>78</v>
      </c>
      <c r="AW865" s="13" t="s">
        <v>33</v>
      </c>
      <c r="AX865" s="13" t="s">
        <v>71</v>
      </c>
      <c r="AY865" s="243" t="s">
        <v>192</v>
      </c>
    </row>
    <row r="866" s="14" customFormat="1">
      <c r="A866" s="14"/>
      <c r="B866" s="244"/>
      <c r="C866" s="245"/>
      <c r="D866" s="235" t="s">
        <v>204</v>
      </c>
      <c r="E866" s="246" t="s">
        <v>19</v>
      </c>
      <c r="F866" s="247" t="s">
        <v>269</v>
      </c>
      <c r="G866" s="245"/>
      <c r="H866" s="248">
        <v>3.1699999999999999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204</v>
      </c>
      <c r="AU866" s="254" t="s">
        <v>84</v>
      </c>
      <c r="AV866" s="14" t="s">
        <v>84</v>
      </c>
      <c r="AW866" s="14" t="s">
        <v>33</v>
      </c>
      <c r="AX866" s="14" t="s">
        <v>71</v>
      </c>
      <c r="AY866" s="254" t="s">
        <v>192</v>
      </c>
    </row>
    <row r="867" s="13" customFormat="1">
      <c r="A867" s="13"/>
      <c r="B867" s="233"/>
      <c r="C867" s="234"/>
      <c r="D867" s="235" t="s">
        <v>204</v>
      </c>
      <c r="E867" s="236" t="s">
        <v>19</v>
      </c>
      <c r="F867" s="237" t="s">
        <v>280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204</v>
      </c>
      <c r="AU867" s="243" t="s">
        <v>84</v>
      </c>
      <c r="AV867" s="13" t="s">
        <v>78</v>
      </c>
      <c r="AW867" s="13" t="s">
        <v>33</v>
      </c>
      <c r="AX867" s="13" t="s">
        <v>71</v>
      </c>
      <c r="AY867" s="243" t="s">
        <v>192</v>
      </c>
    </row>
    <row r="868" s="14" customFormat="1">
      <c r="A868" s="14"/>
      <c r="B868" s="244"/>
      <c r="C868" s="245"/>
      <c r="D868" s="235" t="s">
        <v>204</v>
      </c>
      <c r="E868" s="246" t="s">
        <v>19</v>
      </c>
      <c r="F868" s="247" t="s">
        <v>281</v>
      </c>
      <c r="G868" s="245"/>
      <c r="H868" s="248">
        <v>2.6699999999999999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204</v>
      </c>
      <c r="AU868" s="254" t="s">
        <v>84</v>
      </c>
      <c r="AV868" s="14" t="s">
        <v>84</v>
      </c>
      <c r="AW868" s="14" t="s">
        <v>33</v>
      </c>
      <c r="AX868" s="14" t="s">
        <v>71</v>
      </c>
      <c r="AY868" s="254" t="s">
        <v>192</v>
      </c>
    </row>
    <row r="869" s="13" customFormat="1">
      <c r="A869" s="13"/>
      <c r="B869" s="233"/>
      <c r="C869" s="234"/>
      <c r="D869" s="235" t="s">
        <v>204</v>
      </c>
      <c r="E869" s="236" t="s">
        <v>19</v>
      </c>
      <c r="F869" s="237" t="s">
        <v>282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204</v>
      </c>
      <c r="AU869" s="243" t="s">
        <v>84</v>
      </c>
      <c r="AV869" s="13" t="s">
        <v>78</v>
      </c>
      <c r="AW869" s="13" t="s">
        <v>33</v>
      </c>
      <c r="AX869" s="13" t="s">
        <v>71</v>
      </c>
      <c r="AY869" s="243" t="s">
        <v>192</v>
      </c>
    </row>
    <row r="870" s="14" customFormat="1">
      <c r="A870" s="14"/>
      <c r="B870" s="244"/>
      <c r="C870" s="245"/>
      <c r="D870" s="235" t="s">
        <v>204</v>
      </c>
      <c r="E870" s="246" t="s">
        <v>19</v>
      </c>
      <c r="F870" s="247" t="s">
        <v>283</v>
      </c>
      <c r="G870" s="245"/>
      <c r="H870" s="248">
        <v>13.079000000000001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204</v>
      </c>
      <c r="AU870" s="254" t="s">
        <v>84</v>
      </c>
      <c r="AV870" s="14" t="s">
        <v>84</v>
      </c>
      <c r="AW870" s="14" t="s">
        <v>33</v>
      </c>
      <c r="AX870" s="14" t="s">
        <v>71</v>
      </c>
      <c r="AY870" s="254" t="s">
        <v>192</v>
      </c>
    </row>
    <row r="871" s="14" customFormat="1">
      <c r="A871" s="14"/>
      <c r="B871" s="244"/>
      <c r="C871" s="245"/>
      <c r="D871" s="235" t="s">
        <v>204</v>
      </c>
      <c r="E871" s="246" t="s">
        <v>19</v>
      </c>
      <c r="F871" s="247" t="s">
        <v>284</v>
      </c>
      <c r="G871" s="245"/>
      <c r="H871" s="248">
        <v>0.54900000000000004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204</v>
      </c>
      <c r="AU871" s="254" t="s">
        <v>84</v>
      </c>
      <c r="AV871" s="14" t="s">
        <v>84</v>
      </c>
      <c r="AW871" s="14" t="s">
        <v>33</v>
      </c>
      <c r="AX871" s="14" t="s">
        <v>71</v>
      </c>
      <c r="AY871" s="254" t="s">
        <v>192</v>
      </c>
    </row>
    <row r="872" s="16" customFormat="1">
      <c r="A872" s="16"/>
      <c r="B872" s="276"/>
      <c r="C872" s="277"/>
      <c r="D872" s="235" t="s">
        <v>204</v>
      </c>
      <c r="E872" s="278" t="s">
        <v>19</v>
      </c>
      <c r="F872" s="279" t="s">
        <v>246</v>
      </c>
      <c r="G872" s="277"/>
      <c r="H872" s="280">
        <v>19.468</v>
      </c>
      <c r="I872" s="281"/>
      <c r="J872" s="277"/>
      <c r="K872" s="277"/>
      <c r="L872" s="282"/>
      <c r="M872" s="283"/>
      <c r="N872" s="284"/>
      <c r="O872" s="284"/>
      <c r="P872" s="284"/>
      <c r="Q872" s="284"/>
      <c r="R872" s="284"/>
      <c r="S872" s="284"/>
      <c r="T872" s="285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86" t="s">
        <v>204</v>
      </c>
      <c r="AU872" s="286" t="s">
        <v>84</v>
      </c>
      <c r="AV872" s="16" t="s">
        <v>193</v>
      </c>
      <c r="AW872" s="16" t="s">
        <v>33</v>
      </c>
      <c r="AX872" s="16" t="s">
        <v>71</v>
      </c>
      <c r="AY872" s="286" t="s">
        <v>192</v>
      </c>
    </row>
    <row r="873" s="13" customFormat="1">
      <c r="A873" s="13"/>
      <c r="B873" s="233"/>
      <c r="C873" s="234"/>
      <c r="D873" s="235" t="s">
        <v>204</v>
      </c>
      <c r="E873" s="236" t="s">
        <v>19</v>
      </c>
      <c r="F873" s="237" t="s">
        <v>280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204</v>
      </c>
      <c r="AU873" s="243" t="s">
        <v>84</v>
      </c>
      <c r="AV873" s="13" t="s">
        <v>78</v>
      </c>
      <c r="AW873" s="13" t="s">
        <v>33</v>
      </c>
      <c r="AX873" s="13" t="s">
        <v>71</v>
      </c>
      <c r="AY873" s="243" t="s">
        <v>192</v>
      </c>
    </row>
    <row r="874" s="14" customFormat="1">
      <c r="A874" s="14"/>
      <c r="B874" s="244"/>
      <c r="C874" s="245"/>
      <c r="D874" s="235" t="s">
        <v>204</v>
      </c>
      <c r="E874" s="246" t="s">
        <v>19</v>
      </c>
      <c r="F874" s="247" t="s">
        <v>289</v>
      </c>
      <c r="G874" s="245"/>
      <c r="H874" s="248">
        <v>3.21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204</v>
      </c>
      <c r="AU874" s="254" t="s">
        <v>84</v>
      </c>
      <c r="AV874" s="14" t="s">
        <v>84</v>
      </c>
      <c r="AW874" s="14" t="s">
        <v>33</v>
      </c>
      <c r="AX874" s="14" t="s">
        <v>71</v>
      </c>
      <c r="AY874" s="254" t="s">
        <v>192</v>
      </c>
    </row>
    <row r="875" s="14" customFormat="1">
      <c r="A875" s="14"/>
      <c r="B875" s="244"/>
      <c r="C875" s="245"/>
      <c r="D875" s="235" t="s">
        <v>204</v>
      </c>
      <c r="E875" s="246" t="s">
        <v>19</v>
      </c>
      <c r="F875" s="247" t="s">
        <v>290</v>
      </c>
      <c r="G875" s="245"/>
      <c r="H875" s="248">
        <v>-1.1819999999999999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204</v>
      </c>
      <c r="AU875" s="254" t="s">
        <v>84</v>
      </c>
      <c r="AV875" s="14" t="s">
        <v>84</v>
      </c>
      <c r="AW875" s="14" t="s">
        <v>33</v>
      </c>
      <c r="AX875" s="14" t="s">
        <v>71</v>
      </c>
      <c r="AY875" s="254" t="s">
        <v>192</v>
      </c>
    </row>
    <row r="876" s="14" customFormat="1">
      <c r="A876" s="14"/>
      <c r="B876" s="244"/>
      <c r="C876" s="245"/>
      <c r="D876" s="235" t="s">
        <v>204</v>
      </c>
      <c r="E876" s="246" t="s">
        <v>19</v>
      </c>
      <c r="F876" s="247" t="s">
        <v>291</v>
      </c>
      <c r="G876" s="245"/>
      <c r="H876" s="248">
        <v>1.8340000000000001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204</v>
      </c>
      <c r="AU876" s="254" t="s">
        <v>84</v>
      </c>
      <c r="AV876" s="14" t="s">
        <v>84</v>
      </c>
      <c r="AW876" s="14" t="s">
        <v>33</v>
      </c>
      <c r="AX876" s="14" t="s">
        <v>71</v>
      </c>
      <c r="AY876" s="254" t="s">
        <v>192</v>
      </c>
    </row>
    <row r="877" s="13" customFormat="1">
      <c r="A877" s="13"/>
      <c r="B877" s="233"/>
      <c r="C877" s="234"/>
      <c r="D877" s="235" t="s">
        <v>204</v>
      </c>
      <c r="E877" s="236" t="s">
        <v>19</v>
      </c>
      <c r="F877" s="237" t="s">
        <v>268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204</v>
      </c>
      <c r="AU877" s="243" t="s">
        <v>84</v>
      </c>
      <c r="AV877" s="13" t="s">
        <v>78</v>
      </c>
      <c r="AW877" s="13" t="s">
        <v>33</v>
      </c>
      <c r="AX877" s="13" t="s">
        <v>71</v>
      </c>
      <c r="AY877" s="243" t="s">
        <v>192</v>
      </c>
    </row>
    <row r="878" s="14" customFormat="1">
      <c r="A878" s="14"/>
      <c r="B878" s="244"/>
      <c r="C878" s="245"/>
      <c r="D878" s="235" t="s">
        <v>204</v>
      </c>
      <c r="E878" s="246" t="s">
        <v>19</v>
      </c>
      <c r="F878" s="247" t="s">
        <v>315</v>
      </c>
      <c r="G878" s="245"/>
      <c r="H878" s="248">
        <v>6.3390000000000004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204</v>
      </c>
      <c r="AU878" s="254" t="s">
        <v>84</v>
      </c>
      <c r="AV878" s="14" t="s">
        <v>84</v>
      </c>
      <c r="AW878" s="14" t="s">
        <v>33</v>
      </c>
      <c r="AX878" s="14" t="s">
        <v>71</v>
      </c>
      <c r="AY878" s="254" t="s">
        <v>192</v>
      </c>
    </row>
    <row r="879" s="14" customFormat="1">
      <c r="A879" s="14"/>
      <c r="B879" s="244"/>
      <c r="C879" s="245"/>
      <c r="D879" s="235" t="s">
        <v>204</v>
      </c>
      <c r="E879" s="246" t="s">
        <v>19</v>
      </c>
      <c r="F879" s="247" t="s">
        <v>316</v>
      </c>
      <c r="G879" s="245"/>
      <c r="H879" s="248">
        <v>-0.59999999999999998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204</v>
      </c>
      <c r="AU879" s="254" t="s">
        <v>84</v>
      </c>
      <c r="AV879" s="14" t="s">
        <v>84</v>
      </c>
      <c r="AW879" s="14" t="s">
        <v>33</v>
      </c>
      <c r="AX879" s="14" t="s">
        <v>71</v>
      </c>
      <c r="AY879" s="254" t="s">
        <v>192</v>
      </c>
    </row>
    <row r="880" s="14" customFormat="1">
      <c r="A880" s="14"/>
      <c r="B880" s="244"/>
      <c r="C880" s="245"/>
      <c r="D880" s="235" t="s">
        <v>204</v>
      </c>
      <c r="E880" s="246" t="s">
        <v>19</v>
      </c>
      <c r="F880" s="247" t="s">
        <v>317</v>
      </c>
      <c r="G880" s="245"/>
      <c r="H880" s="248">
        <v>1.046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204</v>
      </c>
      <c r="AU880" s="254" t="s">
        <v>84</v>
      </c>
      <c r="AV880" s="14" t="s">
        <v>84</v>
      </c>
      <c r="AW880" s="14" t="s">
        <v>33</v>
      </c>
      <c r="AX880" s="14" t="s">
        <v>71</v>
      </c>
      <c r="AY880" s="254" t="s">
        <v>192</v>
      </c>
    </row>
    <row r="881" s="13" customFormat="1">
      <c r="A881" s="13"/>
      <c r="B881" s="233"/>
      <c r="C881" s="234"/>
      <c r="D881" s="235" t="s">
        <v>204</v>
      </c>
      <c r="E881" s="236" t="s">
        <v>19</v>
      </c>
      <c r="F881" s="237" t="s">
        <v>282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204</v>
      </c>
      <c r="AU881" s="243" t="s">
        <v>84</v>
      </c>
      <c r="AV881" s="13" t="s">
        <v>78</v>
      </c>
      <c r="AW881" s="13" t="s">
        <v>33</v>
      </c>
      <c r="AX881" s="13" t="s">
        <v>71</v>
      </c>
      <c r="AY881" s="243" t="s">
        <v>192</v>
      </c>
    </row>
    <row r="882" s="14" customFormat="1">
      <c r="A882" s="14"/>
      <c r="B882" s="244"/>
      <c r="C882" s="245"/>
      <c r="D882" s="235" t="s">
        <v>204</v>
      </c>
      <c r="E882" s="246" t="s">
        <v>19</v>
      </c>
      <c r="F882" s="247" t="s">
        <v>318</v>
      </c>
      <c r="G882" s="245"/>
      <c r="H882" s="248">
        <v>0.33600000000000002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204</v>
      </c>
      <c r="AU882" s="254" t="s">
        <v>84</v>
      </c>
      <c r="AV882" s="14" t="s">
        <v>84</v>
      </c>
      <c r="AW882" s="14" t="s">
        <v>33</v>
      </c>
      <c r="AX882" s="14" t="s">
        <v>71</v>
      </c>
      <c r="AY882" s="254" t="s">
        <v>192</v>
      </c>
    </row>
    <row r="883" s="14" customFormat="1">
      <c r="A883" s="14"/>
      <c r="B883" s="244"/>
      <c r="C883" s="245"/>
      <c r="D883" s="235" t="s">
        <v>204</v>
      </c>
      <c r="E883" s="246" t="s">
        <v>19</v>
      </c>
      <c r="F883" s="247" t="s">
        <v>319</v>
      </c>
      <c r="G883" s="245"/>
      <c r="H883" s="248">
        <v>3.4220000000000002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204</v>
      </c>
      <c r="AU883" s="254" t="s">
        <v>84</v>
      </c>
      <c r="AV883" s="14" t="s">
        <v>84</v>
      </c>
      <c r="AW883" s="14" t="s">
        <v>33</v>
      </c>
      <c r="AX883" s="14" t="s">
        <v>71</v>
      </c>
      <c r="AY883" s="254" t="s">
        <v>192</v>
      </c>
    </row>
    <row r="884" s="14" customFormat="1">
      <c r="A884" s="14"/>
      <c r="B884" s="244"/>
      <c r="C884" s="245"/>
      <c r="D884" s="235" t="s">
        <v>204</v>
      </c>
      <c r="E884" s="246" t="s">
        <v>19</v>
      </c>
      <c r="F884" s="247" t="s">
        <v>299</v>
      </c>
      <c r="G884" s="245"/>
      <c r="H884" s="248">
        <v>-0.44500000000000001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204</v>
      </c>
      <c r="AU884" s="254" t="s">
        <v>84</v>
      </c>
      <c r="AV884" s="14" t="s">
        <v>84</v>
      </c>
      <c r="AW884" s="14" t="s">
        <v>33</v>
      </c>
      <c r="AX884" s="14" t="s">
        <v>71</v>
      </c>
      <c r="AY884" s="254" t="s">
        <v>192</v>
      </c>
    </row>
    <row r="885" s="14" customFormat="1">
      <c r="A885" s="14"/>
      <c r="B885" s="244"/>
      <c r="C885" s="245"/>
      <c r="D885" s="235" t="s">
        <v>204</v>
      </c>
      <c r="E885" s="246" t="s">
        <v>19</v>
      </c>
      <c r="F885" s="247" t="s">
        <v>320</v>
      </c>
      <c r="G885" s="245"/>
      <c r="H885" s="248">
        <v>1.1759999999999999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204</v>
      </c>
      <c r="AU885" s="254" t="s">
        <v>84</v>
      </c>
      <c r="AV885" s="14" t="s">
        <v>84</v>
      </c>
      <c r="AW885" s="14" t="s">
        <v>33</v>
      </c>
      <c r="AX885" s="14" t="s">
        <v>71</v>
      </c>
      <c r="AY885" s="254" t="s">
        <v>192</v>
      </c>
    </row>
    <row r="886" s="16" customFormat="1">
      <c r="A886" s="16"/>
      <c r="B886" s="276"/>
      <c r="C886" s="277"/>
      <c r="D886" s="235" t="s">
        <v>204</v>
      </c>
      <c r="E886" s="278" t="s">
        <v>19</v>
      </c>
      <c r="F886" s="279" t="s">
        <v>246</v>
      </c>
      <c r="G886" s="277"/>
      <c r="H886" s="280">
        <v>15.136000000000001</v>
      </c>
      <c r="I886" s="281"/>
      <c r="J886" s="277"/>
      <c r="K886" s="277"/>
      <c r="L886" s="282"/>
      <c r="M886" s="283"/>
      <c r="N886" s="284"/>
      <c r="O886" s="284"/>
      <c r="P886" s="284"/>
      <c r="Q886" s="284"/>
      <c r="R886" s="284"/>
      <c r="S886" s="284"/>
      <c r="T886" s="285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86" t="s">
        <v>204</v>
      </c>
      <c r="AU886" s="286" t="s">
        <v>84</v>
      </c>
      <c r="AV886" s="16" t="s">
        <v>193</v>
      </c>
      <c r="AW886" s="16" t="s">
        <v>33</v>
      </c>
      <c r="AX886" s="16" t="s">
        <v>71</v>
      </c>
      <c r="AY886" s="286" t="s">
        <v>192</v>
      </c>
    </row>
    <row r="887" s="13" customFormat="1">
      <c r="A887" s="13"/>
      <c r="B887" s="233"/>
      <c r="C887" s="234"/>
      <c r="D887" s="235" t="s">
        <v>204</v>
      </c>
      <c r="E887" s="236" t="s">
        <v>19</v>
      </c>
      <c r="F887" s="237" t="s">
        <v>280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204</v>
      </c>
      <c r="AU887" s="243" t="s">
        <v>84</v>
      </c>
      <c r="AV887" s="13" t="s">
        <v>78</v>
      </c>
      <c r="AW887" s="13" t="s">
        <v>33</v>
      </c>
      <c r="AX887" s="13" t="s">
        <v>71</v>
      </c>
      <c r="AY887" s="243" t="s">
        <v>192</v>
      </c>
    </row>
    <row r="888" s="14" customFormat="1">
      <c r="A888" s="14"/>
      <c r="B888" s="244"/>
      <c r="C888" s="245"/>
      <c r="D888" s="235" t="s">
        <v>204</v>
      </c>
      <c r="E888" s="246" t="s">
        <v>19</v>
      </c>
      <c r="F888" s="247" t="s">
        <v>327</v>
      </c>
      <c r="G888" s="245"/>
      <c r="H888" s="248">
        <v>14.776999999999999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204</v>
      </c>
      <c r="AU888" s="254" t="s">
        <v>84</v>
      </c>
      <c r="AV888" s="14" t="s">
        <v>84</v>
      </c>
      <c r="AW888" s="14" t="s">
        <v>33</v>
      </c>
      <c r="AX888" s="14" t="s">
        <v>71</v>
      </c>
      <c r="AY888" s="254" t="s">
        <v>192</v>
      </c>
    </row>
    <row r="889" s="14" customFormat="1">
      <c r="A889" s="14"/>
      <c r="B889" s="244"/>
      <c r="C889" s="245"/>
      <c r="D889" s="235" t="s">
        <v>204</v>
      </c>
      <c r="E889" s="246" t="s">
        <v>19</v>
      </c>
      <c r="F889" s="247" t="s">
        <v>328</v>
      </c>
      <c r="G889" s="245"/>
      <c r="H889" s="248">
        <v>-3.1520000000000001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204</v>
      </c>
      <c r="AU889" s="254" t="s">
        <v>84</v>
      </c>
      <c r="AV889" s="14" t="s">
        <v>84</v>
      </c>
      <c r="AW889" s="14" t="s">
        <v>33</v>
      </c>
      <c r="AX889" s="14" t="s">
        <v>71</v>
      </c>
      <c r="AY889" s="254" t="s">
        <v>192</v>
      </c>
    </row>
    <row r="890" s="13" customFormat="1">
      <c r="A890" s="13"/>
      <c r="B890" s="233"/>
      <c r="C890" s="234"/>
      <c r="D890" s="235" t="s">
        <v>204</v>
      </c>
      <c r="E890" s="236" t="s">
        <v>19</v>
      </c>
      <c r="F890" s="237" t="s">
        <v>282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204</v>
      </c>
      <c r="AU890" s="243" t="s">
        <v>84</v>
      </c>
      <c r="AV890" s="13" t="s">
        <v>78</v>
      </c>
      <c r="AW890" s="13" t="s">
        <v>33</v>
      </c>
      <c r="AX890" s="13" t="s">
        <v>71</v>
      </c>
      <c r="AY890" s="243" t="s">
        <v>192</v>
      </c>
    </row>
    <row r="891" s="14" customFormat="1">
      <c r="A891" s="14"/>
      <c r="B891" s="244"/>
      <c r="C891" s="245"/>
      <c r="D891" s="235" t="s">
        <v>204</v>
      </c>
      <c r="E891" s="246" t="s">
        <v>19</v>
      </c>
      <c r="F891" s="247" t="s">
        <v>810</v>
      </c>
      <c r="G891" s="245"/>
      <c r="H891" s="248">
        <v>29.606000000000002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204</v>
      </c>
      <c r="AU891" s="254" t="s">
        <v>84</v>
      </c>
      <c r="AV891" s="14" t="s">
        <v>84</v>
      </c>
      <c r="AW891" s="14" t="s">
        <v>33</v>
      </c>
      <c r="AX891" s="14" t="s">
        <v>71</v>
      </c>
      <c r="AY891" s="254" t="s">
        <v>192</v>
      </c>
    </row>
    <row r="892" s="14" customFormat="1">
      <c r="A892" s="14"/>
      <c r="B892" s="244"/>
      <c r="C892" s="245"/>
      <c r="D892" s="235" t="s">
        <v>204</v>
      </c>
      <c r="E892" s="246" t="s">
        <v>19</v>
      </c>
      <c r="F892" s="247" t="s">
        <v>330</v>
      </c>
      <c r="G892" s="245"/>
      <c r="H892" s="248">
        <v>1.4179999999999999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204</v>
      </c>
      <c r="AU892" s="254" t="s">
        <v>84</v>
      </c>
      <c r="AV892" s="14" t="s">
        <v>84</v>
      </c>
      <c r="AW892" s="14" t="s">
        <v>33</v>
      </c>
      <c r="AX892" s="14" t="s">
        <v>71</v>
      </c>
      <c r="AY892" s="254" t="s">
        <v>192</v>
      </c>
    </row>
    <row r="893" s="14" customFormat="1">
      <c r="A893" s="14"/>
      <c r="B893" s="244"/>
      <c r="C893" s="245"/>
      <c r="D893" s="235" t="s">
        <v>204</v>
      </c>
      <c r="E893" s="246" t="s">
        <v>19</v>
      </c>
      <c r="F893" s="247" t="s">
        <v>331</v>
      </c>
      <c r="G893" s="245"/>
      <c r="H893" s="248">
        <v>-5.6559999999999997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204</v>
      </c>
      <c r="AU893" s="254" t="s">
        <v>84</v>
      </c>
      <c r="AV893" s="14" t="s">
        <v>84</v>
      </c>
      <c r="AW893" s="14" t="s">
        <v>33</v>
      </c>
      <c r="AX893" s="14" t="s">
        <v>71</v>
      </c>
      <c r="AY893" s="254" t="s">
        <v>192</v>
      </c>
    </row>
    <row r="894" s="14" customFormat="1">
      <c r="A894" s="14"/>
      <c r="B894" s="244"/>
      <c r="C894" s="245"/>
      <c r="D894" s="235" t="s">
        <v>204</v>
      </c>
      <c r="E894" s="246" t="s">
        <v>19</v>
      </c>
      <c r="F894" s="247" t="s">
        <v>332</v>
      </c>
      <c r="G894" s="245"/>
      <c r="H894" s="248">
        <v>-2.0249999999999999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204</v>
      </c>
      <c r="AU894" s="254" t="s">
        <v>84</v>
      </c>
      <c r="AV894" s="14" t="s">
        <v>84</v>
      </c>
      <c r="AW894" s="14" t="s">
        <v>33</v>
      </c>
      <c r="AX894" s="14" t="s">
        <v>71</v>
      </c>
      <c r="AY894" s="254" t="s">
        <v>192</v>
      </c>
    </row>
    <row r="895" s="16" customFormat="1">
      <c r="A895" s="16"/>
      <c r="B895" s="276"/>
      <c r="C895" s="277"/>
      <c r="D895" s="235" t="s">
        <v>204</v>
      </c>
      <c r="E895" s="278" t="s">
        <v>19</v>
      </c>
      <c r="F895" s="279" t="s">
        <v>246</v>
      </c>
      <c r="G895" s="277"/>
      <c r="H895" s="280">
        <v>34.968000000000004</v>
      </c>
      <c r="I895" s="281"/>
      <c r="J895" s="277"/>
      <c r="K895" s="277"/>
      <c r="L895" s="282"/>
      <c r="M895" s="283"/>
      <c r="N895" s="284"/>
      <c r="O895" s="284"/>
      <c r="P895" s="284"/>
      <c r="Q895" s="284"/>
      <c r="R895" s="284"/>
      <c r="S895" s="284"/>
      <c r="T895" s="285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86" t="s">
        <v>204</v>
      </c>
      <c r="AU895" s="286" t="s">
        <v>84</v>
      </c>
      <c r="AV895" s="16" t="s">
        <v>193</v>
      </c>
      <c r="AW895" s="16" t="s">
        <v>33</v>
      </c>
      <c r="AX895" s="16" t="s">
        <v>71</v>
      </c>
      <c r="AY895" s="286" t="s">
        <v>192</v>
      </c>
    </row>
    <row r="896" s="15" customFormat="1">
      <c r="A896" s="15"/>
      <c r="B896" s="255"/>
      <c r="C896" s="256"/>
      <c r="D896" s="235" t="s">
        <v>204</v>
      </c>
      <c r="E896" s="257" t="s">
        <v>19</v>
      </c>
      <c r="F896" s="258" t="s">
        <v>210</v>
      </c>
      <c r="G896" s="256"/>
      <c r="H896" s="259">
        <v>69.572000000000003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204</v>
      </c>
      <c r="AU896" s="265" t="s">
        <v>84</v>
      </c>
      <c r="AV896" s="15" t="s">
        <v>200</v>
      </c>
      <c r="AW896" s="15" t="s">
        <v>33</v>
      </c>
      <c r="AX896" s="15" t="s">
        <v>78</v>
      </c>
      <c r="AY896" s="265" t="s">
        <v>192</v>
      </c>
    </row>
    <row r="897" s="2" customFormat="1" ht="24.15" customHeight="1">
      <c r="A897" s="41"/>
      <c r="B897" s="42"/>
      <c r="C897" s="215" t="s">
        <v>811</v>
      </c>
      <c r="D897" s="215" t="s">
        <v>195</v>
      </c>
      <c r="E897" s="216" t="s">
        <v>812</v>
      </c>
      <c r="F897" s="217" t="s">
        <v>813</v>
      </c>
      <c r="G897" s="218" t="s">
        <v>239</v>
      </c>
      <c r="H897" s="219">
        <v>69.572000000000003</v>
      </c>
      <c r="I897" s="220"/>
      <c r="J897" s="221">
        <f>ROUND(I897*H897,2)</f>
        <v>0</v>
      </c>
      <c r="K897" s="217" t="s">
        <v>199</v>
      </c>
      <c r="L897" s="47"/>
      <c r="M897" s="222" t="s">
        <v>19</v>
      </c>
      <c r="N897" s="223" t="s">
        <v>43</v>
      </c>
      <c r="O897" s="87"/>
      <c r="P897" s="224">
        <f>O897*H897</f>
        <v>0</v>
      </c>
      <c r="Q897" s="224">
        <v>0.00029</v>
      </c>
      <c r="R897" s="224">
        <f>Q897*H897</f>
        <v>0.02017588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321</v>
      </c>
      <c r="AT897" s="226" t="s">
        <v>195</v>
      </c>
      <c r="AU897" s="226" t="s">
        <v>84</v>
      </c>
      <c r="AY897" s="20" t="s">
        <v>192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84</v>
      </c>
      <c r="BK897" s="227">
        <f>ROUND(I897*H897,2)</f>
        <v>0</v>
      </c>
      <c r="BL897" s="20" t="s">
        <v>321</v>
      </c>
      <c r="BM897" s="226" t="s">
        <v>814</v>
      </c>
    </row>
    <row r="898" s="2" customFormat="1">
      <c r="A898" s="41"/>
      <c r="B898" s="42"/>
      <c r="C898" s="43"/>
      <c r="D898" s="228" t="s">
        <v>202</v>
      </c>
      <c r="E898" s="43"/>
      <c r="F898" s="229" t="s">
        <v>815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202</v>
      </c>
      <c r="AU898" s="20" t="s">
        <v>84</v>
      </c>
    </row>
    <row r="899" s="13" customFormat="1">
      <c r="A899" s="13"/>
      <c r="B899" s="233"/>
      <c r="C899" s="234"/>
      <c r="D899" s="235" t="s">
        <v>204</v>
      </c>
      <c r="E899" s="236" t="s">
        <v>19</v>
      </c>
      <c r="F899" s="237" t="s">
        <v>205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204</v>
      </c>
      <c r="AU899" s="243" t="s">
        <v>84</v>
      </c>
      <c r="AV899" s="13" t="s">
        <v>78</v>
      </c>
      <c r="AW899" s="13" t="s">
        <v>33</v>
      </c>
      <c r="AX899" s="13" t="s">
        <v>71</v>
      </c>
      <c r="AY899" s="243" t="s">
        <v>192</v>
      </c>
    </row>
    <row r="900" s="13" customFormat="1">
      <c r="A900" s="13"/>
      <c r="B900" s="233"/>
      <c r="C900" s="234"/>
      <c r="D900" s="235" t="s">
        <v>204</v>
      </c>
      <c r="E900" s="236" t="s">
        <v>19</v>
      </c>
      <c r="F900" s="237" t="s">
        <v>268</v>
      </c>
      <c r="G900" s="234"/>
      <c r="H900" s="236" t="s">
        <v>19</v>
      </c>
      <c r="I900" s="238"/>
      <c r="J900" s="234"/>
      <c r="K900" s="234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204</v>
      </c>
      <c r="AU900" s="243" t="s">
        <v>84</v>
      </c>
      <c r="AV900" s="13" t="s">
        <v>78</v>
      </c>
      <c r="AW900" s="13" t="s">
        <v>33</v>
      </c>
      <c r="AX900" s="13" t="s">
        <v>71</v>
      </c>
      <c r="AY900" s="243" t="s">
        <v>192</v>
      </c>
    </row>
    <row r="901" s="14" customFormat="1">
      <c r="A901" s="14"/>
      <c r="B901" s="244"/>
      <c r="C901" s="245"/>
      <c r="D901" s="235" t="s">
        <v>204</v>
      </c>
      <c r="E901" s="246" t="s">
        <v>19</v>
      </c>
      <c r="F901" s="247" t="s">
        <v>269</v>
      </c>
      <c r="G901" s="245"/>
      <c r="H901" s="248">
        <v>3.1699999999999999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204</v>
      </c>
      <c r="AU901" s="254" t="s">
        <v>84</v>
      </c>
      <c r="AV901" s="14" t="s">
        <v>84</v>
      </c>
      <c r="AW901" s="14" t="s">
        <v>33</v>
      </c>
      <c r="AX901" s="14" t="s">
        <v>71</v>
      </c>
      <c r="AY901" s="254" t="s">
        <v>192</v>
      </c>
    </row>
    <row r="902" s="13" customFormat="1">
      <c r="A902" s="13"/>
      <c r="B902" s="233"/>
      <c r="C902" s="234"/>
      <c r="D902" s="235" t="s">
        <v>204</v>
      </c>
      <c r="E902" s="236" t="s">
        <v>19</v>
      </c>
      <c r="F902" s="237" t="s">
        <v>280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204</v>
      </c>
      <c r="AU902" s="243" t="s">
        <v>84</v>
      </c>
      <c r="AV902" s="13" t="s">
        <v>78</v>
      </c>
      <c r="AW902" s="13" t="s">
        <v>33</v>
      </c>
      <c r="AX902" s="13" t="s">
        <v>71</v>
      </c>
      <c r="AY902" s="243" t="s">
        <v>192</v>
      </c>
    </row>
    <row r="903" s="14" customFormat="1">
      <c r="A903" s="14"/>
      <c r="B903" s="244"/>
      <c r="C903" s="245"/>
      <c r="D903" s="235" t="s">
        <v>204</v>
      </c>
      <c r="E903" s="246" t="s">
        <v>19</v>
      </c>
      <c r="F903" s="247" t="s">
        <v>281</v>
      </c>
      <c r="G903" s="245"/>
      <c r="H903" s="248">
        <v>2.6699999999999999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204</v>
      </c>
      <c r="AU903" s="254" t="s">
        <v>84</v>
      </c>
      <c r="AV903" s="14" t="s">
        <v>84</v>
      </c>
      <c r="AW903" s="14" t="s">
        <v>33</v>
      </c>
      <c r="AX903" s="14" t="s">
        <v>71</v>
      </c>
      <c r="AY903" s="254" t="s">
        <v>192</v>
      </c>
    </row>
    <row r="904" s="13" customFormat="1">
      <c r="A904" s="13"/>
      <c r="B904" s="233"/>
      <c r="C904" s="234"/>
      <c r="D904" s="235" t="s">
        <v>204</v>
      </c>
      <c r="E904" s="236" t="s">
        <v>19</v>
      </c>
      <c r="F904" s="237" t="s">
        <v>282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204</v>
      </c>
      <c r="AU904" s="243" t="s">
        <v>84</v>
      </c>
      <c r="AV904" s="13" t="s">
        <v>78</v>
      </c>
      <c r="AW904" s="13" t="s">
        <v>33</v>
      </c>
      <c r="AX904" s="13" t="s">
        <v>71</v>
      </c>
      <c r="AY904" s="243" t="s">
        <v>192</v>
      </c>
    </row>
    <row r="905" s="14" customFormat="1">
      <c r="A905" s="14"/>
      <c r="B905" s="244"/>
      <c r="C905" s="245"/>
      <c r="D905" s="235" t="s">
        <v>204</v>
      </c>
      <c r="E905" s="246" t="s">
        <v>19</v>
      </c>
      <c r="F905" s="247" t="s">
        <v>283</v>
      </c>
      <c r="G905" s="245"/>
      <c r="H905" s="248">
        <v>13.079000000000001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204</v>
      </c>
      <c r="AU905" s="254" t="s">
        <v>84</v>
      </c>
      <c r="AV905" s="14" t="s">
        <v>84</v>
      </c>
      <c r="AW905" s="14" t="s">
        <v>33</v>
      </c>
      <c r="AX905" s="14" t="s">
        <v>71</v>
      </c>
      <c r="AY905" s="254" t="s">
        <v>192</v>
      </c>
    </row>
    <row r="906" s="14" customFormat="1">
      <c r="A906" s="14"/>
      <c r="B906" s="244"/>
      <c r="C906" s="245"/>
      <c r="D906" s="235" t="s">
        <v>204</v>
      </c>
      <c r="E906" s="246" t="s">
        <v>19</v>
      </c>
      <c r="F906" s="247" t="s">
        <v>284</v>
      </c>
      <c r="G906" s="245"/>
      <c r="H906" s="248">
        <v>0.54900000000000004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204</v>
      </c>
      <c r="AU906" s="254" t="s">
        <v>84</v>
      </c>
      <c r="AV906" s="14" t="s">
        <v>84</v>
      </c>
      <c r="AW906" s="14" t="s">
        <v>33</v>
      </c>
      <c r="AX906" s="14" t="s">
        <v>71</v>
      </c>
      <c r="AY906" s="254" t="s">
        <v>192</v>
      </c>
    </row>
    <row r="907" s="16" customFormat="1">
      <c r="A907" s="16"/>
      <c r="B907" s="276"/>
      <c r="C907" s="277"/>
      <c r="D907" s="235" t="s">
        <v>204</v>
      </c>
      <c r="E907" s="278" t="s">
        <v>19</v>
      </c>
      <c r="F907" s="279" t="s">
        <v>246</v>
      </c>
      <c r="G907" s="277"/>
      <c r="H907" s="280">
        <v>19.468</v>
      </c>
      <c r="I907" s="281"/>
      <c r="J907" s="277"/>
      <c r="K907" s="277"/>
      <c r="L907" s="282"/>
      <c r="M907" s="283"/>
      <c r="N907" s="284"/>
      <c r="O907" s="284"/>
      <c r="P907" s="284"/>
      <c r="Q907" s="284"/>
      <c r="R907" s="284"/>
      <c r="S907" s="284"/>
      <c r="T907" s="285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T907" s="286" t="s">
        <v>204</v>
      </c>
      <c r="AU907" s="286" t="s">
        <v>84</v>
      </c>
      <c r="AV907" s="16" t="s">
        <v>193</v>
      </c>
      <c r="AW907" s="16" t="s">
        <v>33</v>
      </c>
      <c r="AX907" s="16" t="s">
        <v>71</v>
      </c>
      <c r="AY907" s="286" t="s">
        <v>192</v>
      </c>
    </row>
    <row r="908" s="13" customFormat="1">
      <c r="A908" s="13"/>
      <c r="B908" s="233"/>
      <c r="C908" s="234"/>
      <c r="D908" s="235" t="s">
        <v>204</v>
      </c>
      <c r="E908" s="236" t="s">
        <v>19</v>
      </c>
      <c r="F908" s="237" t="s">
        <v>280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204</v>
      </c>
      <c r="AU908" s="243" t="s">
        <v>84</v>
      </c>
      <c r="AV908" s="13" t="s">
        <v>78</v>
      </c>
      <c r="AW908" s="13" t="s">
        <v>33</v>
      </c>
      <c r="AX908" s="13" t="s">
        <v>71</v>
      </c>
      <c r="AY908" s="243" t="s">
        <v>192</v>
      </c>
    </row>
    <row r="909" s="14" customFormat="1">
      <c r="A909" s="14"/>
      <c r="B909" s="244"/>
      <c r="C909" s="245"/>
      <c r="D909" s="235" t="s">
        <v>204</v>
      </c>
      <c r="E909" s="246" t="s">
        <v>19</v>
      </c>
      <c r="F909" s="247" t="s">
        <v>289</v>
      </c>
      <c r="G909" s="245"/>
      <c r="H909" s="248">
        <v>3.21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204</v>
      </c>
      <c r="AU909" s="254" t="s">
        <v>84</v>
      </c>
      <c r="AV909" s="14" t="s">
        <v>84</v>
      </c>
      <c r="AW909" s="14" t="s">
        <v>33</v>
      </c>
      <c r="AX909" s="14" t="s">
        <v>71</v>
      </c>
      <c r="AY909" s="254" t="s">
        <v>192</v>
      </c>
    </row>
    <row r="910" s="14" customFormat="1">
      <c r="A910" s="14"/>
      <c r="B910" s="244"/>
      <c r="C910" s="245"/>
      <c r="D910" s="235" t="s">
        <v>204</v>
      </c>
      <c r="E910" s="246" t="s">
        <v>19</v>
      </c>
      <c r="F910" s="247" t="s">
        <v>290</v>
      </c>
      <c r="G910" s="245"/>
      <c r="H910" s="248">
        <v>-1.1819999999999999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204</v>
      </c>
      <c r="AU910" s="254" t="s">
        <v>84</v>
      </c>
      <c r="AV910" s="14" t="s">
        <v>84</v>
      </c>
      <c r="AW910" s="14" t="s">
        <v>33</v>
      </c>
      <c r="AX910" s="14" t="s">
        <v>71</v>
      </c>
      <c r="AY910" s="254" t="s">
        <v>192</v>
      </c>
    </row>
    <row r="911" s="14" customFormat="1">
      <c r="A911" s="14"/>
      <c r="B911" s="244"/>
      <c r="C911" s="245"/>
      <c r="D911" s="235" t="s">
        <v>204</v>
      </c>
      <c r="E911" s="246" t="s">
        <v>19</v>
      </c>
      <c r="F911" s="247" t="s">
        <v>291</v>
      </c>
      <c r="G911" s="245"/>
      <c r="H911" s="248">
        <v>1.8340000000000001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204</v>
      </c>
      <c r="AU911" s="254" t="s">
        <v>84</v>
      </c>
      <c r="AV911" s="14" t="s">
        <v>84</v>
      </c>
      <c r="AW911" s="14" t="s">
        <v>33</v>
      </c>
      <c r="AX911" s="14" t="s">
        <v>71</v>
      </c>
      <c r="AY911" s="254" t="s">
        <v>192</v>
      </c>
    </row>
    <row r="912" s="13" customFormat="1">
      <c r="A912" s="13"/>
      <c r="B912" s="233"/>
      <c r="C912" s="234"/>
      <c r="D912" s="235" t="s">
        <v>204</v>
      </c>
      <c r="E912" s="236" t="s">
        <v>19</v>
      </c>
      <c r="F912" s="237" t="s">
        <v>268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204</v>
      </c>
      <c r="AU912" s="243" t="s">
        <v>84</v>
      </c>
      <c r="AV912" s="13" t="s">
        <v>78</v>
      </c>
      <c r="AW912" s="13" t="s">
        <v>33</v>
      </c>
      <c r="AX912" s="13" t="s">
        <v>71</v>
      </c>
      <c r="AY912" s="243" t="s">
        <v>192</v>
      </c>
    </row>
    <row r="913" s="14" customFormat="1">
      <c r="A913" s="14"/>
      <c r="B913" s="244"/>
      <c r="C913" s="245"/>
      <c r="D913" s="235" t="s">
        <v>204</v>
      </c>
      <c r="E913" s="246" t="s">
        <v>19</v>
      </c>
      <c r="F913" s="247" t="s">
        <v>315</v>
      </c>
      <c r="G913" s="245"/>
      <c r="H913" s="248">
        <v>6.3390000000000004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204</v>
      </c>
      <c r="AU913" s="254" t="s">
        <v>84</v>
      </c>
      <c r="AV913" s="14" t="s">
        <v>84</v>
      </c>
      <c r="AW913" s="14" t="s">
        <v>33</v>
      </c>
      <c r="AX913" s="14" t="s">
        <v>71</v>
      </c>
      <c r="AY913" s="254" t="s">
        <v>192</v>
      </c>
    </row>
    <row r="914" s="14" customFormat="1">
      <c r="A914" s="14"/>
      <c r="B914" s="244"/>
      <c r="C914" s="245"/>
      <c r="D914" s="235" t="s">
        <v>204</v>
      </c>
      <c r="E914" s="246" t="s">
        <v>19</v>
      </c>
      <c r="F914" s="247" t="s">
        <v>316</v>
      </c>
      <c r="G914" s="245"/>
      <c r="H914" s="248">
        <v>-0.59999999999999998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204</v>
      </c>
      <c r="AU914" s="254" t="s">
        <v>84</v>
      </c>
      <c r="AV914" s="14" t="s">
        <v>84</v>
      </c>
      <c r="AW914" s="14" t="s">
        <v>33</v>
      </c>
      <c r="AX914" s="14" t="s">
        <v>71</v>
      </c>
      <c r="AY914" s="254" t="s">
        <v>192</v>
      </c>
    </row>
    <row r="915" s="14" customFormat="1">
      <c r="A915" s="14"/>
      <c r="B915" s="244"/>
      <c r="C915" s="245"/>
      <c r="D915" s="235" t="s">
        <v>204</v>
      </c>
      <c r="E915" s="246" t="s">
        <v>19</v>
      </c>
      <c r="F915" s="247" t="s">
        <v>317</v>
      </c>
      <c r="G915" s="245"/>
      <c r="H915" s="248">
        <v>1.046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204</v>
      </c>
      <c r="AU915" s="254" t="s">
        <v>84</v>
      </c>
      <c r="AV915" s="14" t="s">
        <v>84</v>
      </c>
      <c r="AW915" s="14" t="s">
        <v>33</v>
      </c>
      <c r="AX915" s="14" t="s">
        <v>71</v>
      </c>
      <c r="AY915" s="254" t="s">
        <v>192</v>
      </c>
    </row>
    <row r="916" s="13" customFormat="1">
      <c r="A916" s="13"/>
      <c r="B916" s="233"/>
      <c r="C916" s="234"/>
      <c r="D916" s="235" t="s">
        <v>204</v>
      </c>
      <c r="E916" s="236" t="s">
        <v>19</v>
      </c>
      <c r="F916" s="237" t="s">
        <v>282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204</v>
      </c>
      <c r="AU916" s="243" t="s">
        <v>84</v>
      </c>
      <c r="AV916" s="13" t="s">
        <v>78</v>
      </c>
      <c r="AW916" s="13" t="s">
        <v>33</v>
      </c>
      <c r="AX916" s="13" t="s">
        <v>71</v>
      </c>
      <c r="AY916" s="243" t="s">
        <v>192</v>
      </c>
    </row>
    <row r="917" s="14" customFormat="1">
      <c r="A917" s="14"/>
      <c r="B917" s="244"/>
      <c r="C917" s="245"/>
      <c r="D917" s="235" t="s">
        <v>204</v>
      </c>
      <c r="E917" s="246" t="s">
        <v>19</v>
      </c>
      <c r="F917" s="247" t="s">
        <v>318</v>
      </c>
      <c r="G917" s="245"/>
      <c r="H917" s="248">
        <v>0.33600000000000002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204</v>
      </c>
      <c r="AU917" s="254" t="s">
        <v>84</v>
      </c>
      <c r="AV917" s="14" t="s">
        <v>84</v>
      </c>
      <c r="AW917" s="14" t="s">
        <v>33</v>
      </c>
      <c r="AX917" s="14" t="s">
        <v>71</v>
      </c>
      <c r="AY917" s="254" t="s">
        <v>192</v>
      </c>
    </row>
    <row r="918" s="14" customFormat="1">
      <c r="A918" s="14"/>
      <c r="B918" s="244"/>
      <c r="C918" s="245"/>
      <c r="D918" s="235" t="s">
        <v>204</v>
      </c>
      <c r="E918" s="246" t="s">
        <v>19</v>
      </c>
      <c r="F918" s="247" t="s">
        <v>319</v>
      </c>
      <c r="G918" s="245"/>
      <c r="H918" s="248">
        <v>3.4220000000000002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204</v>
      </c>
      <c r="AU918" s="254" t="s">
        <v>84</v>
      </c>
      <c r="AV918" s="14" t="s">
        <v>84</v>
      </c>
      <c r="AW918" s="14" t="s">
        <v>33</v>
      </c>
      <c r="AX918" s="14" t="s">
        <v>71</v>
      </c>
      <c r="AY918" s="254" t="s">
        <v>192</v>
      </c>
    </row>
    <row r="919" s="14" customFormat="1">
      <c r="A919" s="14"/>
      <c r="B919" s="244"/>
      <c r="C919" s="245"/>
      <c r="D919" s="235" t="s">
        <v>204</v>
      </c>
      <c r="E919" s="246" t="s">
        <v>19</v>
      </c>
      <c r="F919" s="247" t="s">
        <v>299</v>
      </c>
      <c r="G919" s="245"/>
      <c r="H919" s="248">
        <v>-0.44500000000000001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204</v>
      </c>
      <c r="AU919" s="254" t="s">
        <v>84</v>
      </c>
      <c r="AV919" s="14" t="s">
        <v>84</v>
      </c>
      <c r="AW919" s="14" t="s">
        <v>33</v>
      </c>
      <c r="AX919" s="14" t="s">
        <v>71</v>
      </c>
      <c r="AY919" s="254" t="s">
        <v>192</v>
      </c>
    </row>
    <row r="920" s="14" customFormat="1">
      <c r="A920" s="14"/>
      <c r="B920" s="244"/>
      <c r="C920" s="245"/>
      <c r="D920" s="235" t="s">
        <v>204</v>
      </c>
      <c r="E920" s="246" t="s">
        <v>19</v>
      </c>
      <c r="F920" s="247" t="s">
        <v>320</v>
      </c>
      <c r="G920" s="245"/>
      <c r="H920" s="248">
        <v>1.1759999999999999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204</v>
      </c>
      <c r="AU920" s="254" t="s">
        <v>84</v>
      </c>
      <c r="AV920" s="14" t="s">
        <v>84</v>
      </c>
      <c r="AW920" s="14" t="s">
        <v>33</v>
      </c>
      <c r="AX920" s="14" t="s">
        <v>71</v>
      </c>
      <c r="AY920" s="254" t="s">
        <v>192</v>
      </c>
    </row>
    <row r="921" s="16" customFormat="1">
      <c r="A921" s="16"/>
      <c r="B921" s="276"/>
      <c r="C921" s="277"/>
      <c r="D921" s="235" t="s">
        <v>204</v>
      </c>
      <c r="E921" s="278" t="s">
        <v>19</v>
      </c>
      <c r="F921" s="279" t="s">
        <v>246</v>
      </c>
      <c r="G921" s="277"/>
      <c r="H921" s="280">
        <v>15.136000000000001</v>
      </c>
      <c r="I921" s="281"/>
      <c r="J921" s="277"/>
      <c r="K921" s="277"/>
      <c r="L921" s="282"/>
      <c r="M921" s="283"/>
      <c r="N921" s="284"/>
      <c r="O921" s="284"/>
      <c r="P921" s="284"/>
      <c r="Q921" s="284"/>
      <c r="R921" s="284"/>
      <c r="S921" s="284"/>
      <c r="T921" s="285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T921" s="286" t="s">
        <v>204</v>
      </c>
      <c r="AU921" s="286" t="s">
        <v>84</v>
      </c>
      <c r="AV921" s="16" t="s">
        <v>193</v>
      </c>
      <c r="AW921" s="16" t="s">
        <v>33</v>
      </c>
      <c r="AX921" s="16" t="s">
        <v>71</v>
      </c>
      <c r="AY921" s="286" t="s">
        <v>192</v>
      </c>
    </row>
    <row r="922" s="13" customFormat="1">
      <c r="A922" s="13"/>
      <c r="B922" s="233"/>
      <c r="C922" s="234"/>
      <c r="D922" s="235" t="s">
        <v>204</v>
      </c>
      <c r="E922" s="236" t="s">
        <v>19</v>
      </c>
      <c r="F922" s="237" t="s">
        <v>280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204</v>
      </c>
      <c r="AU922" s="243" t="s">
        <v>84</v>
      </c>
      <c r="AV922" s="13" t="s">
        <v>78</v>
      </c>
      <c r="AW922" s="13" t="s">
        <v>33</v>
      </c>
      <c r="AX922" s="13" t="s">
        <v>71</v>
      </c>
      <c r="AY922" s="243" t="s">
        <v>192</v>
      </c>
    </row>
    <row r="923" s="14" customFormat="1">
      <c r="A923" s="14"/>
      <c r="B923" s="244"/>
      <c r="C923" s="245"/>
      <c r="D923" s="235" t="s">
        <v>204</v>
      </c>
      <c r="E923" s="246" t="s">
        <v>19</v>
      </c>
      <c r="F923" s="247" t="s">
        <v>327</v>
      </c>
      <c r="G923" s="245"/>
      <c r="H923" s="248">
        <v>14.776999999999999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204</v>
      </c>
      <c r="AU923" s="254" t="s">
        <v>84</v>
      </c>
      <c r="AV923" s="14" t="s">
        <v>84</v>
      </c>
      <c r="AW923" s="14" t="s">
        <v>33</v>
      </c>
      <c r="AX923" s="14" t="s">
        <v>71</v>
      </c>
      <c r="AY923" s="254" t="s">
        <v>192</v>
      </c>
    </row>
    <row r="924" s="14" customFormat="1">
      <c r="A924" s="14"/>
      <c r="B924" s="244"/>
      <c r="C924" s="245"/>
      <c r="D924" s="235" t="s">
        <v>204</v>
      </c>
      <c r="E924" s="246" t="s">
        <v>19</v>
      </c>
      <c r="F924" s="247" t="s">
        <v>328</v>
      </c>
      <c r="G924" s="245"/>
      <c r="H924" s="248">
        <v>-3.1520000000000001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204</v>
      </c>
      <c r="AU924" s="254" t="s">
        <v>84</v>
      </c>
      <c r="AV924" s="14" t="s">
        <v>84</v>
      </c>
      <c r="AW924" s="14" t="s">
        <v>33</v>
      </c>
      <c r="AX924" s="14" t="s">
        <v>71</v>
      </c>
      <c r="AY924" s="254" t="s">
        <v>192</v>
      </c>
    </row>
    <row r="925" s="13" customFormat="1">
      <c r="A925" s="13"/>
      <c r="B925" s="233"/>
      <c r="C925" s="234"/>
      <c r="D925" s="235" t="s">
        <v>204</v>
      </c>
      <c r="E925" s="236" t="s">
        <v>19</v>
      </c>
      <c r="F925" s="237" t="s">
        <v>282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204</v>
      </c>
      <c r="AU925" s="243" t="s">
        <v>84</v>
      </c>
      <c r="AV925" s="13" t="s">
        <v>78</v>
      </c>
      <c r="AW925" s="13" t="s">
        <v>33</v>
      </c>
      <c r="AX925" s="13" t="s">
        <v>71</v>
      </c>
      <c r="AY925" s="243" t="s">
        <v>192</v>
      </c>
    </row>
    <row r="926" s="14" customFormat="1">
      <c r="A926" s="14"/>
      <c r="B926" s="244"/>
      <c r="C926" s="245"/>
      <c r="D926" s="235" t="s">
        <v>204</v>
      </c>
      <c r="E926" s="246" t="s">
        <v>19</v>
      </c>
      <c r="F926" s="247" t="s">
        <v>810</v>
      </c>
      <c r="G926" s="245"/>
      <c r="H926" s="248">
        <v>29.606000000000002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204</v>
      </c>
      <c r="AU926" s="254" t="s">
        <v>84</v>
      </c>
      <c r="AV926" s="14" t="s">
        <v>84</v>
      </c>
      <c r="AW926" s="14" t="s">
        <v>33</v>
      </c>
      <c r="AX926" s="14" t="s">
        <v>71</v>
      </c>
      <c r="AY926" s="254" t="s">
        <v>192</v>
      </c>
    </row>
    <row r="927" s="14" customFormat="1">
      <c r="A927" s="14"/>
      <c r="B927" s="244"/>
      <c r="C927" s="245"/>
      <c r="D927" s="235" t="s">
        <v>204</v>
      </c>
      <c r="E927" s="246" t="s">
        <v>19</v>
      </c>
      <c r="F927" s="247" t="s">
        <v>330</v>
      </c>
      <c r="G927" s="245"/>
      <c r="H927" s="248">
        <v>1.4179999999999999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204</v>
      </c>
      <c r="AU927" s="254" t="s">
        <v>84</v>
      </c>
      <c r="AV927" s="14" t="s">
        <v>84</v>
      </c>
      <c r="AW927" s="14" t="s">
        <v>33</v>
      </c>
      <c r="AX927" s="14" t="s">
        <v>71</v>
      </c>
      <c r="AY927" s="254" t="s">
        <v>192</v>
      </c>
    </row>
    <row r="928" s="14" customFormat="1">
      <c r="A928" s="14"/>
      <c r="B928" s="244"/>
      <c r="C928" s="245"/>
      <c r="D928" s="235" t="s">
        <v>204</v>
      </c>
      <c r="E928" s="246" t="s">
        <v>19</v>
      </c>
      <c r="F928" s="247" t="s">
        <v>331</v>
      </c>
      <c r="G928" s="245"/>
      <c r="H928" s="248">
        <v>-5.6559999999999997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204</v>
      </c>
      <c r="AU928" s="254" t="s">
        <v>84</v>
      </c>
      <c r="AV928" s="14" t="s">
        <v>84</v>
      </c>
      <c r="AW928" s="14" t="s">
        <v>33</v>
      </c>
      <c r="AX928" s="14" t="s">
        <v>71</v>
      </c>
      <c r="AY928" s="254" t="s">
        <v>192</v>
      </c>
    </row>
    <row r="929" s="14" customFormat="1">
      <c r="A929" s="14"/>
      <c r="B929" s="244"/>
      <c r="C929" s="245"/>
      <c r="D929" s="235" t="s">
        <v>204</v>
      </c>
      <c r="E929" s="246" t="s">
        <v>19</v>
      </c>
      <c r="F929" s="247" t="s">
        <v>332</v>
      </c>
      <c r="G929" s="245"/>
      <c r="H929" s="248">
        <v>-2.0249999999999999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204</v>
      </c>
      <c r="AU929" s="254" t="s">
        <v>84</v>
      </c>
      <c r="AV929" s="14" t="s">
        <v>84</v>
      </c>
      <c r="AW929" s="14" t="s">
        <v>33</v>
      </c>
      <c r="AX929" s="14" t="s">
        <v>71</v>
      </c>
      <c r="AY929" s="254" t="s">
        <v>192</v>
      </c>
    </row>
    <row r="930" s="16" customFormat="1">
      <c r="A930" s="16"/>
      <c r="B930" s="276"/>
      <c r="C930" s="277"/>
      <c r="D930" s="235" t="s">
        <v>204</v>
      </c>
      <c r="E930" s="278" t="s">
        <v>19</v>
      </c>
      <c r="F930" s="279" t="s">
        <v>246</v>
      </c>
      <c r="G930" s="277"/>
      <c r="H930" s="280">
        <v>34.968000000000004</v>
      </c>
      <c r="I930" s="281"/>
      <c r="J930" s="277"/>
      <c r="K930" s="277"/>
      <c r="L930" s="282"/>
      <c r="M930" s="283"/>
      <c r="N930" s="284"/>
      <c r="O930" s="284"/>
      <c r="P930" s="284"/>
      <c r="Q930" s="284"/>
      <c r="R930" s="284"/>
      <c r="S930" s="284"/>
      <c r="T930" s="285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286" t="s">
        <v>204</v>
      </c>
      <c r="AU930" s="286" t="s">
        <v>84</v>
      </c>
      <c r="AV930" s="16" t="s">
        <v>193</v>
      </c>
      <c r="AW930" s="16" t="s">
        <v>33</v>
      </c>
      <c r="AX930" s="16" t="s">
        <v>71</v>
      </c>
      <c r="AY930" s="286" t="s">
        <v>192</v>
      </c>
    </row>
    <row r="931" s="15" customFormat="1">
      <c r="A931" s="15"/>
      <c r="B931" s="255"/>
      <c r="C931" s="256"/>
      <c r="D931" s="235" t="s">
        <v>204</v>
      </c>
      <c r="E931" s="257" t="s">
        <v>19</v>
      </c>
      <c r="F931" s="258" t="s">
        <v>210</v>
      </c>
      <c r="G931" s="256"/>
      <c r="H931" s="259">
        <v>69.572000000000003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204</v>
      </c>
      <c r="AU931" s="265" t="s">
        <v>84</v>
      </c>
      <c r="AV931" s="15" t="s">
        <v>200</v>
      </c>
      <c r="AW931" s="15" t="s">
        <v>33</v>
      </c>
      <c r="AX931" s="15" t="s">
        <v>78</v>
      </c>
      <c r="AY931" s="265" t="s">
        <v>192</v>
      </c>
    </row>
    <row r="932" s="12" customFormat="1" ht="25.92" customHeight="1">
      <c r="A932" s="12"/>
      <c r="B932" s="199"/>
      <c r="C932" s="200"/>
      <c r="D932" s="201" t="s">
        <v>70</v>
      </c>
      <c r="E932" s="202" t="s">
        <v>816</v>
      </c>
      <c r="F932" s="202" t="s">
        <v>817</v>
      </c>
      <c r="G932" s="200"/>
      <c r="H932" s="200"/>
      <c r="I932" s="203"/>
      <c r="J932" s="204">
        <f>BK932</f>
        <v>0</v>
      </c>
      <c r="K932" s="200"/>
      <c r="L932" s="205"/>
      <c r="M932" s="206"/>
      <c r="N932" s="207"/>
      <c r="O932" s="207"/>
      <c r="P932" s="208">
        <f>SUM(P933:P940)</f>
        <v>0</v>
      </c>
      <c r="Q932" s="207"/>
      <c r="R932" s="208">
        <f>SUM(R933:R940)</f>
        <v>0</v>
      </c>
      <c r="S932" s="207"/>
      <c r="T932" s="209">
        <f>SUM(T933:T940)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10" t="s">
        <v>232</v>
      </c>
      <c r="AT932" s="211" t="s">
        <v>70</v>
      </c>
      <c r="AU932" s="211" t="s">
        <v>71</v>
      </c>
      <c r="AY932" s="210" t="s">
        <v>192</v>
      </c>
      <c r="BK932" s="212">
        <f>SUM(BK933:BK940)</f>
        <v>0</v>
      </c>
    </row>
    <row r="933" s="2" customFormat="1" ht="16.5" customHeight="1">
      <c r="A933" s="41"/>
      <c r="B933" s="42"/>
      <c r="C933" s="215" t="s">
        <v>818</v>
      </c>
      <c r="D933" s="215" t="s">
        <v>195</v>
      </c>
      <c r="E933" s="216" t="s">
        <v>819</v>
      </c>
      <c r="F933" s="217" t="s">
        <v>820</v>
      </c>
      <c r="G933" s="218" t="s">
        <v>821</v>
      </c>
      <c r="H933" s="219">
        <v>1</v>
      </c>
      <c r="I933" s="220"/>
      <c r="J933" s="221">
        <f>ROUND(I933*H933,2)</f>
        <v>0</v>
      </c>
      <c r="K933" s="217" t="s">
        <v>19</v>
      </c>
      <c r="L933" s="47"/>
      <c r="M933" s="222" t="s">
        <v>19</v>
      </c>
      <c r="N933" s="223" t="s">
        <v>43</v>
      </c>
      <c r="O933" s="87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200</v>
      </c>
      <c r="AT933" s="226" t="s">
        <v>195</v>
      </c>
      <c r="AU933" s="226" t="s">
        <v>78</v>
      </c>
      <c r="AY933" s="20" t="s">
        <v>192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84</v>
      </c>
      <c r="BK933" s="227">
        <f>ROUND(I933*H933,2)</f>
        <v>0</v>
      </c>
      <c r="BL933" s="20" t="s">
        <v>200</v>
      </c>
      <c r="BM933" s="226" t="s">
        <v>822</v>
      </c>
    </row>
    <row r="934" s="2" customFormat="1" ht="16.5" customHeight="1">
      <c r="A934" s="41"/>
      <c r="B934" s="42"/>
      <c r="C934" s="215" t="s">
        <v>823</v>
      </c>
      <c r="D934" s="215" t="s">
        <v>195</v>
      </c>
      <c r="E934" s="216" t="s">
        <v>824</v>
      </c>
      <c r="F934" s="217" t="s">
        <v>825</v>
      </c>
      <c r="G934" s="218" t="s">
        <v>821</v>
      </c>
      <c r="H934" s="219">
        <v>1</v>
      </c>
      <c r="I934" s="220"/>
      <c r="J934" s="221">
        <f>ROUND(I934*H934,2)</f>
        <v>0</v>
      </c>
      <c r="K934" s="217" t="s">
        <v>19</v>
      </c>
      <c r="L934" s="47"/>
      <c r="M934" s="222" t="s">
        <v>19</v>
      </c>
      <c r="N934" s="223" t="s">
        <v>43</v>
      </c>
      <c r="O934" s="87"/>
      <c r="P934" s="224">
        <f>O934*H934</f>
        <v>0</v>
      </c>
      <c r="Q934" s="224">
        <v>0</v>
      </c>
      <c r="R934" s="224">
        <f>Q934*H934</f>
        <v>0</v>
      </c>
      <c r="S934" s="224">
        <v>0</v>
      </c>
      <c r="T934" s="22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26" t="s">
        <v>200</v>
      </c>
      <c r="AT934" s="226" t="s">
        <v>195</v>
      </c>
      <c r="AU934" s="226" t="s">
        <v>78</v>
      </c>
      <c r="AY934" s="20" t="s">
        <v>192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20" t="s">
        <v>84</v>
      </c>
      <c r="BK934" s="227">
        <f>ROUND(I934*H934,2)</f>
        <v>0</v>
      </c>
      <c r="BL934" s="20" t="s">
        <v>200</v>
      </c>
      <c r="BM934" s="226" t="s">
        <v>826</v>
      </c>
    </row>
    <row r="935" s="2" customFormat="1" ht="24.15" customHeight="1">
      <c r="A935" s="41"/>
      <c r="B935" s="42"/>
      <c r="C935" s="215" t="s">
        <v>827</v>
      </c>
      <c r="D935" s="215" t="s">
        <v>195</v>
      </c>
      <c r="E935" s="216" t="s">
        <v>828</v>
      </c>
      <c r="F935" s="217" t="s">
        <v>829</v>
      </c>
      <c r="G935" s="218" t="s">
        <v>821</v>
      </c>
      <c r="H935" s="219">
        <v>1</v>
      </c>
      <c r="I935" s="220"/>
      <c r="J935" s="221">
        <f>ROUND(I935*H935,2)</f>
        <v>0</v>
      </c>
      <c r="K935" s="217" t="s">
        <v>19</v>
      </c>
      <c r="L935" s="47"/>
      <c r="M935" s="222" t="s">
        <v>19</v>
      </c>
      <c r="N935" s="223" t="s">
        <v>43</v>
      </c>
      <c r="O935" s="87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200</v>
      </c>
      <c r="AT935" s="226" t="s">
        <v>195</v>
      </c>
      <c r="AU935" s="226" t="s">
        <v>78</v>
      </c>
      <c r="AY935" s="20" t="s">
        <v>192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84</v>
      </c>
      <c r="BK935" s="227">
        <f>ROUND(I935*H935,2)</f>
        <v>0</v>
      </c>
      <c r="BL935" s="20" t="s">
        <v>200</v>
      </c>
      <c r="BM935" s="226" t="s">
        <v>830</v>
      </c>
    </row>
    <row r="936" s="2" customFormat="1" ht="16.5" customHeight="1">
      <c r="A936" s="41"/>
      <c r="B936" s="42"/>
      <c r="C936" s="215" t="s">
        <v>831</v>
      </c>
      <c r="D936" s="215" t="s">
        <v>195</v>
      </c>
      <c r="E936" s="216" t="s">
        <v>832</v>
      </c>
      <c r="F936" s="217" t="s">
        <v>833</v>
      </c>
      <c r="G936" s="218" t="s">
        <v>821</v>
      </c>
      <c r="H936" s="219">
        <v>1</v>
      </c>
      <c r="I936" s="220"/>
      <c r="J936" s="221">
        <f>ROUND(I936*H936,2)</f>
        <v>0</v>
      </c>
      <c r="K936" s="217" t="s">
        <v>19</v>
      </c>
      <c r="L936" s="47"/>
      <c r="M936" s="222" t="s">
        <v>19</v>
      </c>
      <c r="N936" s="223" t="s">
        <v>43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200</v>
      </c>
      <c r="AT936" s="226" t="s">
        <v>195</v>
      </c>
      <c r="AU936" s="226" t="s">
        <v>78</v>
      </c>
      <c r="AY936" s="20" t="s">
        <v>192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84</v>
      </c>
      <c r="BK936" s="227">
        <f>ROUND(I936*H936,2)</f>
        <v>0</v>
      </c>
      <c r="BL936" s="20" t="s">
        <v>200</v>
      </c>
      <c r="BM936" s="226" t="s">
        <v>834</v>
      </c>
    </row>
    <row r="937" s="2" customFormat="1" ht="16.5" customHeight="1">
      <c r="A937" s="41"/>
      <c r="B937" s="42"/>
      <c r="C937" s="215" t="s">
        <v>835</v>
      </c>
      <c r="D937" s="215" t="s">
        <v>195</v>
      </c>
      <c r="E937" s="216" t="s">
        <v>836</v>
      </c>
      <c r="F937" s="217" t="s">
        <v>837</v>
      </c>
      <c r="G937" s="218" t="s">
        <v>821</v>
      </c>
      <c r="H937" s="219">
        <v>1</v>
      </c>
      <c r="I937" s="220"/>
      <c r="J937" s="221">
        <f>ROUND(I937*H937,2)</f>
        <v>0</v>
      </c>
      <c r="K937" s="217" t="s">
        <v>19</v>
      </c>
      <c r="L937" s="47"/>
      <c r="M937" s="222" t="s">
        <v>19</v>
      </c>
      <c r="N937" s="223" t="s">
        <v>43</v>
      </c>
      <c r="O937" s="87"/>
      <c r="P937" s="224">
        <f>O937*H937</f>
        <v>0</v>
      </c>
      <c r="Q937" s="224">
        <v>0</v>
      </c>
      <c r="R937" s="224">
        <f>Q937*H937</f>
        <v>0</v>
      </c>
      <c r="S937" s="224">
        <v>0</v>
      </c>
      <c r="T937" s="225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6" t="s">
        <v>200</v>
      </c>
      <c r="AT937" s="226" t="s">
        <v>195</v>
      </c>
      <c r="AU937" s="226" t="s">
        <v>78</v>
      </c>
      <c r="AY937" s="20" t="s">
        <v>192</v>
      </c>
      <c r="BE937" s="227">
        <f>IF(N937="základní",J937,0)</f>
        <v>0</v>
      </c>
      <c r="BF937" s="227">
        <f>IF(N937="snížená",J937,0)</f>
        <v>0</v>
      </c>
      <c r="BG937" s="227">
        <f>IF(N937="zákl. přenesená",J937,0)</f>
        <v>0</v>
      </c>
      <c r="BH937" s="227">
        <f>IF(N937="sníž. přenesená",J937,0)</f>
        <v>0</v>
      </c>
      <c r="BI937" s="227">
        <f>IF(N937="nulová",J937,0)</f>
        <v>0</v>
      </c>
      <c r="BJ937" s="20" t="s">
        <v>84</v>
      </c>
      <c r="BK937" s="227">
        <f>ROUND(I937*H937,2)</f>
        <v>0</v>
      </c>
      <c r="BL937" s="20" t="s">
        <v>200</v>
      </c>
      <c r="BM937" s="226" t="s">
        <v>838</v>
      </c>
    </row>
    <row r="938" s="2" customFormat="1" ht="24.15" customHeight="1">
      <c r="A938" s="41"/>
      <c r="B938" s="42"/>
      <c r="C938" s="215" t="s">
        <v>839</v>
      </c>
      <c r="D938" s="215" t="s">
        <v>195</v>
      </c>
      <c r="E938" s="216" t="s">
        <v>840</v>
      </c>
      <c r="F938" s="217" t="s">
        <v>841</v>
      </c>
      <c r="G938" s="218" t="s">
        <v>821</v>
      </c>
      <c r="H938" s="219">
        <v>1</v>
      </c>
      <c r="I938" s="220"/>
      <c r="J938" s="221">
        <f>ROUND(I938*H938,2)</f>
        <v>0</v>
      </c>
      <c r="K938" s="217" t="s">
        <v>19</v>
      </c>
      <c r="L938" s="47"/>
      <c r="M938" s="222" t="s">
        <v>19</v>
      </c>
      <c r="N938" s="223" t="s">
        <v>43</v>
      </c>
      <c r="O938" s="87"/>
      <c r="P938" s="224">
        <f>O938*H938</f>
        <v>0</v>
      </c>
      <c r="Q938" s="224">
        <v>0</v>
      </c>
      <c r="R938" s="224">
        <f>Q938*H938</f>
        <v>0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200</v>
      </c>
      <c r="AT938" s="226" t="s">
        <v>195</v>
      </c>
      <c r="AU938" s="226" t="s">
        <v>78</v>
      </c>
      <c r="AY938" s="20" t="s">
        <v>192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84</v>
      </c>
      <c r="BK938" s="227">
        <f>ROUND(I938*H938,2)</f>
        <v>0</v>
      </c>
      <c r="BL938" s="20" t="s">
        <v>200</v>
      </c>
      <c r="BM938" s="226" t="s">
        <v>842</v>
      </c>
    </row>
    <row r="939" s="2" customFormat="1" ht="33" customHeight="1">
      <c r="A939" s="41"/>
      <c r="B939" s="42"/>
      <c r="C939" s="215" t="s">
        <v>843</v>
      </c>
      <c r="D939" s="215" t="s">
        <v>195</v>
      </c>
      <c r="E939" s="216" t="s">
        <v>844</v>
      </c>
      <c r="F939" s="217" t="s">
        <v>845</v>
      </c>
      <c r="G939" s="218" t="s">
        <v>821</v>
      </c>
      <c r="H939" s="219">
        <v>1</v>
      </c>
      <c r="I939" s="220"/>
      <c r="J939" s="221">
        <f>ROUND(I939*H939,2)</f>
        <v>0</v>
      </c>
      <c r="K939" s="217" t="s">
        <v>19</v>
      </c>
      <c r="L939" s="47"/>
      <c r="M939" s="222" t="s">
        <v>19</v>
      </c>
      <c r="N939" s="223" t="s">
        <v>43</v>
      </c>
      <c r="O939" s="87"/>
      <c r="P939" s="224">
        <f>O939*H939</f>
        <v>0</v>
      </c>
      <c r="Q939" s="224">
        <v>0</v>
      </c>
      <c r="R939" s="224">
        <f>Q939*H939</f>
        <v>0</v>
      </c>
      <c r="S939" s="224">
        <v>0</v>
      </c>
      <c r="T939" s="225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6" t="s">
        <v>200</v>
      </c>
      <c r="AT939" s="226" t="s">
        <v>195</v>
      </c>
      <c r="AU939" s="226" t="s">
        <v>78</v>
      </c>
      <c r="AY939" s="20" t="s">
        <v>192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20" t="s">
        <v>84</v>
      </c>
      <c r="BK939" s="227">
        <f>ROUND(I939*H939,2)</f>
        <v>0</v>
      </c>
      <c r="BL939" s="20" t="s">
        <v>200</v>
      </c>
      <c r="BM939" s="226" t="s">
        <v>846</v>
      </c>
    </row>
    <row r="940" s="2" customFormat="1" ht="16.5" customHeight="1">
      <c r="A940" s="41"/>
      <c r="B940" s="42"/>
      <c r="C940" s="215" t="s">
        <v>847</v>
      </c>
      <c r="D940" s="215" t="s">
        <v>195</v>
      </c>
      <c r="E940" s="216" t="s">
        <v>848</v>
      </c>
      <c r="F940" s="217" t="s">
        <v>849</v>
      </c>
      <c r="G940" s="218" t="s">
        <v>821</v>
      </c>
      <c r="H940" s="219">
        <v>1</v>
      </c>
      <c r="I940" s="220"/>
      <c r="J940" s="221">
        <f>ROUND(I940*H940,2)</f>
        <v>0</v>
      </c>
      <c r="K940" s="217" t="s">
        <v>19</v>
      </c>
      <c r="L940" s="47"/>
      <c r="M940" s="287" t="s">
        <v>19</v>
      </c>
      <c r="N940" s="288" t="s">
        <v>43</v>
      </c>
      <c r="O940" s="289"/>
      <c r="P940" s="290">
        <f>O940*H940</f>
        <v>0</v>
      </c>
      <c r="Q940" s="290">
        <v>0</v>
      </c>
      <c r="R940" s="290">
        <f>Q940*H940</f>
        <v>0</v>
      </c>
      <c r="S940" s="290">
        <v>0</v>
      </c>
      <c r="T940" s="291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200</v>
      </c>
      <c r="AT940" s="226" t="s">
        <v>195</v>
      </c>
      <c r="AU940" s="226" t="s">
        <v>78</v>
      </c>
      <c r="AY940" s="20" t="s">
        <v>192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84</v>
      </c>
      <c r="BK940" s="227">
        <f>ROUND(I940*H940,2)</f>
        <v>0</v>
      </c>
      <c r="BL940" s="20" t="s">
        <v>200</v>
      </c>
      <c r="BM940" s="226" t="s">
        <v>850</v>
      </c>
    </row>
    <row r="941" s="2" customFormat="1" ht="6.96" customHeight="1">
      <c r="A941" s="41"/>
      <c r="B941" s="62"/>
      <c r="C941" s="63"/>
      <c r="D941" s="63"/>
      <c r="E941" s="63"/>
      <c r="F941" s="63"/>
      <c r="G941" s="63"/>
      <c r="H941" s="63"/>
      <c r="I941" s="63"/>
      <c r="J941" s="63"/>
      <c r="K941" s="63"/>
      <c r="L941" s="47"/>
      <c r="M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</row>
  </sheetData>
  <sheetProtection sheet="1" autoFilter="0" formatColumns="0" formatRows="0" objects="1" scenarios="1" spinCount="100000" saltValue="7y+SoM7jfAdLgdrJ7VniiUlAVLvbSZvGKPEE120kgQqizCDx2rDOo2T/iB9BKXImczF0Ov9rf9Cy2sLoIFtudQ==" hashValue="Ufh5QqoukPOX+8gChYOIPkcGxPmN74PTlpUGLzKIGIx60wN9lFkVNc6YYps9DlTYJX1mlmLxXv/lh3l4GY1Rxw==" algorithmName="SHA-512" password="CC35"/>
  <autoFilter ref="C100:K9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310002101"/>
    <hyperlink ref="F128" r:id="rId2" display="https://podminky.urs.cz/item/CS_URS_2024_02/317941121"/>
    <hyperlink ref="F141" r:id="rId3" display="https://podminky.urs.cz/item/CS_URS_2024_02/342272215"/>
    <hyperlink ref="F154" r:id="rId4" display="https://podminky.urs.cz/item/CS_URS_2024_02/342291131"/>
    <hyperlink ref="F159" r:id="rId5" display="https://podminky.urs.cz/item/CS_URS_2024_02/346244353"/>
    <hyperlink ref="F166" r:id="rId6" display="https://podminky.urs.cz/item/CS_URS_2024_02/611142001"/>
    <hyperlink ref="F172" r:id="rId7" display="https://podminky.urs.cz/item/CS_URS_2024_02/611321131"/>
    <hyperlink ref="F178" r:id="rId8" display="https://podminky.urs.cz/item/CS_URS_2024_02/611325422"/>
    <hyperlink ref="F187" r:id="rId9" display="https://podminky.urs.cz/item/CS_URS_2024_02/612121112"/>
    <hyperlink ref="F209" r:id="rId10" display="https://podminky.urs.cz/item/CS_URS_2024_02/612131121"/>
    <hyperlink ref="F231" r:id="rId11" display="https://podminky.urs.cz/item/CS_URS_2024_02/612142001"/>
    <hyperlink ref="F253" r:id="rId12" display="https://podminky.urs.cz/item/CS_URS_2024_02/612321131"/>
    <hyperlink ref="F270" r:id="rId13" display="https://podminky.urs.cz/item/CS_URS_2024_02/612325422"/>
    <hyperlink ref="F282" r:id="rId14" display="https://podminky.urs.cz/item/CS_URS_2024_02/619991011"/>
    <hyperlink ref="F289" r:id="rId15" display="https://podminky.urs.cz/item/CS_URS_2024_02/642942111"/>
    <hyperlink ref="F300" r:id="rId16" display="https://podminky.urs.cz/item/CS_URS_2024_02/644941111"/>
    <hyperlink ref="F314" r:id="rId17" display="https://podminky.urs.cz/item/CS_URS_2024_02/949101111"/>
    <hyperlink ref="F320" r:id="rId18" display="https://podminky.urs.cz/item/CS_URS_2024_02/952901111"/>
    <hyperlink ref="F326" r:id="rId19" display="https://podminky.urs.cz/item/CS_URS_2024_02/965081213"/>
    <hyperlink ref="F332" r:id="rId20" display="https://podminky.urs.cz/item/CS_URS_2024_02/978011141"/>
    <hyperlink ref="F341" r:id="rId21" display="https://podminky.urs.cz/item/CS_URS_2024_02/978013141"/>
    <hyperlink ref="F354" r:id="rId22" display="https://podminky.urs.cz/item/CS_URS_2024_02/997013217"/>
    <hyperlink ref="F356" r:id="rId23" display="https://podminky.urs.cz/item/CS_URS_2024_02/997013501"/>
    <hyperlink ref="F358" r:id="rId24" display="https://podminky.urs.cz/item/CS_URS_2024_02/997013509"/>
    <hyperlink ref="F362" r:id="rId25" display="https://podminky.urs.cz/item/CS_URS_2024_02/997013631"/>
    <hyperlink ref="F365" r:id="rId26" display="https://podminky.urs.cz/item/CS_URS_2024_02/998018003"/>
    <hyperlink ref="F369" r:id="rId27" display="https://podminky.urs.cz/item/CS_URS_2024_02/751377012"/>
    <hyperlink ref="F378" r:id="rId28" display="https://podminky.urs.cz/item/CS_URS_2024_02/998751122"/>
    <hyperlink ref="F381" r:id="rId29" display="https://podminky.urs.cz/item/CS_URS_2024_02/761111111"/>
    <hyperlink ref="F387" r:id="rId30" display="https://podminky.urs.cz/item/CS_URS_2024_02/998761123"/>
    <hyperlink ref="F390" r:id="rId31" display="https://podminky.urs.cz/item/CS_URS_2024_02/766111820"/>
    <hyperlink ref="F398" r:id="rId32" display="https://podminky.urs.cz/item/CS_URS_2024_02/766421812"/>
    <hyperlink ref="F406" r:id="rId33" display="https://podminky.urs.cz/item/CS_URS_2024_02/766660001"/>
    <hyperlink ref="F436" r:id="rId34" display="https://podminky.urs.cz/item/CS_URS_2024_02/766660728"/>
    <hyperlink ref="F447" r:id="rId35" display="https://podminky.urs.cz/item/CS_URS_2024_02/766660729"/>
    <hyperlink ref="F463" r:id="rId36" display="https://podminky.urs.cz/item/CS_URS_2024_02/766660730"/>
    <hyperlink ref="F484" r:id="rId37" display="https://podminky.urs.cz/item/CS_URS_2024_02/766691914"/>
    <hyperlink ref="F493" r:id="rId38" display="https://podminky.urs.cz/item/CS_URS_2024_02/766811141"/>
    <hyperlink ref="F504" r:id="rId39" display="https://podminky.urs.cz/item/CS_URS_2024_02/766812820"/>
    <hyperlink ref="F509" r:id="rId40" display="https://podminky.urs.cz/item/CS_URS_2024_02/766821122"/>
    <hyperlink ref="F518" r:id="rId41" display="https://podminky.urs.cz/item/CS_URS_2024_02/766825811"/>
    <hyperlink ref="F523" r:id="rId42" display="https://podminky.urs.cz/item/CS_URS_2024_02/998766123"/>
    <hyperlink ref="F526" r:id="rId43" display="https://podminky.urs.cz/item/CS_URS_2024_02/771111011"/>
    <hyperlink ref="F534" r:id="rId44" display="https://podminky.urs.cz/item/CS_URS_2024_02/771121011"/>
    <hyperlink ref="F542" r:id="rId45" display="https://podminky.urs.cz/item/CS_URS_2024_02/771121027"/>
    <hyperlink ref="F550" r:id="rId46" display="https://podminky.urs.cz/item/CS_URS_2024_02/771151023"/>
    <hyperlink ref="F558" r:id="rId47" display="https://podminky.urs.cz/item/CS_URS_2024_02/771161021"/>
    <hyperlink ref="F572" r:id="rId48" display="https://podminky.urs.cz/item/CS_URS_2024_02/771574416"/>
    <hyperlink ref="F588" r:id="rId49" display="https://podminky.urs.cz/item/CS_URS_2024_02/771577211"/>
    <hyperlink ref="F596" r:id="rId50" display="https://podminky.urs.cz/item/CS_URS_2024_02/771591112"/>
    <hyperlink ref="F602" r:id="rId51" display="https://podminky.urs.cz/item/CS_URS_2024_02/771591241"/>
    <hyperlink ref="F608" r:id="rId52" display="https://podminky.urs.cz/item/CS_URS_2024_02/771591242"/>
    <hyperlink ref="F614" r:id="rId53" display="https://podminky.urs.cz/item/CS_URS_2024_02/771591264"/>
    <hyperlink ref="F621" r:id="rId54" display="https://podminky.urs.cz/item/CS_URS_2024_02/998771123"/>
    <hyperlink ref="F624" r:id="rId55" display="https://podminky.urs.cz/item/CS_URS_2024_02/776111117"/>
    <hyperlink ref="F633" r:id="rId56" display="https://podminky.urs.cz/item/CS_URS_2024_02/776111311"/>
    <hyperlink ref="F642" r:id="rId57" display="https://podminky.urs.cz/item/CS_URS_2024_02/776121321"/>
    <hyperlink ref="F651" r:id="rId58" display="https://podminky.urs.cz/item/CS_URS_2024_02/776141123"/>
    <hyperlink ref="F660" r:id="rId59" display="https://podminky.urs.cz/item/CS_URS_2024_02/776201811"/>
    <hyperlink ref="F672" r:id="rId60" display="https://podminky.urs.cz/item/CS_URS_2024_02/776241111"/>
    <hyperlink ref="F690" r:id="rId61" display="https://podminky.urs.cz/item/CS_URS_2024_02/776411111"/>
    <hyperlink ref="F710" r:id="rId62" display="https://podminky.urs.cz/item/CS_URS_2024_02/776991121"/>
    <hyperlink ref="F719" r:id="rId63" display="https://podminky.urs.cz/item/CS_URS_2024_02/776991141"/>
    <hyperlink ref="F728" r:id="rId64" display="https://podminky.urs.cz/item/CS_URS_2024_02/998776123"/>
    <hyperlink ref="F731" r:id="rId65" display="https://podminky.urs.cz/item/CS_URS_2024_02/781121011"/>
    <hyperlink ref="F749" r:id="rId66" display="https://podminky.urs.cz/item/CS_URS_2024_02/781131112"/>
    <hyperlink ref="F767" r:id="rId67" display="https://podminky.urs.cz/item/CS_URS_2024_02/781472218"/>
    <hyperlink ref="F803" r:id="rId68" display="https://podminky.urs.cz/item/CS_URS_2024_02/781492211"/>
    <hyperlink ref="F821" r:id="rId69" display="https://podminky.urs.cz/item/CS_URS_2024_02/781492251"/>
    <hyperlink ref="F841" r:id="rId70" display="https://podminky.urs.cz/item/CS_URS_2024_02/998781123"/>
    <hyperlink ref="F844" r:id="rId71" display="https://podminky.urs.cz/item/CS_URS_2024_02/783301311"/>
    <hyperlink ref="F850" r:id="rId72" display="https://podminky.urs.cz/item/CS_URS_2024_02/783314101"/>
    <hyperlink ref="F856" r:id="rId73" display="https://podminky.urs.cz/item/CS_URS_2024_02/783317101"/>
    <hyperlink ref="F863" r:id="rId74" display="https://podminky.urs.cz/item/CS_URS_2024_02/784181101"/>
    <hyperlink ref="F898" r:id="rId7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1356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1360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ROUND((SUM(BE93:BE335)),  2)</f>
        <v>0</v>
      </c>
      <c r="G35" s="41"/>
      <c r="H35" s="41"/>
      <c r="I35" s="160">
        <v>0.20999999999999999</v>
      </c>
      <c r="J35" s="159">
        <f>ROUND(((SUM(BE93:BE335))*I35),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ROUND((SUM(BF93:BF335)),  2)</f>
        <v>0</v>
      </c>
      <c r="G36" s="41"/>
      <c r="H36" s="41"/>
      <c r="I36" s="160">
        <v>0.12</v>
      </c>
      <c r="J36" s="159">
        <f>ROUND(((SUM(BF93:BF335))*I36),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1356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022 - Byt č.79 1+ KK - ZTI a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J104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852</v>
      </c>
      <c r="E67" s="185"/>
      <c r="F67" s="185"/>
      <c r="G67" s="185"/>
      <c r="H67" s="185"/>
      <c r="I67" s="185"/>
      <c r="J67" s="186">
        <f>J105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853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854</v>
      </c>
      <c r="E69" s="185"/>
      <c r="F69" s="185"/>
      <c r="G69" s="185"/>
      <c r="H69" s="185"/>
      <c r="I69" s="185"/>
      <c r="J69" s="186">
        <f>J185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168</v>
      </c>
      <c r="E70" s="185"/>
      <c r="F70" s="185"/>
      <c r="G70" s="185"/>
      <c r="H70" s="185"/>
      <c r="I70" s="185"/>
      <c r="J70" s="186">
        <f>J304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176</v>
      </c>
      <c r="E71" s="180"/>
      <c r="F71" s="180"/>
      <c r="G71" s="180"/>
      <c r="H71" s="180"/>
      <c r="I71" s="180"/>
      <c r="J71" s="181">
        <f>J329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1356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022 - Byt č.79 1+ KK - ZTI a VZT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P94+P104+P329</f>
        <v>0</v>
      </c>
      <c r="Q93" s="99"/>
      <c r="R93" s="196">
        <f>R94+R104+R329</f>
        <v>0.1356</v>
      </c>
      <c r="S93" s="99"/>
      <c r="T93" s="197">
        <f>T94+T104+T329</f>
        <v>0.13089999999999999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BK94+BK104+BK329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190</v>
      </c>
      <c r="F94" s="202" t="s">
        <v>191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78</v>
      </c>
      <c r="AT94" s="211" t="s">
        <v>70</v>
      </c>
      <c r="AU94" s="211" t="s">
        <v>71</v>
      </c>
      <c r="AY94" s="210" t="s">
        <v>192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389</v>
      </c>
      <c r="F95" s="213" t="s">
        <v>390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SUM(BK96:BK103)</f>
        <v>0</v>
      </c>
    </row>
    <row r="96" s="2" customFormat="1" ht="24.15" customHeight="1">
      <c r="A96" s="41"/>
      <c r="B96" s="42"/>
      <c r="C96" s="215" t="s">
        <v>580</v>
      </c>
      <c r="D96" s="215" t="s">
        <v>195</v>
      </c>
      <c r="E96" s="216" t="s">
        <v>392</v>
      </c>
      <c r="F96" s="217" t="s">
        <v>393</v>
      </c>
      <c r="G96" s="218" t="s">
        <v>226</v>
      </c>
      <c r="H96" s="219">
        <v>0.13100000000000001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200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200</v>
      </c>
      <c r="BM96" s="226" t="s">
        <v>855</v>
      </c>
    </row>
    <row r="97" s="2" customFormat="1">
      <c r="A97" s="41"/>
      <c r="B97" s="42"/>
      <c r="C97" s="43"/>
      <c r="D97" s="228" t="s">
        <v>202</v>
      </c>
      <c r="E97" s="43"/>
      <c r="F97" s="229" t="s">
        <v>395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2" customFormat="1" ht="21.75" customHeight="1">
      <c r="A98" s="41"/>
      <c r="B98" s="42"/>
      <c r="C98" s="215" t="s">
        <v>587</v>
      </c>
      <c r="D98" s="215" t="s">
        <v>195</v>
      </c>
      <c r="E98" s="216" t="s">
        <v>397</v>
      </c>
      <c r="F98" s="217" t="s">
        <v>398</v>
      </c>
      <c r="G98" s="218" t="s">
        <v>226</v>
      </c>
      <c r="H98" s="219">
        <v>0.13100000000000001</v>
      </c>
      <c r="I98" s="220"/>
      <c r="J98" s="221">
        <f>ROUND(I98*H98,2)</f>
        <v>0</v>
      </c>
      <c r="K98" s="217" t="s">
        <v>199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200</v>
      </c>
      <c r="AT98" s="226" t="s">
        <v>195</v>
      </c>
      <c r="AU98" s="226" t="s">
        <v>84</v>
      </c>
      <c r="AY98" s="20" t="s">
        <v>192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200</v>
      </c>
      <c r="BM98" s="226" t="s">
        <v>856</v>
      </c>
    </row>
    <row r="99" s="2" customFormat="1">
      <c r="A99" s="41"/>
      <c r="B99" s="42"/>
      <c r="C99" s="43"/>
      <c r="D99" s="228" t="s">
        <v>202</v>
      </c>
      <c r="E99" s="43"/>
      <c r="F99" s="229" t="s">
        <v>400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84</v>
      </c>
    </row>
    <row r="100" s="2" customFormat="1" ht="24.15" customHeight="1">
      <c r="A100" s="41"/>
      <c r="B100" s="42"/>
      <c r="C100" s="215" t="s">
        <v>592</v>
      </c>
      <c r="D100" s="215" t="s">
        <v>195</v>
      </c>
      <c r="E100" s="216" t="s">
        <v>402</v>
      </c>
      <c r="F100" s="217" t="s">
        <v>403</v>
      </c>
      <c r="G100" s="218" t="s">
        <v>226</v>
      </c>
      <c r="H100" s="219">
        <v>0.13100000000000001</v>
      </c>
      <c r="I100" s="220"/>
      <c r="J100" s="221">
        <f>ROUND(I100*H100,2)</f>
        <v>0</v>
      </c>
      <c r="K100" s="217" t="s">
        <v>199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200</v>
      </c>
      <c r="AT100" s="226" t="s">
        <v>195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200</v>
      </c>
      <c r="BM100" s="226" t="s">
        <v>857</v>
      </c>
    </row>
    <row r="101" s="2" customFormat="1">
      <c r="A101" s="41"/>
      <c r="B101" s="42"/>
      <c r="C101" s="43"/>
      <c r="D101" s="228" t="s">
        <v>202</v>
      </c>
      <c r="E101" s="43"/>
      <c r="F101" s="229" t="s">
        <v>405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84</v>
      </c>
    </row>
    <row r="102" s="2" customFormat="1" ht="24.15" customHeight="1">
      <c r="A102" s="41"/>
      <c r="B102" s="42"/>
      <c r="C102" s="215" t="s">
        <v>597</v>
      </c>
      <c r="D102" s="215" t="s">
        <v>195</v>
      </c>
      <c r="E102" s="216" t="s">
        <v>408</v>
      </c>
      <c r="F102" s="217" t="s">
        <v>409</v>
      </c>
      <c r="G102" s="218" t="s">
        <v>226</v>
      </c>
      <c r="H102" s="219">
        <v>0.13100000000000001</v>
      </c>
      <c r="I102" s="220"/>
      <c r="J102" s="221">
        <f>ROUND(I102*H102,2)</f>
        <v>0</v>
      </c>
      <c r="K102" s="217" t="s">
        <v>199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200</v>
      </c>
      <c r="AT102" s="226" t="s">
        <v>195</v>
      </c>
      <c r="AU102" s="226" t="s">
        <v>84</v>
      </c>
      <c r="AY102" s="20" t="s">
        <v>192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200</v>
      </c>
      <c r="BM102" s="226" t="s">
        <v>858</v>
      </c>
    </row>
    <row r="103" s="2" customFormat="1">
      <c r="A103" s="41"/>
      <c r="B103" s="42"/>
      <c r="C103" s="43"/>
      <c r="D103" s="228" t="s">
        <v>202</v>
      </c>
      <c r="E103" s="43"/>
      <c r="F103" s="229" t="s">
        <v>411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202</v>
      </c>
      <c r="AU103" s="20" t="s">
        <v>84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419</v>
      </c>
      <c r="F104" s="202" t="s">
        <v>420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P105+P145+P185+P304</f>
        <v>0</v>
      </c>
      <c r="Q104" s="207"/>
      <c r="R104" s="208">
        <f>R105+R145+R185+R304</f>
        <v>0.1356</v>
      </c>
      <c r="S104" s="207"/>
      <c r="T104" s="209">
        <f>T105+T145+T185+T304</f>
        <v>0.13089999999999999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70</v>
      </c>
      <c r="AU104" s="211" t="s">
        <v>71</v>
      </c>
      <c r="AY104" s="210" t="s">
        <v>192</v>
      </c>
      <c r="BK104" s="212">
        <f>BK105+BK145+BK185+BK304</f>
        <v>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859</v>
      </c>
      <c r="F105" s="213" t="s">
        <v>860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SUM(P106:P144)</f>
        <v>0</v>
      </c>
      <c r="Q105" s="207"/>
      <c r="R105" s="208">
        <f>SUM(R106:R144)</f>
        <v>0.0070899999999999999</v>
      </c>
      <c r="S105" s="207"/>
      <c r="T105" s="209">
        <f>SUM(T106:T144)</f>
        <v>0.01038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84</v>
      </c>
      <c r="AT105" s="211" t="s">
        <v>70</v>
      </c>
      <c r="AU105" s="211" t="s">
        <v>78</v>
      </c>
      <c r="AY105" s="210" t="s">
        <v>192</v>
      </c>
      <c r="BK105" s="212">
        <f>SUM(BK106:BK144)</f>
        <v>0</v>
      </c>
    </row>
    <row r="106" s="2" customFormat="1" ht="16.5" customHeight="1">
      <c r="A106" s="41"/>
      <c r="B106" s="42"/>
      <c r="C106" s="215" t="s">
        <v>78</v>
      </c>
      <c r="D106" s="215" t="s">
        <v>195</v>
      </c>
      <c r="E106" s="216" t="s">
        <v>861</v>
      </c>
      <c r="F106" s="217" t="s">
        <v>862</v>
      </c>
      <c r="G106" s="218" t="s">
        <v>214</v>
      </c>
      <c r="H106" s="219">
        <v>4</v>
      </c>
      <c r="I106" s="220"/>
      <c r="J106" s="221">
        <f>ROUND(I106*H106,2)</f>
        <v>0</v>
      </c>
      <c r="K106" s="217" t="s">
        <v>199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0.0020999999999999999</v>
      </c>
      <c r="T106" s="225">
        <f>S106*H106</f>
        <v>0.0083999999999999995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321</v>
      </c>
      <c r="AT106" s="226" t="s">
        <v>195</v>
      </c>
      <c r="AU106" s="226" t="s">
        <v>84</v>
      </c>
      <c r="AY106" s="20" t="s">
        <v>192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321</v>
      </c>
      <c r="BM106" s="226" t="s">
        <v>863</v>
      </c>
    </row>
    <row r="107" s="2" customFormat="1">
      <c r="A107" s="41"/>
      <c r="B107" s="42"/>
      <c r="C107" s="43"/>
      <c r="D107" s="228" t="s">
        <v>202</v>
      </c>
      <c r="E107" s="43"/>
      <c r="F107" s="229" t="s">
        <v>864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202</v>
      </c>
      <c r="AU107" s="20" t="s">
        <v>84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865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84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866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84</v>
      </c>
      <c r="G111" s="245"/>
      <c r="H111" s="248">
        <v>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15" t="s">
        <v>84</v>
      </c>
      <c r="D113" s="215" t="s">
        <v>195</v>
      </c>
      <c r="E113" s="216" t="s">
        <v>867</v>
      </c>
      <c r="F113" s="217" t="s">
        <v>868</v>
      </c>
      <c r="G113" s="218" t="s">
        <v>214</v>
      </c>
      <c r="H113" s="219">
        <v>1</v>
      </c>
      <c r="I113" s="220"/>
      <c r="J113" s="221">
        <f>ROUND(I113*H113,2)</f>
        <v>0</v>
      </c>
      <c r="K113" s="217" t="s">
        <v>199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0.00198</v>
      </c>
      <c r="T113" s="225">
        <f>S113*H113</f>
        <v>0.00198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321</v>
      </c>
      <c r="AT113" s="226" t="s">
        <v>195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321</v>
      </c>
      <c r="BM113" s="226" t="s">
        <v>869</v>
      </c>
    </row>
    <row r="114" s="2" customFormat="1">
      <c r="A114" s="41"/>
      <c r="B114" s="42"/>
      <c r="C114" s="43"/>
      <c r="D114" s="228" t="s">
        <v>202</v>
      </c>
      <c r="E114" s="43"/>
      <c r="F114" s="229" t="s">
        <v>870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84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871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78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15" t="s">
        <v>193</v>
      </c>
      <c r="D118" s="215" t="s">
        <v>195</v>
      </c>
      <c r="E118" s="216" t="s">
        <v>872</v>
      </c>
      <c r="F118" s="217" t="s">
        <v>873</v>
      </c>
      <c r="G118" s="218" t="s">
        <v>198</v>
      </c>
      <c r="H118" s="219">
        <v>2</v>
      </c>
      <c r="I118" s="220"/>
      <c r="J118" s="221">
        <f>ROUND(I118*H118,2)</f>
        <v>0</v>
      </c>
      <c r="K118" s="217" t="s">
        <v>199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0.001</v>
      </c>
      <c r="R118" s="224">
        <f>Q118*H118</f>
        <v>0.002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321</v>
      </c>
      <c r="AT118" s="226" t="s">
        <v>195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874</v>
      </c>
    </row>
    <row r="119" s="2" customFormat="1">
      <c r="A119" s="41"/>
      <c r="B119" s="42"/>
      <c r="C119" s="43"/>
      <c r="D119" s="228" t="s">
        <v>202</v>
      </c>
      <c r="E119" s="43"/>
      <c r="F119" s="229" t="s">
        <v>875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202</v>
      </c>
      <c r="AU119" s="20" t="s">
        <v>84</v>
      </c>
    </row>
    <row r="120" s="14" customFormat="1">
      <c r="A120" s="14"/>
      <c r="B120" s="244"/>
      <c r="C120" s="245"/>
      <c r="D120" s="235" t="s">
        <v>204</v>
      </c>
      <c r="E120" s="246" t="s">
        <v>19</v>
      </c>
      <c r="F120" s="247" t="s">
        <v>84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204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192</v>
      </c>
    </row>
    <row r="121" s="15" customFormat="1">
      <c r="A121" s="15"/>
      <c r="B121" s="255"/>
      <c r="C121" s="256"/>
      <c r="D121" s="235" t="s">
        <v>204</v>
      </c>
      <c r="E121" s="257" t="s">
        <v>19</v>
      </c>
      <c r="F121" s="258" t="s">
        <v>210</v>
      </c>
      <c r="G121" s="256"/>
      <c r="H121" s="259">
        <v>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204</v>
      </c>
      <c r="AU121" s="265" t="s">
        <v>84</v>
      </c>
      <c r="AV121" s="15" t="s">
        <v>200</v>
      </c>
      <c r="AW121" s="15" t="s">
        <v>33</v>
      </c>
      <c r="AX121" s="15" t="s">
        <v>78</v>
      </c>
      <c r="AY121" s="265" t="s">
        <v>192</v>
      </c>
    </row>
    <row r="122" s="2" customFormat="1" ht="16.5" customHeight="1">
      <c r="A122" s="41"/>
      <c r="B122" s="42"/>
      <c r="C122" s="215" t="s">
        <v>200</v>
      </c>
      <c r="D122" s="215" t="s">
        <v>195</v>
      </c>
      <c r="E122" s="216" t="s">
        <v>876</v>
      </c>
      <c r="F122" s="217" t="s">
        <v>877</v>
      </c>
      <c r="G122" s="218" t="s">
        <v>214</v>
      </c>
      <c r="H122" s="219">
        <v>4</v>
      </c>
      <c r="I122" s="220"/>
      <c r="J122" s="221">
        <f>ROUND(I122*H122,2)</f>
        <v>0</v>
      </c>
      <c r="K122" s="217" t="s">
        <v>199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0.00042999999999999999</v>
      </c>
      <c r="R122" s="224">
        <f>Q122*H122</f>
        <v>0.00172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321</v>
      </c>
      <c r="AT122" s="226" t="s">
        <v>195</v>
      </c>
      <c r="AU122" s="226" t="s">
        <v>84</v>
      </c>
      <c r="AY122" s="20" t="s">
        <v>192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321</v>
      </c>
      <c r="BM122" s="226" t="s">
        <v>878</v>
      </c>
    </row>
    <row r="123" s="2" customFormat="1">
      <c r="A123" s="41"/>
      <c r="B123" s="42"/>
      <c r="C123" s="43"/>
      <c r="D123" s="228" t="s">
        <v>202</v>
      </c>
      <c r="E123" s="43"/>
      <c r="F123" s="229" t="s">
        <v>879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84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200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2" customFormat="1" ht="16.5" customHeight="1">
      <c r="A126" s="41"/>
      <c r="B126" s="42"/>
      <c r="C126" s="215" t="s">
        <v>232</v>
      </c>
      <c r="D126" s="215" t="s">
        <v>195</v>
      </c>
      <c r="E126" s="216" t="s">
        <v>880</v>
      </c>
      <c r="F126" s="217" t="s">
        <v>881</v>
      </c>
      <c r="G126" s="218" t="s">
        <v>214</v>
      </c>
      <c r="H126" s="219">
        <v>3</v>
      </c>
      <c r="I126" s="220"/>
      <c r="J126" s="221">
        <f>ROUND(I126*H126,2)</f>
        <v>0</v>
      </c>
      <c r="K126" s="217" t="s">
        <v>199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0.00050000000000000001</v>
      </c>
      <c r="R126" s="224">
        <f>Q126*H126</f>
        <v>0.0015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321</v>
      </c>
      <c r="AT126" s="226" t="s">
        <v>195</v>
      </c>
      <c r="AU126" s="226" t="s">
        <v>84</v>
      </c>
      <c r="AY126" s="20" t="s">
        <v>192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321</v>
      </c>
      <c r="BM126" s="226" t="s">
        <v>882</v>
      </c>
    </row>
    <row r="127" s="2" customFormat="1">
      <c r="A127" s="41"/>
      <c r="B127" s="42"/>
      <c r="C127" s="43"/>
      <c r="D127" s="228" t="s">
        <v>202</v>
      </c>
      <c r="E127" s="43"/>
      <c r="F127" s="229" t="s">
        <v>883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84</v>
      </c>
    </row>
    <row r="128" s="14" customFormat="1">
      <c r="A128" s="14"/>
      <c r="B128" s="244"/>
      <c r="C128" s="245"/>
      <c r="D128" s="235" t="s">
        <v>204</v>
      </c>
      <c r="E128" s="246" t="s">
        <v>19</v>
      </c>
      <c r="F128" s="247" t="s">
        <v>193</v>
      </c>
      <c r="G128" s="245"/>
      <c r="H128" s="248">
        <v>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204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192</v>
      </c>
    </row>
    <row r="129" s="15" customFormat="1">
      <c r="A129" s="15"/>
      <c r="B129" s="255"/>
      <c r="C129" s="256"/>
      <c r="D129" s="235" t="s">
        <v>204</v>
      </c>
      <c r="E129" s="257" t="s">
        <v>19</v>
      </c>
      <c r="F129" s="258" t="s">
        <v>210</v>
      </c>
      <c r="G129" s="256"/>
      <c r="H129" s="259">
        <v>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204</v>
      </c>
      <c r="AU129" s="265" t="s">
        <v>84</v>
      </c>
      <c r="AV129" s="15" t="s">
        <v>200</v>
      </c>
      <c r="AW129" s="15" t="s">
        <v>33</v>
      </c>
      <c r="AX129" s="15" t="s">
        <v>78</v>
      </c>
      <c r="AY129" s="265" t="s">
        <v>192</v>
      </c>
    </row>
    <row r="130" s="2" customFormat="1" ht="16.5" customHeight="1">
      <c r="A130" s="41"/>
      <c r="B130" s="42"/>
      <c r="C130" s="215" t="s">
        <v>236</v>
      </c>
      <c r="D130" s="215" t="s">
        <v>195</v>
      </c>
      <c r="E130" s="216" t="s">
        <v>884</v>
      </c>
      <c r="F130" s="217" t="s">
        <v>885</v>
      </c>
      <c r="G130" s="218" t="s">
        <v>214</v>
      </c>
      <c r="H130" s="219">
        <v>1</v>
      </c>
      <c r="I130" s="220"/>
      <c r="J130" s="221">
        <f>ROUND(I130*H130,2)</f>
        <v>0</v>
      </c>
      <c r="K130" s="217" t="s">
        <v>199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0.0015299999999999999</v>
      </c>
      <c r="R130" s="224">
        <f>Q130*H130</f>
        <v>0.0015299999999999999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321</v>
      </c>
      <c r="AT130" s="226" t="s">
        <v>195</v>
      </c>
      <c r="AU130" s="226" t="s">
        <v>84</v>
      </c>
      <c r="AY130" s="20" t="s">
        <v>192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321</v>
      </c>
      <c r="BM130" s="226" t="s">
        <v>886</v>
      </c>
    </row>
    <row r="131" s="2" customFormat="1">
      <c r="A131" s="41"/>
      <c r="B131" s="42"/>
      <c r="C131" s="43"/>
      <c r="D131" s="228" t="s">
        <v>202</v>
      </c>
      <c r="E131" s="43"/>
      <c r="F131" s="229" t="s">
        <v>887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84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15" t="s">
        <v>250</v>
      </c>
      <c r="D134" s="215" t="s">
        <v>195</v>
      </c>
      <c r="E134" s="216" t="s">
        <v>888</v>
      </c>
      <c r="F134" s="217" t="s">
        <v>889</v>
      </c>
      <c r="G134" s="218" t="s">
        <v>198</v>
      </c>
      <c r="H134" s="219">
        <v>1</v>
      </c>
      <c r="I134" s="220"/>
      <c r="J134" s="221">
        <f>ROUND(I134*H134,2)</f>
        <v>0</v>
      </c>
      <c r="K134" s="217" t="s">
        <v>199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0.00034000000000000002</v>
      </c>
      <c r="R134" s="224">
        <f>Q134*H134</f>
        <v>0.00034000000000000002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321</v>
      </c>
      <c r="AT134" s="226" t="s">
        <v>195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890</v>
      </c>
    </row>
    <row r="135" s="2" customFormat="1">
      <c r="A135" s="41"/>
      <c r="B135" s="42"/>
      <c r="C135" s="43"/>
      <c r="D135" s="228" t="s">
        <v>202</v>
      </c>
      <c r="E135" s="43"/>
      <c r="F135" s="229" t="s">
        <v>891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202</v>
      </c>
      <c r="AU135" s="20" t="s">
        <v>84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892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4" customFormat="1">
      <c r="A137" s="14"/>
      <c r="B137" s="244"/>
      <c r="C137" s="245"/>
      <c r="D137" s="235" t="s">
        <v>204</v>
      </c>
      <c r="E137" s="246" t="s">
        <v>19</v>
      </c>
      <c r="F137" s="247" t="s">
        <v>78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204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192</v>
      </c>
    </row>
    <row r="138" s="15" customFormat="1">
      <c r="A138" s="15"/>
      <c r="B138" s="255"/>
      <c r="C138" s="256"/>
      <c r="D138" s="235" t="s">
        <v>204</v>
      </c>
      <c r="E138" s="257" t="s">
        <v>19</v>
      </c>
      <c r="F138" s="258" t="s">
        <v>210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204</v>
      </c>
      <c r="AU138" s="265" t="s">
        <v>84</v>
      </c>
      <c r="AV138" s="15" t="s">
        <v>200</v>
      </c>
      <c r="AW138" s="15" t="s">
        <v>33</v>
      </c>
      <c r="AX138" s="15" t="s">
        <v>78</v>
      </c>
      <c r="AY138" s="265" t="s">
        <v>192</v>
      </c>
    </row>
    <row r="139" s="2" customFormat="1" ht="16.5" customHeight="1">
      <c r="A139" s="41"/>
      <c r="B139" s="42"/>
      <c r="C139" s="215" t="s">
        <v>215</v>
      </c>
      <c r="D139" s="215" t="s">
        <v>195</v>
      </c>
      <c r="E139" s="216" t="s">
        <v>893</v>
      </c>
      <c r="F139" s="217" t="s">
        <v>894</v>
      </c>
      <c r="G139" s="218" t="s">
        <v>214</v>
      </c>
      <c r="H139" s="219">
        <v>8</v>
      </c>
      <c r="I139" s="220"/>
      <c r="J139" s="221">
        <f>ROUND(I139*H139,2)</f>
        <v>0</v>
      </c>
      <c r="K139" s="217" t="s">
        <v>199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321</v>
      </c>
      <c r="AT139" s="226" t="s">
        <v>195</v>
      </c>
      <c r="AU139" s="226" t="s">
        <v>84</v>
      </c>
      <c r="AY139" s="20" t="s">
        <v>192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321</v>
      </c>
      <c r="BM139" s="226" t="s">
        <v>895</v>
      </c>
    </row>
    <row r="140" s="2" customFormat="1">
      <c r="A140" s="41"/>
      <c r="B140" s="42"/>
      <c r="C140" s="43"/>
      <c r="D140" s="228" t="s">
        <v>202</v>
      </c>
      <c r="E140" s="43"/>
      <c r="F140" s="229" t="s">
        <v>896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84</v>
      </c>
    </row>
    <row r="141" s="14" customFormat="1">
      <c r="A141" s="14"/>
      <c r="B141" s="244"/>
      <c r="C141" s="245"/>
      <c r="D141" s="235" t="s">
        <v>204</v>
      </c>
      <c r="E141" s="246" t="s">
        <v>19</v>
      </c>
      <c r="F141" s="247" t="s">
        <v>215</v>
      </c>
      <c r="G141" s="245"/>
      <c r="H141" s="248">
        <v>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204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192</v>
      </c>
    </row>
    <row r="142" s="15" customFormat="1">
      <c r="A142" s="15"/>
      <c r="B142" s="255"/>
      <c r="C142" s="256"/>
      <c r="D142" s="235" t="s">
        <v>204</v>
      </c>
      <c r="E142" s="257" t="s">
        <v>19</v>
      </c>
      <c r="F142" s="258" t="s">
        <v>210</v>
      </c>
      <c r="G142" s="256"/>
      <c r="H142" s="259">
        <v>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204</v>
      </c>
      <c r="AU142" s="265" t="s">
        <v>84</v>
      </c>
      <c r="AV142" s="15" t="s">
        <v>200</v>
      </c>
      <c r="AW142" s="15" t="s">
        <v>33</v>
      </c>
      <c r="AX142" s="15" t="s">
        <v>78</v>
      </c>
      <c r="AY142" s="265" t="s">
        <v>192</v>
      </c>
    </row>
    <row r="143" s="2" customFormat="1" ht="24.15" customHeight="1">
      <c r="A143" s="41"/>
      <c r="B143" s="42"/>
      <c r="C143" s="215" t="s">
        <v>263</v>
      </c>
      <c r="D143" s="215" t="s">
        <v>195</v>
      </c>
      <c r="E143" s="216" t="s">
        <v>897</v>
      </c>
      <c r="F143" s="217" t="s">
        <v>898</v>
      </c>
      <c r="G143" s="218" t="s">
        <v>226</v>
      </c>
      <c r="H143" s="219">
        <v>0.0070000000000000001</v>
      </c>
      <c r="I143" s="220"/>
      <c r="J143" s="221">
        <f>ROUND(I143*H143,2)</f>
        <v>0</v>
      </c>
      <c r="K143" s="217" t="s">
        <v>199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321</v>
      </c>
      <c r="AT143" s="226" t="s">
        <v>195</v>
      </c>
      <c r="AU143" s="226" t="s">
        <v>84</v>
      </c>
      <c r="AY143" s="20" t="s">
        <v>192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321</v>
      </c>
      <c r="BM143" s="226" t="s">
        <v>899</v>
      </c>
    </row>
    <row r="144" s="2" customFormat="1">
      <c r="A144" s="41"/>
      <c r="B144" s="42"/>
      <c r="C144" s="43"/>
      <c r="D144" s="228" t="s">
        <v>202</v>
      </c>
      <c r="E144" s="43"/>
      <c r="F144" s="229" t="s">
        <v>900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202</v>
      </c>
      <c r="AU144" s="20" t="s">
        <v>84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901</v>
      </c>
      <c r="F145" s="213" t="s">
        <v>902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SUM(P146:P184)</f>
        <v>0</v>
      </c>
      <c r="Q145" s="207"/>
      <c r="R145" s="208">
        <f>SUM(R146:R184)</f>
        <v>0.01252</v>
      </c>
      <c r="S145" s="207"/>
      <c r="T145" s="209">
        <f>SUM(T146:T184)</f>
        <v>0.01704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70</v>
      </c>
      <c r="AU145" s="211" t="s">
        <v>78</v>
      </c>
      <c r="AY145" s="210" t="s">
        <v>192</v>
      </c>
      <c r="BK145" s="212">
        <f>SUM(BK146:BK184)</f>
        <v>0</v>
      </c>
    </row>
    <row r="146" s="2" customFormat="1" ht="16.5" customHeight="1">
      <c r="A146" s="41"/>
      <c r="B146" s="42"/>
      <c r="C146" s="215" t="s">
        <v>270</v>
      </c>
      <c r="D146" s="215" t="s">
        <v>195</v>
      </c>
      <c r="E146" s="216" t="s">
        <v>903</v>
      </c>
      <c r="F146" s="217" t="s">
        <v>904</v>
      </c>
      <c r="G146" s="218" t="s">
        <v>214</v>
      </c>
      <c r="H146" s="219">
        <v>8</v>
      </c>
      <c r="I146" s="220"/>
      <c r="J146" s="221">
        <f>ROUND(I146*H146,2)</f>
        <v>0</v>
      </c>
      <c r="K146" s="217" t="s">
        <v>199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0.0021299999999999999</v>
      </c>
      <c r="T146" s="225">
        <f>S146*H146</f>
        <v>0.01704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321</v>
      </c>
      <c r="AT146" s="226" t="s">
        <v>195</v>
      </c>
      <c r="AU146" s="226" t="s">
        <v>84</v>
      </c>
      <c r="AY146" s="20" t="s">
        <v>192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321</v>
      </c>
      <c r="BM146" s="226" t="s">
        <v>905</v>
      </c>
    </row>
    <row r="147" s="2" customFormat="1">
      <c r="A147" s="41"/>
      <c r="B147" s="42"/>
      <c r="C147" s="43"/>
      <c r="D147" s="228" t="s">
        <v>202</v>
      </c>
      <c r="E147" s="43"/>
      <c r="F147" s="229" t="s">
        <v>906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202</v>
      </c>
      <c r="AU147" s="20" t="s">
        <v>84</v>
      </c>
    </row>
    <row r="148" s="14" customFormat="1">
      <c r="A148" s="14"/>
      <c r="B148" s="244"/>
      <c r="C148" s="245"/>
      <c r="D148" s="235" t="s">
        <v>204</v>
      </c>
      <c r="E148" s="246" t="s">
        <v>19</v>
      </c>
      <c r="F148" s="247" t="s">
        <v>215</v>
      </c>
      <c r="G148" s="245"/>
      <c r="H148" s="248">
        <v>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204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192</v>
      </c>
    </row>
    <row r="149" s="15" customFormat="1">
      <c r="A149" s="15"/>
      <c r="B149" s="255"/>
      <c r="C149" s="256"/>
      <c r="D149" s="235" t="s">
        <v>204</v>
      </c>
      <c r="E149" s="257" t="s">
        <v>19</v>
      </c>
      <c r="F149" s="258" t="s">
        <v>210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204</v>
      </c>
      <c r="AU149" s="265" t="s">
        <v>84</v>
      </c>
      <c r="AV149" s="15" t="s">
        <v>200</v>
      </c>
      <c r="AW149" s="15" t="s">
        <v>33</v>
      </c>
      <c r="AX149" s="15" t="s">
        <v>78</v>
      </c>
      <c r="AY149" s="265" t="s">
        <v>192</v>
      </c>
    </row>
    <row r="150" s="2" customFormat="1" ht="21.75" customHeight="1">
      <c r="A150" s="41"/>
      <c r="B150" s="42"/>
      <c r="C150" s="215" t="s">
        <v>275</v>
      </c>
      <c r="D150" s="215" t="s">
        <v>195</v>
      </c>
      <c r="E150" s="216" t="s">
        <v>907</v>
      </c>
      <c r="F150" s="217" t="s">
        <v>908</v>
      </c>
      <c r="G150" s="218" t="s">
        <v>198</v>
      </c>
      <c r="H150" s="219">
        <v>2</v>
      </c>
      <c r="I150" s="220"/>
      <c r="J150" s="221">
        <f>ROUND(I150*H150,2)</f>
        <v>0</v>
      </c>
      <c r="K150" s="217" t="s">
        <v>199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0.00042999999999999999</v>
      </c>
      <c r="R150" s="224">
        <f>Q150*H150</f>
        <v>0.00085999999999999998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321</v>
      </c>
      <c r="AT150" s="226" t="s">
        <v>195</v>
      </c>
      <c r="AU150" s="226" t="s">
        <v>84</v>
      </c>
      <c r="AY150" s="20" t="s">
        <v>192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321</v>
      </c>
      <c r="BM150" s="226" t="s">
        <v>909</v>
      </c>
    </row>
    <row r="151" s="2" customFormat="1">
      <c r="A151" s="41"/>
      <c r="B151" s="42"/>
      <c r="C151" s="43"/>
      <c r="D151" s="228" t="s">
        <v>202</v>
      </c>
      <c r="E151" s="43"/>
      <c r="F151" s="229" t="s">
        <v>910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202</v>
      </c>
      <c r="AU151" s="20" t="s">
        <v>84</v>
      </c>
    </row>
    <row r="152" s="13" customFormat="1">
      <c r="A152" s="13"/>
      <c r="B152" s="233"/>
      <c r="C152" s="234"/>
      <c r="D152" s="235" t="s">
        <v>204</v>
      </c>
      <c r="E152" s="236" t="s">
        <v>19</v>
      </c>
      <c r="F152" s="237" t="s">
        <v>911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204</v>
      </c>
      <c r="AU152" s="243" t="s">
        <v>84</v>
      </c>
      <c r="AV152" s="13" t="s">
        <v>78</v>
      </c>
      <c r="AW152" s="13" t="s">
        <v>33</v>
      </c>
      <c r="AX152" s="13" t="s">
        <v>71</v>
      </c>
      <c r="AY152" s="243" t="s">
        <v>192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2" customFormat="1" ht="21.75" customHeight="1">
      <c r="A155" s="41"/>
      <c r="B155" s="42"/>
      <c r="C155" s="215" t="s">
        <v>8</v>
      </c>
      <c r="D155" s="215" t="s">
        <v>195</v>
      </c>
      <c r="E155" s="216" t="s">
        <v>912</v>
      </c>
      <c r="F155" s="217" t="s">
        <v>913</v>
      </c>
      <c r="G155" s="218" t="s">
        <v>214</v>
      </c>
      <c r="H155" s="219">
        <v>10</v>
      </c>
      <c r="I155" s="220"/>
      <c r="J155" s="221">
        <f>ROUND(I155*H155,2)</f>
        <v>0</v>
      </c>
      <c r="K155" s="217" t="s">
        <v>199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0.00075000000000000002</v>
      </c>
      <c r="R155" s="224">
        <f>Q155*H155</f>
        <v>0.0074999999999999997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321</v>
      </c>
      <c r="AT155" s="226" t="s">
        <v>195</v>
      </c>
      <c r="AU155" s="226" t="s">
        <v>84</v>
      </c>
      <c r="AY155" s="20" t="s">
        <v>192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321</v>
      </c>
      <c r="BM155" s="226" t="s">
        <v>914</v>
      </c>
    </row>
    <row r="156" s="2" customFormat="1">
      <c r="A156" s="41"/>
      <c r="B156" s="42"/>
      <c r="C156" s="43"/>
      <c r="D156" s="228" t="s">
        <v>202</v>
      </c>
      <c r="E156" s="43"/>
      <c r="F156" s="229" t="s">
        <v>915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202</v>
      </c>
      <c r="AU156" s="20" t="s">
        <v>84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270</v>
      </c>
      <c r="G157" s="245"/>
      <c r="H157" s="248">
        <v>10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10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2" customFormat="1" ht="33" customHeight="1">
      <c r="A159" s="41"/>
      <c r="B159" s="42"/>
      <c r="C159" s="215" t="s">
        <v>300</v>
      </c>
      <c r="D159" s="215" t="s">
        <v>195</v>
      </c>
      <c r="E159" s="216" t="s">
        <v>916</v>
      </c>
      <c r="F159" s="217" t="s">
        <v>917</v>
      </c>
      <c r="G159" s="218" t="s">
        <v>214</v>
      </c>
      <c r="H159" s="219">
        <v>10</v>
      </c>
      <c r="I159" s="220"/>
      <c r="J159" s="221">
        <f>ROUND(I159*H159,2)</f>
        <v>0</v>
      </c>
      <c r="K159" s="217" t="s">
        <v>199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0.00011</v>
      </c>
      <c r="R159" s="224">
        <f>Q159*H159</f>
        <v>0.0011000000000000001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321</v>
      </c>
      <c r="AT159" s="226" t="s">
        <v>195</v>
      </c>
      <c r="AU159" s="226" t="s">
        <v>84</v>
      </c>
      <c r="AY159" s="20" t="s">
        <v>192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321</v>
      </c>
      <c r="BM159" s="226" t="s">
        <v>918</v>
      </c>
    </row>
    <row r="160" s="2" customFormat="1">
      <c r="A160" s="41"/>
      <c r="B160" s="42"/>
      <c r="C160" s="43"/>
      <c r="D160" s="228" t="s">
        <v>202</v>
      </c>
      <c r="E160" s="43"/>
      <c r="F160" s="229" t="s">
        <v>919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202</v>
      </c>
      <c r="AU160" s="20" t="s">
        <v>84</v>
      </c>
    </row>
    <row r="161" s="14" customFormat="1">
      <c r="A161" s="14"/>
      <c r="B161" s="244"/>
      <c r="C161" s="245"/>
      <c r="D161" s="235" t="s">
        <v>204</v>
      </c>
      <c r="E161" s="246" t="s">
        <v>19</v>
      </c>
      <c r="F161" s="247" t="s">
        <v>270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204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192</v>
      </c>
    </row>
    <row r="162" s="15" customFormat="1">
      <c r="A162" s="15"/>
      <c r="B162" s="255"/>
      <c r="C162" s="256"/>
      <c r="D162" s="235" t="s">
        <v>204</v>
      </c>
      <c r="E162" s="257" t="s">
        <v>19</v>
      </c>
      <c r="F162" s="258" t="s">
        <v>210</v>
      </c>
      <c r="G162" s="256"/>
      <c r="H162" s="259">
        <v>10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204</v>
      </c>
      <c r="AU162" s="265" t="s">
        <v>84</v>
      </c>
      <c r="AV162" s="15" t="s">
        <v>200</v>
      </c>
      <c r="AW162" s="15" t="s">
        <v>33</v>
      </c>
      <c r="AX162" s="15" t="s">
        <v>78</v>
      </c>
      <c r="AY162" s="265" t="s">
        <v>192</v>
      </c>
    </row>
    <row r="163" s="2" customFormat="1" ht="21.75" customHeight="1">
      <c r="A163" s="41"/>
      <c r="B163" s="42"/>
      <c r="C163" s="215" t="s">
        <v>305</v>
      </c>
      <c r="D163" s="215" t="s">
        <v>195</v>
      </c>
      <c r="E163" s="216" t="s">
        <v>920</v>
      </c>
      <c r="F163" s="217" t="s">
        <v>921</v>
      </c>
      <c r="G163" s="218" t="s">
        <v>198</v>
      </c>
      <c r="H163" s="219">
        <v>1</v>
      </c>
      <c r="I163" s="220"/>
      <c r="J163" s="221">
        <f>ROUND(I163*H163,2)</f>
        <v>0</v>
      </c>
      <c r="K163" s="217" t="s">
        <v>199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321</v>
      </c>
      <c r="AT163" s="226" t="s">
        <v>195</v>
      </c>
      <c r="AU163" s="226" t="s">
        <v>84</v>
      </c>
      <c r="AY163" s="20" t="s">
        <v>192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321</v>
      </c>
      <c r="BM163" s="226" t="s">
        <v>922</v>
      </c>
    </row>
    <row r="164" s="2" customFormat="1">
      <c r="A164" s="41"/>
      <c r="B164" s="42"/>
      <c r="C164" s="43"/>
      <c r="D164" s="228" t="s">
        <v>202</v>
      </c>
      <c r="E164" s="43"/>
      <c r="F164" s="229" t="s">
        <v>923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202</v>
      </c>
      <c r="AU164" s="20" t="s">
        <v>84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16.5" customHeight="1">
      <c r="A167" s="41"/>
      <c r="B167" s="42"/>
      <c r="C167" s="215" t="s">
        <v>310</v>
      </c>
      <c r="D167" s="215" t="s">
        <v>195</v>
      </c>
      <c r="E167" s="216" t="s">
        <v>924</v>
      </c>
      <c r="F167" s="217" t="s">
        <v>925</v>
      </c>
      <c r="G167" s="218" t="s">
        <v>198</v>
      </c>
      <c r="H167" s="219">
        <v>8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0.00017000000000000001</v>
      </c>
      <c r="R167" s="224">
        <f>Q167*H167</f>
        <v>0.0013600000000000001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926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927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215</v>
      </c>
      <c r="G169" s="245"/>
      <c r="H169" s="248">
        <v>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321</v>
      </c>
      <c r="D171" s="215" t="s">
        <v>195</v>
      </c>
      <c r="E171" s="216" t="s">
        <v>928</v>
      </c>
      <c r="F171" s="217" t="s">
        <v>929</v>
      </c>
      <c r="G171" s="218" t="s">
        <v>198</v>
      </c>
      <c r="H171" s="219">
        <v>4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0.00035</v>
      </c>
      <c r="R171" s="224">
        <f>Q171*H171</f>
        <v>0.0014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321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930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931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4" customFormat="1">
      <c r="A173" s="14"/>
      <c r="B173" s="244"/>
      <c r="C173" s="245"/>
      <c r="D173" s="235" t="s">
        <v>204</v>
      </c>
      <c r="E173" s="246" t="s">
        <v>19</v>
      </c>
      <c r="F173" s="247" t="s">
        <v>200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204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192</v>
      </c>
    </row>
    <row r="174" s="15" customFormat="1">
      <c r="A174" s="15"/>
      <c r="B174" s="255"/>
      <c r="C174" s="256"/>
      <c r="D174" s="235" t="s">
        <v>204</v>
      </c>
      <c r="E174" s="257" t="s">
        <v>19</v>
      </c>
      <c r="F174" s="258" t="s">
        <v>210</v>
      </c>
      <c r="G174" s="256"/>
      <c r="H174" s="259">
        <v>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204</v>
      </c>
      <c r="AU174" s="265" t="s">
        <v>84</v>
      </c>
      <c r="AV174" s="15" t="s">
        <v>200</v>
      </c>
      <c r="AW174" s="15" t="s">
        <v>33</v>
      </c>
      <c r="AX174" s="15" t="s">
        <v>78</v>
      </c>
      <c r="AY174" s="265" t="s">
        <v>192</v>
      </c>
    </row>
    <row r="175" s="2" customFormat="1" ht="21.75" customHeight="1">
      <c r="A175" s="41"/>
      <c r="B175" s="42"/>
      <c r="C175" s="215" t="s">
        <v>333</v>
      </c>
      <c r="D175" s="215" t="s">
        <v>195</v>
      </c>
      <c r="E175" s="216" t="s">
        <v>932</v>
      </c>
      <c r="F175" s="217" t="s">
        <v>933</v>
      </c>
      <c r="G175" s="218" t="s">
        <v>214</v>
      </c>
      <c r="H175" s="219">
        <v>10</v>
      </c>
      <c r="I175" s="220"/>
      <c r="J175" s="221">
        <f>ROUND(I175*H175,2)</f>
        <v>0</v>
      </c>
      <c r="K175" s="217" t="s">
        <v>199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1.0000000000000001E-05</v>
      </c>
      <c r="R175" s="224">
        <f>Q175*H175</f>
        <v>0.00010000000000000001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321</v>
      </c>
      <c r="AT175" s="226" t="s">
        <v>195</v>
      </c>
      <c r="AU175" s="226" t="s">
        <v>84</v>
      </c>
      <c r="AY175" s="20" t="s">
        <v>192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321</v>
      </c>
      <c r="BM175" s="226" t="s">
        <v>934</v>
      </c>
    </row>
    <row r="176" s="2" customFormat="1">
      <c r="A176" s="41"/>
      <c r="B176" s="42"/>
      <c r="C176" s="43"/>
      <c r="D176" s="228" t="s">
        <v>202</v>
      </c>
      <c r="E176" s="43"/>
      <c r="F176" s="229" t="s">
        <v>935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202</v>
      </c>
      <c r="AU176" s="20" t="s">
        <v>84</v>
      </c>
    </row>
    <row r="177" s="14" customFormat="1">
      <c r="A177" s="14"/>
      <c r="B177" s="244"/>
      <c r="C177" s="245"/>
      <c r="D177" s="235" t="s">
        <v>204</v>
      </c>
      <c r="E177" s="246" t="s">
        <v>19</v>
      </c>
      <c r="F177" s="247" t="s">
        <v>270</v>
      </c>
      <c r="G177" s="245"/>
      <c r="H177" s="248">
        <v>10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204</v>
      </c>
      <c r="AU177" s="254" t="s">
        <v>84</v>
      </c>
      <c r="AV177" s="14" t="s">
        <v>84</v>
      </c>
      <c r="AW177" s="14" t="s">
        <v>33</v>
      </c>
      <c r="AX177" s="14" t="s">
        <v>71</v>
      </c>
      <c r="AY177" s="254" t="s">
        <v>192</v>
      </c>
    </row>
    <row r="178" s="15" customFormat="1">
      <c r="A178" s="15"/>
      <c r="B178" s="255"/>
      <c r="C178" s="256"/>
      <c r="D178" s="235" t="s">
        <v>204</v>
      </c>
      <c r="E178" s="257" t="s">
        <v>19</v>
      </c>
      <c r="F178" s="258" t="s">
        <v>210</v>
      </c>
      <c r="G178" s="256"/>
      <c r="H178" s="259">
        <v>10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204</v>
      </c>
      <c r="AU178" s="265" t="s">
        <v>84</v>
      </c>
      <c r="AV178" s="15" t="s">
        <v>200</v>
      </c>
      <c r="AW178" s="15" t="s">
        <v>33</v>
      </c>
      <c r="AX178" s="15" t="s">
        <v>78</v>
      </c>
      <c r="AY178" s="265" t="s">
        <v>192</v>
      </c>
    </row>
    <row r="179" s="2" customFormat="1" ht="24.15" customHeight="1">
      <c r="A179" s="41"/>
      <c r="B179" s="42"/>
      <c r="C179" s="215" t="s">
        <v>341</v>
      </c>
      <c r="D179" s="215" t="s">
        <v>195</v>
      </c>
      <c r="E179" s="216" t="s">
        <v>936</v>
      </c>
      <c r="F179" s="217" t="s">
        <v>937</v>
      </c>
      <c r="G179" s="218" t="s">
        <v>214</v>
      </c>
      <c r="H179" s="219">
        <v>10</v>
      </c>
      <c r="I179" s="220"/>
      <c r="J179" s="221">
        <f>ROUND(I179*H179,2)</f>
        <v>0</v>
      </c>
      <c r="K179" s="217" t="s">
        <v>199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2.0000000000000002E-05</v>
      </c>
      <c r="R179" s="224">
        <f>Q179*H179</f>
        <v>0.00020000000000000001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321</v>
      </c>
      <c r="AT179" s="226" t="s">
        <v>195</v>
      </c>
      <c r="AU179" s="226" t="s">
        <v>84</v>
      </c>
      <c r="AY179" s="20" t="s">
        <v>192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321</v>
      </c>
      <c r="BM179" s="226" t="s">
        <v>938</v>
      </c>
    </row>
    <row r="180" s="2" customFormat="1">
      <c r="A180" s="41"/>
      <c r="B180" s="42"/>
      <c r="C180" s="43"/>
      <c r="D180" s="228" t="s">
        <v>202</v>
      </c>
      <c r="E180" s="43"/>
      <c r="F180" s="229" t="s">
        <v>939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202</v>
      </c>
      <c r="AU180" s="20" t="s">
        <v>84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270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5" customFormat="1">
      <c r="A182" s="15"/>
      <c r="B182" s="255"/>
      <c r="C182" s="256"/>
      <c r="D182" s="235" t="s">
        <v>204</v>
      </c>
      <c r="E182" s="257" t="s">
        <v>19</v>
      </c>
      <c r="F182" s="258" t="s">
        <v>210</v>
      </c>
      <c r="G182" s="256"/>
      <c r="H182" s="259">
        <v>10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204</v>
      </c>
      <c r="AU182" s="265" t="s">
        <v>84</v>
      </c>
      <c r="AV182" s="15" t="s">
        <v>200</v>
      </c>
      <c r="AW182" s="15" t="s">
        <v>33</v>
      </c>
      <c r="AX182" s="15" t="s">
        <v>78</v>
      </c>
      <c r="AY182" s="265" t="s">
        <v>192</v>
      </c>
    </row>
    <row r="183" s="2" customFormat="1" ht="24.15" customHeight="1">
      <c r="A183" s="41"/>
      <c r="B183" s="42"/>
      <c r="C183" s="215" t="s">
        <v>346</v>
      </c>
      <c r="D183" s="215" t="s">
        <v>195</v>
      </c>
      <c r="E183" s="216" t="s">
        <v>940</v>
      </c>
      <c r="F183" s="217" t="s">
        <v>941</v>
      </c>
      <c r="G183" s="218" t="s">
        <v>226</v>
      </c>
      <c r="H183" s="219">
        <v>0.012999999999999999</v>
      </c>
      <c r="I183" s="220"/>
      <c r="J183" s="221">
        <f>ROUND(I183*H183,2)</f>
        <v>0</v>
      </c>
      <c r="K183" s="217" t="s">
        <v>199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321</v>
      </c>
      <c r="AT183" s="226" t="s">
        <v>195</v>
      </c>
      <c r="AU183" s="226" t="s">
        <v>84</v>
      </c>
      <c r="AY183" s="20" t="s">
        <v>192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321</v>
      </c>
      <c r="BM183" s="226" t="s">
        <v>942</v>
      </c>
    </row>
    <row r="184" s="2" customFormat="1">
      <c r="A184" s="41"/>
      <c r="B184" s="42"/>
      <c r="C184" s="43"/>
      <c r="D184" s="228" t="s">
        <v>202</v>
      </c>
      <c r="E184" s="43"/>
      <c r="F184" s="229" t="s">
        <v>943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202</v>
      </c>
      <c r="AU184" s="20" t="s">
        <v>84</v>
      </c>
    </row>
    <row r="185" s="12" customFormat="1" ht="22.8" customHeight="1">
      <c r="A185" s="12"/>
      <c r="B185" s="199"/>
      <c r="C185" s="200"/>
      <c r="D185" s="201" t="s">
        <v>70</v>
      </c>
      <c r="E185" s="213" t="s">
        <v>944</v>
      </c>
      <c r="F185" s="213" t="s">
        <v>945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SUM(P186:P303)</f>
        <v>0</v>
      </c>
      <c r="Q185" s="207"/>
      <c r="R185" s="208">
        <f>SUM(R186:R303)</f>
        <v>0.10556</v>
      </c>
      <c r="S185" s="207"/>
      <c r="T185" s="209">
        <f>SUM(T186:T303)</f>
        <v>0.10347999999999999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84</v>
      </c>
      <c r="AT185" s="211" t="s">
        <v>70</v>
      </c>
      <c r="AU185" s="211" t="s">
        <v>78</v>
      </c>
      <c r="AY185" s="210" t="s">
        <v>192</v>
      </c>
      <c r="BK185" s="212">
        <f>SUM(BK186:BK303)</f>
        <v>0</v>
      </c>
    </row>
    <row r="186" s="2" customFormat="1" ht="16.5" customHeight="1">
      <c r="A186" s="41"/>
      <c r="B186" s="42"/>
      <c r="C186" s="215" t="s">
        <v>350</v>
      </c>
      <c r="D186" s="215" t="s">
        <v>195</v>
      </c>
      <c r="E186" s="216" t="s">
        <v>946</v>
      </c>
      <c r="F186" s="217" t="s">
        <v>947</v>
      </c>
      <c r="G186" s="218" t="s">
        <v>821</v>
      </c>
      <c r="H186" s="219">
        <v>1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0.034200000000000001</v>
      </c>
      <c r="T186" s="225">
        <f>S186*H186</f>
        <v>0.034200000000000001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321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321</v>
      </c>
      <c r="BM186" s="226" t="s">
        <v>948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949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4" customFormat="1">
      <c r="A188" s="14"/>
      <c r="B188" s="244"/>
      <c r="C188" s="245"/>
      <c r="D188" s="235" t="s">
        <v>204</v>
      </c>
      <c r="E188" s="246" t="s">
        <v>19</v>
      </c>
      <c r="F188" s="247" t="s">
        <v>78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204</v>
      </c>
      <c r="AU188" s="254" t="s">
        <v>84</v>
      </c>
      <c r="AV188" s="14" t="s">
        <v>84</v>
      </c>
      <c r="AW188" s="14" t="s">
        <v>33</v>
      </c>
      <c r="AX188" s="14" t="s">
        <v>71</v>
      </c>
      <c r="AY188" s="254" t="s">
        <v>192</v>
      </c>
    </row>
    <row r="189" s="15" customFormat="1">
      <c r="A189" s="15"/>
      <c r="B189" s="255"/>
      <c r="C189" s="256"/>
      <c r="D189" s="235" t="s">
        <v>204</v>
      </c>
      <c r="E189" s="257" t="s">
        <v>19</v>
      </c>
      <c r="F189" s="258" t="s">
        <v>210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204</v>
      </c>
      <c r="AU189" s="265" t="s">
        <v>84</v>
      </c>
      <c r="AV189" s="15" t="s">
        <v>200</v>
      </c>
      <c r="AW189" s="15" t="s">
        <v>33</v>
      </c>
      <c r="AX189" s="15" t="s">
        <v>78</v>
      </c>
      <c r="AY189" s="265" t="s">
        <v>192</v>
      </c>
    </row>
    <row r="190" s="2" customFormat="1" ht="16.5" customHeight="1">
      <c r="A190" s="41"/>
      <c r="B190" s="42"/>
      <c r="C190" s="215" t="s">
        <v>7</v>
      </c>
      <c r="D190" s="215" t="s">
        <v>195</v>
      </c>
      <c r="E190" s="216" t="s">
        <v>950</v>
      </c>
      <c r="F190" s="217" t="s">
        <v>951</v>
      </c>
      <c r="G190" s="218" t="s">
        <v>821</v>
      </c>
      <c r="H190" s="219">
        <v>1</v>
      </c>
      <c r="I190" s="220"/>
      <c r="J190" s="221">
        <f>ROUND(I190*H190,2)</f>
        <v>0</v>
      </c>
      <c r="K190" s="217" t="s">
        <v>199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0.028719999999999999</v>
      </c>
      <c r="R190" s="224">
        <f>Q190*H190</f>
        <v>0.028719999999999999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321</v>
      </c>
      <c r="AT190" s="226" t="s">
        <v>195</v>
      </c>
      <c r="AU190" s="226" t="s">
        <v>84</v>
      </c>
      <c r="AY190" s="20" t="s">
        <v>192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321</v>
      </c>
      <c r="BM190" s="226" t="s">
        <v>952</v>
      </c>
    </row>
    <row r="191" s="2" customFormat="1">
      <c r="A191" s="41"/>
      <c r="B191" s="42"/>
      <c r="C191" s="43"/>
      <c r="D191" s="228" t="s">
        <v>202</v>
      </c>
      <c r="E191" s="43"/>
      <c r="F191" s="229" t="s">
        <v>953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202</v>
      </c>
      <c r="AU191" s="20" t="s">
        <v>84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78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5" customFormat="1">
      <c r="A193" s="15"/>
      <c r="B193" s="255"/>
      <c r="C193" s="256"/>
      <c r="D193" s="235" t="s">
        <v>204</v>
      </c>
      <c r="E193" s="257" t="s">
        <v>19</v>
      </c>
      <c r="F193" s="258" t="s">
        <v>210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204</v>
      </c>
      <c r="AU193" s="265" t="s">
        <v>84</v>
      </c>
      <c r="AV193" s="15" t="s">
        <v>200</v>
      </c>
      <c r="AW193" s="15" t="s">
        <v>33</v>
      </c>
      <c r="AX193" s="15" t="s">
        <v>78</v>
      </c>
      <c r="AY193" s="265" t="s">
        <v>192</v>
      </c>
    </row>
    <row r="194" s="2" customFormat="1" ht="16.5" customHeight="1">
      <c r="A194" s="41"/>
      <c r="B194" s="42"/>
      <c r="C194" s="215" t="s">
        <v>360</v>
      </c>
      <c r="D194" s="215" t="s">
        <v>195</v>
      </c>
      <c r="E194" s="216" t="s">
        <v>954</v>
      </c>
      <c r="F194" s="217" t="s">
        <v>955</v>
      </c>
      <c r="G194" s="218" t="s">
        <v>198</v>
      </c>
      <c r="H194" s="219">
        <v>1</v>
      </c>
      <c r="I194" s="220"/>
      <c r="J194" s="221">
        <f>ROUND(I194*H194,2)</f>
        <v>0</v>
      </c>
      <c r="K194" s="217" t="s">
        <v>199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321</v>
      </c>
      <c r="AT194" s="226" t="s">
        <v>195</v>
      </c>
      <c r="AU194" s="226" t="s">
        <v>84</v>
      </c>
      <c r="AY194" s="20" t="s">
        <v>192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321</v>
      </c>
      <c r="BM194" s="226" t="s">
        <v>956</v>
      </c>
    </row>
    <row r="195" s="2" customFormat="1">
      <c r="A195" s="41"/>
      <c r="B195" s="42"/>
      <c r="C195" s="43"/>
      <c r="D195" s="228" t="s">
        <v>202</v>
      </c>
      <c r="E195" s="43"/>
      <c r="F195" s="229" t="s">
        <v>957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84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78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5" customFormat="1">
      <c r="A197" s="15"/>
      <c r="B197" s="255"/>
      <c r="C197" s="256"/>
      <c r="D197" s="235" t="s">
        <v>204</v>
      </c>
      <c r="E197" s="257" t="s">
        <v>19</v>
      </c>
      <c r="F197" s="258" t="s">
        <v>210</v>
      </c>
      <c r="G197" s="256"/>
      <c r="H197" s="259">
        <v>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204</v>
      </c>
      <c r="AU197" s="265" t="s">
        <v>84</v>
      </c>
      <c r="AV197" s="15" t="s">
        <v>200</v>
      </c>
      <c r="AW197" s="15" t="s">
        <v>33</v>
      </c>
      <c r="AX197" s="15" t="s">
        <v>78</v>
      </c>
      <c r="AY197" s="265" t="s">
        <v>192</v>
      </c>
    </row>
    <row r="198" s="2" customFormat="1" ht="16.5" customHeight="1">
      <c r="A198" s="41"/>
      <c r="B198" s="42"/>
      <c r="C198" s="266" t="s">
        <v>366</v>
      </c>
      <c r="D198" s="266" t="s">
        <v>211</v>
      </c>
      <c r="E198" s="267" t="s">
        <v>958</v>
      </c>
      <c r="F198" s="268" t="s">
        <v>959</v>
      </c>
      <c r="G198" s="269" t="s">
        <v>198</v>
      </c>
      <c r="H198" s="270">
        <v>1</v>
      </c>
      <c r="I198" s="271"/>
      <c r="J198" s="272">
        <f>ROUND(I198*H198,2)</f>
        <v>0</v>
      </c>
      <c r="K198" s="268" t="s">
        <v>199</v>
      </c>
      <c r="L198" s="273"/>
      <c r="M198" s="274" t="s">
        <v>19</v>
      </c>
      <c r="N198" s="275" t="s">
        <v>43</v>
      </c>
      <c r="O198" s="87"/>
      <c r="P198" s="224">
        <f>O198*H198</f>
        <v>0</v>
      </c>
      <c r="Q198" s="224">
        <v>0.0012800000000000001</v>
      </c>
      <c r="R198" s="224">
        <f>Q198*H198</f>
        <v>0.0012800000000000001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423</v>
      </c>
      <c r="AT198" s="226" t="s">
        <v>211</v>
      </c>
      <c r="AU198" s="226" t="s">
        <v>84</v>
      </c>
      <c r="AY198" s="20" t="s">
        <v>192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84</v>
      </c>
      <c r="BK198" s="227">
        <f>ROUND(I198*H198,2)</f>
        <v>0</v>
      </c>
      <c r="BL198" s="20" t="s">
        <v>321</v>
      </c>
      <c r="BM198" s="226" t="s">
        <v>960</v>
      </c>
    </row>
    <row r="199" s="2" customFormat="1" ht="16.5" customHeight="1">
      <c r="A199" s="41"/>
      <c r="B199" s="42"/>
      <c r="C199" s="215" t="s">
        <v>371</v>
      </c>
      <c r="D199" s="215" t="s">
        <v>195</v>
      </c>
      <c r="E199" s="216" t="s">
        <v>961</v>
      </c>
      <c r="F199" s="217" t="s">
        <v>962</v>
      </c>
      <c r="G199" s="218" t="s">
        <v>821</v>
      </c>
      <c r="H199" s="219">
        <v>1</v>
      </c>
      <c r="I199" s="220"/>
      <c r="J199" s="221">
        <f>ROUND(I199*H199,2)</f>
        <v>0</v>
      </c>
      <c r="K199" s="217" t="s">
        <v>199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0.019460000000000002</v>
      </c>
      <c r="T199" s="225">
        <f>S199*H199</f>
        <v>0.019460000000000002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321</v>
      </c>
      <c r="AT199" s="226" t="s">
        <v>195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963</v>
      </c>
    </row>
    <row r="200" s="2" customFormat="1">
      <c r="A200" s="41"/>
      <c r="B200" s="42"/>
      <c r="C200" s="43"/>
      <c r="D200" s="228" t="s">
        <v>202</v>
      </c>
      <c r="E200" s="43"/>
      <c r="F200" s="229" t="s">
        <v>964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202</v>
      </c>
      <c r="AU200" s="20" t="s">
        <v>84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78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5" customFormat="1">
      <c r="A202" s="15"/>
      <c r="B202" s="255"/>
      <c r="C202" s="256"/>
      <c r="D202" s="235" t="s">
        <v>204</v>
      </c>
      <c r="E202" s="257" t="s">
        <v>19</v>
      </c>
      <c r="F202" s="258" t="s">
        <v>210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204</v>
      </c>
      <c r="AU202" s="265" t="s">
        <v>84</v>
      </c>
      <c r="AV202" s="15" t="s">
        <v>200</v>
      </c>
      <c r="AW202" s="15" t="s">
        <v>33</v>
      </c>
      <c r="AX202" s="15" t="s">
        <v>78</v>
      </c>
      <c r="AY202" s="265" t="s">
        <v>192</v>
      </c>
    </row>
    <row r="203" s="2" customFormat="1" ht="24.15" customHeight="1">
      <c r="A203" s="41"/>
      <c r="B203" s="42"/>
      <c r="C203" s="215" t="s">
        <v>379</v>
      </c>
      <c r="D203" s="215" t="s">
        <v>195</v>
      </c>
      <c r="E203" s="216" t="s">
        <v>965</v>
      </c>
      <c r="F203" s="217" t="s">
        <v>966</v>
      </c>
      <c r="G203" s="218" t="s">
        <v>821</v>
      </c>
      <c r="H203" s="219">
        <v>1</v>
      </c>
      <c r="I203" s="220"/>
      <c r="J203" s="221">
        <f>ROUND(I203*H203,2)</f>
        <v>0</v>
      </c>
      <c r="K203" s="217" t="s">
        <v>199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0.021229999999999999</v>
      </c>
      <c r="R203" s="224">
        <f>Q203*H203</f>
        <v>0.021229999999999999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321</v>
      </c>
      <c r="AT203" s="226" t="s">
        <v>195</v>
      </c>
      <c r="AU203" s="226" t="s">
        <v>84</v>
      </c>
      <c r="AY203" s="20" t="s">
        <v>192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321</v>
      </c>
      <c r="BM203" s="226" t="s">
        <v>967</v>
      </c>
    </row>
    <row r="204" s="2" customFormat="1">
      <c r="A204" s="41"/>
      <c r="B204" s="42"/>
      <c r="C204" s="43"/>
      <c r="D204" s="228" t="s">
        <v>202</v>
      </c>
      <c r="E204" s="43"/>
      <c r="F204" s="229" t="s">
        <v>968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202</v>
      </c>
      <c r="AU204" s="20" t="s">
        <v>84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78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5" customFormat="1">
      <c r="A206" s="15"/>
      <c r="B206" s="255"/>
      <c r="C206" s="256"/>
      <c r="D206" s="235" t="s">
        <v>204</v>
      </c>
      <c r="E206" s="257" t="s">
        <v>19</v>
      </c>
      <c r="F206" s="258" t="s">
        <v>210</v>
      </c>
      <c r="G206" s="256"/>
      <c r="H206" s="259">
        <v>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204</v>
      </c>
      <c r="AU206" s="265" t="s">
        <v>84</v>
      </c>
      <c r="AV206" s="15" t="s">
        <v>200</v>
      </c>
      <c r="AW206" s="15" t="s">
        <v>33</v>
      </c>
      <c r="AX206" s="15" t="s">
        <v>78</v>
      </c>
      <c r="AY206" s="265" t="s">
        <v>192</v>
      </c>
    </row>
    <row r="207" s="2" customFormat="1" ht="16.5" customHeight="1">
      <c r="A207" s="41"/>
      <c r="B207" s="42"/>
      <c r="C207" s="215" t="s">
        <v>384</v>
      </c>
      <c r="D207" s="215" t="s">
        <v>195</v>
      </c>
      <c r="E207" s="216" t="s">
        <v>969</v>
      </c>
      <c r="F207" s="217" t="s">
        <v>970</v>
      </c>
      <c r="G207" s="218" t="s">
        <v>821</v>
      </c>
      <c r="H207" s="219">
        <v>1</v>
      </c>
      <c r="I207" s="220"/>
      <c r="J207" s="221">
        <f>ROUND(I207*H207,2)</f>
        <v>0</v>
      </c>
      <c r="K207" s="217" t="s">
        <v>199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0.032899999999999999</v>
      </c>
      <c r="T207" s="225">
        <f>S207*H207</f>
        <v>0.032899999999999999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321</v>
      </c>
      <c r="AT207" s="226" t="s">
        <v>195</v>
      </c>
      <c r="AU207" s="226" t="s">
        <v>84</v>
      </c>
      <c r="AY207" s="20" t="s">
        <v>192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321</v>
      </c>
      <c r="BM207" s="226" t="s">
        <v>971</v>
      </c>
    </row>
    <row r="208" s="2" customFormat="1">
      <c r="A208" s="41"/>
      <c r="B208" s="42"/>
      <c r="C208" s="43"/>
      <c r="D208" s="228" t="s">
        <v>202</v>
      </c>
      <c r="E208" s="43"/>
      <c r="F208" s="229" t="s">
        <v>972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84</v>
      </c>
    </row>
    <row r="209" s="14" customFormat="1">
      <c r="A209" s="14"/>
      <c r="B209" s="244"/>
      <c r="C209" s="245"/>
      <c r="D209" s="235" t="s">
        <v>204</v>
      </c>
      <c r="E209" s="246" t="s">
        <v>19</v>
      </c>
      <c r="F209" s="247" t="s">
        <v>78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204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192</v>
      </c>
    </row>
    <row r="210" s="15" customFormat="1">
      <c r="A210" s="15"/>
      <c r="B210" s="255"/>
      <c r="C210" s="256"/>
      <c r="D210" s="235" t="s">
        <v>204</v>
      </c>
      <c r="E210" s="257" t="s">
        <v>19</v>
      </c>
      <c r="F210" s="258" t="s">
        <v>210</v>
      </c>
      <c r="G210" s="256"/>
      <c r="H210" s="259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204</v>
      </c>
      <c r="AU210" s="265" t="s">
        <v>84</v>
      </c>
      <c r="AV210" s="15" t="s">
        <v>200</v>
      </c>
      <c r="AW210" s="15" t="s">
        <v>33</v>
      </c>
      <c r="AX210" s="15" t="s">
        <v>78</v>
      </c>
      <c r="AY210" s="265" t="s">
        <v>192</v>
      </c>
    </row>
    <row r="211" s="2" customFormat="1" ht="16.5" customHeight="1">
      <c r="A211" s="41"/>
      <c r="B211" s="42"/>
      <c r="C211" s="215" t="s">
        <v>391</v>
      </c>
      <c r="D211" s="215" t="s">
        <v>195</v>
      </c>
      <c r="E211" s="216" t="s">
        <v>973</v>
      </c>
      <c r="F211" s="217" t="s">
        <v>974</v>
      </c>
      <c r="G211" s="218" t="s">
        <v>821</v>
      </c>
      <c r="H211" s="219">
        <v>1</v>
      </c>
      <c r="I211" s="220"/>
      <c r="J211" s="221">
        <f>ROUND(I211*H211,2)</f>
        <v>0</v>
      </c>
      <c r="K211" s="217" t="s">
        <v>199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0.016990000000000002</v>
      </c>
      <c r="R211" s="224">
        <f>Q211*H211</f>
        <v>0.016990000000000002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321</v>
      </c>
      <c r="AT211" s="226" t="s">
        <v>195</v>
      </c>
      <c r="AU211" s="226" t="s">
        <v>84</v>
      </c>
      <c r="AY211" s="20" t="s">
        <v>192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321</v>
      </c>
      <c r="BM211" s="226" t="s">
        <v>975</v>
      </c>
    </row>
    <row r="212" s="2" customFormat="1">
      <c r="A212" s="41"/>
      <c r="B212" s="42"/>
      <c r="C212" s="43"/>
      <c r="D212" s="228" t="s">
        <v>202</v>
      </c>
      <c r="E212" s="43"/>
      <c r="F212" s="229" t="s">
        <v>976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84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78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24.15" customHeight="1">
      <c r="A215" s="41"/>
      <c r="B215" s="42"/>
      <c r="C215" s="215" t="s">
        <v>396</v>
      </c>
      <c r="D215" s="215" t="s">
        <v>195</v>
      </c>
      <c r="E215" s="216" t="s">
        <v>977</v>
      </c>
      <c r="F215" s="217" t="s">
        <v>978</v>
      </c>
      <c r="G215" s="218" t="s">
        <v>821</v>
      </c>
      <c r="H215" s="219">
        <v>1</v>
      </c>
      <c r="I215" s="220"/>
      <c r="J215" s="221">
        <f>ROUND(I215*H215,2)</f>
        <v>0</v>
      </c>
      <c r="K215" s="217" t="s">
        <v>199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0.0201</v>
      </c>
      <c r="R215" s="224">
        <f>Q215*H215</f>
        <v>0.0201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321</v>
      </c>
      <c r="AT215" s="226" t="s">
        <v>195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979</v>
      </c>
    </row>
    <row r="216" s="2" customFormat="1">
      <c r="A216" s="41"/>
      <c r="B216" s="42"/>
      <c r="C216" s="43"/>
      <c r="D216" s="228" t="s">
        <v>202</v>
      </c>
      <c r="E216" s="43"/>
      <c r="F216" s="229" t="s">
        <v>980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202</v>
      </c>
      <c r="AU216" s="20" t="s">
        <v>84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78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5" customFormat="1">
      <c r="A218" s="15"/>
      <c r="B218" s="255"/>
      <c r="C218" s="256"/>
      <c r="D218" s="235" t="s">
        <v>204</v>
      </c>
      <c r="E218" s="257" t="s">
        <v>19</v>
      </c>
      <c r="F218" s="258" t="s">
        <v>210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204</v>
      </c>
      <c r="AU218" s="265" t="s">
        <v>84</v>
      </c>
      <c r="AV218" s="15" t="s">
        <v>200</v>
      </c>
      <c r="AW218" s="15" t="s">
        <v>33</v>
      </c>
      <c r="AX218" s="15" t="s">
        <v>78</v>
      </c>
      <c r="AY218" s="265" t="s">
        <v>192</v>
      </c>
    </row>
    <row r="219" s="2" customFormat="1" ht="16.5" customHeight="1">
      <c r="A219" s="41"/>
      <c r="B219" s="42"/>
      <c r="C219" s="215" t="s">
        <v>401</v>
      </c>
      <c r="D219" s="215" t="s">
        <v>195</v>
      </c>
      <c r="E219" s="216" t="s">
        <v>981</v>
      </c>
      <c r="F219" s="217" t="s">
        <v>982</v>
      </c>
      <c r="G219" s="218" t="s">
        <v>821</v>
      </c>
      <c r="H219" s="219">
        <v>1</v>
      </c>
      <c r="I219" s="220"/>
      <c r="J219" s="221">
        <f>ROUND(I219*H219,2)</f>
        <v>0</v>
      </c>
      <c r="K219" s="217" t="s">
        <v>199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0.0091999999999999998</v>
      </c>
      <c r="T219" s="225">
        <f>S219*H219</f>
        <v>0.0091999999999999998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321</v>
      </c>
      <c r="AT219" s="226" t="s">
        <v>195</v>
      </c>
      <c r="AU219" s="226" t="s">
        <v>84</v>
      </c>
      <c r="AY219" s="20" t="s">
        <v>192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321</v>
      </c>
      <c r="BM219" s="226" t="s">
        <v>983</v>
      </c>
    </row>
    <row r="220" s="2" customFormat="1">
      <c r="A220" s="41"/>
      <c r="B220" s="42"/>
      <c r="C220" s="43"/>
      <c r="D220" s="228" t="s">
        <v>202</v>
      </c>
      <c r="E220" s="43"/>
      <c r="F220" s="229" t="s">
        <v>984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84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78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5" customFormat="1">
      <c r="A222" s="15"/>
      <c r="B222" s="255"/>
      <c r="C222" s="256"/>
      <c r="D222" s="235" t="s">
        <v>204</v>
      </c>
      <c r="E222" s="257" t="s">
        <v>19</v>
      </c>
      <c r="F222" s="258" t="s">
        <v>210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204</v>
      </c>
      <c r="AU222" s="265" t="s">
        <v>84</v>
      </c>
      <c r="AV222" s="15" t="s">
        <v>200</v>
      </c>
      <c r="AW222" s="15" t="s">
        <v>33</v>
      </c>
      <c r="AX222" s="15" t="s">
        <v>78</v>
      </c>
      <c r="AY222" s="265" t="s">
        <v>192</v>
      </c>
    </row>
    <row r="223" s="2" customFormat="1" ht="24.15" customHeight="1">
      <c r="A223" s="41"/>
      <c r="B223" s="42"/>
      <c r="C223" s="215" t="s">
        <v>407</v>
      </c>
      <c r="D223" s="215" t="s">
        <v>195</v>
      </c>
      <c r="E223" s="216" t="s">
        <v>985</v>
      </c>
      <c r="F223" s="217" t="s">
        <v>986</v>
      </c>
      <c r="G223" s="218" t="s">
        <v>821</v>
      </c>
      <c r="H223" s="219">
        <v>1</v>
      </c>
      <c r="I223" s="220"/>
      <c r="J223" s="221">
        <f>ROUND(I223*H223,2)</f>
        <v>0</v>
      </c>
      <c r="K223" s="217" t="s">
        <v>199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0.0050600000000000003</v>
      </c>
      <c r="R223" s="224">
        <f>Q223*H223</f>
        <v>0.0050600000000000003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321</v>
      </c>
      <c r="AT223" s="226" t="s">
        <v>195</v>
      </c>
      <c r="AU223" s="226" t="s">
        <v>84</v>
      </c>
      <c r="AY223" s="20" t="s">
        <v>192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321</v>
      </c>
      <c r="BM223" s="226" t="s">
        <v>987</v>
      </c>
    </row>
    <row r="224" s="2" customFormat="1">
      <c r="A224" s="41"/>
      <c r="B224" s="42"/>
      <c r="C224" s="43"/>
      <c r="D224" s="228" t="s">
        <v>202</v>
      </c>
      <c r="E224" s="43"/>
      <c r="F224" s="229" t="s">
        <v>988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84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78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15" t="s">
        <v>414</v>
      </c>
      <c r="D227" s="215" t="s">
        <v>195</v>
      </c>
      <c r="E227" s="216" t="s">
        <v>989</v>
      </c>
      <c r="F227" s="217" t="s">
        <v>990</v>
      </c>
      <c r="G227" s="218" t="s">
        <v>198</v>
      </c>
      <c r="H227" s="219">
        <v>1</v>
      </c>
      <c r="I227" s="220"/>
      <c r="J227" s="221">
        <f>ROUND(I227*H227,2)</f>
        <v>0</v>
      </c>
      <c r="K227" s="217" t="s">
        <v>199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0.00048999999999999998</v>
      </c>
      <c r="T227" s="225">
        <f>S227*H227</f>
        <v>0.00048999999999999998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321</v>
      </c>
      <c r="AT227" s="226" t="s">
        <v>195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991</v>
      </c>
    </row>
    <row r="228" s="2" customFormat="1">
      <c r="A228" s="41"/>
      <c r="B228" s="42"/>
      <c r="C228" s="43"/>
      <c r="D228" s="228" t="s">
        <v>202</v>
      </c>
      <c r="E228" s="43"/>
      <c r="F228" s="229" t="s">
        <v>992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84</v>
      </c>
    </row>
    <row r="229" s="13" customFormat="1">
      <c r="A229" s="13"/>
      <c r="B229" s="233"/>
      <c r="C229" s="234"/>
      <c r="D229" s="235" t="s">
        <v>204</v>
      </c>
      <c r="E229" s="236" t="s">
        <v>19</v>
      </c>
      <c r="F229" s="237" t="s">
        <v>993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204</v>
      </c>
      <c r="AU229" s="243" t="s">
        <v>84</v>
      </c>
      <c r="AV229" s="13" t="s">
        <v>78</v>
      </c>
      <c r="AW229" s="13" t="s">
        <v>33</v>
      </c>
      <c r="AX229" s="13" t="s">
        <v>71</v>
      </c>
      <c r="AY229" s="243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78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5" customFormat="1">
      <c r="A231" s="15"/>
      <c r="B231" s="255"/>
      <c r="C231" s="256"/>
      <c r="D231" s="235" t="s">
        <v>204</v>
      </c>
      <c r="E231" s="257" t="s">
        <v>19</v>
      </c>
      <c r="F231" s="258" t="s">
        <v>210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204</v>
      </c>
      <c r="AU231" s="265" t="s">
        <v>84</v>
      </c>
      <c r="AV231" s="15" t="s">
        <v>200</v>
      </c>
      <c r="AW231" s="15" t="s">
        <v>33</v>
      </c>
      <c r="AX231" s="15" t="s">
        <v>78</v>
      </c>
      <c r="AY231" s="265" t="s">
        <v>192</v>
      </c>
    </row>
    <row r="232" s="2" customFormat="1" ht="16.5" customHeight="1">
      <c r="A232" s="41"/>
      <c r="B232" s="42"/>
      <c r="C232" s="215" t="s">
        <v>423</v>
      </c>
      <c r="D232" s="215" t="s">
        <v>195</v>
      </c>
      <c r="E232" s="216" t="s">
        <v>994</v>
      </c>
      <c r="F232" s="217" t="s">
        <v>995</v>
      </c>
      <c r="G232" s="218" t="s">
        <v>198</v>
      </c>
      <c r="H232" s="219">
        <v>1</v>
      </c>
      <c r="I232" s="220"/>
      <c r="J232" s="221">
        <f>ROUND(I232*H232,2)</f>
        <v>0</v>
      </c>
      <c r="K232" s="217" t="s">
        <v>199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0.00109</v>
      </c>
      <c r="R232" s="224">
        <f>Q232*H232</f>
        <v>0.00109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321</v>
      </c>
      <c r="AT232" s="226" t="s">
        <v>195</v>
      </c>
      <c r="AU232" s="226" t="s">
        <v>84</v>
      </c>
      <c r="AY232" s="20" t="s">
        <v>192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321</v>
      </c>
      <c r="BM232" s="226" t="s">
        <v>996</v>
      </c>
    </row>
    <row r="233" s="2" customFormat="1">
      <c r="A233" s="41"/>
      <c r="B233" s="42"/>
      <c r="C233" s="43"/>
      <c r="D233" s="228" t="s">
        <v>202</v>
      </c>
      <c r="E233" s="43"/>
      <c r="F233" s="229" t="s">
        <v>997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84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78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5" customFormat="1">
      <c r="A235" s="15"/>
      <c r="B235" s="255"/>
      <c r="C235" s="256"/>
      <c r="D235" s="235" t="s">
        <v>204</v>
      </c>
      <c r="E235" s="257" t="s">
        <v>19</v>
      </c>
      <c r="F235" s="258" t="s">
        <v>210</v>
      </c>
      <c r="G235" s="256"/>
      <c r="H235" s="259">
        <v>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204</v>
      </c>
      <c r="AU235" s="265" t="s">
        <v>84</v>
      </c>
      <c r="AV235" s="15" t="s">
        <v>200</v>
      </c>
      <c r="AW235" s="15" t="s">
        <v>33</v>
      </c>
      <c r="AX235" s="15" t="s">
        <v>78</v>
      </c>
      <c r="AY235" s="265" t="s">
        <v>192</v>
      </c>
    </row>
    <row r="236" s="2" customFormat="1" ht="16.5" customHeight="1">
      <c r="A236" s="41"/>
      <c r="B236" s="42"/>
      <c r="C236" s="215" t="s">
        <v>428</v>
      </c>
      <c r="D236" s="215" t="s">
        <v>195</v>
      </c>
      <c r="E236" s="216" t="s">
        <v>998</v>
      </c>
      <c r="F236" s="217" t="s">
        <v>999</v>
      </c>
      <c r="G236" s="218" t="s">
        <v>821</v>
      </c>
      <c r="H236" s="219">
        <v>1</v>
      </c>
      <c r="I236" s="220"/>
      <c r="J236" s="221">
        <f>ROUND(I236*H236,2)</f>
        <v>0</v>
      </c>
      <c r="K236" s="217" t="s">
        <v>199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9.0000000000000006E-05</v>
      </c>
      <c r="R236" s="224">
        <f>Q236*H236</f>
        <v>9.0000000000000006E-05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321</v>
      </c>
      <c r="AT236" s="226" t="s">
        <v>195</v>
      </c>
      <c r="AU236" s="226" t="s">
        <v>84</v>
      </c>
      <c r="AY236" s="20" t="s">
        <v>192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321</v>
      </c>
      <c r="BM236" s="226" t="s">
        <v>1000</v>
      </c>
    </row>
    <row r="237" s="2" customFormat="1">
      <c r="A237" s="41"/>
      <c r="B237" s="42"/>
      <c r="C237" s="43"/>
      <c r="D237" s="228" t="s">
        <v>202</v>
      </c>
      <c r="E237" s="43"/>
      <c r="F237" s="229" t="s">
        <v>1001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84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1002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78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5" customFormat="1">
      <c r="A240" s="15"/>
      <c r="B240" s="255"/>
      <c r="C240" s="256"/>
      <c r="D240" s="235" t="s">
        <v>204</v>
      </c>
      <c r="E240" s="257" t="s">
        <v>19</v>
      </c>
      <c r="F240" s="258" t="s">
        <v>210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204</v>
      </c>
      <c r="AU240" s="265" t="s">
        <v>84</v>
      </c>
      <c r="AV240" s="15" t="s">
        <v>200</v>
      </c>
      <c r="AW240" s="15" t="s">
        <v>33</v>
      </c>
      <c r="AX240" s="15" t="s">
        <v>78</v>
      </c>
      <c r="AY240" s="265" t="s">
        <v>192</v>
      </c>
    </row>
    <row r="241" s="2" customFormat="1" ht="16.5" customHeight="1">
      <c r="A241" s="41"/>
      <c r="B241" s="42"/>
      <c r="C241" s="266" t="s">
        <v>432</v>
      </c>
      <c r="D241" s="266" t="s">
        <v>211</v>
      </c>
      <c r="E241" s="267" t="s">
        <v>1003</v>
      </c>
      <c r="F241" s="268" t="s">
        <v>1004</v>
      </c>
      <c r="G241" s="269" t="s">
        <v>198</v>
      </c>
      <c r="H241" s="270">
        <v>1</v>
      </c>
      <c r="I241" s="271"/>
      <c r="J241" s="272">
        <f>ROUND(I241*H241,2)</f>
        <v>0</v>
      </c>
      <c r="K241" s="268" t="s">
        <v>199</v>
      </c>
      <c r="L241" s="273"/>
      <c r="M241" s="274" t="s">
        <v>19</v>
      </c>
      <c r="N241" s="275" t="s">
        <v>43</v>
      </c>
      <c r="O241" s="87"/>
      <c r="P241" s="224">
        <f>O241*H241</f>
        <v>0</v>
      </c>
      <c r="Q241" s="224">
        <v>0.00014999999999999999</v>
      </c>
      <c r="R241" s="224">
        <f>Q241*H241</f>
        <v>0.00014999999999999999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423</v>
      </c>
      <c r="AT241" s="226" t="s">
        <v>211</v>
      </c>
      <c r="AU241" s="226" t="s">
        <v>84</v>
      </c>
      <c r="AY241" s="20" t="s">
        <v>192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321</v>
      </c>
      <c r="BM241" s="226" t="s">
        <v>1005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1002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78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5" customFormat="1">
      <c r="A244" s="15"/>
      <c r="B244" s="255"/>
      <c r="C244" s="256"/>
      <c r="D244" s="235" t="s">
        <v>204</v>
      </c>
      <c r="E244" s="257" t="s">
        <v>19</v>
      </c>
      <c r="F244" s="258" t="s">
        <v>210</v>
      </c>
      <c r="G244" s="256"/>
      <c r="H244" s="259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204</v>
      </c>
      <c r="AU244" s="265" t="s">
        <v>84</v>
      </c>
      <c r="AV244" s="15" t="s">
        <v>200</v>
      </c>
      <c r="AW244" s="15" t="s">
        <v>33</v>
      </c>
      <c r="AX244" s="15" t="s">
        <v>78</v>
      </c>
      <c r="AY244" s="265" t="s">
        <v>192</v>
      </c>
    </row>
    <row r="245" s="2" customFormat="1" ht="16.5" customHeight="1">
      <c r="A245" s="41"/>
      <c r="B245" s="42"/>
      <c r="C245" s="266" t="s">
        <v>439</v>
      </c>
      <c r="D245" s="266" t="s">
        <v>211</v>
      </c>
      <c r="E245" s="267" t="s">
        <v>1006</v>
      </c>
      <c r="F245" s="268" t="s">
        <v>1007</v>
      </c>
      <c r="G245" s="269" t="s">
        <v>214</v>
      </c>
      <c r="H245" s="270">
        <v>1</v>
      </c>
      <c r="I245" s="271"/>
      <c r="J245" s="272">
        <f>ROUND(I245*H245,2)</f>
        <v>0</v>
      </c>
      <c r="K245" s="268" t="s">
        <v>199</v>
      </c>
      <c r="L245" s="273"/>
      <c r="M245" s="274" t="s">
        <v>19</v>
      </c>
      <c r="N245" s="275" t="s">
        <v>43</v>
      </c>
      <c r="O245" s="87"/>
      <c r="P245" s="224">
        <f>O245*H245</f>
        <v>0</v>
      </c>
      <c r="Q245" s="224">
        <v>0.00012</v>
      </c>
      <c r="R245" s="224">
        <f>Q245*H245</f>
        <v>0.00012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423</v>
      </c>
      <c r="AT245" s="226" t="s">
        <v>211</v>
      </c>
      <c r="AU245" s="226" t="s">
        <v>84</v>
      </c>
      <c r="AY245" s="20" t="s">
        <v>192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321</v>
      </c>
      <c r="BM245" s="226" t="s">
        <v>1008</v>
      </c>
    </row>
    <row r="246" s="13" customFormat="1">
      <c r="A246" s="13"/>
      <c r="B246" s="233"/>
      <c r="C246" s="234"/>
      <c r="D246" s="235" t="s">
        <v>204</v>
      </c>
      <c r="E246" s="236" t="s">
        <v>19</v>
      </c>
      <c r="F246" s="237" t="s">
        <v>1002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204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78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5" customFormat="1">
      <c r="A248" s="15"/>
      <c r="B248" s="255"/>
      <c r="C248" s="256"/>
      <c r="D248" s="235" t="s">
        <v>204</v>
      </c>
      <c r="E248" s="257" t="s">
        <v>19</v>
      </c>
      <c r="F248" s="258" t="s">
        <v>210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204</v>
      </c>
      <c r="AU248" s="265" t="s">
        <v>84</v>
      </c>
      <c r="AV248" s="15" t="s">
        <v>200</v>
      </c>
      <c r="AW248" s="15" t="s">
        <v>33</v>
      </c>
      <c r="AX248" s="15" t="s">
        <v>78</v>
      </c>
      <c r="AY248" s="265" t="s">
        <v>192</v>
      </c>
    </row>
    <row r="249" s="2" customFormat="1" ht="16.5" customHeight="1">
      <c r="A249" s="41"/>
      <c r="B249" s="42"/>
      <c r="C249" s="215" t="s">
        <v>446</v>
      </c>
      <c r="D249" s="215" t="s">
        <v>195</v>
      </c>
      <c r="E249" s="216" t="s">
        <v>1009</v>
      </c>
      <c r="F249" s="217" t="s">
        <v>1010</v>
      </c>
      <c r="G249" s="218" t="s">
        <v>821</v>
      </c>
      <c r="H249" s="219">
        <v>3</v>
      </c>
      <c r="I249" s="220"/>
      <c r="J249" s="221">
        <f>ROUND(I249*H249,2)</f>
        <v>0</v>
      </c>
      <c r="K249" s="217" t="s">
        <v>199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0.00156</v>
      </c>
      <c r="T249" s="225">
        <f>S249*H249</f>
        <v>0.0046800000000000001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321</v>
      </c>
      <c r="AT249" s="226" t="s">
        <v>195</v>
      </c>
      <c r="AU249" s="226" t="s">
        <v>84</v>
      </c>
      <c r="AY249" s="20" t="s">
        <v>192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84</v>
      </c>
      <c r="BK249" s="227">
        <f>ROUND(I249*H249,2)</f>
        <v>0</v>
      </c>
      <c r="BL249" s="20" t="s">
        <v>321</v>
      </c>
      <c r="BM249" s="226" t="s">
        <v>1011</v>
      </c>
    </row>
    <row r="250" s="2" customFormat="1">
      <c r="A250" s="41"/>
      <c r="B250" s="42"/>
      <c r="C250" s="43"/>
      <c r="D250" s="228" t="s">
        <v>202</v>
      </c>
      <c r="E250" s="43"/>
      <c r="F250" s="229" t="s">
        <v>1012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84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193</v>
      </c>
      <c r="G251" s="245"/>
      <c r="H251" s="248">
        <v>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5" customFormat="1">
      <c r="A252" s="15"/>
      <c r="B252" s="255"/>
      <c r="C252" s="256"/>
      <c r="D252" s="235" t="s">
        <v>204</v>
      </c>
      <c r="E252" s="257" t="s">
        <v>19</v>
      </c>
      <c r="F252" s="258" t="s">
        <v>210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204</v>
      </c>
      <c r="AU252" s="265" t="s">
        <v>84</v>
      </c>
      <c r="AV252" s="15" t="s">
        <v>200</v>
      </c>
      <c r="AW252" s="15" t="s">
        <v>33</v>
      </c>
      <c r="AX252" s="15" t="s">
        <v>78</v>
      </c>
      <c r="AY252" s="265" t="s">
        <v>192</v>
      </c>
    </row>
    <row r="253" s="2" customFormat="1" ht="16.5" customHeight="1">
      <c r="A253" s="41"/>
      <c r="B253" s="42"/>
      <c r="C253" s="215" t="s">
        <v>453</v>
      </c>
      <c r="D253" s="215" t="s">
        <v>195</v>
      </c>
      <c r="E253" s="216" t="s">
        <v>1013</v>
      </c>
      <c r="F253" s="217" t="s">
        <v>1014</v>
      </c>
      <c r="G253" s="218" t="s">
        <v>821</v>
      </c>
      <c r="H253" s="219">
        <v>1</v>
      </c>
      <c r="I253" s="220"/>
      <c r="J253" s="221">
        <f>ROUND(I253*H253,2)</f>
        <v>0</v>
      </c>
      <c r="K253" s="217" t="s">
        <v>199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0.0018</v>
      </c>
      <c r="R253" s="224">
        <f>Q253*H253</f>
        <v>0.0018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321</v>
      </c>
      <c r="AT253" s="226" t="s">
        <v>195</v>
      </c>
      <c r="AU253" s="226" t="s">
        <v>84</v>
      </c>
      <c r="AY253" s="20" t="s">
        <v>192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321</v>
      </c>
      <c r="BM253" s="226" t="s">
        <v>1015</v>
      </c>
    </row>
    <row r="254" s="2" customFormat="1">
      <c r="A254" s="41"/>
      <c r="B254" s="42"/>
      <c r="C254" s="43"/>
      <c r="D254" s="228" t="s">
        <v>202</v>
      </c>
      <c r="E254" s="43"/>
      <c r="F254" s="229" t="s">
        <v>1016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84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1017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78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5" customFormat="1">
      <c r="A257" s="15"/>
      <c r="B257" s="255"/>
      <c r="C257" s="256"/>
      <c r="D257" s="235" t="s">
        <v>204</v>
      </c>
      <c r="E257" s="257" t="s">
        <v>19</v>
      </c>
      <c r="F257" s="258" t="s">
        <v>210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204</v>
      </c>
      <c r="AU257" s="265" t="s">
        <v>84</v>
      </c>
      <c r="AV257" s="15" t="s">
        <v>200</v>
      </c>
      <c r="AW257" s="15" t="s">
        <v>33</v>
      </c>
      <c r="AX257" s="15" t="s">
        <v>78</v>
      </c>
      <c r="AY257" s="265" t="s">
        <v>192</v>
      </c>
    </row>
    <row r="258" s="2" customFormat="1" ht="16.5" customHeight="1">
      <c r="A258" s="41"/>
      <c r="B258" s="42"/>
      <c r="C258" s="215" t="s">
        <v>463</v>
      </c>
      <c r="D258" s="215" t="s">
        <v>195</v>
      </c>
      <c r="E258" s="216" t="s">
        <v>1018</v>
      </c>
      <c r="F258" s="217" t="s">
        <v>1019</v>
      </c>
      <c r="G258" s="218" t="s">
        <v>821</v>
      </c>
      <c r="H258" s="219">
        <v>1</v>
      </c>
      <c r="I258" s="220"/>
      <c r="J258" s="221">
        <f>ROUND(I258*H258,2)</f>
        <v>0</v>
      </c>
      <c r="K258" s="217" t="s">
        <v>199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0.0018</v>
      </c>
      <c r="R258" s="224">
        <f>Q258*H258</f>
        <v>0.0018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321</v>
      </c>
      <c r="AT258" s="226" t="s">
        <v>195</v>
      </c>
      <c r="AU258" s="226" t="s">
        <v>84</v>
      </c>
      <c r="AY258" s="20" t="s">
        <v>192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321</v>
      </c>
      <c r="BM258" s="226" t="s">
        <v>1020</v>
      </c>
    </row>
    <row r="259" s="2" customFormat="1">
      <c r="A259" s="41"/>
      <c r="B259" s="42"/>
      <c r="C259" s="43"/>
      <c r="D259" s="228" t="s">
        <v>202</v>
      </c>
      <c r="E259" s="43"/>
      <c r="F259" s="229" t="s">
        <v>1021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84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78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5" customFormat="1">
      <c r="A261" s="15"/>
      <c r="B261" s="255"/>
      <c r="C261" s="256"/>
      <c r="D261" s="235" t="s">
        <v>204</v>
      </c>
      <c r="E261" s="257" t="s">
        <v>19</v>
      </c>
      <c r="F261" s="258" t="s">
        <v>210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204</v>
      </c>
      <c r="AU261" s="265" t="s">
        <v>84</v>
      </c>
      <c r="AV261" s="15" t="s">
        <v>200</v>
      </c>
      <c r="AW261" s="15" t="s">
        <v>33</v>
      </c>
      <c r="AX261" s="15" t="s">
        <v>78</v>
      </c>
      <c r="AY261" s="265" t="s">
        <v>192</v>
      </c>
    </row>
    <row r="262" s="2" customFormat="1" ht="16.5" customHeight="1">
      <c r="A262" s="41"/>
      <c r="B262" s="42"/>
      <c r="C262" s="215" t="s">
        <v>472</v>
      </c>
      <c r="D262" s="215" t="s">
        <v>195</v>
      </c>
      <c r="E262" s="216" t="s">
        <v>1022</v>
      </c>
      <c r="F262" s="217" t="s">
        <v>1023</v>
      </c>
      <c r="G262" s="218" t="s">
        <v>198</v>
      </c>
      <c r="H262" s="219">
        <v>1</v>
      </c>
      <c r="I262" s="220"/>
      <c r="J262" s="221">
        <f>ROUND(I262*H262,2)</f>
        <v>0</v>
      </c>
      <c r="K262" s="217" t="s">
        <v>199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0.00013999999999999999</v>
      </c>
      <c r="R262" s="224">
        <f>Q262*H262</f>
        <v>0.00013999999999999999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321</v>
      </c>
      <c r="AT262" s="226" t="s">
        <v>195</v>
      </c>
      <c r="AU262" s="226" t="s">
        <v>84</v>
      </c>
      <c r="AY262" s="20" t="s">
        <v>192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84</v>
      </c>
      <c r="BK262" s="227">
        <f>ROUND(I262*H262,2)</f>
        <v>0</v>
      </c>
      <c r="BL262" s="20" t="s">
        <v>321</v>
      </c>
      <c r="BM262" s="226" t="s">
        <v>1024</v>
      </c>
    </row>
    <row r="263" s="2" customFormat="1">
      <c r="A263" s="41"/>
      <c r="B263" s="42"/>
      <c r="C263" s="43"/>
      <c r="D263" s="228" t="s">
        <v>202</v>
      </c>
      <c r="E263" s="43"/>
      <c r="F263" s="229" t="s">
        <v>1025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84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78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5" customFormat="1">
      <c r="A265" s="15"/>
      <c r="B265" s="255"/>
      <c r="C265" s="256"/>
      <c r="D265" s="235" t="s">
        <v>204</v>
      </c>
      <c r="E265" s="257" t="s">
        <v>19</v>
      </c>
      <c r="F265" s="258" t="s">
        <v>210</v>
      </c>
      <c r="G265" s="256"/>
      <c r="H265" s="259">
        <v>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204</v>
      </c>
      <c r="AU265" s="265" t="s">
        <v>84</v>
      </c>
      <c r="AV265" s="15" t="s">
        <v>200</v>
      </c>
      <c r="AW265" s="15" t="s">
        <v>33</v>
      </c>
      <c r="AX265" s="15" t="s">
        <v>78</v>
      </c>
      <c r="AY265" s="265" t="s">
        <v>192</v>
      </c>
    </row>
    <row r="266" s="2" customFormat="1" ht="16.5" customHeight="1">
      <c r="A266" s="41"/>
      <c r="B266" s="42"/>
      <c r="C266" s="266" t="s">
        <v>479</v>
      </c>
      <c r="D266" s="266" t="s">
        <v>211</v>
      </c>
      <c r="E266" s="267" t="s">
        <v>1026</v>
      </c>
      <c r="F266" s="268" t="s">
        <v>1027</v>
      </c>
      <c r="G266" s="269" t="s">
        <v>198</v>
      </c>
      <c r="H266" s="270">
        <v>1</v>
      </c>
      <c r="I266" s="271"/>
      <c r="J266" s="272">
        <f>ROUND(I266*H266,2)</f>
        <v>0</v>
      </c>
      <c r="K266" s="268" t="s">
        <v>199</v>
      </c>
      <c r="L266" s="273"/>
      <c r="M266" s="274" t="s">
        <v>19</v>
      </c>
      <c r="N266" s="275" t="s">
        <v>43</v>
      </c>
      <c r="O266" s="87"/>
      <c r="P266" s="224">
        <f>O266*H266</f>
        <v>0</v>
      </c>
      <c r="Q266" s="224">
        <v>0.0053800000000000002</v>
      </c>
      <c r="R266" s="224">
        <f>Q266*H266</f>
        <v>0.0053800000000000002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423</v>
      </c>
      <c r="AT266" s="226" t="s">
        <v>211</v>
      </c>
      <c r="AU266" s="226" t="s">
        <v>84</v>
      </c>
      <c r="AY266" s="20" t="s">
        <v>192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84</v>
      </c>
      <c r="BK266" s="227">
        <f>ROUND(I266*H266,2)</f>
        <v>0</v>
      </c>
      <c r="BL266" s="20" t="s">
        <v>321</v>
      </c>
      <c r="BM266" s="226" t="s">
        <v>1028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78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16.5" customHeight="1">
      <c r="A269" s="41"/>
      <c r="B269" s="42"/>
      <c r="C269" s="215" t="s">
        <v>483</v>
      </c>
      <c r="D269" s="215" t="s">
        <v>195</v>
      </c>
      <c r="E269" s="216" t="s">
        <v>1029</v>
      </c>
      <c r="F269" s="217" t="s">
        <v>1030</v>
      </c>
      <c r="G269" s="218" t="s">
        <v>198</v>
      </c>
      <c r="H269" s="219">
        <v>1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0.00016000000000000001</v>
      </c>
      <c r="R269" s="224">
        <f>Q269*H269</f>
        <v>0.00016000000000000001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321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321</v>
      </c>
      <c r="BM269" s="226" t="s">
        <v>1031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1032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1033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78</v>
      </c>
      <c r="G272" s="245"/>
      <c r="H272" s="248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16.5" customHeight="1">
      <c r="A274" s="41"/>
      <c r="B274" s="42"/>
      <c r="C274" s="215" t="s">
        <v>487</v>
      </c>
      <c r="D274" s="215" t="s">
        <v>195</v>
      </c>
      <c r="E274" s="216" t="s">
        <v>1034</v>
      </c>
      <c r="F274" s="217" t="s">
        <v>1035</v>
      </c>
      <c r="G274" s="218" t="s">
        <v>198</v>
      </c>
      <c r="H274" s="219">
        <v>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0.00013999999999999999</v>
      </c>
      <c r="R274" s="224">
        <f>Q274*H274</f>
        <v>0.00013999999999999999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321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321</v>
      </c>
      <c r="BM274" s="226" t="s">
        <v>1036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1037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1038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78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2" customFormat="1" ht="16.5" customHeight="1">
      <c r="A279" s="41"/>
      <c r="B279" s="42"/>
      <c r="C279" s="215" t="s">
        <v>494</v>
      </c>
      <c r="D279" s="215" t="s">
        <v>195</v>
      </c>
      <c r="E279" s="216" t="s">
        <v>1039</v>
      </c>
      <c r="F279" s="217" t="s">
        <v>1040</v>
      </c>
      <c r="G279" s="218" t="s">
        <v>198</v>
      </c>
      <c r="H279" s="219">
        <v>3</v>
      </c>
      <c r="I279" s="220"/>
      <c r="J279" s="221">
        <f>ROUND(I279*H279,2)</f>
        <v>0</v>
      </c>
      <c r="K279" s="217" t="s">
        <v>199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0.00084999999999999995</v>
      </c>
      <c r="T279" s="225">
        <f>S279*H279</f>
        <v>0.0025499999999999997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321</v>
      </c>
      <c r="AT279" s="226" t="s">
        <v>195</v>
      </c>
      <c r="AU279" s="226" t="s">
        <v>84</v>
      </c>
      <c r="AY279" s="20" t="s">
        <v>192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321</v>
      </c>
      <c r="BM279" s="226" t="s">
        <v>1041</v>
      </c>
    </row>
    <row r="280" s="2" customFormat="1">
      <c r="A280" s="41"/>
      <c r="B280" s="42"/>
      <c r="C280" s="43"/>
      <c r="D280" s="228" t="s">
        <v>202</v>
      </c>
      <c r="E280" s="43"/>
      <c r="F280" s="229" t="s">
        <v>1042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84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193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5" customFormat="1">
      <c r="A282" s="15"/>
      <c r="B282" s="255"/>
      <c r="C282" s="256"/>
      <c r="D282" s="235" t="s">
        <v>204</v>
      </c>
      <c r="E282" s="257" t="s">
        <v>19</v>
      </c>
      <c r="F282" s="258" t="s">
        <v>210</v>
      </c>
      <c r="G282" s="256"/>
      <c r="H282" s="259">
        <v>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204</v>
      </c>
      <c r="AU282" s="265" t="s">
        <v>84</v>
      </c>
      <c r="AV282" s="15" t="s">
        <v>200</v>
      </c>
      <c r="AW282" s="15" t="s">
        <v>33</v>
      </c>
      <c r="AX282" s="15" t="s">
        <v>78</v>
      </c>
      <c r="AY282" s="265" t="s">
        <v>192</v>
      </c>
    </row>
    <row r="283" s="2" customFormat="1" ht="16.5" customHeight="1">
      <c r="A283" s="41"/>
      <c r="B283" s="42"/>
      <c r="C283" s="215" t="s">
        <v>498</v>
      </c>
      <c r="D283" s="215" t="s">
        <v>195</v>
      </c>
      <c r="E283" s="216" t="s">
        <v>1043</v>
      </c>
      <c r="F283" s="217" t="s">
        <v>1044</v>
      </c>
      <c r="G283" s="218" t="s">
        <v>198</v>
      </c>
      <c r="H283" s="219">
        <v>1</v>
      </c>
      <c r="I283" s="220"/>
      <c r="J283" s="221">
        <f>ROUND(I283*H283,2)</f>
        <v>0</v>
      </c>
      <c r="K283" s="217" t="s">
        <v>199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0.00024000000000000001</v>
      </c>
      <c r="R283" s="224">
        <f>Q283*H283</f>
        <v>0.00024000000000000001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321</v>
      </c>
      <c r="AT283" s="226" t="s">
        <v>195</v>
      </c>
      <c r="AU283" s="226" t="s">
        <v>84</v>
      </c>
      <c r="AY283" s="20" t="s">
        <v>192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321</v>
      </c>
      <c r="BM283" s="226" t="s">
        <v>1045</v>
      </c>
    </row>
    <row r="284" s="2" customFormat="1">
      <c r="A284" s="41"/>
      <c r="B284" s="42"/>
      <c r="C284" s="43"/>
      <c r="D284" s="228" t="s">
        <v>202</v>
      </c>
      <c r="E284" s="43"/>
      <c r="F284" s="229" t="s">
        <v>1046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84</v>
      </c>
    </row>
    <row r="285" s="13" customFormat="1">
      <c r="A285" s="13"/>
      <c r="B285" s="233"/>
      <c r="C285" s="234"/>
      <c r="D285" s="235" t="s">
        <v>204</v>
      </c>
      <c r="E285" s="236" t="s">
        <v>19</v>
      </c>
      <c r="F285" s="237" t="s">
        <v>1038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204</v>
      </c>
      <c r="AU285" s="243" t="s">
        <v>84</v>
      </c>
      <c r="AV285" s="13" t="s">
        <v>78</v>
      </c>
      <c r="AW285" s="13" t="s">
        <v>33</v>
      </c>
      <c r="AX285" s="13" t="s">
        <v>71</v>
      </c>
      <c r="AY285" s="243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78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16.5" customHeight="1">
      <c r="A288" s="41"/>
      <c r="B288" s="42"/>
      <c r="C288" s="215" t="s">
        <v>503</v>
      </c>
      <c r="D288" s="215" t="s">
        <v>195</v>
      </c>
      <c r="E288" s="216" t="s">
        <v>1047</v>
      </c>
      <c r="F288" s="217" t="s">
        <v>1048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0.00027999999999999998</v>
      </c>
      <c r="R288" s="224">
        <f>Q288*H288</f>
        <v>0.00027999999999999998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1049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1050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1033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78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5" customFormat="1">
      <c r="A292" s="15"/>
      <c r="B292" s="255"/>
      <c r="C292" s="256"/>
      <c r="D292" s="235" t="s">
        <v>204</v>
      </c>
      <c r="E292" s="257" t="s">
        <v>19</v>
      </c>
      <c r="F292" s="258" t="s">
        <v>210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204</v>
      </c>
      <c r="AU292" s="265" t="s">
        <v>84</v>
      </c>
      <c r="AV292" s="15" t="s">
        <v>200</v>
      </c>
      <c r="AW292" s="15" t="s">
        <v>33</v>
      </c>
      <c r="AX292" s="15" t="s">
        <v>78</v>
      </c>
      <c r="AY292" s="265" t="s">
        <v>192</v>
      </c>
    </row>
    <row r="293" s="2" customFormat="1" ht="24.15" customHeight="1">
      <c r="A293" s="41"/>
      <c r="B293" s="42"/>
      <c r="C293" s="215" t="s">
        <v>507</v>
      </c>
      <c r="D293" s="215" t="s">
        <v>195</v>
      </c>
      <c r="E293" s="216" t="s">
        <v>1051</v>
      </c>
      <c r="F293" s="217" t="s">
        <v>1052</v>
      </c>
      <c r="G293" s="218" t="s">
        <v>198</v>
      </c>
      <c r="H293" s="219">
        <v>1</v>
      </c>
      <c r="I293" s="220"/>
      <c r="J293" s="221">
        <f>ROUND(I293*H293,2)</f>
        <v>0</v>
      </c>
      <c r="K293" s="217" t="s">
        <v>199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0.00048000000000000001</v>
      </c>
      <c r="R293" s="224">
        <f>Q293*H293</f>
        <v>0.00048000000000000001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321</v>
      </c>
      <c r="AT293" s="226" t="s">
        <v>195</v>
      </c>
      <c r="AU293" s="226" t="s">
        <v>84</v>
      </c>
      <c r="AY293" s="20" t="s">
        <v>192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84</v>
      </c>
      <c r="BK293" s="227">
        <f>ROUND(I293*H293,2)</f>
        <v>0</v>
      </c>
      <c r="BL293" s="20" t="s">
        <v>321</v>
      </c>
      <c r="BM293" s="226" t="s">
        <v>1053</v>
      </c>
    </row>
    <row r="294" s="2" customFormat="1">
      <c r="A294" s="41"/>
      <c r="B294" s="42"/>
      <c r="C294" s="43"/>
      <c r="D294" s="228" t="s">
        <v>202</v>
      </c>
      <c r="E294" s="43"/>
      <c r="F294" s="229" t="s">
        <v>1054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84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260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78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15" t="s">
        <v>512</v>
      </c>
      <c r="D298" s="215" t="s">
        <v>195</v>
      </c>
      <c r="E298" s="216" t="s">
        <v>1055</v>
      </c>
      <c r="F298" s="217" t="s">
        <v>1056</v>
      </c>
      <c r="G298" s="218" t="s">
        <v>198</v>
      </c>
      <c r="H298" s="219">
        <v>1</v>
      </c>
      <c r="I298" s="220"/>
      <c r="J298" s="221">
        <f>ROUND(I298*H298,2)</f>
        <v>0</v>
      </c>
      <c r="K298" s="217" t="s">
        <v>490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0.00031</v>
      </c>
      <c r="R298" s="224">
        <f>Q298*H298</f>
        <v>0.00031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321</v>
      </c>
      <c r="AT298" s="226" t="s">
        <v>195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1057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1058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78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5" customFormat="1">
      <c r="A301" s="15"/>
      <c r="B301" s="255"/>
      <c r="C301" s="256"/>
      <c r="D301" s="235" t="s">
        <v>204</v>
      </c>
      <c r="E301" s="257" t="s">
        <v>19</v>
      </c>
      <c r="F301" s="258" t="s">
        <v>210</v>
      </c>
      <c r="G301" s="256"/>
      <c r="H301" s="259">
        <v>1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204</v>
      </c>
      <c r="AU301" s="265" t="s">
        <v>84</v>
      </c>
      <c r="AV301" s="15" t="s">
        <v>200</v>
      </c>
      <c r="AW301" s="15" t="s">
        <v>33</v>
      </c>
      <c r="AX301" s="15" t="s">
        <v>78</v>
      </c>
      <c r="AY301" s="265" t="s">
        <v>192</v>
      </c>
    </row>
    <row r="302" s="2" customFormat="1" ht="24.15" customHeight="1">
      <c r="A302" s="41"/>
      <c r="B302" s="42"/>
      <c r="C302" s="215" t="s">
        <v>516</v>
      </c>
      <c r="D302" s="215" t="s">
        <v>195</v>
      </c>
      <c r="E302" s="216" t="s">
        <v>1059</v>
      </c>
      <c r="F302" s="217" t="s">
        <v>1060</v>
      </c>
      <c r="G302" s="218" t="s">
        <v>226</v>
      </c>
      <c r="H302" s="219">
        <v>0.106</v>
      </c>
      <c r="I302" s="220"/>
      <c r="J302" s="221">
        <f>ROUND(I302*H302,2)</f>
        <v>0</v>
      </c>
      <c r="K302" s="217" t="s">
        <v>199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321</v>
      </c>
      <c r="AT302" s="226" t="s">
        <v>195</v>
      </c>
      <c r="AU302" s="226" t="s">
        <v>84</v>
      </c>
      <c r="AY302" s="20" t="s">
        <v>192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84</v>
      </c>
      <c r="BK302" s="227">
        <f>ROUND(I302*H302,2)</f>
        <v>0</v>
      </c>
      <c r="BL302" s="20" t="s">
        <v>321</v>
      </c>
      <c r="BM302" s="226" t="s">
        <v>1061</v>
      </c>
    </row>
    <row r="303" s="2" customFormat="1">
      <c r="A303" s="41"/>
      <c r="B303" s="42"/>
      <c r="C303" s="43"/>
      <c r="D303" s="228" t="s">
        <v>202</v>
      </c>
      <c r="E303" s="43"/>
      <c r="F303" s="229" t="s">
        <v>1062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202</v>
      </c>
      <c r="AU303" s="20" t="s">
        <v>84</v>
      </c>
    </row>
    <row r="304" s="12" customFormat="1" ht="22.8" customHeight="1">
      <c r="A304" s="12"/>
      <c r="B304" s="199"/>
      <c r="C304" s="200"/>
      <c r="D304" s="201" t="s">
        <v>70</v>
      </c>
      <c r="E304" s="213" t="s">
        <v>421</v>
      </c>
      <c r="F304" s="213" t="s">
        <v>422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SUM(P305:P328)</f>
        <v>0</v>
      </c>
      <c r="Q304" s="207"/>
      <c r="R304" s="208">
        <f>SUM(R305:R328)</f>
        <v>0.010429999999999998</v>
      </c>
      <c r="S304" s="207"/>
      <c r="T304" s="209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84</v>
      </c>
      <c r="AT304" s="211" t="s">
        <v>70</v>
      </c>
      <c r="AU304" s="211" t="s">
        <v>78</v>
      </c>
      <c r="AY304" s="210" t="s">
        <v>192</v>
      </c>
      <c r="BK304" s="212">
        <f>SUM(BK305:BK328)</f>
        <v>0</v>
      </c>
    </row>
    <row r="305" s="2" customFormat="1" ht="16.5" customHeight="1">
      <c r="A305" s="41"/>
      <c r="B305" s="42"/>
      <c r="C305" s="215" t="s">
        <v>520</v>
      </c>
      <c r="D305" s="215" t="s">
        <v>195</v>
      </c>
      <c r="E305" s="216" t="s">
        <v>1063</v>
      </c>
      <c r="F305" s="217" t="s">
        <v>1064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321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321</v>
      </c>
      <c r="BM305" s="226" t="s">
        <v>1065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1066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4" customFormat="1">
      <c r="A307" s="14"/>
      <c r="B307" s="244"/>
      <c r="C307" s="245"/>
      <c r="D307" s="235" t="s">
        <v>204</v>
      </c>
      <c r="E307" s="246" t="s">
        <v>19</v>
      </c>
      <c r="F307" s="247" t="s">
        <v>78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204</v>
      </c>
      <c r="AU307" s="254" t="s">
        <v>84</v>
      </c>
      <c r="AV307" s="14" t="s">
        <v>84</v>
      </c>
      <c r="AW307" s="14" t="s">
        <v>33</v>
      </c>
      <c r="AX307" s="14" t="s">
        <v>71</v>
      </c>
      <c r="AY307" s="254" t="s">
        <v>192</v>
      </c>
    </row>
    <row r="308" s="15" customFormat="1">
      <c r="A308" s="15"/>
      <c r="B308" s="255"/>
      <c r="C308" s="256"/>
      <c r="D308" s="235" t="s">
        <v>204</v>
      </c>
      <c r="E308" s="257" t="s">
        <v>19</v>
      </c>
      <c r="F308" s="258" t="s">
        <v>210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204</v>
      </c>
      <c r="AU308" s="265" t="s">
        <v>84</v>
      </c>
      <c r="AV308" s="15" t="s">
        <v>200</v>
      </c>
      <c r="AW308" s="15" t="s">
        <v>33</v>
      </c>
      <c r="AX308" s="15" t="s">
        <v>78</v>
      </c>
      <c r="AY308" s="265" t="s">
        <v>192</v>
      </c>
    </row>
    <row r="309" s="2" customFormat="1" ht="16.5" customHeight="1">
      <c r="A309" s="41"/>
      <c r="B309" s="42"/>
      <c r="C309" s="266" t="s">
        <v>525</v>
      </c>
      <c r="D309" s="266" t="s">
        <v>211</v>
      </c>
      <c r="E309" s="267" t="s">
        <v>1067</v>
      </c>
      <c r="F309" s="268" t="s">
        <v>1068</v>
      </c>
      <c r="G309" s="269" t="s">
        <v>198</v>
      </c>
      <c r="H309" s="270">
        <v>1</v>
      </c>
      <c r="I309" s="271"/>
      <c r="J309" s="272">
        <f>ROUND(I309*H309,2)</f>
        <v>0</v>
      </c>
      <c r="K309" s="268" t="s">
        <v>199</v>
      </c>
      <c r="L309" s="273"/>
      <c r="M309" s="274" t="s">
        <v>19</v>
      </c>
      <c r="N309" s="275" t="s">
        <v>43</v>
      </c>
      <c r="O309" s="87"/>
      <c r="P309" s="224">
        <f>O309*H309</f>
        <v>0</v>
      </c>
      <c r="Q309" s="224">
        <v>0.00076999999999999996</v>
      </c>
      <c r="R309" s="224">
        <f>Q309*H309</f>
        <v>0.00076999999999999996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423</v>
      </c>
      <c r="AT309" s="226" t="s">
        <v>211</v>
      </c>
      <c r="AU309" s="226" t="s">
        <v>84</v>
      </c>
      <c r="AY309" s="20" t="s">
        <v>192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84</v>
      </c>
      <c r="BK309" s="227">
        <f>ROUND(I309*H309,2)</f>
        <v>0</v>
      </c>
      <c r="BL309" s="20" t="s">
        <v>321</v>
      </c>
      <c r="BM309" s="226" t="s">
        <v>1069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78</v>
      </c>
      <c r="G310" s="245"/>
      <c r="H310" s="248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2" customFormat="1" ht="16.5" customHeight="1">
      <c r="A312" s="41"/>
      <c r="B312" s="42"/>
      <c r="C312" s="215" t="s">
        <v>527</v>
      </c>
      <c r="D312" s="215" t="s">
        <v>195</v>
      </c>
      <c r="E312" s="216" t="s">
        <v>1070</v>
      </c>
      <c r="F312" s="217" t="s">
        <v>1071</v>
      </c>
      <c r="G312" s="218" t="s">
        <v>198</v>
      </c>
      <c r="H312" s="219">
        <v>2</v>
      </c>
      <c r="I312" s="220"/>
      <c r="J312" s="221">
        <f>ROUND(I312*H312,2)</f>
        <v>0</v>
      </c>
      <c r="K312" s="217" t="s">
        <v>199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321</v>
      </c>
      <c r="AT312" s="226" t="s">
        <v>195</v>
      </c>
      <c r="AU312" s="226" t="s">
        <v>84</v>
      </c>
      <c r="AY312" s="20" t="s">
        <v>192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84</v>
      </c>
      <c r="BK312" s="227">
        <f>ROUND(I312*H312,2)</f>
        <v>0</v>
      </c>
      <c r="BL312" s="20" t="s">
        <v>321</v>
      </c>
      <c r="BM312" s="226" t="s">
        <v>1072</v>
      </c>
    </row>
    <row r="313" s="2" customFormat="1">
      <c r="A313" s="41"/>
      <c r="B313" s="42"/>
      <c r="C313" s="43"/>
      <c r="D313" s="228" t="s">
        <v>202</v>
      </c>
      <c r="E313" s="43"/>
      <c r="F313" s="229" t="s">
        <v>1073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84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84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66" t="s">
        <v>531</v>
      </c>
      <c r="D316" s="266" t="s">
        <v>211</v>
      </c>
      <c r="E316" s="267" t="s">
        <v>1074</v>
      </c>
      <c r="F316" s="268" t="s">
        <v>1075</v>
      </c>
      <c r="G316" s="269" t="s">
        <v>198</v>
      </c>
      <c r="H316" s="270">
        <v>2</v>
      </c>
      <c r="I316" s="271"/>
      <c r="J316" s="272">
        <f>ROUND(I316*H316,2)</f>
        <v>0</v>
      </c>
      <c r="K316" s="268" t="s">
        <v>199</v>
      </c>
      <c r="L316" s="273"/>
      <c r="M316" s="274" t="s">
        <v>19</v>
      </c>
      <c r="N316" s="275" t="s">
        <v>43</v>
      </c>
      <c r="O316" s="87"/>
      <c r="P316" s="224">
        <f>O316*H316</f>
        <v>0</v>
      </c>
      <c r="Q316" s="224">
        <v>0.00014999999999999999</v>
      </c>
      <c r="R316" s="224">
        <f>Q316*H316</f>
        <v>0.00029999999999999997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423</v>
      </c>
      <c r="AT316" s="226" t="s">
        <v>211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321</v>
      </c>
      <c r="BM316" s="226" t="s">
        <v>1076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84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535</v>
      </c>
      <c r="D319" s="215" t="s">
        <v>195</v>
      </c>
      <c r="E319" s="216" t="s">
        <v>1077</v>
      </c>
      <c r="F319" s="217" t="s">
        <v>1078</v>
      </c>
      <c r="G319" s="218" t="s">
        <v>214</v>
      </c>
      <c r="H319" s="219">
        <v>1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321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321</v>
      </c>
      <c r="BM319" s="226" t="s">
        <v>1079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1080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78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540</v>
      </c>
      <c r="D323" s="266" t="s">
        <v>211</v>
      </c>
      <c r="E323" s="267" t="s">
        <v>1081</v>
      </c>
      <c r="F323" s="268" t="s">
        <v>1082</v>
      </c>
      <c r="G323" s="269" t="s">
        <v>198</v>
      </c>
      <c r="H323" s="270">
        <v>1.2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0.0077999999999999996</v>
      </c>
      <c r="R323" s="224">
        <f>Q323*H323</f>
        <v>0.0093599999999999985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423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321</v>
      </c>
      <c r="BM323" s="226" t="s">
        <v>1083</v>
      </c>
    </row>
    <row r="324" s="14" customFormat="1">
      <c r="A324" s="14"/>
      <c r="B324" s="244"/>
      <c r="C324" s="245"/>
      <c r="D324" s="235" t="s">
        <v>204</v>
      </c>
      <c r="E324" s="246" t="s">
        <v>19</v>
      </c>
      <c r="F324" s="247" t="s">
        <v>78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204</v>
      </c>
      <c r="AU324" s="254" t="s">
        <v>84</v>
      </c>
      <c r="AV324" s="14" t="s">
        <v>84</v>
      </c>
      <c r="AW324" s="14" t="s">
        <v>33</v>
      </c>
      <c r="AX324" s="14" t="s">
        <v>71</v>
      </c>
      <c r="AY324" s="254" t="s">
        <v>192</v>
      </c>
    </row>
    <row r="325" s="15" customFormat="1">
      <c r="A325" s="15"/>
      <c r="B325" s="255"/>
      <c r="C325" s="256"/>
      <c r="D325" s="235" t="s">
        <v>204</v>
      </c>
      <c r="E325" s="257" t="s">
        <v>19</v>
      </c>
      <c r="F325" s="258" t="s">
        <v>210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204</v>
      </c>
      <c r="AU325" s="265" t="s">
        <v>84</v>
      </c>
      <c r="AV325" s="15" t="s">
        <v>200</v>
      </c>
      <c r="AW325" s="15" t="s">
        <v>33</v>
      </c>
      <c r="AX325" s="15" t="s">
        <v>78</v>
      </c>
      <c r="AY325" s="265" t="s">
        <v>192</v>
      </c>
    </row>
    <row r="326" s="14" customFormat="1">
      <c r="A326" s="14"/>
      <c r="B326" s="244"/>
      <c r="C326" s="245"/>
      <c r="D326" s="235" t="s">
        <v>204</v>
      </c>
      <c r="E326" s="245"/>
      <c r="F326" s="247" t="s">
        <v>1084</v>
      </c>
      <c r="G326" s="245"/>
      <c r="H326" s="248">
        <v>1.2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204</v>
      </c>
      <c r="AU326" s="254" t="s">
        <v>84</v>
      </c>
      <c r="AV326" s="14" t="s">
        <v>84</v>
      </c>
      <c r="AW326" s="14" t="s">
        <v>4</v>
      </c>
      <c r="AX326" s="14" t="s">
        <v>78</v>
      </c>
      <c r="AY326" s="254" t="s">
        <v>192</v>
      </c>
    </row>
    <row r="327" s="2" customFormat="1" ht="33" customHeight="1">
      <c r="A327" s="41"/>
      <c r="B327" s="42"/>
      <c r="C327" s="215" t="s">
        <v>573</v>
      </c>
      <c r="D327" s="215" t="s">
        <v>195</v>
      </c>
      <c r="E327" s="216" t="s">
        <v>433</v>
      </c>
      <c r="F327" s="217" t="s">
        <v>434</v>
      </c>
      <c r="G327" s="218" t="s">
        <v>226</v>
      </c>
      <c r="H327" s="219">
        <v>0.01</v>
      </c>
      <c r="I327" s="220"/>
      <c r="J327" s="221">
        <f>ROUND(I327*H327,2)</f>
        <v>0</v>
      </c>
      <c r="K327" s="217" t="s">
        <v>199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321</v>
      </c>
      <c r="AT327" s="226" t="s">
        <v>195</v>
      </c>
      <c r="AU327" s="226" t="s">
        <v>84</v>
      </c>
      <c r="AY327" s="20" t="s">
        <v>192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321</v>
      </c>
      <c r="BM327" s="226" t="s">
        <v>1085</v>
      </c>
    </row>
    <row r="328" s="2" customFormat="1">
      <c r="A328" s="41"/>
      <c r="B328" s="42"/>
      <c r="C328" s="43"/>
      <c r="D328" s="228" t="s">
        <v>202</v>
      </c>
      <c r="E328" s="43"/>
      <c r="F328" s="229" t="s">
        <v>436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84</v>
      </c>
    </row>
    <row r="329" s="12" customFormat="1" ht="25.92" customHeight="1">
      <c r="A329" s="12"/>
      <c r="B329" s="199"/>
      <c r="C329" s="200"/>
      <c r="D329" s="201" t="s">
        <v>70</v>
      </c>
      <c r="E329" s="202" t="s">
        <v>816</v>
      </c>
      <c r="F329" s="202" t="s">
        <v>817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SUM(P330:P335)</f>
        <v>0</v>
      </c>
      <c r="Q329" s="207"/>
      <c r="R329" s="208">
        <f>SUM(R330:R335)</f>
        <v>0</v>
      </c>
      <c r="S329" s="207"/>
      <c r="T329" s="20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232</v>
      </c>
      <c r="AT329" s="211" t="s">
        <v>70</v>
      </c>
      <c r="AU329" s="211" t="s">
        <v>71</v>
      </c>
      <c r="AY329" s="210" t="s">
        <v>192</v>
      </c>
      <c r="BK329" s="212">
        <f>SUM(BK330:BK335)</f>
        <v>0</v>
      </c>
    </row>
    <row r="330" s="2" customFormat="1" ht="16.5" customHeight="1">
      <c r="A330" s="41"/>
      <c r="B330" s="42"/>
      <c r="C330" s="215" t="s">
        <v>544</v>
      </c>
      <c r="D330" s="215" t="s">
        <v>195</v>
      </c>
      <c r="E330" s="216" t="s">
        <v>1086</v>
      </c>
      <c r="F330" s="217" t="s">
        <v>1087</v>
      </c>
      <c r="G330" s="218" t="s">
        <v>1088</v>
      </c>
      <c r="H330" s="292"/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78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1089</v>
      </c>
    </row>
    <row r="331" s="2" customFormat="1" ht="16.5" customHeight="1">
      <c r="A331" s="41"/>
      <c r="B331" s="42"/>
      <c r="C331" s="215" t="s">
        <v>549</v>
      </c>
      <c r="D331" s="215" t="s">
        <v>195</v>
      </c>
      <c r="E331" s="216" t="s">
        <v>1090</v>
      </c>
      <c r="F331" s="217" t="s">
        <v>1091</v>
      </c>
      <c r="G331" s="218" t="s">
        <v>1088</v>
      </c>
      <c r="H331" s="292"/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78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1092</v>
      </c>
    </row>
    <row r="332" s="2" customFormat="1" ht="16.5" customHeight="1">
      <c r="A332" s="41"/>
      <c r="B332" s="42"/>
      <c r="C332" s="215" t="s">
        <v>553</v>
      </c>
      <c r="D332" s="215" t="s">
        <v>195</v>
      </c>
      <c r="E332" s="216" t="s">
        <v>824</v>
      </c>
      <c r="F332" s="217" t="s">
        <v>825</v>
      </c>
      <c r="G332" s="218" t="s">
        <v>821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200</v>
      </c>
      <c r="AT332" s="226" t="s">
        <v>195</v>
      </c>
      <c r="AU332" s="226" t="s">
        <v>78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200</v>
      </c>
      <c r="BM332" s="226" t="s">
        <v>1093</v>
      </c>
    </row>
    <row r="333" s="2" customFormat="1" ht="24.15" customHeight="1">
      <c r="A333" s="41"/>
      <c r="B333" s="42"/>
      <c r="C333" s="215" t="s">
        <v>558</v>
      </c>
      <c r="D333" s="215" t="s">
        <v>195</v>
      </c>
      <c r="E333" s="216" t="s">
        <v>828</v>
      </c>
      <c r="F333" s="217" t="s">
        <v>829</v>
      </c>
      <c r="G333" s="218" t="s">
        <v>821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195</v>
      </c>
      <c r="AU333" s="226" t="s">
        <v>78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200</v>
      </c>
      <c r="BM333" s="226" t="s">
        <v>1094</v>
      </c>
    </row>
    <row r="334" s="2" customFormat="1" ht="16.5" customHeight="1">
      <c r="A334" s="41"/>
      <c r="B334" s="42"/>
      <c r="C334" s="215" t="s">
        <v>563</v>
      </c>
      <c r="D334" s="215" t="s">
        <v>195</v>
      </c>
      <c r="E334" s="216" t="s">
        <v>832</v>
      </c>
      <c r="F334" s="217" t="s">
        <v>833</v>
      </c>
      <c r="G334" s="218" t="s">
        <v>821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200</v>
      </c>
      <c r="AT334" s="226" t="s">
        <v>195</v>
      </c>
      <c r="AU334" s="226" t="s">
        <v>78</v>
      </c>
      <c r="AY334" s="20" t="s">
        <v>192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84</v>
      </c>
      <c r="BK334" s="227">
        <f>ROUND(I334*H334,2)</f>
        <v>0</v>
      </c>
      <c r="BL334" s="20" t="s">
        <v>200</v>
      </c>
      <c r="BM334" s="226" t="s">
        <v>1095</v>
      </c>
    </row>
    <row r="335" s="2" customFormat="1" ht="16.5" customHeight="1">
      <c r="A335" s="41"/>
      <c r="B335" s="42"/>
      <c r="C335" s="215" t="s">
        <v>568</v>
      </c>
      <c r="D335" s="215" t="s">
        <v>195</v>
      </c>
      <c r="E335" s="216" t="s">
        <v>848</v>
      </c>
      <c r="F335" s="217" t="s">
        <v>849</v>
      </c>
      <c r="G335" s="218" t="s">
        <v>821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87" t="s">
        <v>19</v>
      </c>
      <c r="N335" s="288" t="s">
        <v>43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200</v>
      </c>
      <c r="AT335" s="226" t="s">
        <v>195</v>
      </c>
      <c r="AU335" s="226" t="s">
        <v>78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200</v>
      </c>
      <c r="BM335" s="226" t="s">
        <v>1096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Pz2MJ6eYShKTPZeGu5wrNIVO1OXaYJnr9Htmknrx4UhwZwZMKv/Q3ZWZ+X7C+2uNu6zJlypdV52ekjYH84XiMA==" hashValue="A0kRvHA3BsRGa8egPuYxxFTeb5y3AG8SOlPHpOfjQaRxcm+44xg3OqDlwKZQ4nc2sE9C9B44GlLpEy02yY7pRA==" algorithmName="SHA-512" password="CC35"/>
  <autoFilter ref="C92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97013217"/>
    <hyperlink ref="F99" r:id="rId2" display="https://podminky.urs.cz/item/CS_URS_2024_02/997013501"/>
    <hyperlink ref="F101" r:id="rId3" display="https://podminky.urs.cz/item/CS_URS_2024_02/997013509"/>
    <hyperlink ref="F103" r:id="rId4" display="https://podminky.urs.cz/item/CS_URS_2024_02/997013631"/>
    <hyperlink ref="F107" r:id="rId5" display="https://podminky.urs.cz/item/CS_URS_2024_02/721171803"/>
    <hyperlink ref="F114" r:id="rId6" display="https://podminky.urs.cz/item/CS_URS_2024_02/721171808"/>
    <hyperlink ref="F119" r:id="rId7" display="https://podminky.urs.cz/item/CS_URS_2024_02/721171915"/>
    <hyperlink ref="F123" r:id="rId8" display="https://podminky.urs.cz/item/CS_URS_2024_02/721174042"/>
    <hyperlink ref="F127" r:id="rId9" display="https://podminky.urs.cz/item/CS_URS_2024_02/721174043"/>
    <hyperlink ref="F131" r:id="rId10" display="https://podminky.urs.cz/item/CS_URS_2024_02/721174045"/>
    <hyperlink ref="F135" r:id="rId11" display="https://podminky.urs.cz/item/CS_URS_2024_02/721226511"/>
    <hyperlink ref="F140" r:id="rId12" display="https://podminky.urs.cz/item/CS_URS_2024_02/721290111"/>
    <hyperlink ref="F144" r:id="rId13" display="https://podminky.urs.cz/item/CS_URS_2024_02/998721123"/>
    <hyperlink ref="F147" r:id="rId14" display="https://podminky.urs.cz/item/CS_URS_2024_02/722130801"/>
    <hyperlink ref="F151" r:id="rId15" display="https://podminky.urs.cz/item/CS_URS_2024_02/722131932"/>
    <hyperlink ref="F156" r:id="rId16" display="https://podminky.urs.cz/item/CS_URS_2024_02/722174002"/>
    <hyperlink ref="F160" r:id="rId17" display="https://podminky.urs.cz/item/CS_URS_2024_02/722181241"/>
    <hyperlink ref="F164" r:id="rId18" display="https://podminky.urs.cz/item/CS_URS_2024_02/722190901"/>
    <hyperlink ref="F168" r:id="rId19" display="https://podminky.urs.cz/item/CS_URS_2024_02/722220152"/>
    <hyperlink ref="F172" r:id="rId20" display="https://podminky.urs.cz/item/CS_URS_2024_02/722230101"/>
    <hyperlink ref="F176" r:id="rId21" display="https://podminky.urs.cz/item/CS_URS_2024_02/722290234"/>
    <hyperlink ref="F180" r:id="rId22" display="https://podminky.urs.cz/item/CS_URS_2024_02/722290246"/>
    <hyperlink ref="F184" r:id="rId23" display="https://podminky.urs.cz/item/CS_URS_2024_02/998722123"/>
    <hyperlink ref="F187" r:id="rId24" display="https://podminky.urs.cz/item/CS_URS_2024_02/725110814"/>
    <hyperlink ref="F191" r:id="rId25" display="https://podminky.urs.cz/item/CS_URS_2024_02/725112183"/>
    <hyperlink ref="F195" r:id="rId26" display="https://podminky.urs.cz/item/CS_URS_2024_02/725119131"/>
    <hyperlink ref="F200" r:id="rId27" display="https://podminky.urs.cz/item/CS_URS_2024_02/725210821"/>
    <hyperlink ref="F204" r:id="rId28" display="https://podminky.urs.cz/item/CS_URS_2024_02/725211616"/>
    <hyperlink ref="F208" r:id="rId29" display="https://podminky.urs.cz/item/CS_URS_2024_02/725220842"/>
    <hyperlink ref="F212" r:id="rId30" display="https://podminky.urs.cz/item/CS_URS_2024_02/725241123"/>
    <hyperlink ref="F216" r:id="rId31" display="https://podminky.urs.cz/item/CS_URS_2024_02/725244103"/>
    <hyperlink ref="F220" r:id="rId32" display="https://podminky.urs.cz/item/CS_URS_2024_02/725310823"/>
    <hyperlink ref="F224" r:id="rId33" display="https://podminky.urs.cz/item/CS_URS_2024_02/725311121"/>
    <hyperlink ref="F228" r:id="rId34" display="https://podminky.urs.cz/item/CS_URS_2024_02/725810811"/>
    <hyperlink ref="F233" r:id="rId35" display="https://podminky.urs.cz/item/CS_URS_2024_02/725813112"/>
    <hyperlink ref="F237" r:id="rId36" display="https://podminky.urs.cz/item/CS_URS_2024_02/725819401"/>
    <hyperlink ref="F250" r:id="rId37" display="https://podminky.urs.cz/item/CS_URS_2024_02/725820801"/>
    <hyperlink ref="F254" r:id="rId38" display="https://podminky.urs.cz/item/CS_URS_2024_02/725821325"/>
    <hyperlink ref="F259" r:id="rId39" display="https://podminky.urs.cz/item/CS_URS_2024_02/725822611"/>
    <hyperlink ref="F263" r:id="rId40" display="https://podminky.urs.cz/item/CS_URS_2024_02/725849411"/>
    <hyperlink ref="F270" r:id="rId41" display="https://podminky.urs.cz/item/CS_URS_2024_02/725851305"/>
    <hyperlink ref="F275" r:id="rId42" display="https://podminky.urs.cz/item/CS_URS_2024_02/725851325"/>
    <hyperlink ref="F280" r:id="rId43" display="https://podminky.urs.cz/item/CS_URS_2024_02/725860811"/>
    <hyperlink ref="F284" r:id="rId44" display="https://podminky.urs.cz/item/CS_URS_2024_02/725861102"/>
    <hyperlink ref="F289" r:id="rId45" display="https://podminky.urs.cz/item/CS_URS_2024_02/725862103"/>
    <hyperlink ref="F294" r:id="rId46" display="https://podminky.urs.cz/item/CS_URS_2024_02/725865312"/>
    <hyperlink ref="F303" r:id="rId47" display="https://podminky.urs.cz/item/CS_URS_2024_02/998725123"/>
    <hyperlink ref="F306" r:id="rId48" display="https://podminky.urs.cz/item/CS_URS_2024_02/751111052"/>
    <hyperlink ref="F313" r:id="rId49" display="https://podminky.urs.cz/item/CS_URS_2024_02/751398021"/>
    <hyperlink ref="F320" r:id="rId50" display="https://podminky.urs.cz/item/CS_URS_2024_02/751537146"/>
    <hyperlink ref="F328" r:id="rId51" display="https://podminky.urs.cz/item/CS_URS_2024_02/99875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1356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ROUND((SUM(BE93:BE338)),  2)</f>
        <v>0</v>
      </c>
      <c r="G35" s="41"/>
      <c r="H35" s="41"/>
      <c r="I35" s="160">
        <v>0.20999999999999999</v>
      </c>
      <c r="J35" s="159">
        <f>ROUND(((SUM(BE93:BE338))*I35),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ROUND((SUM(BF93:BF338)),  2)</f>
        <v>0</v>
      </c>
      <c r="G36" s="41"/>
      <c r="H36" s="41"/>
      <c r="I36" s="160">
        <v>0.12</v>
      </c>
      <c r="J36" s="159">
        <f>ROUND(((SUM(BF93:BF338))*I36),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1356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023 - Byt č. 79 1 + KK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1098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1099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1100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1101</v>
      </c>
      <c r="E67" s="185"/>
      <c r="F67" s="185"/>
      <c r="G67" s="185"/>
      <c r="H67" s="185"/>
      <c r="I67" s="185"/>
      <c r="J67" s="186">
        <f>J155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1102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1103</v>
      </c>
      <c r="E69" s="185"/>
      <c r="F69" s="185"/>
      <c r="G69" s="185"/>
      <c r="H69" s="185"/>
      <c r="I69" s="185"/>
      <c r="J69" s="186">
        <f>J329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1104</v>
      </c>
      <c r="E70" s="185"/>
      <c r="F70" s="185"/>
      <c r="G70" s="185"/>
      <c r="H70" s="185"/>
      <c r="I70" s="185"/>
      <c r="J70" s="186">
        <f>J334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1105</v>
      </c>
      <c r="E71" s="185"/>
      <c r="F71" s="185"/>
      <c r="G71" s="185"/>
      <c r="H71" s="185"/>
      <c r="I71" s="185"/>
      <c r="J71" s="186">
        <f>J336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1356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023 - Byt č. 79 1 + KK - Elektroinstalace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0.049889500000000003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1106</v>
      </c>
      <c r="F94" s="202" t="s">
        <v>1107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P95+P151+P155+P159+P329+P334+P336</f>
        <v>0</v>
      </c>
      <c r="Q94" s="207"/>
      <c r="R94" s="208">
        <f>R95+R151+R155+R159+R329+R334+R336</f>
        <v>0.049889500000000003</v>
      </c>
      <c r="S94" s="207"/>
      <c r="T94" s="209">
        <f>T95+T151+T155+T159+T329+T334+T336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193</v>
      </c>
      <c r="AT94" s="211" t="s">
        <v>70</v>
      </c>
      <c r="AU94" s="211" t="s">
        <v>71</v>
      </c>
      <c r="AY94" s="210" t="s">
        <v>192</v>
      </c>
      <c r="BK94" s="212">
        <f>BK95+BK151+BK155+BK159+BK329+BK334+BK336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1108</v>
      </c>
      <c r="F95" s="213" t="s">
        <v>1109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SUM(P96:P150)</f>
        <v>0</v>
      </c>
      <c r="Q95" s="207"/>
      <c r="R95" s="208">
        <f>SUM(R96:R150)</f>
        <v>0.0080700000000000008</v>
      </c>
      <c r="S95" s="207"/>
      <c r="T95" s="209">
        <f>SUM(T96:T150)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SUM(BK96:BK150)</f>
        <v>0</v>
      </c>
    </row>
    <row r="96" s="2" customFormat="1" ht="21.75" customHeight="1">
      <c r="A96" s="41"/>
      <c r="B96" s="42"/>
      <c r="C96" s="215" t="s">
        <v>78</v>
      </c>
      <c r="D96" s="215" t="s">
        <v>195</v>
      </c>
      <c r="E96" s="216" t="s">
        <v>1110</v>
      </c>
      <c r="F96" s="217" t="s">
        <v>1111</v>
      </c>
      <c r="G96" s="218" t="s">
        <v>198</v>
      </c>
      <c r="H96" s="219">
        <v>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321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321</v>
      </c>
      <c r="BM96" s="226" t="s">
        <v>1112</v>
      </c>
    </row>
    <row r="97" s="2" customFormat="1">
      <c r="A97" s="41"/>
      <c r="B97" s="42"/>
      <c r="C97" s="43"/>
      <c r="D97" s="228" t="s">
        <v>202</v>
      </c>
      <c r="E97" s="43"/>
      <c r="F97" s="229" t="s">
        <v>1113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14" customFormat="1">
      <c r="A98" s="14"/>
      <c r="B98" s="244"/>
      <c r="C98" s="245"/>
      <c r="D98" s="235" t="s">
        <v>204</v>
      </c>
      <c r="E98" s="246" t="s">
        <v>19</v>
      </c>
      <c r="F98" s="247" t="s">
        <v>78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204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192</v>
      </c>
    </row>
    <row r="99" s="15" customFormat="1">
      <c r="A99" s="15"/>
      <c r="B99" s="255"/>
      <c r="C99" s="256"/>
      <c r="D99" s="235" t="s">
        <v>204</v>
      </c>
      <c r="E99" s="257" t="s">
        <v>19</v>
      </c>
      <c r="F99" s="258" t="s">
        <v>210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204</v>
      </c>
      <c r="AU99" s="265" t="s">
        <v>84</v>
      </c>
      <c r="AV99" s="15" t="s">
        <v>200</v>
      </c>
      <c r="AW99" s="15" t="s">
        <v>33</v>
      </c>
      <c r="AX99" s="15" t="s">
        <v>78</v>
      </c>
      <c r="AY99" s="265" t="s">
        <v>192</v>
      </c>
    </row>
    <row r="100" s="2" customFormat="1" ht="16.5" customHeight="1">
      <c r="A100" s="41"/>
      <c r="B100" s="42"/>
      <c r="C100" s="266" t="s">
        <v>84</v>
      </c>
      <c r="D100" s="266" t="s">
        <v>211</v>
      </c>
      <c r="E100" s="267" t="s">
        <v>1114</v>
      </c>
      <c r="F100" s="268" t="s">
        <v>1115</v>
      </c>
      <c r="G100" s="269" t="s">
        <v>198</v>
      </c>
      <c r="H100" s="270">
        <v>1</v>
      </c>
      <c r="I100" s="271"/>
      <c r="J100" s="272">
        <f>ROUND(I100*H100,2)</f>
        <v>0</v>
      </c>
      <c r="K100" s="268" t="s">
        <v>199</v>
      </c>
      <c r="L100" s="273"/>
      <c r="M100" s="274" t="s">
        <v>19</v>
      </c>
      <c r="N100" s="275" t="s">
        <v>43</v>
      </c>
      <c r="O100" s="87"/>
      <c r="P100" s="224">
        <f>O100*H100</f>
        <v>0</v>
      </c>
      <c r="Q100" s="224">
        <v>0.0019</v>
      </c>
      <c r="R100" s="224">
        <f>Q100*H100</f>
        <v>0.0019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423</v>
      </c>
      <c r="AT100" s="226" t="s">
        <v>211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321</v>
      </c>
      <c r="BM100" s="226" t="s">
        <v>1116</v>
      </c>
    </row>
    <row r="101" s="14" customFormat="1">
      <c r="A101" s="14"/>
      <c r="B101" s="244"/>
      <c r="C101" s="245"/>
      <c r="D101" s="235" t="s">
        <v>204</v>
      </c>
      <c r="E101" s="246" t="s">
        <v>19</v>
      </c>
      <c r="F101" s="247" t="s">
        <v>78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204</v>
      </c>
      <c r="AU101" s="254" t="s">
        <v>84</v>
      </c>
      <c r="AV101" s="14" t="s">
        <v>84</v>
      </c>
      <c r="AW101" s="14" t="s">
        <v>33</v>
      </c>
      <c r="AX101" s="14" t="s">
        <v>71</v>
      </c>
      <c r="AY101" s="254" t="s">
        <v>192</v>
      </c>
    </row>
    <row r="102" s="15" customFormat="1">
      <c r="A102" s="15"/>
      <c r="B102" s="255"/>
      <c r="C102" s="256"/>
      <c r="D102" s="235" t="s">
        <v>204</v>
      </c>
      <c r="E102" s="257" t="s">
        <v>19</v>
      </c>
      <c r="F102" s="258" t="s">
        <v>210</v>
      </c>
      <c r="G102" s="256"/>
      <c r="H102" s="259">
        <v>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204</v>
      </c>
      <c r="AU102" s="265" t="s">
        <v>84</v>
      </c>
      <c r="AV102" s="15" t="s">
        <v>200</v>
      </c>
      <c r="AW102" s="15" t="s">
        <v>33</v>
      </c>
      <c r="AX102" s="15" t="s">
        <v>78</v>
      </c>
      <c r="AY102" s="265" t="s">
        <v>192</v>
      </c>
    </row>
    <row r="103" s="2" customFormat="1" ht="16.5" customHeight="1">
      <c r="A103" s="41"/>
      <c r="B103" s="42"/>
      <c r="C103" s="215" t="s">
        <v>193</v>
      </c>
      <c r="D103" s="215" t="s">
        <v>195</v>
      </c>
      <c r="E103" s="216" t="s">
        <v>1117</v>
      </c>
      <c r="F103" s="217" t="s">
        <v>1118</v>
      </c>
      <c r="G103" s="218" t="s">
        <v>198</v>
      </c>
      <c r="H103" s="219">
        <v>1</v>
      </c>
      <c r="I103" s="220"/>
      <c r="J103" s="221">
        <f>ROUND(I103*H103,2)</f>
        <v>0</v>
      </c>
      <c r="K103" s="217" t="s">
        <v>199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321</v>
      </c>
      <c r="AT103" s="226" t="s">
        <v>195</v>
      </c>
      <c r="AU103" s="226" t="s">
        <v>84</v>
      </c>
      <c r="AY103" s="20" t="s">
        <v>192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321</v>
      </c>
      <c r="BM103" s="226" t="s">
        <v>1119</v>
      </c>
    </row>
    <row r="104" s="2" customFormat="1">
      <c r="A104" s="41"/>
      <c r="B104" s="42"/>
      <c r="C104" s="43"/>
      <c r="D104" s="228" t="s">
        <v>202</v>
      </c>
      <c r="E104" s="43"/>
      <c r="F104" s="229" t="s">
        <v>1120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202</v>
      </c>
      <c r="AU104" s="20" t="s">
        <v>84</v>
      </c>
    </row>
    <row r="105" s="14" customFormat="1">
      <c r="A105" s="14"/>
      <c r="B105" s="244"/>
      <c r="C105" s="245"/>
      <c r="D105" s="235" t="s">
        <v>204</v>
      </c>
      <c r="E105" s="246" t="s">
        <v>19</v>
      </c>
      <c r="F105" s="247" t="s">
        <v>78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204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192</v>
      </c>
    </row>
    <row r="106" s="15" customFormat="1">
      <c r="A106" s="15"/>
      <c r="B106" s="255"/>
      <c r="C106" s="256"/>
      <c r="D106" s="235" t="s">
        <v>204</v>
      </c>
      <c r="E106" s="257" t="s">
        <v>19</v>
      </c>
      <c r="F106" s="258" t="s">
        <v>210</v>
      </c>
      <c r="G106" s="256"/>
      <c r="H106" s="259">
        <v>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204</v>
      </c>
      <c r="AU106" s="265" t="s">
        <v>84</v>
      </c>
      <c r="AV106" s="15" t="s">
        <v>200</v>
      </c>
      <c r="AW106" s="15" t="s">
        <v>33</v>
      </c>
      <c r="AX106" s="15" t="s">
        <v>78</v>
      </c>
      <c r="AY106" s="265" t="s">
        <v>192</v>
      </c>
    </row>
    <row r="107" s="2" customFormat="1" ht="16.5" customHeight="1">
      <c r="A107" s="41"/>
      <c r="B107" s="42"/>
      <c r="C107" s="266" t="s">
        <v>200</v>
      </c>
      <c r="D107" s="266" t="s">
        <v>211</v>
      </c>
      <c r="E107" s="267" t="s">
        <v>1121</v>
      </c>
      <c r="F107" s="268" t="s">
        <v>1122</v>
      </c>
      <c r="G107" s="269" t="s">
        <v>198</v>
      </c>
      <c r="H107" s="270">
        <v>1</v>
      </c>
      <c r="I107" s="271"/>
      <c r="J107" s="272">
        <f>ROUND(I107*H107,2)</f>
        <v>0</v>
      </c>
      <c r="K107" s="268" t="s">
        <v>199</v>
      </c>
      <c r="L107" s="273"/>
      <c r="M107" s="274" t="s">
        <v>19</v>
      </c>
      <c r="N107" s="275" t="s">
        <v>43</v>
      </c>
      <c r="O107" s="87"/>
      <c r="P107" s="224">
        <f>O107*H107</f>
        <v>0</v>
      </c>
      <c r="Q107" s="224">
        <v>0.0010499999999999999</v>
      </c>
      <c r="R107" s="224">
        <f>Q107*H107</f>
        <v>0.0010499999999999999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423</v>
      </c>
      <c r="AT107" s="226" t="s">
        <v>211</v>
      </c>
      <c r="AU107" s="226" t="s">
        <v>84</v>
      </c>
      <c r="AY107" s="20" t="s">
        <v>192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321</v>
      </c>
      <c r="BM107" s="226" t="s">
        <v>1123</v>
      </c>
    </row>
    <row r="108" s="14" customFormat="1">
      <c r="A108" s="14"/>
      <c r="B108" s="244"/>
      <c r="C108" s="245"/>
      <c r="D108" s="235" t="s">
        <v>204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204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192</v>
      </c>
    </row>
    <row r="109" s="15" customFormat="1">
      <c r="A109" s="15"/>
      <c r="B109" s="255"/>
      <c r="C109" s="256"/>
      <c r="D109" s="235" t="s">
        <v>204</v>
      </c>
      <c r="E109" s="257" t="s">
        <v>19</v>
      </c>
      <c r="F109" s="258" t="s">
        <v>210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204</v>
      </c>
      <c r="AU109" s="265" t="s">
        <v>84</v>
      </c>
      <c r="AV109" s="15" t="s">
        <v>200</v>
      </c>
      <c r="AW109" s="15" t="s">
        <v>33</v>
      </c>
      <c r="AX109" s="15" t="s">
        <v>78</v>
      </c>
      <c r="AY109" s="265" t="s">
        <v>192</v>
      </c>
    </row>
    <row r="110" s="2" customFormat="1" ht="16.5" customHeight="1">
      <c r="A110" s="41"/>
      <c r="B110" s="42"/>
      <c r="C110" s="215" t="s">
        <v>232</v>
      </c>
      <c r="D110" s="215" t="s">
        <v>195</v>
      </c>
      <c r="E110" s="216" t="s">
        <v>1124</v>
      </c>
      <c r="F110" s="217" t="s">
        <v>1125</v>
      </c>
      <c r="G110" s="218" t="s">
        <v>198</v>
      </c>
      <c r="H110" s="219">
        <v>10</v>
      </c>
      <c r="I110" s="220"/>
      <c r="J110" s="221">
        <f>ROUND(I110*H110,2)</f>
        <v>0</v>
      </c>
      <c r="K110" s="217" t="s">
        <v>199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321</v>
      </c>
      <c r="AT110" s="226" t="s">
        <v>195</v>
      </c>
      <c r="AU110" s="226" t="s">
        <v>84</v>
      </c>
      <c r="AY110" s="20" t="s">
        <v>192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321</v>
      </c>
      <c r="BM110" s="226" t="s">
        <v>1126</v>
      </c>
    </row>
    <row r="111" s="2" customFormat="1">
      <c r="A111" s="41"/>
      <c r="B111" s="42"/>
      <c r="C111" s="43"/>
      <c r="D111" s="228" t="s">
        <v>202</v>
      </c>
      <c r="E111" s="43"/>
      <c r="F111" s="229" t="s">
        <v>1127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202</v>
      </c>
      <c r="AU111" s="20" t="s">
        <v>84</v>
      </c>
    </row>
    <row r="112" s="14" customFormat="1">
      <c r="A112" s="14"/>
      <c r="B112" s="244"/>
      <c r="C112" s="245"/>
      <c r="D112" s="235" t="s">
        <v>204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204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192</v>
      </c>
    </row>
    <row r="113" s="14" customFormat="1">
      <c r="A113" s="14"/>
      <c r="B113" s="244"/>
      <c r="C113" s="245"/>
      <c r="D113" s="235" t="s">
        <v>204</v>
      </c>
      <c r="E113" s="246" t="s">
        <v>19</v>
      </c>
      <c r="F113" s="247" t="s">
        <v>215</v>
      </c>
      <c r="G113" s="245"/>
      <c r="H113" s="248">
        <v>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204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192</v>
      </c>
    </row>
    <row r="114" s="15" customFormat="1">
      <c r="A114" s="15"/>
      <c r="B114" s="255"/>
      <c r="C114" s="256"/>
      <c r="D114" s="235" t="s">
        <v>204</v>
      </c>
      <c r="E114" s="257" t="s">
        <v>19</v>
      </c>
      <c r="F114" s="258" t="s">
        <v>210</v>
      </c>
      <c r="G114" s="256"/>
      <c r="H114" s="259">
        <v>10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204</v>
      </c>
      <c r="AU114" s="265" t="s">
        <v>84</v>
      </c>
      <c r="AV114" s="15" t="s">
        <v>200</v>
      </c>
      <c r="AW114" s="15" t="s">
        <v>33</v>
      </c>
      <c r="AX114" s="15" t="s">
        <v>78</v>
      </c>
      <c r="AY114" s="265" t="s">
        <v>192</v>
      </c>
    </row>
    <row r="115" s="2" customFormat="1" ht="16.5" customHeight="1">
      <c r="A115" s="41"/>
      <c r="B115" s="42"/>
      <c r="C115" s="266" t="s">
        <v>236</v>
      </c>
      <c r="D115" s="266" t="s">
        <v>211</v>
      </c>
      <c r="E115" s="267" t="s">
        <v>1128</v>
      </c>
      <c r="F115" s="268" t="s">
        <v>1129</v>
      </c>
      <c r="G115" s="269" t="s">
        <v>198</v>
      </c>
      <c r="H115" s="270">
        <v>2</v>
      </c>
      <c r="I115" s="271"/>
      <c r="J115" s="272">
        <f>ROUND(I115*H115,2)</f>
        <v>0</v>
      </c>
      <c r="K115" s="268" t="s">
        <v>199</v>
      </c>
      <c r="L115" s="273"/>
      <c r="M115" s="274" t="s">
        <v>19</v>
      </c>
      <c r="N115" s="275" t="s">
        <v>43</v>
      </c>
      <c r="O115" s="87"/>
      <c r="P115" s="224">
        <f>O115*H115</f>
        <v>0</v>
      </c>
      <c r="Q115" s="224">
        <v>0.00040000000000000002</v>
      </c>
      <c r="R115" s="224">
        <f>Q115*H115</f>
        <v>0.00080000000000000004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423</v>
      </c>
      <c r="AT115" s="226" t="s">
        <v>211</v>
      </c>
      <c r="AU115" s="226" t="s">
        <v>84</v>
      </c>
      <c r="AY115" s="20" t="s">
        <v>192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321</v>
      </c>
      <c r="BM115" s="226" t="s">
        <v>1130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84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66" t="s">
        <v>250</v>
      </c>
      <c r="D118" s="266" t="s">
        <v>211</v>
      </c>
      <c r="E118" s="267" t="s">
        <v>1131</v>
      </c>
      <c r="F118" s="268" t="s">
        <v>1132</v>
      </c>
      <c r="G118" s="269" t="s">
        <v>198</v>
      </c>
      <c r="H118" s="270">
        <v>8</v>
      </c>
      <c r="I118" s="271"/>
      <c r="J118" s="272">
        <f>ROUND(I118*H118,2)</f>
        <v>0</v>
      </c>
      <c r="K118" s="268" t="s">
        <v>199</v>
      </c>
      <c r="L118" s="273"/>
      <c r="M118" s="274" t="s">
        <v>19</v>
      </c>
      <c r="N118" s="275" t="s">
        <v>43</v>
      </c>
      <c r="O118" s="87"/>
      <c r="P118" s="224">
        <f>O118*H118</f>
        <v>0</v>
      </c>
      <c r="Q118" s="224">
        <v>0.00040000000000000002</v>
      </c>
      <c r="R118" s="224">
        <f>Q118*H118</f>
        <v>0.0032000000000000002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423</v>
      </c>
      <c r="AT118" s="226" t="s">
        <v>211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1133</v>
      </c>
    </row>
    <row r="119" s="14" customFormat="1">
      <c r="A119" s="14"/>
      <c r="B119" s="244"/>
      <c r="C119" s="245"/>
      <c r="D119" s="235" t="s">
        <v>204</v>
      </c>
      <c r="E119" s="246" t="s">
        <v>19</v>
      </c>
      <c r="F119" s="247" t="s">
        <v>215</v>
      </c>
      <c r="G119" s="245"/>
      <c r="H119" s="248">
        <v>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192</v>
      </c>
    </row>
    <row r="120" s="15" customFormat="1">
      <c r="A120" s="15"/>
      <c r="B120" s="255"/>
      <c r="C120" s="256"/>
      <c r="D120" s="235" t="s">
        <v>204</v>
      </c>
      <c r="E120" s="257" t="s">
        <v>19</v>
      </c>
      <c r="F120" s="258" t="s">
        <v>210</v>
      </c>
      <c r="G120" s="256"/>
      <c r="H120" s="259">
        <v>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204</v>
      </c>
      <c r="AU120" s="265" t="s">
        <v>84</v>
      </c>
      <c r="AV120" s="15" t="s">
        <v>200</v>
      </c>
      <c r="AW120" s="15" t="s">
        <v>33</v>
      </c>
      <c r="AX120" s="15" t="s">
        <v>78</v>
      </c>
      <c r="AY120" s="265" t="s">
        <v>192</v>
      </c>
    </row>
    <row r="121" s="2" customFormat="1" ht="16.5" customHeight="1">
      <c r="A121" s="41"/>
      <c r="B121" s="42"/>
      <c r="C121" s="266" t="s">
        <v>215</v>
      </c>
      <c r="D121" s="266" t="s">
        <v>211</v>
      </c>
      <c r="E121" s="267" t="s">
        <v>1134</v>
      </c>
      <c r="F121" s="268" t="s">
        <v>1135</v>
      </c>
      <c r="G121" s="269" t="s">
        <v>198</v>
      </c>
      <c r="H121" s="270">
        <v>1</v>
      </c>
      <c r="I121" s="271"/>
      <c r="J121" s="272">
        <f>ROUND(I121*H121,2)</f>
        <v>0</v>
      </c>
      <c r="K121" s="268" t="s">
        <v>199</v>
      </c>
      <c r="L121" s="273"/>
      <c r="M121" s="274" t="s">
        <v>19</v>
      </c>
      <c r="N121" s="275" t="s">
        <v>43</v>
      </c>
      <c r="O121" s="87"/>
      <c r="P121" s="224">
        <f>O121*H121</f>
        <v>0</v>
      </c>
      <c r="Q121" s="224">
        <v>0.0010499999999999999</v>
      </c>
      <c r="R121" s="224">
        <f>Q121*H121</f>
        <v>0.0010499999999999999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423</v>
      </c>
      <c r="AT121" s="226" t="s">
        <v>211</v>
      </c>
      <c r="AU121" s="226" t="s">
        <v>84</v>
      </c>
      <c r="AY121" s="20" t="s">
        <v>192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321</v>
      </c>
      <c r="BM121" s="226" t="s">
        <v>1136</v>
      </c>
    </row>
    <row r="122" s="14" customFormat="1">
      <c r="A122" s="14"/>
      <c r="B122" s="244"/>
      <c r="C122" s="245"/>
      <c r="D122" s="235" t="s">
        <v>204</v>
      </c>
      <c r="E122" s="246" t="s">
        <v>19</v>
      </c>
      <c r="F122" s="247" t="s">
        <v>78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204</v>
      </c>
      <c r="AU122" s="254" t="s">
        <v>84</v>
      </c>
      <c r="AV122" s="14" t="s">
        <v>84</v>
      </c>
      <c r="AW122" s="14" t="s">
        <v>33</v>
      </c>
      <c r="AX122" s="14" t="s">
        <v>71</v>
      </c>
      <c r="AY122" s="254" t="s">
        <v>192</v>
      </c>
    </row>
    <row r="123" s="15" customFormat="1">
      <c r="A123" s="15"/>
      <c r="B123" s="255"/>
      <c r="C123" s="256"/>
      <c r="D123" s="235" t="s">
        <v>204</v>
      </c>
      <c r="E123" s="257" t="s">
        <v>19</v>
      </c>
      <c r="F123" s="258" t="s">
        <v>210</v>
      </c>
      <c r="G123" s="256"/>
      <c r="H123" s="259">
        <v>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204</v>
      </c>
      <c r="AU123" s="265" t="s">
        <v>84</v>
      </c>
      <c r="AV123" s="15" t="s">
        <v>200</v>
      </c>
      <c r="AW123" s="15" t="s">
        <v>33</v>
      </c>
      <c r="AX123" s="15" t="s">
        <v>78</v>
      </c>
      <c r="AY123" s="265" t="s">
        <v>192</v>
      </c>
    </row>
    <row r="124" s="2" customFormat="1" ht="16.5" customHeight="1">
      <c r="A124" s="41"/>
      <c r="B124" s="42"/>
      <c r="C124" s="215" t="s">
        <v>263</v>
      </c>
      <c r="D124" s="215" t="s">
        <v>195</v>
      </c>
      <c r="E124" s="216" t="s">
        <v>1137</v>
      </c>
      <c r="F124" s="217" t="s">
        <v>1138</v>
      </c>
      <c r="G124" s="218" t="s">
        <v>198</v>
      </c>
      <c r="H124" s="219">
        <v>1</v>
      </c>
      <c r="I124" s="220"/>
      <c r="J124" s="221">
        <f>ROUND(I124*H124,2)</f>
        <v>0</v>
      </c>
      <c r="K124" s="217" t="s">
        <v>199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321</v>
      </c>
      <c r="AT124" s="226" t="s">
        <v>195</v>
      </c>
      <c r="AU124" s="226" t="s">
        <v>84</v>
      </c>
      <c r="AY124" s="20" t="s">
        <v>192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321</v>
      </c>
      <c r="BM124" s="226" t="s">
        <v>1139</v>
      </c>
    </row>
    <row r="125" s="2" customFormat="1">
      <c r="A125" s="41"/>
      <c r="B125" s="42"/>
      <c r="C125" s="43"/>
      <c r="D125" s="228" t="s">
        <v>202</v>
      </c>
      <c r="E125" s="43"/>
      <c r="F125" s="229" t="s">
        <v>1140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202</v>
      </c>
      <c r="AU125" s="20" t="s">
        <v>84</v>
      </c>
    </row>
    <row r="126" s="14" customFormat="1">
      <c r="A126" s="14"/>
      <c r="B126" s="244"/>
      <c r="C126" s="245"/>
      <c r="D126" s="235" t="s">
        <v>204</v>
      </c>
      <c r="E126" s="246" t="s">
        <v>19</v>
      </c>
      <c r="F126" s="247" t="s">
        <v>78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192</v>
      </c>
    </row>
    <row r="127" s="15" customFormat="1">
      <c r="A127" s="15"/>
      <c r="B127" s="255"/>
      <c r="C127" s="256"/>
      <c r="D127" s="235" t="s">
        <v>204</v>
      </c>
      <c r="E127" s="257" t="s">
        <v>19</v>
      </c>
      <c r="F127" s="258" t="s">
        <v>210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204</v>
      </c>
      <c r="AU127" s="265" t="s">
        <v>84</v>
      </c>
      <c r="AV127" s="15" t="s">
        <v>200</v>
      </c>
      <c r="AW127" s="15" t="s">
        <v>33</v>
      </c>
      <c r="AX127" s="15" t="s">
        <v>78</v>
      </c>
      <c r="AY127" s="265" t="s">
        <v>192</v>
      </c>
    </row>
    <row r="128" s="2" customFormat="1" ht="16.5" customHeight="1">
      <c r="A128" s="41"/>
      <c r="B128" s="42"/>
      <c r="C128" s="266" t="s">
        <v>270</v>
      </c>
      <c r="D128" s="266" t="s">
        <v>211</v>
      </c>
      <c r="E128" s="267" t="s">
        <v>1141</v>
      </c>
      <c r="F128" s="268" t="s">
        <v>1142</v>
      </c>
      <c r="G128" s="269" t="s">
        <v>566</v>
      </c>
      <c r="H128" s="270">
        <v>1</v>
      </c>
      <c r="I128" s="271"/>
      <c r="J128" s="272">
        <f>ROUND(I128*H128,2)</f>
        <v>0</v>
      </c>
      <c r="K128" s="268" t="s">
        <v>490</v>
      </c>
      <c r="L128" s="273"/>
      <c r="M128" s="274" t="s">
        <v>19</v>
      </c>
      <c r="N128" s="275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423</v>
      </c>
      <c r="AT128" s="226" t="s">
        <v>211</v>
      </c>
      <c r="AU128" s="226" t="s">
        <v>84</v>
      </c>
      <c r="AY128" s="20" t="s">
        <v>192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321</v>
      </c>
      <c r="BM128" s="226" t="s">
        <v>1143</v>
      </c>
    </row>
    <row r="129" s="14" customFormat="1">
      <c r="A129" s="14"/>
      <c r="B129" s="244"/>
      <c r="C129" s="245"/>
      <c r="D129" s="235" t="s">
        <v>204</v>
      </c>
      <c r="E129" s="246" t="s">
        <v>19</v>
      </c>
      <c r="F129" s="247" t="s">
        <v>78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204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192</v>
      </c>
    </row>
    <row r="130" s="15" customFormat="1">
      <c r="A130" s="15"/>
      <c r="B130" s="255"/>
      <c r="C130" s="256"/>
      <c r="D130" s="235" t="s">
        <v>204</v>
      </c>
      <c r="E130" s="257" t="s">
        <v>19</v>
      </c>
      <c r="F130" s="258" t="s">
        <v>210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204</v>
      </c>
      <c r="AU130" s="265" t="s">
        <v>84</v>
      </c>
      <c r="AV130" s="15" t="s">
        <v>200</v>
      </c>
      <c r="AW130" s="15" t="s">
        <v>33</v>
      </c>
      <c r="AX130" s="15" t="s">
        <v>78</v>
      </c>
      <c r="AY130" s="265" t="s">
        <v>192</v>
      </c>
    </row>
    <row r="131" s="2" customFormat="1" ht="16.5" customHeight="1">
      <c r="A131" s="41"/>
      <c r="B131" s="42"/>
      <c r="C131" s="215" t="s">
        <v>275</v>
      </c>
      <c r="D131" s="215" t="s">
        <v>195</v>
      </c>
      <c r="E131" s="216" t="s">
        <v>1144</v>
      </c>
      <c r="F131" s="217" t="s">
        <v>1145</v>
      </c>
      <c r="G131" s="218" t="s">
        <v>198</v>
      </c>
      <c r="H131" s="219">
        <v>1</v>
      </c>
      <c r="I131" s="220"/>
      <c r="J131" s="221">
        <f>ROUND(I131*H131,2)</f>
        <v>0</v>
      </c>
      <c r="K131" s="217" t="s">
        <v>490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321</v>
      </c>
      <c r="AT131" s="226" t="s">
        <v>195</v>
      </c>
      <c r="AU131" s="226" t="s">
        <v>84</v>
      </c>
      <c r="AY131" s="20" t="s">
        <v>192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321</v>
      </c>
      <c r="BM131" s="226" t="s">
        <v>1146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8</v>
      </c>
      <c r="D134" s="266" t="s">
        <v>211</v>
      </c>
      <c r="E134" s="267" t="s">
        <v>1147</v>
      </c>
      <c r="F134" s="268" t="s">
        <v>1148</v>
      </c>
      <c r="G134" s="269" t="s">
        <v>566</v>
      </c>
      <c r="H134" s="270">
        <v>1</v>
      </c>
      <c r="I134" s="271"/>
      <c r="J134" s="272">
        <f>ROUND(I134*H134,2)</f>
        <v>0</v>
      </c>
      <c r="K134" s="268" t="s">
        <v>490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423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1149</v>
      </c>
    </row>
    <row r="135" s="14" customFormat="1">
      <c r="A135" s="14"/>
      <c r="B135" s="244"/>
      <c r="C135" s="245"/>
      <c r="D135" s="235" t="s">
        <v>204</v>
      </c>
      <c r="E135" s="246" t="s">
        <v>19</v>
      </c>
      <c r="F135" s="247" t="s">
        <v>78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204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192</v>
      </c>
    </row>
    <row r="136" s="15" customFormat="1">
      <c r="A136" s="15"/>
      <c r="B136" s="255"/>
      <c r="C136" s="256"/>
      <c r="D136" s="235" t="s">
        <v>204</v>
      </c>
      <c r="E136" s="257" t="s">
        <v>19</v>
      </c>
      <c r="F136" s="258" t="s">
        <v>210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204</v>
      </c>
      <c r="AU136" s="265" t="s">
        <v>84</v>
      </c>
      <c r="AV136" s="15" t="s">
        <v>200</v>
      </c>
      <c r="AW136" s="15" t="s">
        <v>33</v>
      </c>
      <c r="AX136" s="15" t="s">
        <v>78</v>
      </c>
      <c r="AY136" s="265" t="s">
        <v>192</v>
      </c>
    </row>
    <row r="137" s="2" customFormat="1" ht="24.15" customHeight="1">
      <c r="A137" s="41"/>
      <c r="B137" s="42"/>
      <c r="C137" s="215" t="s">
        <v>300</v>
      </c>
      <c r="D137" s="215" t="s">
        <v>195</v>
      </c>
      <c r="E137" s="216" t="s">
        <v>1150</v>
      </c>
      <c r="F137" s="217" t="s">
        <v>1151</v>
      </c>
      <c r="G137" s="218" t="s">
        <v>214</v>
      </c>
      <c r="H137" s="219">
        <v>1</v>
      </c>
      <c r="I137" s="220"/>
      <c r="J137" s="221">
        <f>ROUND(I137*H137,2)</f>
        <v>0</v>
      </c>
      <c r="K137" s="217" t="s">
        <v>199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321</v>
      </c>
      <c r="AT137" s="226" t="s">
        <v>195</v>
      </c>
      <c r="AU137" s="226" t="s">
        <v>84</v>
      </c>
      <c r="AY137" s="20" t="s">
        <v>192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321</v>
      </c>
      <c r="BM137" s="226" t="s">
        <v>1152</v>
      </c>
    </row>
    <row r="138" s="2" customFormat="1">
      <c r="A138" s="41"/>
      <c r="B138" s="42"/>
      <c r="C138" s="43"/>
      <c r="D138" s="228" t="s">
        <v>202</v>
      </c>
      <c r="E138" s="43"/>
      <c r="F138" s="229" t="s">
        <v>1153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84</v>
      </c>
    </row>
    <row r="139" s="14" customFormat="1">
      <c r="A139" s="14"/>
      <c r="B139" s="244"/>
      <c r="C139" s="245"/>
      <c r="D139" s="235" t="s">
        <v>204</v>
      </c>
      <c r="E139" s="246" t="s">
        <v>19</v>
      </c>
      <c r="F139" s="247" t="s">
        <v>78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204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192</v>
      </c>
    </row>
    <row r="140" s="15" customFormat="1">
      <c r="A140" s="15"/>
      <c r="B140" s="255"/>
      <c r="C140" s="256"/>
      <c r="D140" s="235" t="s">
        <v>204</v>
      </c>
      <c r="E140" s="257" t="s">
        <v>19</v>
      </c>
      <c r="F140" s="258" t="s">
        <v>210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204</v>
      </c>
      <c r="AU140" s="265" t="s">
        <v>84</v>
      </c>
      <c r="AV140" s="15" t="s">
        <v>200</v>
      </c>
      <c r="AW140" s="15" t="s">
        <v>33</v>
      </c>
      <c r="AX140" s="15" t="s">
        <v>78</v>
      </c>
      <c r="AY140" s="265" t="s">
        <v>192</v>
      </c>
    </row>
    <row r="141" s="2" customFormat="1" ht="16.5" customHeight="1">
      <c r="A141" s="41"/>
      <c r="B141" s="42"/>
      <c r="C141" s="266" t="s">
        <v>305</v>
      </c>
      <c r="D141" s="266" t="s">
        <v>211</v>
      </c>
      <c r="E141" s="267" t="s">
        <v>1154</v>
      </c>
      <c r="F141" s="268" t="s">
        <v>1155</v>
      </c>
      <c r="G141" s="269" t="s">
        <v>214</v>
      </c>
      <c r="H141" s="270">
        <v>1</v>
      </c>
      <c r="I141" s="271"/>
      <c r="J141" s="272">
        <f>ROUND(I141*H141,2)</f>
        <v>0</v>
      </c>
      <c r="K141" s="268" t="s">
        <v>199</v>
      </c>
      <c r="L141" s="273"/>
      <c r="M141" s="274" t="s">
        <v>19</v>
      </c>
      <c r="N141" s="275" t="s">
        <v>43</v>
      </c>
      <c r="O141" s="87"/>
      <c r="P141" s="224">
        <f>O141*H141</f>
        <v>0</v>
      </c>
      <c r="Q141" s="224">
        <v>6.9999999999999994E-05</v>
      </c>
      <c r="R141" s="224">
        <f>Q141*H141</f>
        <v>6.9999999999999994E-05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423</v>
      </c>
      <c r="AT141" s="226" t="s">
        <v>211</v>
      </c>
      <c r="AU141" s="226" t="s">
        <v>84</v>
      </c>
      <c r="AY141" s="20" t="s">
        <v>192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321</v>
      </c>
      <c r="BM141" s="226" t="s">
        <v>1156</v>
      </c>
    </row>
    <row r="142" s="14" customFormat="1">
      <c r="A142" s="14"/>
      <c r="B142" s="244"/>
      <c r="C142" s="245"/>
      <c r="D142" s="235" t="s">
        <v>204</v>
      </c>
      <c r="E142" s="246" t="s">
        <v>19</v>
      </c>
      <c r="F142" s="247" t="s">
        <v>78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204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192</v>
      </c>
    </row>
    <row r="143" s="15" customFormat="1">
      <c r="A143" s="15"/>
      <c r="B143" s="255"/>
      <c r="C143" s="256"/>
      <c r="D143" s="235" t="s">
        <v>204</v>
      </c>
      <c r="E143" s="257" t="s">
        <v>19</v>
      </c>
      <c r="F143" s="258" t="s">
        <v>210</v>
      </c>
      <c r="G143" s="256"/>
      <c r="H143" s="259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204</v>
      </c>
      <c r="AU143" s="265" t="s">
        <v>84</v>
      </c>
      <c r="AV143" s="15" t="s">
        <v>200</v>
      </c>
      <c r="AW143" s="15" t="s">
        <v>33</v>
      </c>
      <c r="AX143" s="15" t="s">
        <v>78</v>
      </c>
      <c r="AY143" s="265" t="s">
        <v>192</v>
      </c>
    </row>
    <row r="144" s="2" customFormat="1" ht="21.75" customHeight="1">
      <c r="A144" s="41"/>
      <c r="B144" s="42"/>
      <c r="C144" s="215" t="s">
        <v>310</v>
      </c>
      <c r="D144" s="215" t="s">
        <v>195</v>
      </c>
      <c r="E144" s="216" t="s">
        <v>1157</v>
      </c>
      <c r="F144" s="217" t="s">
        <v>1158</v>
      </c>
      <c r="G144" s="218" t="s">
        <v>198</v>
      </c>
      <c r="H144" s="219">
        <v>18</v>
      </c>
      <c r="I144" s="220"/>
      <c r="J144" s="221">
        <f>ROUND(I144*H144,2)</f>
        <v>0</v>
      </c>
      <c r="K144" s="217" t="s">
        <v>199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321</v>
      </c>
      <c r="AT144" s="226" t="s">
        <v>195</v>
      </c>
      <c r="AU144" s="226" t="s">
        <v>84</v>
      </c>
      <c r="AY144" s="20" t="s">
        <v>192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321</v>
      </c>
      <c r="BM144" s="226" t="s">
        <v>1159</v>
      </c>
    </row>
    <row r="145" s="2" customFormat="1">
      <c r="A145" s="41"/>
      <c r="B145" s="42"/>
      <c r="C145" s="43"/>
      <c r="D145" s="228" t="s">
        <v>202</v>
      </c>
      <c r="E145" s="43"/>
      <c r="F145" s="229" t="s">
        <v>1160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84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341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5" customFormat="1">
      <c r="A147" s="15"/>
      <c r="B147" s="255"/>
      <c r="C147" s="256"/>
      <c r="D147" s="235" t="s">
        <v>204</v>
      </c>
      <c r="E147" s="257" t="s">
        <v>19</v>
      </c>
      <c r="F147" s="258" t="s">
        <v>210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204</v>
      </c>
      <c r="AU147" s="265" t="s">
        <v>84</v>
      </c>
      <c r="AV147" s="15" t="s">
        <v>200</v>
      </c>
      <c r="AW147" s="15" t="s">
        <v>33</v>
      </c>
      <c r="AX147" s="15" t="s">
        <v>78</v>
      </c>
      <c r="AY147" s="265" t="s">
        <v>192</v>
      </c>
    </row>
    <row r="148" s="2" customFormat="1" ht="16.5" customHeight="1">
      <c r="A148" s="41"/>
      <c r="B148" s="42"/>
      <c r="C148" s="215" t="s">
        <v>321</v>
      </c>
      <c r="D148" s="215" t="s">
        <v>195</v>
      </c>
      <c r="E148" s="216" t="s">
        <v>1161</v>
      </c>
      <c r="F148" s="217" t="s">
        <v>1162</v>
      </c>
      <c r="G148" s="218" t="s">
        <v>566</v>
      </c>
      <c r="H148" s="219">
        <v>15</v>
      </c>
      <c r="I148" s="220"/>
      <c r="J148" s="221">
        <f>ROUND(I148*H148,2)</f>
        <v>0</v>
      </c>
      <c r="K148" s="217" t="s">
        <v>490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195</v>
      </c>
      <c r="AU148" s="226" t="s">
        <v>84</v>
      </c>
      <c r="AY148" s="20" t="s">
        <v>192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200</v>
      </c>
      <c r="BM148" s="226" t="s">
        <v>1163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310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5" customFormat="1">
      <c r="A150" s="15"/>
      <c r="B150" s="255"/>
      <c r="C150" s="256"/>
      <c r="D150" s="235" t="s">
        <v>204</v>
      </c>
      <c r="E150" s="257" t="s">
        <v>19</v>
      </c>
      <c r="F150" s="258" t="s">
        <v>210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204</v>
      </c>
      <c r="AU150" s="265" t="s">
        <v>84</v>
      </c>
      <c r="AV150" s="15" t="s">
        <v>200</v>
      </c>
      <c r="AW150" s="15" t="s">
        <v>33</v>
      </c>
      <c r="AX150" s="15" t="s">
        <v>78</v>
      </c>
      <c r="AY150" s="265" t="s">
        <v>192</v>
      </c>
    </row>
    <row r="151" s="12" customFormat="1" ht="22.8" customHeight="1">
      <c r="A151" s="12"/>
      <c r="B151" s="199"/>
      <c r="C151" s="200"/>
      <c r="D151" s="201" t="s">
        <v>70</v>
      </c>
      <c r="E151" s="213" t="s">
        <v>687</v>
      </c>
      <c r="F151" s="213" t="s">
        <v>1164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SUM(P152:P154)</f>
        <v>0</v>
      </c>
      <c r="Q151" s="207"/>
      <c r="R151" s="208">
        <f>SUM(R152:R154)</f>
        <v>0</v>
      </c>
      <c r="S151" s="207"/>
      <c r="T151" s="20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78</v>
      </c>
      <c r="AT151" s="211" t="s">
        <v>70</v>
      </c>
      <c r="AU151" s="211" t="s">
        <v>78</v>
      </c>
      <c r="AY151" s="210" t="s">
        <v>192</v>
      </c>
      <c r="BK151" s="212">
        <f>SUM(BK152:BK154)</f>
        <v>0</v>
      </c>
    </row>
    <row r="152" s="2" customFormat="1" ht="16.5" customHeight="1">
      <c r="A152" s="41"/>
      <c r="B152" s="42"/>
      <c r="C152" s="215" t="s">
        <v>333</v>
      </c>
      <c r="D152" s="215" t="s">
        <v>195</v>
      </c>
      <c r="E152" s="216" t="s">
        <v>1165</v>
      </c>
      <c r="F152" s="217" t="s">
        <v>1166</v>
      </c>
      <c r="G152" s="218" t="s">
        <v>1167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200</v>
      </c>
      <c r="AT152" s="226" t="s">
        <v>195</v>
      </c>
      <c r="AU152" s="226" t="s">
        <v>84</v>
      </c>
      <c r="AY152" s="20" t="s">
        <v>192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200</v>
      </c>
      <c r="BM152" s="226" t="s">
        <v>1168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12" customFormat="1" ht="22.8" customHeight="1">
      <c r="A155" s="12"/>
      <c r="B155" s="199"/>
      <c r="C155" s="200"/>
      <c r="D155" s="201" t="s">
        <v>70</v>
      </c>
      <c r="E155" s="213" t="s">
        <v>692</v>
      </c>
      <c r="F155" s="213" t="s">
        <v>1169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78</v>
      </c>
      <c r="AT155" s="211" t="s">
        <v>70</v>
      </c>
      <c r="AU155" s="211" t="s">
        <v>78</v>
      </c>
      <c r="AY155" s="210" t="s">
        <v>192</v>
      </c>
      <c r="BK155" s="212">
        <f>SUM(BK156:BK158)</f>
        <v>0</v>
      </c>
    </row>
    <row r="156" s="2" customFormat="1" ht="16.5" customHeight="1">
      <c r="A156" s="41"/>
      <c r="B156" s="42"/>
      <c r="C156" s="215" t="s">
        <v>341</v>
      </c>
      <c r="D156" s="215" t="s">
        <v>195</v>
      </c>
      <c r="E156" s="216" t="s">
        <v>1170</v>
      </c>
      <c r="F156" s="217" t="s">
        <v>1171</v>
      </c>
      <c r="G156" s="218" t="s">
        <v>1167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200</v>
      </c>
      <c r="AT156" s="226" t="s">
        <v>195</v>
      </c>
      <c r="AU156" s="226" t="s">
        <v>84</v>
      </c>
      <c r="AY156" s="20" t="s">
        <v>192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200</v>
      </c>
      <c r="BM156" s="226" t="s">
        <v>1172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12" customFormat="1" ht="22.8" customHeight="1">
      <c r="A159" s="12"/>
      <c r="B159" s="199"/>
      <c r="C159" s="200"/>
      <c r="D159" s="201" t="s">
        <v>70</v>
      </c>
      <c r="E159" s="213" t="s">
        <v>1173</v>
      </c>
      <c r="F159" s="213" t="s">
        <v>1174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SUM(P160:P328)</f>
        <v>0</v>
      </c>
      <c r="Q159" s="207"/>
      <c r="R159" s="208">
        <f>SUM(R160:R328)</f>
        <v>0.041819500000000003</v>
      </c>
      <c r="S159" s="207"/>
      <c r="T159" s="209">
        <f>SUM(T160:T328)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70</v>
      </c>
      <c r="AU159" s="211" t="s">
        <v>78</v>
      </c>
      <c r="AY159" s="210" t="s">
        <v>192</v>
      </c>
      <c r="BK159" s="212">
        <f>SUM(BK160:BK328)</f>
        <v>0</v>
      </c>
    </row>
    <row r="160" s="2" customFormat="1" ht="24.15" customHeight="1">
      <c r="A160" s="41"/>
      <c r="B160" s="42"/>
      <c r="C160" s="215" t="s">
        <v>346</v>
      </c>
      <c r="D160" s="215" t="s">
        <v>195</v>
      </c>
      <c r="E160" s="216" t="s">
        <v>1175</v>
      </c>
      <c r="F160" s="217" t="s">
        <v>1176</v>
      </c>
      <c r="G160" s="218" t="s">
        <v>198</v>
      </c>
      <c r="H160" s="219">
        <v>1</v>
      </c>
      <c r="I160" s="220"/>
      <c r="J160" s="221">
        <f>ROUND(I160*H160,2)</f>
        <v>0</v>
      </c>
      <c r="K160" s="217" t="s">
        <v>199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321</v>
      </c>
      <c r="AT160" s="226" t="s">
        <v>195</v>
      </c>
      <c r="AU160" s="226" t="s">
        <v>84</v>
      </c>
      <c r="AY160" s="20" t="s">
        <v>192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321</v>
      </c>
      <c r="BM160" s="226" t="s">
        <v>1177</v>
      </c>
    </row>
    <row r="161" s="2" customFormat="1">
      <c r="A161" s="41"/>
      <c r="B161" s="42"/>
      <c r="C161" s="43"/>
      <c r="D161" s="228" t="s">
        <v>202</v>
      </c>
      <c r="E161" s="43"/>
      <c r="F161" s="229" t="s">
        <v>1178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84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78</v>
      </c>
      <c r="G162" s="245"/>
      <c r="H162" s="248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2" customFormat="1" ht="16.5" customHeight="1">
      <c r="A164" s="41"/>
      <c r="B164" s="42"/>
      <c r="C164" s="266" t="s">
        <v>350</v>
      </c>
      <c r="D164" s="266" t="s">
        <v>211</v>
      </c>
      <c r="E164" s="267" t="s">
        <v>1179</v>
      </c>
      <c r="F164" s="268" t="s">
        <v>1180</v>
      </c>
      <c r="G164" s="269" t="s">
        <v>198</v>
      </c>
      <c r="H164" s="270">
        <v>1</v>
      </c>
      <c r="I164" s="271"/>
      <c r="J164" s="272">
        <f>ROUND(I164*H164,2)</f>
        <v>0</v>
      </c>
      <c r="K164" s="268" t="s">
        <v>199</v>
      </c>
      <c r="L164" s="273"/>
      <c r="M164" s="274" t="s">
        <v>19</v>
      </c>
      <c r="N164" s="275" t="s">
        <v>43</v>
      </c>
      <c r="O164" s="87"/>
      <c r="P164" s="224">
        <f>O164*H164</f>
        <v>0</v>
      </c>
      <c r="Q164" s="224">
        <v>9.0000000000000006E-05</v>
      </c>
      <c r="R164" s="224">
        <f>Q164*H164</f>
        <v>9.0000000000000006E-05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423</v>
      </c>
      <c r="AT164" s="226" t="s">
        <v>211</v>
      </c>
      <c r="AU164" s="226" t="s">
        <v>84</v>
      </c>
      <c r="AY164" s="20" t="s">
        <v>192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321</v>
      </c>
      <c r="BM164" s="226" t="s">
        <v>1181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24.15" customHeight="1">
      <c r="A167" s="41"/>
      <c r="B167" s="42"/>
      <c r="C167" s="215" t="s">
        <v>7</v>
      </c>
      <c r="D167" s="215" t="s">
        <v>195</v>
      </c>
      <c r="E167" s="216" t="s">
        <v>1182</v>
      </c>
      <c r="F167" s="217" t="s">
        <v>1183</v>
      </c>
      <c r="G167" s="218" t="s">
        <v>198</v>
      </c>
      <c r="H167" s="219">
        <v>2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1184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1185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84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66" t="s">
        <v>360</v>
      </c>
      <c r="D171" s="266" t="s">
        <v>211</v>
      </c>
      <c r="E171" s="267" t="s">
        <v>1186</v>
      </c>
      <c r="F171" s="268" t="s">
        <v>1187</v>
      </c>
      <c r="G171" s="269" t="s">
        <v>198</v>
      </c>
      <c r="H171" s="270">
        <v>2</v>
      </c>
      <c r="I171" s="271"/>
      <c r="J171" s="272">
        <f>ROUND(I171*H171,2)</f>
        <v>0</v>
      </c>
      <c r="K171" s="268" t="s">
        <v>199</v>
      </c>
      <c r="L171" s="273"/>
      <c r="M171" s="274" t="s">
        <v>19</v>
      </c>
      <c r="N171" s="275" t="s">
        <v>43</v>
      </c>
      <c r="O171" s="87"/>
      <c r="P171" s="224">
        <f>O171*H171</f>
        <v>0</v>
      </c>
      <c r="Q171" s="224">
        <v>0.00010000000000000001</v>
      </c>
      <c r="R171" s="224">
        <f>Q171*H171</f>
        <v>0.00020000000000000001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423</v>
      </c>
      <c r="AT171" s="226" t="s">
        <v>211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1188</v>
      </c>
    </row>
    <row r="172" s="14" customFormat="1">
      <c r="A172" s="14"/>
      <c r="B172" s="244"/>
      <c r="C172" s="245"/>
      <c r="D172" s="235" t="s">
        <v>204</v>
      </c>
      <c r="E172" s="246" t="s">
        <v>19</v>
      </c>
      <c r="F172" s="247" t="s">
        <v>84</v>
      </c>
      <c r="G172" s="245"/>
      <c r="H172" s="248">
        <v>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204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192</v>
      </c>
    </row>
    <row r="173" s="15" customFormat="1">
      <c r="A173" s="15"/>
      <c r="B173" s="255"/>
      <c r="C173" s="256"/>
      <c r="D173" s="235" t="s">
        <v>204</v>
      </c>
      <c r="E173" s="257" t="s">
        <v>19</v>
      </c>
      <c r="F173" s="258" t="s">
        <v>210</v>
      </c>
      <c r="G173" s="256"/>
      <c r="H173" s="259">
        <v>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204</v>
      </c>
      <c r="AU173" s="265" t="s">
        <v>84</v>
      </c>
      <c r="AV173" s="15" t="s">
        <v>200</v>
      </c>
      <c r="AW173" s="15" t="s">
        <v>33</v>
      </c>
      <c r="AX173" s="15" t="s">
        <v>78</v>
      </c>
      <c r="AY173" s="265" t="s">
        <v>192</v>
      </c>
    </row>
    <row r="174" s="2" customFormat="1" ht="24.15" customHeight="1">
      <c r="A174" s="41"/>
      <c r="B174" s="42"/>
      <c r="C174" s="215" t="s">
        <v>366</v>
      </c>
      <c r="D174" s="215" t="s">
        <v>195</v>
      </c>
      <c r="E174" s="216" t="s">
        <v>1189</v>
      </c>
      <c r="F174" s="217" t="s">
        <v>1190</v>
      </c>
      <c r="G174" s="218" t="s">
        <v>198</v>
      </c>
      <c r="H174" s="219">
        <v>2</v>
      </c>
      <c r="I174" s="220"/>
      <c r="J174" s="221">
        <f>ROUND(I174*H174,2)</f>
        <v>0</v>
      </c>
      <c r="K174" s="217" t="s">
        <v>199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321</v>
      </c>
      <c r="AT174" s="226" t="s">
        <v>195</v>
      </c>
      <c r="AU174" s="226" t="s">
        <v>84</v>
      </c>
      <c r="AY174" s="20" t="s">
        <v>192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321</v>
      </c>
      <c r="BM174" s="226" t="s">
        <v>1191</v>
      </c>
    </row>
    <row r="175" s="2" customFormat="1">
      <c r="A175" s="41"/>
      <c r="B175" s="42"/>
      <c r="C175" s="43"/>
      <c r="D175" s="228" t="s">
        <v>202</v>
      </c>
      <c r="E175" s="43"/>
      <c r="F175" s="229" t="s">
        <v>1192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202</v>
      </c>
      <c r="AU175" s="20" t="s">
        <v>84</v>
      </c>
    </row>
    <row r="176" s="14" customFormat="1">
      <c r="A176" s="14"/>
      <c r="B176" s="244"/>
      <c r="C176" s="245"/>
      <c r="D176" s="235" t="s">
        <v>204</v>
      </c>
      <c r="E176" s="246" t="s">
        <v>19</v>
      </c>
      <c r="F176" s="247" t="s">
        <v>84</v>
      </c>
      <c r="G176" s="245"/>
      <c r="H176" s="248">
        <v>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204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192</v>
      </c>
    </row>
    <row r="177" s="15" customFormat="1">
      <c r="A177" s="15"/>
      <c r="B177" s="255"/>
      <c r="C177" s="256"/>
      <c r="D177" s="235" t="s">
        <v>204</v>
      </c>
      <c r="E177" s="257" t="s">
        <v>19</v>
      </c>
      <c r="F177" s="258" t="s">
        <v>210</v>
      </c>
      <c r="G177" s="256"/>
      <c r="H177" s="259">
        <v>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204</v>
      </c>
      <c r="AU177" s="265" t="s">
        <v>84</v>
      </c>
      <c r="AV177" s="15" t="s">
        <v>200</v>
      </c>
      <c r="AW177" s="15" t="s">
        <v>33</v>
      </c>
      <c r="AX177" s="15" t="s">
        <v>78</v>
      </c>
      <c r="AY177" s="265" t="s">
        <v>192</v>
      </c>
    </row>
    <row r="178" s="2" customFormat="1" ht="16.5" customHeight="1">
      <c r="A178" s="41"/>
      <c r="B178" s="42"/>
      <c r="C178" s="266" t="s">
        <v>371</v>
      </c>
      <c r="D178" s="266" t="s">
        <v>211</v>
      </c>
      <c r="E178" s="267" t="s">
        <v>1193</v>
      </c>
      <c r="F178" s="268" t="s">
        <v>1194</v>
      </c>
      <c r="G178" s="269" t="s">
        <v>198</v>
      </c>
      <c r="H178" s="270">
        <v>2</v>
      </c>
      <c r="I178" s="271"/>
      <c r="J178" s="272">
        <f>ROUND(I178*H178,2)</f>
        <v>0</v>
      </c>
      <c r="K178" s="268" t="s">
        <v>199</v>
      </c>
      <c r="L178" s="273"/>
      <c r="M178" s="274" t="s">
        <v>19</v>
      </c>
      <c r="N178" s="275" t="s">
        <v>43</v>
      </c>
      <c r="O178" s="87"/>
      <c r="P178" s="224">
        <f>O178*H178</f>
        <v>0</v>
      </c>
      <c r="Q178" s="224">
        <v>9.0000000000000006E-05</v>
      </c>
      <c r="R178" s="224">
        <f>Q178*H178</f>
        <v>0.00018000000000000001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423</v>
      </c>
      <c r="AT178" s="226" t="s">
        <v>211</v>
      </c>
      <c r="AU178" s="226" t="s">
        <v>84</v>
      </c>
      <c r="AY178" s="20" t="s">
        <v>192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321</v>
      </c>
      <c r="BM178" s="226" t="s">
        <v>1195</v>
      </c>
    </row>
    <row r="179" s="14" customFormat="1">
      <c r="A179" s="14"/>
      <c r="B179" s="244"/>
      <c r="C179" s="245"/>
      <c r="D179" s="235" t="s">
        <v>204</v>
      </c>
      <c r="E179" s="246" t="s">
        <v>19</v>
      </c>
      <c r="F179" s="247" t="s">
        <v>84</v>
      </c>
      <c r="G179" s="245"/>
      <c r="H179" s="248">
        <v>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204</v>
      </c>
      <c r="AU179" s="254" t="s">
        <v>84</v>
      </c>
      <c r="AV179" s="14" t="s">
        <v>84</v>
      </c>
      <c r="AW179" s="14" t="s">
        <v>33</v>
      </c>
      <c r="AX179" s="14" t="s">
        <v>71</v>
      </c>
      <c r="AY179" s="254" t="s">
        <v>192</v>
      </c>
    </row>
    <row r="180" s="15" customFormat="1">
      <c r="A180" s="15"/>
      <c r="B180" s="255"/>
      <c r="C180" s="256"/>
      <c r="D180" s="235" t="s">
        <v>204</v>
      </c>
      <c r="E180" s="257" t="s">
        <v>19</v>
      </c>
      <c r="F180" s="258" t="s">
        <v>210</v>
      </c>
      <c r="G180" s="256"/>
      <c r="H180" s="259">
        <v>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204</v>
      </c>
      <c r="AU180" s="265" t="s">
        <v>84</v>
      </c>
      <c r="AV180" s="15" t="s">
        <v>200</v>
      </c>
      <c r="AW180" s="15" t="s">
        <v>33</v>
      </c>
      <c r="AX180" s="15" t="s">
        <v>78</v>
      </c>
      <c r="AY180" s="265" t="s">
        <v>192</v>
      </c>
    </row>
    <row r="181" s="2" customFormat="1" ht="21.75" customHeight="1">
      <c r="A181" s="41"/>
      <c r="B181" s="42"/>
      <c r="C181" s="215" t="s">
        <v>379</v>
      </c>
      <c r="D181" s="215" t="s">
        <v>195</v>
      </c>
      <c r="E181" s="216" t="s">
        <v>1196</v>
      </c>
      <c r="F181" s="217" t="s">
        <v>1197</v>
      </c>
      <c r="G181" s="218" t="s">
        <v>198</v>
      </c>
      <c r="H181" s="219">
        <v>1</v>
      </c>
      <c r="I181" s="220"/>
      <c r="J181" s="221">
        <f>ROUND(I181*H181,2)</f>
        <v>0</v>
      </c>
      <c r="K181" s="217" t="s">
        <v>199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321</v>
      </c>
      <c r="AT181" s="226" t="s">
        <v>195</v>
      </c>
      <c r="AU181" s="226" t="s">
        <v>84</v>
      </c>
      <c r="AY181" s="20" t="s">
        <v>192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321</v>
      </c>
      <c r="BM181" s="226" t="s">
        <v>1198</v>
      </c>
    </row>
    <row r="182" s="2" customFormat="1">
      <c r="A182" s="41"/>
      <c r="B182" s="42"/>
      <c r="C182" s="43"/>
      <c r="D182" s="228" t="s">
        <v>202</v>
      </c>
      <c r="E182" s="43"/>
      <c r="F182" s="229" t="s">
        <v>1199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84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78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5" customFormat="1">
      <c r="A184" s="15"/>
      <c r="B184" s="255"/>
      <c r="C184" s="256"/>
      <c r="D184" s="235" t="s">
        <v>204</v>
      </c>
      <c r="E184" s="257" t="s">
        <v>19</v>
      </c>
      <c r="F184" s="258" t="s">
        <v>210</v>
      </c>
      <c r="G184" s="256"/>
      <c r="H184" s="259">
        <v>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204</v>
      </c>
      <c r="AU184" s="265" t="s">
        <v>84</v>
      </c>
      <c r="AV184" s="15" t="s">
        <v>200</v>
      </c>
      <c r="AW184" s="15" t="s">
        <v>33</v>
      </c>
      <c r="AX184" s="15" t="s">
        <v>78</v>
      </c>
      <c r="AY184" s="265" t="s">
        <v>192</v>
      </c>
    </row>
    <row r="185" s="2" customFormat="1" ht="16.5" customHeight="1">
      <c r="A185" s="41"/>
      <c r="B185" s="42"/>
      <c r="C185" s="266" t="s">
        <v>384</v>
      </c>
      <c r="D185" s="266" t="s">
        <v>211</v>
      </c>
      <c r="E185" s="267" t="s">
        <v>1200</v>
      </c>
      <c r="F185" s="268" t="s">
        <v>1201</v>
      </c>
      <c r="G185" s="269" t="s">
        <v>566</v>
      </c>
      <c r="H185" s="270">
        <v>1</v>
      </c>
      <c r="I185" s="271"/>
      <c r="J185" s="272">
        <f>ROUND(I185*H185,2)</f>
        <v>0</v>
      </c>
      <c r="K185" s="268" t="s">
        <v>490</v>
      </c>
      <c r="L185" s="273"/>
      <c r="M185" s="274" t="s">
        <v>19</v>
      </c>
      <c r="N185" s="275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423</v>
      </c>
      <c r="AT185" s="226" t="s">
        <v>211</v>
      </c>
      <c r="AU185" s="226" t="s">
        <v>84</v>
      </c>
      <c r="AY185" s="20" t="s">
        <v>192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321</v>
      </c>
      <c r="BM185" s="226" t="s">
        <v>1202</v>
      </c>
    </row>
    <row r="186" s="14" customFormat="1">
      <c r="A186" s="14"/>
      <c r="B186" s="244"/>
      <c r="C186" s="245"/>
      <c r="D186" s="235" t="s">
        <v>204</v>
      </c>
      <c r="E186" s="246" t="s">
        <v>19</v>
      </c>
      <c r="F186" s="247" t="s">
        <v>78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204</v>
      </c>
      <c r="AU186" s="254" t="s">
        <v>84</v>
      </c>
      <c r="AV186" s="14" t="s">
        <v>84</v>
      </c>
      <c r="AW186" s="14" t="s">
        <v>33</v>
      </c>
      <c r="AX186" s="14" t="s">
        <v>71</v>
      </c>
      <c r="AY186" s="254" t="s">
        <v>192</v>
      </c>
    </row>
    <row r="187" s="15" customFormat="1">
      <c r="A187" s="15"/>
      <c r="B187" s="255"/>
      <c r="C187" s="256"/>
      <c r="D187" s="235" t="s">
        <v>204</v>
      </c>
      <c r="E187" s="257" t="s">
        <v>19</v>
      </c>
      <c r="F187" s="258" t="s">
        <v>210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204</v>
      </c>
      <c r="AU187" s="265" t="s">
        <v>84</v>
      </c>
      <c r="AV187" s="15" t="s">
        <v>200</v>
      </c>
      <c r="AW187" s="15" t="s">
        <v>33</v>
      </c>
      <c r="AX187" s="15" t="s">
        <v>78</v>
      </c>
      <c r="AY187" s="265" t="s">
        <v>192</v>
      </c>
    </row>
    <row r="188" s="2" customFormat="1" ht="21.75" customHeight="1">
      <c r="A188" s="41"/>
      <c r="B188" s="42"/>
      <c r="C188" s="215" t="s">
        <v>391</v>
      </c>
      <c r="D188" s="215" t="s">
        <v>195</v>
      </c>
      <c r="E188" s="216" t="s">
        <v>1203</v>
      </c>
      <c r="F188" s="217" t="s">
        <v>1204</v>
      </c>
      <c r="G188" s="218" t="s">
        <v>198</v>
      </c>
      <c r="H188" s="219">
        <v>11</v>
      </c>
      <c r="I188" s="220"/>
      <c r="J188" s="221">
        <f>ROUND(I188*H188,2)</f>
        <v>0</v>
      </c>
      <c r="K188" s="217" t="s">
        <v>199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321</v>
      </c>
      <c r="AT188" s="226" t="s">
        <v>195</v>
      </c>
      <c r="AU188" s="226" t="s">
        <v>84</v>
      </c>
      <c r="AY188" s="20" t="s">
        <v>192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321</v>
      </c>
      <c r="BM188" s="226" t="s">
        <v>1205</v>
      </c>
    </row>
    <row r="189" s="2" customFormat="1">
      <c r="A189" s="41"/>
      <c r="B189" s="42"/>
      <c r="C189" s="43"/>
      <c r="D189" s="228" t="s">
        <v>202</v>
      </c>
      <c r="E189" s="43"/>
      <c r="F189" s="229" t="s">
        <v>1206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84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263</v>
      </c>
      <c r="G190" s="245"/>
      <c r="H190" s="248">
        <v>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5" customFormat="1">
      <c r="A192" s="15"/>
      <c r="B192" s="255"/>
      <c r="C192" s="256"/>
      <c r="D192" s="235" t="s">
        <v>204</v>
      </c>
      <c r="E192" s="257" t="s">
        <v>19</v>
      </c>
      <c r="F192" s="258" t="s">
        <v>210</v>
      </c>
      <c r="G192" s="256"/>
      <c r="H192" s="259">
        <v>11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204</v>
      </c>
      <c r="AU192" s="265" t="s">
        <v>84</v>
      </c>
      <c r="AV192" s="15" t="s">
        <v>200</v>
      </c>
      <c r="AW192" s="15" t="s">
        <v>33</v>
      </c>
      <c r="AX192" s="15" t="s">
        <v>78</v>
      </c>
      <c r="AY192" s="265" t="s">
        <v>192</v>
      </c>
    </row>
    <row r="193" s="2" customFormat="1" ht="16.5" customHeight="1">
      <c r="A193" s="41"/>
      <c r="B193" s="42"/>
      <c r="C193" s="266" t="s">
        <v>396</v>
      </c>
      <c r="D193" s="266" t="s">
        <v>211</v>
      </c>
      <c r="E193" s="267" t="s">
        <v>1207</v>
      </c>
      <c r="F193" s="268" t="s">
        <v>1208</v>
      </c>
      <c r="G193" s="269" t="s">
        <v>198</v>
      </c>
      <c r="H193" s="270">
        <v>9</v>
      </c>
      <c r="I193" s="271"/>
      <c r="J193" s="272">
        <f>ROUND(I193*H193,2)</f>
        <v>0</v>
      </c>
      <c r="K193" s="268" t="s">
        <v>490</v>
      </c>
      <c r="L193" s="273"/>
      <c r="M193" s="274" t="s">
        <v>19</v>
      </c>
      <c r="N193" s="275" t="s">
        <v>43</v>
      </c>
      <c r="O193" s="87"/>
      <c r="P193" s="224">
        <f>O193*H193</f>
        <v>0</v>
      </c>
      <c r="Q193" s="224">
        <v>0.00012</v>
      </c>
      <c r="R193" s="224">
        <f>Q193*H193</f>
        <v>0.00108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423</v>
      </c>
      <c r="AT193" s="226" t="s">
        <v>211</v>
      </c>
      <c r="AU193" s="226" t="s">
        <v>84</v>
      </c>
      <c r="AY193" s="20" t="s">
        <v>192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321</v>
      </c>
      <c r="BM193" s="226" t="s">
        <v>1209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263</v>
      </c>
      <c r="G194" s="245"/>
      <c r="H194" s="248">
        <v>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5" customFormat="1">
      <c r="A195" s="15"/>
      <c r="B195" s="255"/>
      <c r="C195" s="256"/>
      <c r="D195" s="235" t="s">
        <v>204</v>
      </c>
      <c r="E195" s="257" t="s">
        <v>19</v>
      </c>
      <c r="F195" s="258" t="s">
        <v>210</v>
      </c>
      <c r="G195" s="256"/>
      <c r="H195" s="259">
        <v>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204</v>
      </c>
      <c r="AU195" s="265" t="s">
        <v>84</v>
      </c>
      <c r="AV195" s="15" t="s">
        <v>200</v>
      </c>
      <c r="AW195" s="15" t="s">
        <v>33</v>
      </c>
      <c r="AX195" s="15" t="s">
        <v>78</v>
      </c>
      <c r="AY195" s="265" t="s">
        <v>192</v>
      </c>
    </row>
    <row r="196" s="2" customFormat="1" ht="16.5" customHeight="1">
      <c r="A196" s="41"/>
      <c r="B196" s="42"/>
      <c r="C196" s="266" t="s">
        <v>401</v>
      </c>
      <c r="D196" s="266" t="s">
        <v>211</v>
      </c>
      <c r="E196" s="267" t="s">
        <v>1210</v>
      </c>
      <c r="F196" s="268" t="s">
        <v>1211</v>
      </c>
      <c r="G196" s="269" t="s">
        <v>198</v>
      </c>
      <c r="H196" s="270">
        <v>2</v>
      </c>
      <c r="I196" s="271"/>
      <c r="J196" s="272">
        <f>ROUND(I196*H196,2)</f>
        <v>0</v>
      </c>
      <c r="K196" s="268" t="s">
        <v>490</v>
      </c>
      <c r="L196" s="273"/>
      <c r="M196" s="274" t="s">
        <v>19</v>
      </c>
      <c r="N196" s="275" t="s">
        <v>43</v>
      </c>
      <c r="O196" s="87"/>
      <c r="P196" s="224">
        <f>O196*H196</f>
        <v>0</v>
      </c>
      <c r="Q196" s="224">
        <v>0.00012</v>
      </c>
      <c r="R196" s="224">
        <f>Q196*H196</f>
        <v>0.00024000000000000001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423</v>
      </c>
      <c r="AT196" s="226" t="s">
        <v>211</v>
      </c>
      <c r="AU196" s="226" t="s">
        <v>84</v>
      </c>
      <c r="AY196" s="20" t="s">
        <v>192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321</v>
      </c>
      <c r="BM196" s="226" t="s">
        <v>1212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84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5" customFormat="1">
      <c r="A198" s="15"/>
      <c r="B198" s="255"/>
      <c r="C198" s="256"/>
      <c r="D198" s="235" t="s">
        <v>204</v>
      </c>
      <c r="E198" s="257" t="s">
        <v>19</v>
      </c>
      <c r="F198" s="258" t="s">
        <v>210</v>
      </c>
      <c r="G198" s="256"/>
      <c r="H198" s="259">
        <v>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204</v>
      </c>
      <c r="AU198" s="265" t="s">
        <v>84</v>
      </c>
      <c r="AV198" s="15" t="s">
        <v>200</v>
      </c>
      <c r="AW198" s="15" t="s">
        <v>33</v>
      </c>
      <c r="AX198" s="15" t="s">
        <v>78</v>
      </c>
      <c r="AY198" s="265" t="s">
        <v>192</v>
      </c>
    </row>
    <row r="199" s="2" customFormat="1" ht="16.5" customHeight="1">
      <c r="A199" s="41"/>
      <c r="B199" s="42"/>
      <c r="C199" s="266" t="s">
        <v>407</v>
      </c>
      <c r="D199" s="266" t="s">
        <v>211</v>
      </c>
      <c r="E199" s="267" t="s">
        <v>1213</v>
      </c>
      <c r="F199" s="268" t="s">
        <v>1214</v>
      </c>
      <c r="G199" s="269" t="s">
        <v>198</v>
      </c>
      <c r="H199" s="270">
        <v>2</v>
      </c>
      <c r="I199" s="271"/>
      <c r="J199" s="272">
        <f>ROUND(I199*H199,2)</f>
        <v>0</v>
      </c>
      <c r="K199" s="268" t="s">
        <v>199</v>
      </c>
      <c r="L199" s="273"/>
      <c r="M199" s="274" t="s">
        <v>19</v>
      </c>
      <c r="N199" s="275" t="s">
        <v>43</v>
      </c>
      <c r="O199" s="87"/>
      <c r="P199" s="224">
        <f>O199*H199</f>
        <v>0</v>
      </c>
      <c r="Q199" s="224">
        <v>1.0000000000000001E-05</v>
      </c>
      <c r="R199" s="224">
        <f>Q199*H199</f>
        <v>2.0000000000000002E-05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423</v>
      </c>
      <c r="AT199" s="226" t="s">
        <v>211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1215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5" customFormat="1">
      <c r="A201" s="15"/>
      <c r="B201" s="255"/>
      <c r="C201" s="256"/>
      <c r="D201" s="235" t="s">
        <v>204</v>
      </c>
      <c r="E201" s="257" t="s">
        <v>19</v>
      </c>
      <c r="F201" s="258" t="s">
        <v>210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204</v>
      </c>
      <c r="AU201" s="265" t="s">
        <v>84</v>
      </c>
      <c r="AV201" s="15" t="s">
        <v>200</v>
      </c>
      <c r="AW201" s="15" t="s">
        <v>33</v>
      </c>
      <c r="AX201" s="15" t="s">
        <v>78</v>
      </c>
      <c r="AY201" s="265" t="s">
        <v>192</v>
      </c>
    </row>
    <row r="202" s="2" customFormat="1" ht="24.15" customHeight="1">
      <c r="A202" s="41"/>
      <c r="B202" s="42"/>
      <c r="C202" s="215" t="s">
        <v>414</v>
      </c>
      <c r="D202" s="215" t="s">
        <v>195</v>
      </c>
      <c r="E202" s="216" t="s">
        <v>1216</v>
      </c>
      <c r="F202" s="217" t="s">
        <v>1217</v>
      </c>
      <c r="G202" s="218" t="s">
        <v>198</v>
      </c>
      <c r="H202" s="219">
        <v>18</v>
      </c>
      <c r="I202" s="220"/>
      <c r="J202" s="221">
        <f>ROUND(I202*H202,2)</f>
        <v>0</v>
      </c>
      <c r="K202" s="217" t="s">
        <v>199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321</v>
      </c>
      <c r="AT202" s="226" t="s">
        <v>195</v>
      </c>
      <c r="AU202" s="226" t="s">
        <v>84</v>
      </c>
      <c r="AY202" s="20" t="s">
        <v>192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321</v>
      </c>
      <c r="BM202" s="226" t="s">
        <v>1218</v>
      </c>
    </row>
    <row r="203" s="2" customFormat="1">
      <c r="A203" s="41"/>
      <c r="B203" s="42"/>
      <c r="C203" s="43"/>
      <c r="D203" s="228" t="s">
        <v>202</v>
      </c>
      <c r="E203" s="43"/>
      <c r="F203" s="229" t="s">
        <v>1219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202</v>
      </c>
      <c r="AU203" s="20" t="s">
        <v>84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78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200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236</v>
      </c>
      <c r="G206" s="245"/>
      <c r="H206" s="248">
        <v>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250</v>
      </c>
      <c r="G207" s="245"/>
      <c r="H207" s="248">
        <v>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5" customFormat="1">
      <c r="A208" s="15"/>
      <c r="B208" s="255"/>
      <c r="C208" s="256"/>
      <c r="D208" s="235" t="s">
        <v>204</v>
      </c>
      <c r="E208" s="257" t="s">
        <v>19</v>
      </c>
      <c r="F208" s="258" t="s">
        <v>210</v>
      </c>
      <c r="G208" s="256"/>
      <c r="H208" s="259">
        <v>18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204</v>
      </c>
      <c r="AU208" s="265" t="s">
        <v>84</v>
      </c>
      <c r="AV208" s="15" t="s">
        <v>200</v>
      </c>
      <c r="AW208" s="15" t="s">
        <v>33</v>
      </c>
      <c r="AX208" s="15" t="s">
        <v>78</v>
      </c>
      <c r="AY208" s="265" t="s">
        <v>192</v>
      </c>
    </row>
    <row r="209" s="2" customFormat="1" ht="16.5" customHeight="1">
      <c r="A209" s="41"/>
      <c r="B209" s="42"/>
      <c r="C209" s="266" t="s">
        <v>423</v>
      </c>
      <c r="D209" s="266" t="s">
        <v>211</v>
      </c>
      <c r="E209" s="267" t="s">
        <v>1220</v>
      </c>
      <c r="F209" s="268" t="s">
        <v>1221</v>
      </c>
      <c r="G209" s="269" t="s">
        <v>198</v>
      </c>
      <c r="H209" s="270">
        <v>1</v>
      </c>
      <c r="I209" s="271"/>
      <c r="J209" s="272">
        <f>ROUND(I209*H209,2)</f>
        <v>0</v>
      </c>
      <c r="K209" s="268" t="s">
        <v>199</v>
      </c>
      <c r="L209" s="273"/>
      <c r="M209" s="274" t="s">
        <v>19</v>
      </c>
      <c r="N209" s="275" t="s">
        <v>43</v>
      </c>
      <c r="O209" s="87"/>
      <c r="P209" s="224">
        <f>O209*H209</f>
        <v>0</v>
      </c>
      <c r="Q209" s="224">
        <v>4.0000000000000003E-05</v>
      </c>
      <c r="R209" s="224">
        <f>Q209*H209</f>
        <v>4.0000000000000003E-05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423</v>
      </c>
      <c r="AT209" s="226" t="s">
        <v>211</v>
      </c>
      <c r="AU209" s="226" t="s">
        <v>84</v>
      </c>
      <c r="AY209" s="20" t="s">
        <v>192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321</v>
      </c>
      <c r="BM209" s="226" t="s">
        <v>1222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78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5" customFormat="1">
      <c r="A211" s="15"/>
      <c r="B211" s="255"/>
      <c r="C211" s="256"/>
      <c r="D211" s="235" t="s">
        <v>204</v>
      </c>
      <c r="E211" s="257" t="s">
        <v>19</v>
      </c>
      <c r="F211" s="258" t="s">
        <v>210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204</v>
      </c>
      <c r="AU211" s="265" t="s">
        <v>84</v>
      </c>
      <c r="AV211" s="15" t="s">
        <v>200</v>
      </c>
      <c r="AW211" s="15" t="s">
        <v>33</v>
      </c>
      <c r="AX211" s="15" t="s">
        <v>78</v>
      </c>
      <c r="AY211" s="265" t="s">
        <v>192</v>
      </c>
    </row>
    <row r="212" s="2" customFormat="1" ht="16.5" customHeight="1">
      <c r="A212" s="41"/>
      <c r="B212" s="42"/>
      <c r="C212" s="266" t="s">
        <v>428</v>
      </c>
      <c r="D212" s="266" t="s">
        <v>211</v>
      </c>
      <c r="E212" s="267" t="s">
        <v>1223</v>
      </c>
      <c r="F212" s="268" t="s">
        <v>1224</v>
      </c>
      <c r="G212" s="269" t="s">
        <v>198</v>
      </c>
      <c r="H212" s="270">
        <v>4</v>
      </c>
      <c r="I212" s="271"/>
      <c r="J212" s="272">
        <f>ROUND(I212*H212,2)</f>
        <v>0</v>
      </c>
      <c r="K212" s="268" t="s">
        <v>199</v>
      </c>
      <c r="L212" s="273"/>
      <c r="M212" s="274" t="s">
        <v>19</v>
      </c>
      <c r="N212" s="275" t="s">
        <v>43</v>
      </c>
      <c r="O212" s="87"/>
      <c r="P212" s="224">
        <f>O212*H212</f>
        <v>0</v>
      </c>
      <c r="Q212" s="224">
        <v>4.0000000000000003E-05</v>
      </c>
      <c r="R212" s="224">
        <f>Q212*H212</f>
        <v>0.00016000000000000001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423</v>
      </c>
      <c r="AT212" s="226" t="s">
        <v>211</v>
      </c>
      <c r="AU212" s="226" t="s">
        <v>84</v>
      </c>
      <c r="AY212" s="20" t="s">
        <v>192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321</v>
      </c>
      <c r="BM212" s="226" t="s">
        <v>1225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200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16.5" customHeight="1">
      <c r="A215" s="41"/>
      <c r="B215" s="42"/>
      <c r="C215" s="266" t="s">
        <v>432</v>
      </c>
      <c r="D215" s="266" t="s">
        <v>211</v>
      </c>
      <c r="E215" s="267" t="s">
        <v>1226</v>
      </c>
      <c r="F215" s="268" t="s">
        <v>1227</v>
      </c>
      <c r="G215" s="269" t="s">
        <v>198</v>
      </c>
      <c r="H215" s="270">
        <v>6</v>
      </c>
      <c r="I215" s="271"/>
      <c r="J215" s="272">
        <f>ROUND(I215*H215,2)</f>
        <v>0</v>
      </c>
      <c r="K215" s="268" t="s">
        <v>19</v>
      </c>
      <c r="L215" s="273"/>
      <c r="M215" s="274" t="s">
        <v>19</v>
      </c>
      <c r="N215" s="275" t="s">
        <v>43</v>
      </c>
      <c r="O215" s="87"/>
      <c r="P215" s="224">
        <f>O215*H215</f>
        <v>0</v>
      </c>
      <c r="Q215" s="224">
        <v>3.0000000000000001E-05</v>
      </c>
      <c r="R215" s="224">
        <f>Q215*H215</f>
        <v>0.00018000000000000001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423</v>
      </c>
      <c r="AT215" s="226" t="s">
        <v>211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1228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236</v>
      </c>
      <c r="G216" s="245"/>
      <c r="H216" s="248">
        <v>6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5" customFormat="1">
      <c r="A217" s="15"/>
      <c r="B217" s="255"/>
      <c r="C217" s="256"/>
      <c r="D217" s="235" t="s">
        <v>204</v>
      </c>
      <c r="E217" s="257" t="s">
        <v>19</v>
      </c>
      <c r="F217" s="258" t="s">
        <v>210</v>
      </c>
      <c r="G217" s="256"/>
      <c r="H217" s="259">
        <v>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204</v>
      </c>
      <c r="AU217" s="265" t="s">
        <v>84</v>
      </c>
      <c r="AV217" s="15" t="s">
        <v>200</v>
      </c>
      <c r="AW217" s="15" t="s">
        <v>33</v>
      </c>
      <c r="AX217" s="15" t="s">
        <v>78</v>
      </c>
      <c r="AY217" s="265" t="s">
        <v>192</v>
      </c>
    </row>
    <row r="218" s="2" customFormat="1" ht="16.5" customHeight="1">
      <c r="A218" s="41"/>
      <c r="B218" s="42"/>
      <c r="C218" s="266" t="s">
        <v>439</v>
      </c>
      <c r="D218" s="266" t="s">
        <v>211</v>
      </c>
      <c r="E218" s="267" t="s">
        <v>1229</v>
      </c>
      <c r="F218" s="268" t="s">
        <v>1230</v>
      </c>
      <c r="G218" s="269" t="s">
        <v>198</v>
      </c>
      <c r="H218" s="270">
        <v>7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7"/>
      <c r="P218" s="224">
        <f>O218*H218</f>
        <v>0</v>
      </c>
      <c r="Q218" s="224">
        <v>3.0000000000000001E-05</v>
      </c>
      <c r="R218" s="224">
        <f>Q218*H218</f>
        <v>0.00021000000000000001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423</v>
      </c>
      <c r="AT218" s="226" t="s">
        <v>211</v>
      </c>
      <c r="AU218" s="226" t="s">
        <v>84</v>
      </c>
      <c r="AY218" s="20" t="s">
        <v>192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321</v>
      </c>
      <c r="BM218" s="226" t="s">
        <v>1231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250</v>
      </c>
      <c r="G219" s="245"/>
      <c r="H219" s="248">
        <v>7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5" customFormat="1">
      <c r="A220" s="15"/>
      <c r="B220" s="255"/>
      <c r="C220" s="256"/>
      <c r="D220" s="235" t="s">
        <v>204</v>
      </c>
      <c r="E220" s="257" t="s">
        <v>19</v>
      </c>
      <c r="F220" s="258" t="s">
        <v>210</v>
      </c>
      <c r="G220" s="256"/>
      <c r="H220" s="259">
        <v>7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204</v>
      </c>
      <c r="AU220" s="265" t="s">
        <v>84</v>
      </c>
      <c r="AV220" s="15" t="s">
        <v>200</v>
      </c>
      <c r="AW220" s="15" t="s">
        <v>33</v>
      </c>
      <c r="AX220" s="15" t="s">
        <v>78</v>
      </c>
      <c r="AY220" s="265" t="s">
        <v>192</v>
      </c>
    </row>
    <row r="221" s="2" customFormat="1" ht="24.15" customHeight="1">
      <c r="A221" s="41"/>
      <c r="B221" s="42"/>
      <c r="C221" s="215" t="s">
        <v>446</v>
      </c>
      <c r="D221" s="215" t="s">
        <v>195</v>
      </c>
      <c r="E221" s="216" t="s">
        <v>1232</v>
      </c>
      <c r="F221" s="217" t="s">
        <v>1233</v>
      </c>
      <c r="G221" s="218" t="s">
        <v>214</v>
      </c>
      <c r="H221" s="219">
        <v>57</v>
      </c>
      <c r="I221" s="220"/>
      <c r="J221" s="221">
        <f>ROUND(I221*H221,2)</f>
        <v>0</v>
      </c>
      <c r="K221" s="217" t="s">
        <v>199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321</v>
      </c>
      <c r="AT221" s="226" t="s">
        <v>195</v>
      </c>
      <c r="AU221" s="226" t="s">
        <v>84</v>
      </c>
      <c r="AY221" s="20" t="s">
        <v>192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321</v>
      </c>
      <c r="BM221" s="226" t="s">
        <v>1234</v>
      </c>
    </row>
    <row r="222" s="2" customFormat="1">
      <c r="A222" s="41"/>
      <c r="B222" s="42"/>
      <c r="C222" s="43"/>
      <c r="D222" s="228" t="s">
        <v>202</v>
      </c>
      <c r="E222" s="43"/>
      <c r="F222" s="229" t="s">
        <v>1235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84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193</v>
      </c>
      <c r="G223" s="245"/>
      <c r="H223" s="248">
        <v>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371</v>
      </c>
      <c r="G224" s="245"/>
      <c r="H224" s="248">
        <v>24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407</v>
      </c>
      <c r="G225" s="245"/>
      <c r="H225" s="248">
        <v>30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57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66" t="s">
        <v>453</v>
      </c>
      <c r="D227" s="266" t="s">
        <v>211</v>
      </c>
      <c r="E227" s="267" t="s">
        <v>1236</v>
      </c>
      <c r="F227" s="268" t="s">
        <v>1237</v>
      </c>
      <c r="G227" s="269" t="s">
        <v>214</v>
      </c>
      <c r="H227" s="270">
        <v>3.1499999999999999</v>
      </c>
      <c r="I227" s="271"/>
      <c r="J227" s="272">
        <f>ROUND(I227*H227,2)</f>
        <v>0</v>
      </c>
      <c r="K227" s="268" t="s">
        <v>199</v>
      </c>
      <c r="L227" s="273"/>
      <c r="M227" s="274" t="s">
        <v>19</v>
      </c>
      <c r="N227" s="275" t="s">
        <v>43</v>
      </c>
      <c r="O227" s="87"/>
      <c r="P227" s="224">
        <f>O227*H227</f>
        <v>0</v>
      </c>
      <c r="Q227" s="224">
        <v>0.00018000000000000001</v>
      </c>
      <c r="R227" s="224">
        <f>Q227*H227</f>
        <v>0.00056700000000000001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423</v>
      </c>
      <c r="AT227" s="226" t="s">
        <v>211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1238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193</v>
      </c>
      <c r="G228" s="245"/>
      <c r="H228" s="248">
        <v>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14" customFormat="1">
      <c r="A230" s="14"/>
      <c r="B230" s="244"/>
      <c r="C230" s="245"/>
      <c r="D230" s="235" t="s">
        <v>204</v>
      </c>
      <c r="E230" s="245"/>
      <c r="F230" s="247" t="s">
        <v>1239</v>
      </c>
      <c r="G230" s="245"/>
      <c r="H230" s="248">
        <v>3.1499999999999999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4</v>
      </c>
      <c r="AX230" s="14" t="s">
        <v>78</v>
      </c>
      <c r="AY230" s="254" t="s">
        <v>192</v>
      </c>
    </row>
    <row r="231" s="2" customFormat="1" ht="16.5" customHeight="1">
      <c r="A231" s="41"/>
      <c r="B231" s="42"/>
      <c r="C231" s="266" t="s">
        <v>463</v>
      </c>
      <c r="D231" s="266" t="s">
        <v>211</v>
      </c>
      <c r="E231" s="267" t="s">
        <v>1240</v>
      </c>
      <c r="F231" s="268" t="s">
        <v>1241</v>
      </c>
      <c r="G231" s="269" t="s">
        <v>214</v>
      </c>
      <c r="H231" s="270">
        <v>25.199999999999999</v>
      </c>
      <c r="I231" s="271"/>
      <c r="J231" s="272">
        <f>ROUND(I231*H231,2)</f>
        <v>0</v>
      </c>
      <c r="K231" s="268" t="s">
        <v>199</v>
      </c>
      <c r="L231" s="273"/>
      <c r="M231" s="274" t="s">
        <v>19</v>
      </c>
      <c r="N231" s="275" t="s">
        <v>43</v>
      </c>
      <c r="O231" s="87"/>
      <c r="P231" s="224">
        <f>O231*H231</f>
        <v>0</v>
      </c>
      <c r="Q231" s="224">
        <v>0.00023000000000000001</v>
      </c>
      <c r="R231" s="224">
        <f>Q231*H231</f>
        <v>0.0057959999999999999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423</v>
      </c>
      <c r="AT231" s="226" t="s">
        <v>211</v>
      </c>
      <c r="AU231" s="226" t="s">
        <v>84</v>
      </c>
      <c r="AY231" s="20" t="s">
        <v>192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84</v>
      </c>
      <c r="BK231" s="227">
        <f>ROUND(I231*H231,2)</f>
        <v>0</v>
      </c>
      <c r="BL231" s="20" t="s">
        <v>321</v>
      </c>
      <c r="BM231" s="226" t="s">
        <v>1242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371</v>
      </c>
      <c r="G232" s="245"/>
      <c r="H232" s="248">
        <v>24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5" customFormat="1">
      <c r="A233" s="15"/>
      <c r="B233" s="255"/>
      <c r="C233" s="256"/>
      <c r="D233" s="235" t="s">
        <v>204</v>
      </c>
      <c r="E233" s="257" t="s">
        <v>19</v>
      </c>
      <c r="F233" s="258" t="s">
        <v>210</v>
      </c>
      <c r="G233" s="256"/>
      <c r="H233" s="259">
        <v>24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204</v>
      </c>
      <c r="AU233" s="265" t="s">
        <v>84</v>
      </c>
      <c r="AV233" s="15" t="s">
        <v>200</v>
      </c>
      <c r="AW233" s="15" t="s">
        <v>33</v>
      </c>
      <c r="AX233" s="15" t="s">
        <v>78</v>
      </c>
      <c r="AY233" s="265" t="s">
        <v>192</v>
      </c>
    </row>
    <row r="234" s="14" customFormat="1">
      <c r="A234" s="14"/>
      <c r="B234" s="244"/>
      <c r="C234" s="245"/>
      <c r="D234" s="235" t="s">
        <v>204</v>
      </c>
      <c r="E234" s="245"/>
      <c r="F234" s="247" t="s">
        <v>1243</v>
      </c>
      <c r="G234" s="245"/>
      <c r="H234" s="248">
        <v>25.199999999999999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4</v>
      </c>
      <c r="AX234" s="14" t="s">
        <v>78</v>
      </c>
      <c r="AY234" s="254" t="s">
        <v>192</v>
      </c>
    </row>
    <row r="235" s="2" customFormat="1" ht="16.5" customHeight="1">
      <c r="A235" s="41"/>
      <c r="B235" s="42"/>
      <c r="C235" s="266" t="s">
        <v>472</v>
      </c>
      <c r="D235" s="266" t="s">
        <v>211</v>
      </c>
      <c r="E235" s="267" t="s">
        <v>1244</v>
      </c>
      <c r="F235" s="268" t="s">
        <v>1245</v>
      </c>
      <c r="G235" s="269" t="s">
        <v>214</v>
      </c>
      <c r="H235" s="270">
        <v>31.5</v>
      </c>
      <c r="I235" s="271"/>
      <c r="J235" s="272">
        <f>ROUND(I235*H235,2)</f>
        <v>0</v>
      </c>
      <c r="K235" s="268" t="s">
        <v>199</v>
      </c>
      <c r="L235" s="273"/>
      <c r="M235" s="274" t="s">
        <v>19</v>
      </c>
      <c r="N235" s="275" t="s">
        <v>43</v>
      </c>
      <c r="O235" s="87"/>
      <c r="P235" s="224">
        <f>O235*H235</f>
        <v>0</v>
      </c>
      <c r="Q235" s="224">
        <v>0.00014999999999999999</v>
      </c>
      <c r="R235" s="224">
        <f>Q235*H235</f>
        <v>0.0047249999999999992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423</v>
      </c>
      <c r="AT235" s="226" t="s">
        <v>211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321</v>
      </c>
      <c r="BM235" s="226" t="s">
        <v>1246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407</v>
      </c>
      <c r="G236" s="245"/>
      <c r="H236" s="248">
        <v>30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5" customFormat="1">
      <c r="A237" s="15"/>
      <c r="B237" s="255"/>
      <c r="C237" s="256"/>
      <c r="D237" s="235" t="s">
        <v>204</v>
      </c>
      <c r="E237" s="257" t="s">
        <v>19</v>
      </c>
      <c r="F237" s="258" t="s">
        <v>210</v>
      </c>
      <c r="G237" s="256"/>
      <c r="H237" s="259">
        <v>30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204</v>
      </c>
      <c r="AU237" s="265" t="s">
        <v>84</v>
      </c>
      <c r="AV237" s="15" t="s">
        <v>200</v>
      </c>
      <c r="AW237" s="15" t="s">
        <v>33</v>
      </c>
      <c r="AX237" s="15" t="s">
        <v>78</v>
      </c>
      <c r="AY237" s="265" t="s">
        <v>192</v>
      </c>
    </row>
    <row r="238" s="14" customFormat="1">
      <c r="A238" s="14"/>
      <c r="B238" s="244"/>
      <c r="C238" s="245"/>
      <c r="D238" s="235" t="s">
        <v>204</v>
      </c>
      <c r="E238" s="245"/>
      <c r="F238" s="247" t="s">
        <v>1247</v>
      </c>
      <c r="G238" s="245"/>
      <c r="H238" s="248">
        <v>31.5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4</v>
      </c>
      <c r="AX238" s="14" t="s">
        <v>78</v>
      </c>
      <c r="AY238" s="254" t="s">
        <v>192</v>
      </c>
    </row>
    <row r="239" s="2" customFormat="1" ht="24.15" customHeight="1">
      <c r="A239" s="41"/>
      <c r="B239" s="42"/>
      <c r="C239" s="215" t="s">
        <v>479</v>
      </c>
      <c r="D239" s="215" t="s">
        <v>195</v>
      </c>
      <c r="E239" s="216" t="s">
        <v>1248</v>
      </c>
      <c r="F239" s="217" t="s">
        <v>1249</v>
      </c>
      <c r="G239" s="218" t="s">
        <v>214</v>
      </c>
      <c r="H239" s="219">
        <v>4</v>
      </c>
      <c r="I239" s="220"/>
      <c r="J239" s="221">
        <f>ROUND(I239*H239,2)</f>
        <v>0</v>
      </c>
      <c r="K239" s="217" t="s">
        <v>199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321</v>
      </c>
      <c r="AT239" s="226" t="s">
        <v>195</v>
      </c>
      <c r="AU239" s="226" t="s">
        <v>84</v>
      </c>
      <c r="AY239" s="20" t="s">
        <v>192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84</v>
      </c>
      <c r="BK239" s="227">
        <f>ROUND(I239*H239,2)</f>
        <v>0</v>
      </c>
      <c r="BL239" s="20" t="s">
        <v>321</v>
      </c>
      <c r="BM239" s="226" t="s">
        <v>1250</v>
      </c>
    </row>
    <row r="240" s="2" customFormat="1">
      <c r="A240" s="41"/>
      <c r="B240" s="42"/>
      <c r="C240" s="43"/>
      <c r="D240" s="228" t="s">
        <v>202</v>
      </c>
      <c r="E240" s="43"/>
      <c r="F240" s="229" t="s">
        <v>1251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84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200</v>
      </c>
      <c r="G241" s="245"/>
      <c r="H241" s="248">
        <v>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5" customFormat="1">
      <c r="A242" s="15"/>
      <c r="B242" s="255"/>
      <c r="C242" s="256"/>
      <c r="D242" s="235" t="s">
        <v>204</v>
      </c>
      <c r="E242" s="257" t="s">
        <v>19</v>
      </c>
      <c r="F242" s="258" t="s">
        <v>210</v>
      </c>
      <c r="G242" s="256"/>
      <c r="H242" s="259">
        <v>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204</v>
      </c>
      <c r="AU242" s="265" t="s">
        <v>84</v>
      </c>
      <c r="AV242" s="15" t="s">
        <v>200</v>
      </c>
      <c r="AW242" s="15" t="s">
        <v>33</v>
      </c>
      <c r="AX242" s="15" t="s">
        <v>78</v>
      </c>
      <c r="AY242" s="265" t="s">
        <v>192</v>
      </c>
    </row>
    <row r="243" s="2" customFormat="1" ht="16.5" customHeight="1">
      <c r="A243" s="41"/>
      <c r="B243" s="42"/>
      <c r="C243" s="266" t="s">
        <v>483</v>
      </c>
      <c r="D243" s="266" t="s">
        <v>211</v>
      </c>
      <c r="E243" s="267" t="s">
        <v>1252</v>
      </c>
      <c r="F243" s="268" t="s">
        <v>1253</v>
      </c>
      <c r="G243" s="269" t="s">
        <v>214</v>
      </c>
      <c r="H243" s="270">
        <v>4.2000000000000002</v>
      </c>
      <c r="I243" s="271"/>
      <c r="J243" s="272">
        <f>ROUND(I243*H243,2)</f>
        <v>0</v>
      </c>
      <c r="K243" s="268" t="s">
        <v>199</v>
      </c>
      <c r="L243" s="273"/>
      <c r="M243" s="274" t="s">
        <v>19</v>
      </c>
      <c r="N243" s="275" t="s">
        <v>43</v>
      </c>
      <c r="O243" s="87"/>
      <c r="P243" s="224">
        <f>O243*H243</f>
        <v>0</v>
      </c>
      <c r="Q243" s="224">
        <v>0.00010000000000000001</v>
      </c>
      <c r="R243" s="224">
        <f>Q243*H243</f>
        <v>0.00042000000000000002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423</v>
      </c>
      <c r="AT243" s="226" t="s">
        <v>211</v>
      </c>
      <c r="AU243" s="226" t="s">
        <v>84</v>
      </c>
      <c r="AY243" s="20" t="s">
        <v>192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321</v>
      </c>
      <c r="BM243" s="226" t="s">
        <v>1254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200</v>
      </c>
      <c r="G244" s="245"/>
      <c r="H244" s="248">
        <v>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5" customFormat="1">
      <c r="A245" s="15"/>
      <c r="B245" s="255"/>
      <c r="C245" s="256"/>
      <c r="D245" s="235" t="s">
        <v>204</v>
      </c>
      <c r="E245" s="257" t="s">
        <v>19</v>
      </c>
      <c r="F245" s="258" t="s">
        <v>210</v>
      </c>
      <c r="G245" s="256"/>
      <c r="H245" s="259">
        <v>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204</v>
      </c>
      <c r="AU245" s="265" t="s">
        <v>84</v>
      </c>
      <c r="AV245" s="15" t="s">
        <v>200</v>
      </c>
      <c r="AW245" s="15" t="s">
        <v>33</v>
      </c>
      <c r="AX245" s="15" t="s">
        <v>78</v>
      </c>
      <c r="AY245" s="265" t="s">
        <v>192</v>
      </c>
    </row>
    <row r="246" s="14" customFormat="1">
      <c r="A246" s="14"/>
      <c r="B246" s="244"/>
      <c r="C246" s="245"/>
      <c r="D246" s="235" t="s">
        <v>204</v>
      </c>
      <c r="E246" s="245"/>
      <c r="F246" s="247" t="s">
        <v>1255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4</v>
      </c>
      <c r="AX246" s="14" t="s">
        <v>78</v>
      </c>
      <c r="AY246" s="254" t="s">
        <v>192</v>
      </c>
    </row>
    <row r="247" s="2" customFormat="1" ht="24.15" customHeight="1">
      <c r="A247" s="41"/>
      <c r="B247" s="42"/>
      <c r="C247" s="215" t="s">
        <v>487</v>
      </c>
      <c r="D247" s="215" t="s">
        <v>195</v>
      </c>
      <c r="E247" s="216" t="s">
        <v>1256</v>
      </c>
      <c r="F247" s="217" t="s">
        <v>1257</v>
      </c>
      <c r="G247" s="218" t="s">
        <v>214</v>
      </c>
      <c r="H247" s="219">
        <v>14</v>
      </c>
      <c r="I247" s="220"/>
      <c r="J247" s="221">
        <f>ROUND(I247*H247,2)</f>
        <v>0</v>
      </c>
      <c r="K247" s="217" t="s">
        <v>199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321</v>
      </c>
      <c r="AT247" s="226" t="s">
        <v>195</v>
      </c>
      <c r="AU247" s="226" t="s">
        <v>84</v>
      </c>
      <c r="AY247" s="20" t="s">
        <v>192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84</v>
      </c>
      <c r="BK247" s="227">
        <f>ROUND(I247*H247,2)</f>
        <v>0</v>
      </c>
      <c r="BL247" s="20" t="s">
        <v>321</v>
      </c>
      <c r="BM247" s="226" t="s">
        <v>1258</v>
      </c>
    </row>
    <row r="248" s="2" customFormat="1">
      <c r="A248" s="41"/>
      <c r="B248" s="42"/>
      <c r="C248" s="43"/>
      <c r="D248" s="228" t="s">
        <v>202</v>
      </c>
      <c r="E248" s="43"/>
      <c r="F248" s="229" t="s">
        <v>1259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84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215</v>
      </c>
      <c r="G249" s="245"/>
      <c r="H249" s="248">
        <v>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236</v>
      </c>
      <c r="G250" s="245"/>
      <c r="H250" s="248">
        <v>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14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66" t="s">
        <v>494</v>
      </c>
      <c r="D252" s="266" t="s">
        <v>211</v>
      </c>
      <c r="E252" s="267" t="s">
        <v>1260</v>
      </c>
      <c r="F252" s="268" t="s">
        <v>1261</v>
      </c>
      <c r="G252" s="269" t="s">
        <v>214</v>
      </c>
      <c r="H252" s="270">
        <v>9.1999999999999993</v>
      </c>
      <c r="I252" s="271"/>
      <c r="J252" s="272">
        <f>ROUND(I252*H252,2)</f>
        <v>0</v>
      </c>
      <c r="K252" s="268" t="s">
        <v>199</v>
      </c>
      <c r="L252" s="273"/>
      <c r="M252" s="274" t="s">
        <v>19</v>
      </c>
      <c r="N252" s="275" t="s">
        <v>43</v>
      </c>
      <c r="O252" s="87"/>
      <c r="P252" s="224">
        <f>O252*H252</f>
        <v>0</v>
      </c>
      <c r="Q252" s="224">
        <v>0.00025000000000000001</v>
      </c>
      <c r="R252" s="224">
        <f>Q252*H252</f>
        <v>0.0023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423</v>
      </c>
      <c r="AT252" s="226" t="s">
        <v>211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321</v>
      </c>
      <c r="BM252" s="226" t="s">
        <v>1262</v>
      </c>
    </row>
    <row r="253" s="14" customFormat="1">
      <c r="A253" s="14"/>
      <c r="B253" s="244"/>
      <c r="C253" s="245"/>
      <c r="D253" s="235" t="s">
        <v>204</v>
      </c>
      <c r="E253" s="246" t="s">
        <v>19</v>
      </c>
      <c r="F253" s="247" t="s">
        <v>215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204</v>
      </c>
      <c r="AU253" s="254" t="s">
        <v>84</v>
      </c>
      <c r="AV253" s="14" t="s">
        <v>84</v>
      </c>
      <c r="AW253" s="14" t="s">
        <v>33</v>
      </c>
      <c r="AX253" s="14" t="s">
        <v>71</v>
      </c>
      <c r="AY253" s="254" t="s">
        <v>192</v>
      </c>
    </row>
    <row r="254" s="15" customFormat="1">
      <c r="A254" s="15"/>
      <c r="B254" s="255"/>
      <c r="C254" s="256"/>
      <c r="D254" s="235" t="s">
        <v>204</v>
      </c>
      <c r="E254" s="257" t="s">
        <v>19</v>
      </c>
      <c r="F254" s="258" t="s">
        <v>210</v>
      </c>
      <c r="G254" s="256"/>
      <c r="H254" s="259">
        <v>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204</v>
      </c>
      <c r="AU254" s="265" t="s">
        <v>84</v>
      </c>
      <c r="AV254" s="15" t="s">
        <v>200</v>
      </c>
      <c r="AW254" s="15" t="s">
        <v>33</v>
      </c>
      <c r="AX254" s="15" t="s">
        <v>78</v>
      </c>
      <c r="AY254" s="265" t="s">
        <v>192</v>
      </c>
    </row>
    <row r="255" s="14" customFormat="1">
      <c r="A255" s="14"/>
      <c r="B255" s="244"/>
      <c r="C255" s="245"/>
      <c r="D255" s="235" t="s">
        <v>204</v>
      </c>
      <c r="E255" s="245"/>
      <c r="F255" s="247" t="s">
        <v>1263</v>
      </c>
      <c r="G255" s="245"/>
      <c r="H255" s="248">
        <v>9.1999999999999993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4</v>
      </c>
      <c r="AX255" s="14" t="s">
        <v>78</v>
      </c>
      <c r="AY255" s="254" t="s">
        <v>192</v>
      </c>
    </row>
    <row r="256" s="2" customFormat="1" ht="16.5" customHeight="1">
      <c r="A256" s="41"/>
      <c r="B256" s="42"/>
      <c r="C256" s="266" t="s">
        <v>498</v>
      </c>
      <c r="D256" s="266" t="s">
        <v>211</v>
      </c>
      <c r="E256" s="267" t="s">
        <v>1264</v>
      </c>
      <c r="F256" s="268" t="s">
        <v>1265</v>
      </c>
      <c r="G256" s="269" t="s">
        <v>214</v>
      </c>
      <c r="H256" s="270">
        <v>6.9000000000000004</v>
      </c>
      <c r="I256" s="271"/>
      <c r="J256" s="272">
        <f>ROUND(I256*H256,2)</f>
        <v>0</v>
      </c>
      <c r="K256" s="268" t="s">
        <v>199</v>
      </c>
      <c r="L256" s="273"/>
      <c r="M256" s="274" t="s">
        <v>19</v>
      </c>
      <c r="N256" s="275" t="s">
        <v>43</v>
      </c>
      <c r="O256" s="87"/>
      <c r="P256" s="224">
        <f>O256*H256</f>
        <v>0</v>
      </c>
      <c r="Q256" s="224">
        <v>0.00016000000000000001</v>
      </c>
      <c r="R256" s="224">
        <f>Q256*H256</f>
        <v>0.0011040000000000002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423</v>
      </c>
      <c r="AT256" s="226" t="s">
        <v>211</v>
      </c>
      <c r="AU256" s="226" t="s">
        <v>84</v>
      </c>
      <c r="AY256" s="20" t="s">
        <v>192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321</v>
      </c>
      <c r="BM256" s="226" t="s">
        <v>1266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236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5" customFormat="1">
      <c r="A258" s="15"/>
      <c r="B258" s="255"/>
      <c r="C258" s="256"/>
      <c r="D258" s="235" t="s">
        <v>204</v>
      </c>
      <c r="E258" s="257" t="s">
        <v>19</v>
      </c>
      <c r="F258" s="258" t="s">
        <v>210</v>
      </c>
      <c r="G258" s="256"/>
      <c r="H258" s="259">
        <v>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204</v>
      </c>
      <c r="AU258" s="265" t="s">
        <v>84</v>
      </c>
      <c r="AV258" s="15" t="s">
        <v>200</v>
      </c>
      <c r="AW258" s="15" t="s">
        <v>33</v>
      </c>
      <c r="AX258" s="15" t="s">
        <v>78</v>
      </c>
      <c r="AY258" s="265" t="s">
        <v>192</v>
      </c>
    </row>
    <row r="259" s="14" customFormat="1">
      <c r="A259" s="14"/>
      <c r="B259" s="244"/>
      <c r="C259" s="245"/>
      <c r="D259" s="235" t="s">
        <v>204</v>
      </c>
      <c r="E259" s="245"/>
      <c r="F259" s="247" t="s">
        <v>1267</v>
      </c>
      <c r="G259" s="245"/>
      <c r="H259" s="248">
        <v>6.9000000000000004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204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192</v>
      </c>
    </row>
    <row r="260" s="2" customFormat="1" ht="24.15" customHeight="1">
      <c r="A260" s="41"/>
      <c r="B260" s="42"/>
      <c r="C260" s="215" t="s">
        <v>503</v>
      </c>
      <c r="D260" s="215" t="s">
        <v>195</v>
      </c>
      <c r="E260" s="216" t="s">
        <v>1268</v>
      </c>
      <c r="F260" s="217" t="s">
        <v>1269</v>
      </c>
      <c r="G260" s="218" t="s">
        <v>214</v>
      </c>
      <c r="H260" s="219">
        <v>75</v>
      </c>
      <c r="I260" s="220"/>
      <c r="J260" s="221">
        <f>ROUND(I260*H260,2)</f>
        <v>0</v>
      </c>
      <c r="K260" s="217" t="s">
        <v>199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321</v>
      </c>
      <c r="AT260" s="226" t="s">
        <v>195</v>
      </c>
      <c r="AU260" s="226" t="s">
        <v>84</v>
      </c>
      <c r="AY260" s="20" t="s">
        <v>192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321</v>
      </c>
      <c r="BM260" s="226" t="s">
        <v>1270</v>
      </c>
    </row>
    <row r="261" s="2" customFormat="1">
      <c r="A261" s="41"/>
      <c r="B261" s="42"/>
      <c r="C261" s="43"/>
      <c r="D261" s="228" t="s">
        <v>202</v>
      </c>
      <c r="E261" s="43"/>
      <c r="F261" s="229" t="s">
        <v>1271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84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653</v>
      </c>
      <c r="G262" s="245"/>
      <c r="H262" s="248">
        <v>75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5" customFormat="1">
      <c r="A263" s="15"/>
      <c r="B263" s="255"/>
      <c r="C263" s="256"/>
      <c r="D263" s="235" t="s">
        <v>204</v>
      </c>
      <c r="E263" s="257" t="s">
        <v>19</v>
      </c>
      <c r="F263" s="258" t="s">
        <v>210</v>
      </c>
      <c r="G263" s="256"/>
      <c r="H263" s="259">
        <v>75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204</v>
      </c>
      <c r="AU263" s="265" t="s">
        <v>84</v>
      </c>
      <c r="AV263" s="15" t="s">
        <v>200</v>
      </c>
      <c r="AW263" s="15" t="s">
        <v>33</v>
      </c>
      <c r="AX263" s="15" t="s">
        <v>78</v>
      </c>
      <c r="AY263" s="265" t="s">
        <v>192</v>
      </c>
    </row>
    <row r="264" s="2" customFormat="1" ht="16.5" customHeight="1">
      <c r="A264" s="41"/>
      <c r="B264" s="42"/>
      <c r="C264" s="266" t="s">
        <v>507</v>
      </c>
      <c r="D264" s="266" t="s">
        <v>211</v>
      </c>
      <c r="E264" s="267" t="s">
        <v>1272</v>
      </c>
      <c r="F264" s="268" t="s">
        <v>1273</v>
      </c>
      <c r="G264" s="269" t="s">
        <v>214</v>
      </c>
      <c r="H264" s="270">
        <v>86.25</v>
      </c>
      <c r="I264" s="271"/>
      <c r="J264" s="272">
        <f>ROUND(I264*H264,2)</f>
        <v>0</v>
      </c>
      <c r="K264" s="268" t="s">
        <v>199</v>
      </c>
      <c r="L264" s="273"/>
      <c r="M264" s="274" t="s">
        <v>19</v>
      </c>
      <c r="N264" s="275" t="s">
        <v>43</v>
      </c>
      <c r="O264" s="87"/>
      <c r="P264" s="224">
        <f>O264*H264</f>
        <v>0</v>
      </c>
      <c r="Q264" s="224">
        <v>0.00017000000000000001</v>
      </c>
      <c r="R264" s="224">
        <f>Q264*H264</f>
        <v>0.014662500000000002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423</v>
      </c>
      <c r="AT264" s="226" t="s">
        <v>211</v>
      </c>
      <c r="AU264" s="226" t="s">
        <v>84</v>
      </c>
      <c r="AY264" s="20" t="s">
        <v>192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321</v>
      </c>
      <c r="BM264" s="226" t="s">
        <v>1274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653</v>
      </c>
      <c r="G265" s="245"/>
      <c r="H265" s="248">
        <v>75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5" customFormat="1">
      <c r="A266" s="15"/>
      <c r="B266" s="255"/>
      <c r="C266" s="256"/>
      <c r="D266" s="235" t="s">
        <v>204</v>
      </c>
      <c r="E266" s="257" t="s">
        <v>19</v>
      </c>
      <c r="F266" s="258" t="s">
        <v>210</v>
      </c>
      <c r="G266" s="256"/>
      <c r="H266" s="259">
        <v>75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204</v>
      </c>
      <c r="AU266" s="265" t="s">
        <v>84</v>
      </c>
      <c r="AV266" s="15" t="s">
        <v>200</v>
      </c>
      <c r="AW266" s="15" t="s">
        <v>33</v>
      </c>
      <c r="AX266" s="15" t="s">
        <v>78</v>
      </c>
      <c r="AY266" s="265" t="s">
        <v>192</v>
      </c>
    </row>
    <row r="267" s="14" customFormat="1">
      <c r="A267" s="14"/>
      <c r="B267" s="244"/>
      <c r="C267" s="245"/>
      <c r="D267" s="235" t="s">
        <v>204</v>
      </c>
      <c r="E267" s="245"/>
      <c r="F267" s="247" t="s">
        <v>1275</v>
      </c>
      <c r="G267" s="245"/>
      <c r="H267" s="248">
        <v>86.25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4</v>
      </c>
      <c r="AX267" s="14" t="s">
        <v>78</v>
      </c>
      <c r="AY267" s="254" t="s">
        <v>192</v>
      </c>
    </row>
    <row r="268" s="2" customFormat="1" ht="16.5" customHeight="1">
      <c r="A268" s="41"/>
      <c r="B268" s="42"/>
      <c r="C268" s="266" t="s">
        <v>512</v>
      </c>
      <c r="D268" s="266" t="s">
        <v>211</v>
      </c>
      <c r="E268" s="267" t="s">
        <v>1276</v>
      </c>
      <c r="F268" s="268" t="s">
        <v>1277</v>
      </c>
      <c r="G268" s="269" t="s">
        <v>214</v>
      </c>
      <c r="H268" s="270">
        <v>51.75</v>
      </c>
      <c r="I268" s="271"/>
      <c r="J268" s="272">
        <f>ROUND(I268*H268,2)</f>
        <v>0</v>
      </c>
      <c r="K268" s="268" t="s">
        <v>199</v>
      </c>
      <c r="L268" s="273"/>
      <c r="M268" s="274" t="s">
        <v>19</v>
      </c>
      <c r="N268" s="275" t="s">
        <v>43</v>
      </c>
      <c r="O268" s="87"/>
      <c r="P268" s="224">
        <f>O268*H268</f>
        <v>0</v>
      </c>
      <c r="Q268" s="224">
        <v>0.00012</v>
      </c>
      <c r="R268" s="224">
        <f>Q268*H268</f>
        <v>0.0062100000000000002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423</v>
      </c>
      <c r="AT268" s="226" t="s">
        <v>211</v>
      </c>
      <c r="AU268" s="226" t="s">
        <v>84</v>
      </c>
      <c r="AY268" s="20" t="s">
        <v>192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321</v>
      </c>
      <c r="BM268" s="226" t="s">
        <v>1278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503</v>
      </c>
      <c r="G269" s="245"/>
      <c r="H269" s="248">
        <v>45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5" customFormat="1">
      <c r="A270" s="15"/>
      <c r="B270" s="255"/>
      <c r="C270" s="256"/>
      <c r="D270" s="235" t="s">
        <v>204</v>
      </c>
      <c r="E270" s="257" t="s">
        <v>19</v>
      </c>
      <c r="F270" s="258" t="s">
        <v>210</v>
      </c>
      <c r="G270" s="256"/>
      <c r="H270" s="259">
        <v>45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204</v>
      </c>
      <c r="AU270" s="265" t="s">
        <v>84</v>
      </c>
      <c r="AV270" s="15" t="s">
        <v>200</v>
      </c>
      <c r="AW270" s="15" t="s">
        <v>33</v>
      </c>
      <c r="AX270" s="15" t="s">
        <v>78</v>
      </c>
      <c r="AY270" s="265" t="s">
        <v>192</v>
      </c>
    </row>
    <row r="271" s="14" customFormat="1">
      <c r="A271" s="14"/>
      <c r="B271" s="244"/>
      <c r="C271" s="245"/>
      <c r="D271" s="235" t="s">
        <v>204</v>
      </c>
      <c r="E271" s="245"/>
      <c r="F271" s="247" t="s">
        <v>1279</v>
      </c>
      <c r="G271" s="245"/>
      <c r="H271" s="248">
        <v>51.75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4</v>
      </c>
      <c r="AX271" s="14" t="s">
        <v>78</v>
      </c>
      <c r="AY271" s="254" t="s">
        <v>192</v>
      </c>
    </row>
    <row r="272" s="2" customFormat="1" ht="24.15" customHeight="1">
      <c r="A272" s="41"/>
      <c r="B272" s="42"/>
      <c r="C272" s="215" t="s">
        <v>516</v>
      </c>
      <c r="D272" s="215" t="s">
        <v>195</v>
      </c>
      <c r="E272" s="216" t="s">
        <v>1280</v>
      </c>
      <c r="F272" s="217" t="s">
        <v>1281</v>
      </c>
      <c r="G272" s="218" t="s">
        <v>214</v>
      </c>
      <c r="H272" s="219">
        <v>8</v>
      </c>
      <c r="I272" s="220"/>
      <c r="J272" s="221">
        <f>ROUND(I272*H272,2)</f>
        <v>0</v>
      </c>
      <c r="K272" s="217" t="s">
        <v>199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321</v>
      </c>
      <c r="AT272" s="226" t="s">
        <v>195</v>
      </c>
      <c r="AU272" s="226" t="s">
        <v>84</v>
      </c>
      <c r="AY272" s="20" t="s">
        <v>192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321</v>
      </c>
      <c r="BM272" s="226" t="s">
        <v>1282</v>
      </c>
    </row>
    <row r="273" s="2" customFormat="1">
      <c r="A273" s="41"/>
      <c r="B273" s="42"/>
      <c r="C273" s="43"/>
      <c r="D273" s="228" t="s">
        <v>202</v>
      </c>
      <c r="E273" s="43"/>
      <c r="F273" s="229" t="s">
        <v>1283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202</v>
      </c>
      <c r="AU273" s="20" t="s">
        <v>84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215</v>
      </c>
      <c r="G274" s="245"/>
      <c r="H274" s="248">
        <v>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5" customFormat="1">
      <c r="A275" s="15"/>
      <c r="B275" s="255"/>
      <c r="C275" s="256"/>
      <c r="D275" s="235" t="s">
        <v>204</v>
      </c>
      <c r="E275" s="257" t="s">
        <v>19</v>
      </c>
      <c r="F275" s="258" t="s">
        <v>210</v>
      </c>
      <c r="G275" s="256"/>
      <c r="H275" s="259">
        <v>8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204</v>
      </c>
      <c r="AU275" s="265" t="s">
        <v>84</v>
      </c>
      <c r="AV275" s="15" t="s">
        <v>200</v>
      </c>
      <c r="AW275" s="15" t="s">
        <v>33</v>
      </c>
      <c r="AX275" s="15" t="s">
        <v>78</v>
      </c>
      <c r="AY275" s="265" t="s">
        <v>192</v>
      </c>
    </row>
    <row r="276" s="2" customFormat="1" ht="16.5" customHeight="1">
      <c r="A276" s="41"/>
      <c r="B276" s="42"/>
      <c r="C276" s="266" t="s">
        <v>520</v>
      </c>
      <c r="D276" s="266" t="s">
        <v>211</v>
      </c>
      <c r="E276" s="267" t="s">
        <v>1284</v>
      </c>
      <c r="F276" s="268" t="s">
        <v>1285</v>
      </c>
      <c r="G276" s="269" t="s">
        <v>214</v>
      </c>
      <c r="H276" s="270">
        <v>9.1999999999999993</v>
      </c>
      <c r="I276" s="271"/>
      <c r="J276" s="272">
        <f>ROUND(I276*H276,2)</f>
        <v>0</v>
      </c>
      <c r="K276" s="268" t="s">
        <v>199</v>
      </c>
      <c r="L276" s="273"/>
      <c r="M276" s="274" t="s">
        <v>19</v>
      </c>
      <c r="N276" s="275" t="s">
        <v>43</v>
      </c>
      <c r="O276" s="87"/>
      <c r="P276" s="224">
        <f>O276*H276</f>
        <v>0</v>
      </c>
      <c r="Q276" s="224">
        <v>0.00010000000000000001</v>
      </c>
      <c r="R276" s="224">
        <f>Q276*H276</f>
        <v>0.00091999999999999992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423</v>
      </c>
      <c r="AT276" s="226" t="s">
        <v>211</v>
      </c>
      <c r="AU276" s="226" t="s">
        <v>84</v>
      </c>
      <c r="AY276" s="20" t="s">
        <v>192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321</v>
      </c>
      <c r="BM276" s="226" t="s">
        <v>1286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215</v>
      </c>
      <c r="G277" s="245"/>
      <c r="H277" s="248">
        <v>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8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14" customFormat="1">
      <c r="A279" s="14"/>
      <c r="B279" s="244"/>
      <c r="C279" s="245"/>
      <c r="D279" s="235" t="s">
        <v>204</v>
      </c>
      <c r="E279" s="245"/>
      <c r="F279" s="247" t="s">
        <v>1263</v>
      </c>
      <c r="G279" s="245"/>
      <c r="H279" s="248">
        <v>9.1999999999999993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4</v>
      </c>
      <c r="AX279" s="14" t="s">
        <v>78</v>
      </c>
      <c r="AY279" s="254" t="s">
        <v>192</v>
      </c>
    </row>
    <row r="280" s="2" customFormat="1" ht="21.75" customHeight="1">
      <c r="A280" s="41"/>
      <c r="B280" s="42"/>
      <c r="C280" s="215" t="s">
        <v>525</v>
      </c>
      <c r="D280" s="215" t="s">
        <v>195</v>
      </c>
      <c r="E280" s="216" t="s">
        <v>1287</v>
      </c>
      <c r="F280" s="217" t="s">
        <v>1288</v>
      </c>
      <c r="G280" s="218" t="s">
        <v>198</v>
      </c>
      <c r="H280" s="219">
        <v>30</v>
      </c>
      <c r="I280" s="220"/>
      <c r="J280" s="221">
        <f>ROUND(I280*H280,2)</f>
        <v>0</v>
      </c>
      <c r="K280" s="217" t="s">
        <v>199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321</v>
      </c>
      <c r="AT280" s="226" t="s">
        <v>195</v>
      </c>
      <c r="AU280" s="226" t="s">
        <v>84</v>
      </c>
      <c r="AY280" s="20" t="s">
        <v>192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84</v>
      </c>
      <c r="BK280" s="227">
        <f>ROUND(I280*H280,2)</f>
        <v>0</v>
      </c>
      <c r="BL280" s="20" t="s">
        <v>321</v>
      </c>
      <c r="BM280" s="226" t="s">
        <v>1289</v>
      </c>
    </row>
    <row r="281" s="2" customFormat="1">
      <c r="A281" s="41"/>
      <c r="B281" s="42"/>
      <c r="C281" s="43"/>
      <c r="D281" s="228" t="s">
        <v>202</v>
      </c>
      <c r="E281" s="43"/>
      <c r="F281" s="229" t="s">
        <v>1290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84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407</v>
      </c>
      <c r="G282" s="245"/>
      <c r="H282" s="248">
        <v>30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5" customFormat="1">
      <c r="A283" s="15"/>
      <c r="B283" s="255"/>
      <c r="C283" s="256"/>
      <c r="D283" s="235" t="s">
        <v>204</v>
      </c>
      <c r="E283" s="257" t="s">
        <v>19</v>
      </c>
      <c r="F283" s="258" t="s">
        <v>210</v>
      </c>
      <c r="G283" s="256"/>
      <c r="H283" s="259">
        <v>30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204</v>
      </c>
      <c r="AU283" s="265" t="s">
        <v>84</v>
      </c>
      <c r="AV283" s="15" t="s">
        <v>200</v>
      </c>
      <c r="AW283" s="15" t="s">
        <v>33</v>
      </c>
      <c r="AX283" s="15" t="s">
        <v>78</v>
      </c>
      <c r="AY283" s="265" t="s">
        <v>192</v>
      </c>
    </row>
    <row r="284" s="2" customFormat="1" ht="21.75" customHeight="1">
      <c r="A284" s="41"/>
      <c r="B284" s="42"/>
      <c r="C284" s="215" t="s">
        <v>527</v>
      </c>
      <c r="D284" s="215" t="s">
        <v>195</v>
      </c>
      <c r="E284" s="216" t="s">
        <v>1291</v>
      </c>
      <c r="F284" s="217" t="s">
        <v>1292</v>
      </c>
      <c r="G284" s="218" t="s">
        <v>198</v>
      </c>
      <c r="H284" s="219">
        <v>5</v>
      </c>
      <c r="I284" s="220"/>
      <c r="J284" s="221">
        <f>ROUND(I284*H284,2)</f>
        <v>0</v>
      </c>
      <c r="K284" s="217" t="s">
        <v>199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321</v>
      </c>
      <c r="AT284" s="226" t="s">
        <v>195</v>
      </c>
      <c r="AU284" s="226" t="s">
        <v>84</v>
      </c>
      <c r="AY284" s="20" t="s">
        <v>192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84</v>
      </c>
      <c r="BK284" s="227">
        <f>ROUND(I284*H284,2)</f>
        <v>0</v>
      </c>
      <c r="BL284" s="20" t="s">
        <v>321</v>
      </c>
      <c r="BM284" s="226" t="s">
        <v>1293</v>
      </c>
    </row>
    <row r="285" s="2" customFormat="1">
      <c r="A285" s="41"/>
      <c r="B285" s="42"/>
      <c r="C285" s="43"/>
      <c r="D285" s="228" t="s">
        <v>202</v>
      </c>
      <c r="E285" s="43"/>
      <c r="F285" s="229" t="s">
        <v>1294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84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232</v>
      </c>
      <c r="G286" s="245"/>
      <c r="H286" s="248">
        <v>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531</v>
      </c>
      <c r="D288" s="215" t="s">
        <v>195</v>
      </c>
      <c r="E288" s="216" t="s">
        <v>1295</v>
      </c>
      <c r="F288" s="217" t="s">
        <v>1296</v>
      </c>
      <c r="G288" s="218" t="s">
        <v>198</v>
      </c>
      <c r="H288" s="219">
        <v>15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1297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1298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310</v>
      </c>
      <c r="G290" s="245"/>
      <c r="H290" s="248">
        <v>15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5" customFormat="1">
      <c r="A291" s="15"/>
      <c r="B291" s="255"/>
      <c r="C291" s="256"/>
      <c r="D291" s="235" t="s">
        <v>204</v>
      </c>
      <c r="E291" s="257" t="s">
        <v>19</v>
      </c>
      <c r="F291" s="258" t="s">
        <v>210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204</v>
      </c>
      <c r="AU291" s="265" t="s">
        <v>84</v>
      </c>
      <c r="AV291" s="15" t="s">
        <v>200</v>
      </c>
      <c r="AW291" s="15" t="s">
        <v>33</v>
      </c>
      <c r="AX291" s="15" t="s">
        <v>78</v>
      </c>
      <c r="AY291" s="265" t="s">
        <v>192</v>
      </c>
    </row>
    <row r="292" s="2" customFormat="1" ht="24.15" customHeight="1">
      <c r="A292" s="41"/>
      <c r="B292" s="42"/>
      <c r="C292" s="215" t="s">
        <v>535</v>
      </c>
      <c r="D292" s="215" t="s">
        <v>195</v>
      </c>
      <c r="E292" s="216" t="s">
        <v>1299</v>
      </c>
      <c r="F292" s="217" t="s">
        <v>1300</v>
      </c>
      <c r="G292" s="218" t="s">
        <v>198</v>
      </c>
      <c r="H292" s="219">
        <v>117</v>
      </c>
      <c r="I292" s="220"/>
      <c r="J292" s="221">
        <f>ROUND(I292*H292,2)</f>
        <v>0</v>
      </c>
      <c r="K292" s="217" t="s">
        <v>199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321</v>
      </c>
      <c r="AT292" s="226" t="s">
        <v>195</v>
      </c>
      <c r="AU292" s="226" t="s">
        <v>84</v>
      </c>
      <c r="AY292" s="20" t="s">
        <v>192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84</v>
      </c>
      <c r="BK292" s="227">
        <f>ROUND(I292*H292,2)</f>
        <v>0</v>
      </c>
      <c r="BL292" s="20" t="s">
        <v>321</v>
      </c>
      <c r="BM292" s="226" t="s">
        <v>1301</v>
      </c>
    </row>
    <row r="293" s="2" customFormat="1">
      <c r="A293" s="41"/>
      <c r="B293" s="42"/>
      <c r="C293" s="43"/>
      <c r="D293" s="228" t="s">
        <v>202</v>
      </c>
      <c r="E293" s="43"/>
      <c r="F293" s="229" t="s">
        <v>1302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202</v>
      </c>
      <c r="AU293" s="20" t="s">
        <v>84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446</v>
      </c>
      <c r="G294" s="245"/>
      <c r="H294" s="248">
        <v>36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4" customFormat="1">
      <c r="A295" s="14"/>
      <c r="B295" s="244"/>
      <c r="C295" s="245"/>
      <c r="D295" s="235" t="s">
        <v>204</v>
      </c>
      <c r="E295" s="246" t="s">
        <v>19</v>
      </c>
      <c r="F295" s="247" t="s">
        <v>516</v>
      </c>
      <c r="G295" s="245"/>
      <c r="H295" s="248">
        <v>48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204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428</v>
      </c>
      <c r="G296" s="245"/>
      <c r="H296" s="248">
        <v>33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117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66" t="s">
        <v>540</v>
      </c>
      <c r="D298" s="266" t="s">
        <v>211</v>
      </c>
      <c r="E298" s="267" t="s">
        <v>1303</v>
      </c>
      <c r="F298" s="268" t="s">
        <v>1304</v>
      </c>
      <c r="G298" s="269" t="s">
        <v>198</v>
      </c>
      <c r="H298" s="270">
        <v>36</v>
      </c>
      <c r="I298" s="271"/>
      <c r="J298" s="272">
        <f>ROUND(I298*H298,2)</f>
        <v>0</v>
      </c>
      <c r="K298" s="268" t="s">
        <v>199</v>
      </c>
      <c r="L298" s="273"/>
      <c r="M298" s="274" t="s">
        <v>19</v>
      </c>
      <c r="N298" s="275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423</v>
      </c>
      <c r="AT298" s="226" t="s">
        <v>211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1305</v>
      </c>
    </row>
    <row r="299" s="14" customFormat="1">
      <c r="A299" s="14"/>
      <c r="B299" s="244"/>
      <c r="C299" s="245"/>
      <c r="D299" s="235" t="s">
        <v>204</v>
      </c>
      <c r="E299" s="246" t="s">
        <v>19</v>
      </c>
      <c r="F299" s="247" t="s">
        <v>446</v>
      </c>
      <c r="G299" s="245"/>
      <c r="H299" s="248">
        <v>36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204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192</v>
      </c>
    </row>
    <row r="300" s="15" customFormat="1">
      <c r="A300" s="15"/>
      <c r="B300" s="255"/>
      <c r="C300" s="256"/>
      <c r="D300" s="235" t="s">
        <v>204</v>
      </c>
      <c r="E300" s="257" t="s">
        <v>19</v>
      </c>
      <c r="F300" s="258" t="s">
        <v>210</v>
      </c>
      <c r="G300" s="256"/>
      <c r="H300" s="259">
        <v>36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204</v>
      </c>
      <c r="AU300" s="265" t="s">
        <v>84</v>
      </c>
      <c r="AV300" s="15" t="s">
        <v>200</v>
      </c>
      <c r="AW300" s="15" t="s">
        <v>33</v>
      </c>
      <c r="AX300" s="15" t="s">
        <v>78</v>
      </c>
      <c r="AY300" s="265" t="s">
        <v>192</v>
      </c>
    </row>
    <row r="301" s="2" customFormat="1" ht="16.5" customHeight="1">
      <c r="A301" s="41"/>
      <c r="B301" s="42"/>
      <c r="C301" s="266" t="s">
        <v>544</v>
      </c>
      <c r="D301" s="266" t="s">
        <v>211</v>
      </c>
      <c r="E301" s="267" t="s">
        <v>1306</v>
      </c>
      <c r="F301" s="268" t="s">
        <v>1307</v>
      </c>
      <c r="G301" s="269" t="s">
        <v>198</v>
      </c>
      <c r="H301" s="270">
        <v>48</v>
      </c>
      <c r="I301" s="271"/>
      <c r="J301" s="272">
        <f>ROUND(I301*H301,2)</f>
        <v>0</v>
      </c>
      <c r="K301" s="268" t="s">
        <v>199</v>
      </c>
      <c r="L301" s="273"/>
      <c r="M301" s="274" t="s">
        <v>19</v>
      </c>
      <c r="N301" s="275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423</v>
      </c>
      <c r="AT301" s="226" t="s">
        <v>211</v>
      </c>
      <c r="AU301" s="226" t="s">
        <v>84</v>
      </c>
      <c r="AY301" s="20" t="s">
        <v>192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321</v>
      </c>
      <c r="BM301" s="226" t="s">
        <v>1308</v>
      </c>
    </row>
    <row r="302" s="14" customFormat="1">
      <c r="A302" s="14"/>
      <c r="B302" s="244"/>
      <c r="C302" s="245"/>
      <c r="D302" s="235" t="s">
        <v>204</v>
      </c>
      <c r="E302" s="246" t="s">
        <v>19</v>
      </c>
      <c r="F302" s="247" t="s">
        <v>516</v>
      </c>
      <c r="G302" s="245"/>
      <c r="H302" s="248">
        <v>48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204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192</v>
      </c>
    </row>
    <row r="303" s="15" customFormat="1">
      <c r="A303" s="15"/>
      <c r="B303" s="255"/>
      <c r="C303" s="256"/>
      <c r="D303" s="235" t="s">
        <v>204</v>
      </c>
      <c r="E303" s="257" t="s">
        <v>19</v>
      </c>
      <c r="F303" s="258" t="s">
        <v>210</v>
      </c>
      <c r="G303" s="256"/>
      <c r="H303" s="259">
        <v>48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204</v>
      </c>
      <c r="AU303" s="265" t="s">
        <v>84</v>
      </c>
      <c r="AV303" s="15" t="s">
        <v>200</v>
      </c>
      <c r="AW303" s="15" t="s">
        <v>33</v>
      </c>
      <c r="AX303" s="15" t="s">
        <v>78</v>
      </c>
      <c r="AY303" s="265" t="s">
        <v>192</v>
      </c>
    </row>
    <row r="304" s="2" customFormat="1" ht="16.5" customHeight="1">
      <c r="A304" s="41"/>
      <c r="B304" s="42"/>
      <c r="C304" s="266" t="s">
        <v>549</v>
      </c>
      <c r="D304" s="266" t="s">
        <v>211</v>
      </c>
      <c r="E304" s="267" t="s">
        <v>1309</v>
      </c>
      <c r="F304" s="268" t="s">
        <v>1310</v>
      </c>
      <c r="G304" s="269" t="s">
        <v>198</v>
      </c>
      <c r="H304" s="270">
        <v>33</v>
      </c>
      <c r="I304" s="271"/>
      <c r="J304" s="272">
        <f>ROUND(I304*H304,2)</f>
        <v>0</v>
      </c>
      <c r="K304" s="268" t="s">
        <v>199</v>
      </c>
      <c r="L304" s="273"/>
      <c r="M304" s="274" t="s">
        <v>19</v>
      </c>
      <c r="N304" s="275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423</v>
      </c>
      <c r="AT304" s="226" t="s">
        <v>211</v>
      </c>
      <c r="AU304" s="226" t="s">
        <v>84</v>
      </c>
      <c r="AY304" s="20" t="s">
        <v>192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84</v>
      </c>
      <c r="BK304" s="227">
        <f>ROUND(I304*H304,2)</f>
        <v>0</v>
      </c>
      <c r="BL304" s="20" t="s">
        <v>321</v>
      </c>
      <c r="BM304" s="226" t="s">
        <v>1311</v>
      </c>
    </row>
    <row r="305" s="14" customFormat="1">
      <c r="A305" s="14"/>
      <c r="B305" s="244"/>
      <c r="C305" s="245"/>
      <c r="D305" s="235" t="s">
        <v>204</v>
      </c>
      <c r="E305" s="246" t="s">
        <v>19</v>
      </c>
      <c r="F305" s="247" t="s">
        <v>428</v>
      </c>
      <c r="G305" s="245"/>
      <c r="H305" s="248">
        <v>33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204</v>
      </c>
      <c r="AU305" s="254" t="s">
        <v>84</v>
      </c>
      <c r="AV305" s="14" t="s">
        <v>84</v>
      </c>
      <c r="AW305" s="14" t="s">
        <v>33</v>
      </c>
      <c r="AX305" s="14" t="s">
        <v>71</v>
      </c>
      <c r="AY305" s="254" t="s">
        <v>192</v>
      </c>
    </row>
    <row r="306" s="15" customFormat="1">
      <c r="A306" s="15"/>
      <c r="B306" s="255"/>
      <c r="C306" s="256"/>
      <c r="D306" s="235" t="s">
        <v>204</v>
      </c>
      <c r="E306" s="257" t="s">
        <v>19</v>
      </c>
      <c r="F306" s="258" t="s">
        <v>210</v>
      </c>
      <c r="G306" s="256"/>
      <c r="H306" s="259">
        <v>33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204</v>
      </c>
      <c r="AU306" s="265" t="s">
        <v>84</v>
      </c>
      <c r="AV306" s="15" t="s">
        <v>200</v>
      </c>
      <c r="AW306" s="15" t="s">
        <v>33</v>
      </c>
      <c r="AX306" s="15" t="s">
        <v>78</v>
      </c>
      <c r="AY306" s="265" t="s">
        <v>192</v>
      </c>
    </row>
    <row r="307" s="2" customFormat="1" ht="24.15" customHeight="1">
      <c r="A307" s="41"/>
      <c r="B307" s="42"/>
      <c r="C307" s="215" t="s">
        <v>553</v>
      </c>
      <c r="D307" s="215" t="s">
        <v>195</v>
      </c>
      <c r="E307" s="216" t="s">
        <v>1150</v>
      </c>
      <c r="F307" s="217" t="s">
        <v>1151</v>
      </c>
      <c r="G307" s="218" t="s">
        <v>214</v>
      </c>
      <c r="H307" s="219">
        <v>30</v>
      </c>
      <c r="I307" s="220"/>
      <c r="J307" s="221">
        <f>ROUND(I307*H307,2)</f>
        <v>0</v>
      </c>
      <c r="K307" s="217" t="s">
        <v>199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321</v>
      </c>
      <c r="AT307" s="226" t="s">
        <v>195</v>
      </c>
      <c r="AU307" s="226" t="s">
        <v>84</v>
      </c>
      <c r="AY307" s="20" t="s">
        <v>192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84</v>
      </c>
      <c r="BK307" s="227">
        <f>ROUND(I307*H307,2)</f>
        <v>0</v>
      </c>
      <c r="BL307" s="20" t="s">
        <v>321</v>
      </c>
      <c r="BM307" s="226" t="s">
        <v>1312</v>
      </c>
    </row>
    <row r="308" s="2" customFormat="1">
      <c r="A308" s="41"/>
      <c r="B308" s="42"/>
      <c r="C308" s="43"/>
      <c r="D308" s="228" t="s">
        <v>202</v>
      </c>
      <c r="E308" s="43"/>
      <c r="F308" s="229" t="s">
        <v>1153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84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407</v>
      </c>
      <c r="G309" s="245"/>
      <c r="H309" s="248">
        <v>30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30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558</v>
      </c>
      <c r="D311" s="266" t="s">
        <v>211</v>
      </c>
      <c r="E311" s="267" t="s">
        <v>1313</v>
      </c>
      <c r="F311" s="268" t="s">
        <v>1314</v>
      </c>
      <c r="G311" s="269" t="s">
        <v>214</v>
      </c>
      <c r="H311" s="270">
        <v>34.5</v>
      </c>
      <c r="I311" s="271"/>
      <c r="J311" s="272">
        <f>ROUND(I311*H311,2)</f>
        <v>0</v>
      </c>
      <c r="K311" s="268" t="s">
        <v>490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6.9999999999999994E-05</v>
      </c>
      <c r="R311" s="224">
        <f>Q311*H311</f>
        <v>0.0024149999999999996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423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321</v>
      </c>
      <c r="BM311" s="226" t="s">
        <v>1315</v>
      </c>
    </row>
    <row r="312" s="14" customFormat="1">
      <c r="A312" s="14"/>
      <c r="B312" s="244"/>
      <c r="C312" s="245"/>
      <c r="D312" s="235" t="s">
        <v>204</v>
      </c>
      <c r="E312" s="246" t="s">
        <v>19</v>
      </c>
      <c r="F312" s="247" t="s">
        <v>407</v>
      </c>
      <c r="G312" s="245"/>
      <c r="H312" s="248">
        <v>30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204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192</v>
      </c>
    </row>
    <row r="313" s="15" customFormat="1">
      <c r="A313" s="15"/>
      <c r="B313" s="255"/>
      <c r="C313" s="256"/>
      <c r="D313" s="235" t="s">
        <v>204</v>
      </c>
      <c r="E313" s="257" t="s">
        <v>19</v>
      </c>
      <c r="F313" s="258" t="s">
        <v>210</v>
      </c>
      <c r="G313" s="256"/>
      <c r="H313" s="259">
        <v>30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204</v>
      </c>
      <c r="AU313" s="265" t="s">
        <v>84</v>
      </c>
      <c r="AV313" s="15" t="s">
        <v>200</v>
      </c>
      <c r="AW313" s="15" t="s">
        <v>33</v>
      </c>
      <c r="AX313" s="15" t="s">
        <v>78</v>
      </c>
      <c r="AY313" s="265" t="s">
        <v>192</v>
      </c>
    </row>
    <row r="314" s="14" customFormat="1">
      <c r="A314" s="14"/>
      <c r="B314" s="244"/>
      <c r="C314" s="245"/>
      <c r="D314" s="235" t="s">
        <v>204</v>
      </c>
      <c r="E314" s="245"/>
      <c r="F314" s="247" t="s">
        <v>1316</v>
      </c>
      <c r="G314" s="245"/>
      <c r="H314" s="248">
        <v>34.5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4</v>
      </c>
      <c r="AX314" s="14" t="s">
        <v>78</v>
      </c>
      <c r="AY314" s="254" t="s">
        <v>192</v>
      </c>
    </row>
    <row r="315" s="2" customFormat="1" ht="16.5" customHeight="1">
      <c r="A315" s="41"/>
      <c r="B315" s="42"/>
      <c r="C315" s="215" t="s">
        <v>563</v>
      </c>
      <c r="D315" s="215" t="s">
        <v>195</v>
      </c>
      <c r="E315" s="216" t="s">
        <v>1317</v>
      </c>
      <c r="F315" s="217" t="s">
        <v>1318</v>
      </c>
      <c r="G315" s="218" t="s">
        <v>198</v>
      </c>
      <c r="H315" s="219">
        <v>6</v>
      </c>
      <c r="I315" s="220"/>
      <c r="J315" s="221">
        <f>ROUND(I315*H315,2)</f>
        <v>0</v>
      </c>
      <c r="K315" s="217" t="s">
        <v>199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321</v>
      </c>
      <c r="AT315" s="226" t="s">
        <v>195</v>
      </c>
      <c r="AU315" s="226" t="s">
        <v>84</v>
      </c>
      <c r="AY315" s="20" t="s">
        <v>192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321</v>
      </c>
      <c r="BM315" s="226" t="s">
        <v>1319</v>
      </c>
    </row>
    <row r="316" s="2" customFormat="1">
      <c r="A316" s="41"/>
      <c r="B316" s="42"/>
      <c r="C316" s="43"/>
      <c r="D316" s="228" t="s">
        <v>202</v>
      </c>
      <c r="E316" s="43"/>
      <c r="F316" s="229" t="s">
        <v>1320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84</v>
      </c>
    </row>
    <row r="317" s="13" customFormat="1">
      <c r="A317" s="13"/>
      <c r="B317" s="233"/>
      <c r="C317" s="234"/>
      <c r="D317" s="235" t="s">
        <v>204</v>
      </c>
      <c r="E317" s="236" t="s">
        <v>19</v>
      </c>
      <c r="F317" s="237" t="s">
        <v>1321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204</v>
      </c>
      <c r="AU317" s="243" t="s">
        <v>84</v>
      </c>
      <c r="AV317" s="13" t="s">
        <v>78</v>
      </c>
      <c r="AW317" s="13" t="s">
        <v>33</v>
      </c>
      <c r="AX317" s="13" t="s">
        <v>71</v>
      </c>
      <c r="AY317" s="243" t="s">
        <v>192</v>
      </c>
    </row>
    <row r="318" s="14" customFormat="1">
      <c r="A318" s="14"/>
      <c r="B318" s="244"/>
      <c r="C318" s="245"/>
      <c r="D318" s="235" t="s">
        <v>204</v>
      </c>
      <c r="E318" s="246" t="s">
        <v>19</v>
      </c>
      <c r="F318" s="247" t="s">
        <v>84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204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192</v>
      </c>
    </row>
    <row r="319" s="14" customFormat="1">
      <c r="A319" s="14"/>
      <c r="B319" s="244"/>
      <c r="C319" s="245"/>
      <c r="D319" s="235" t="s">
        <v>204</v>
      </c>
      <c r="E319" s="246" t="s">
        <v>19</v>
      </c>
      <c r="F319" s="247" t="s">
        <v>200</v>
      </c>
      <c r="G319" s="245"/>
      <c r="H319" s="248">
        <v>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204</v>
      </c>
      <c r="AU319" s="254" t="s">
        <v>84</v>
      </c>
      <c r="AV319" s="14" t="s">
        <v>84</v>
      </c>
      <c r="AW319" s="14" t="s">
        <v>33</v>
      </c>
      <c r="AX319" s="14" t="s">
        <v>71</v>
      </c>
      <c r="AY319" s="254" t="s">
        <v>192</v>
      </c>
    </row>
    <row r="320" s="15" customFormat="1">
      <c r="A320" s="15"/>
      <c r="B320" s="255"/>
      <c r="C320" s="256"/>
      <c r="D320" s="235" t="s">
        <v>204</v>
      </c>
      <c r="E320" s="257" t="s">
        <v>19</v>
      </c>
      <c r="F320" s="258" t="s">
        <v>210</v>
      </c>
      <c r="G320" s="256"/>
      <c r="H320" s="259">
        <v>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204</v>
      </c>
      <c r="AU320" s="265" t="s">
        <v>84</v>
      </c>
      <c r="AV320" s="15" t="s">
        <v>200</v>
      </c>
      <c r="AW320" s="15" t="s">
        <v>33</v>
      </c>
      <c r="AX320" s="15" t="s">
        <v>78</v>
      </c>
      <c r="AY320" s="265" t="s">
        <v>192</v>
      </c>
    </row>
    <row r="321" s="2" customFormat="1" ht="16.5" customHeight="1">
      <c r="A321" s="41"/>
      <c r="B321" s="42"/>
      <c r="C321" s="266" t="s">
        <v>568</v>
      </c>
      <c r="D321" s="266" t="s">
        <v>211</v>
      </c>
      <c r="E321" s="267" t="s">
        <v>1322</v>
      </c>
      <c r="F321" s="268" t="s">
        <v>1323</v>
      </c>
      <c r="G321" s="269" t="s">
        <v>198</v>
      </c>
      <c r="H321" s="270">
        <v>2</v>
      </c>
      <c r="I321" s="271"/>
      <c r="J321" s="272">
        <f>ROUND(I321*H321,2)</f>
        <v>0</v>
      </c>
      <c r="K321" s="268" t="s">
        <v>490</v>
      </c>
      <c r="L321" s="273"/>
      <c r="M321" s="274" t="s">
        <v>19</v>
      </c>
      <c r="N321" s="275" t="s">
        <v>43</v>
      </c>
      <c r="O321" s="87"/>
      <c r="P321" s="224">
        <f>O321*H321</f>
        <v>0</v>
      </c>
      <c r="Q321" s="224">
        <v>5.0000000000000002E-05</v>
      </c>
      <c r="R321" s="224">
        <f>Q321*H321</f>
        <v>0.00010000000000000001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423</v>
      </c>
      <c r="AT321" s="226" t="s">
        <v>211</v>
      </c>
      <c r="AU321" s="226" t="s">
        <v>84</v>
      </c>
      <c r="AY321" s="20" t="s">
        <v>192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84</v>
      </c>
      <c r="BK321" s="227">
        <f>ROUND(I321*H321,2)</f>
        <v>0</v>
      </c>
      <c r="BL321" s="20" t="s">
        <v>321</v>
      </c>
      <c r="BM321" s="226" t="s">
        <v>1324</v>
      </c>
    </row>
    <row r="322" s="13" customFormat="1">
      <c r="A322" s="13"/>
      <c r="B322" s="233"/>
      <c r="C322" s="234"/>
      <c r="D322" s="235" t="s">
        <v>204</v>
      </c>
      <c r="E322" s="236" t="s">
        <v>19</v>
      </c>
      <c r="F322" s="237" t="s">
        <v>1323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204</v>
      </c>
      <c r="AU322" s="243" t="s">
        <v>84</v>
      </c>
      <c r="AV322" s="13" t="s">
        <v>78</v>
      </c>
      <c r="AW322" s="13" t="s">
        <v>33</v>
      </c>
      <c r="AX322" s="13" t="s">
        <v>71</v>
      </c>
      <c r="AY322" s="243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84</v>
      </c>
      <c r="G323" s="245"/>
      <c r="H323" s="248">
        <v>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16.5" customHeight="1">
      <c r="A325" s="41"/>
      <c r="B325" s="42"/>
      <c r="C325" s="266" t="s">
        <v>573</v>
      </c>
      <c r="D325" s="266" t="s">
        <v>211</v>
      </c>
      <c r="E325" s="267" t="s">
        <v>1325</v>
      </c>
      <c r="F325" s="268" t="s">
        <v>1326</v>
      </c>
      <c r="G325" s="269" t="s">
        <v>198</v>
      </c>
      <c r="H325" s="270">
        <v>4</v>
      </c>
      <c r="I325" s="271"/>
      <c r="J325" s="272">
        <f>ROUND(I325*H325,2)</f>
        <v>0</v>
      </c>
      <c r="K325" s="268" t="s">
        <v>490</v>
      </c>
      <c r="L325" s="273"/>
      <c r="M325" s="274" t="s">
        <v>19</v>
      </c>
      <c r="N325" s="275" t="s">
        <v>43</v>
      </c>
      <c r="O325" s="87"/>
      <c r="P325" s="224">
        <f>O325*H325</f>
        <v>0</v>
      </c>
      <c r="Q325" s="224">
        <v>5.0000000000000002E-05</v>
      </c>
      <c r="R325" s="224">
        <f>Q325*H325</f>
        <v>0.00020000000000000001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423</v>
      </c>
      <c r="AT325" s="226" t="s">
        <v>211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321</v>
      </c>
      <c r="BM325" s="226" t="s">
        <v>1327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1326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200</v>
      </c>
      <c r="G327" s="245"/>
      <c r="H327" s="248">
        <v>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1328</v>
      </c>
      <c r="F329" s="213" t="s">
        <v>1329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200</v>
      </c>
      <c r="AT329" s="211" t="s">
        <v>70</v>
      </c>
      <c r="AU329" s="211" t="s">
        <v>78</v>
      </c>
      <c r="AY329" s="210" t="s">
        <v>192</v>
      </c>
      <c r="BK329" s="212">
        <f>SUM(BK330:BK333)</f>
        <v>0</v>
      </c>
    </row>
    <row r="330" s="2" customFormat="1" ht="16.5" customHeight="1">
      <c r="A330" s="41"/>
      <c r="B330" s="42"/>
      <c r="C330" s="215" t="s">
        <v>580</v>
      </c>
      <c r="D330" s="215" t="s">
        <v>195</v>
      </c>
      <c r="E330" s="216" t="s">
        <v>1330</v>
      </c>
      <c r="F330" s="217" t="s">
        <v>1331</v>
      </c>
      <c r="G330" s="218" t="s">
        <v>1167</v>
      </c>
      <c r="H330" s="219">
        <v>12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1332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1332</v>
      </c>
      <c r="BM330" s="226" t="s">
        <v>1333</v>
      </c>
    </row>
    <row r="331" s="2" customFormat="1" ht="16.5" customHeight="1">
      <c r="A331" s="41"/>
      <c r="B331" s="42"/>
      <c r="C331" s="215" t="s">
        <v>587</v>
      </c>
      <c r="D331" s="215" t="s">
        <v>195</v>
      </c>
      <c r="E331" s="216" t="s">
        <v>1334</v>
      </c>
      <c r="F331" s="217" t="s">
        <v>1335</v>
      </c>
      <c r="G331" s="218" t="s">
        <v>1167</v>
      </c>
      <c r="H331" s="219">
        <v>2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1332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1332</v>
      </c>
      <c r="BM331" s="226" t="s">
        <v>1336</v>
      </c>
    </row>
    <row r="332" s="2" customFormat="1" ht="16.5" customHeight="1">
      <c r="A332" s="41"/>
      <c r="B332" s="42"/>
      <c r="C332" s="215" t="s">
        <v>592</v>
      </c>
      <c r="D332" s="215" t="s">
        <v>195</v>
      </c>
      <c r="E332" s="216" t="s">
        <v>1337</v>
      </c>
      <c r="F332" s="217" t="s">
        <v>1338</v>
      </c>
      <c r="G332" s="218" t="s">
        <v>1167</v>
      </c>
      <c r="H332" s="219">
        <v>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1332</v>
      </c>
      <c r="AT332" s="226" t="s">
        <v>195</v>
      </c>
      <c r="AU332" s="226" t="s">
        <v>84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1332</v>
      </c>
      <c r="BM332" s="226" t="s">
        <v>1339</v>
      </c>
    </row>
    <row r="333" s="2" customFormat="1" ht="16.5" customHeight="1">
      <c r="A333" s="41"/>
      <c r="B333" s="42"/>
      <c r="C333" s="215" t="s">
        <v>597</v>
      </c>
      <c r="D333" s="215" t="s">
        <v>195</v>
      </c>
      <c r="E333" s="216" t="s">
        <v>1340</v>
      </c>
      <c r="F333" s="217" t="s">
        <v>1341</v>
      </c>
      <c r="G333" s="218" t="s">
        <v>1167</v>
      </c>
      <c r="H333" s="219">
        <v>12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1332</v>
      </c>
      <c r="AT333" s="226" t="s">
        <v>195</v>
      </c>
      <c r="AU333" s="226" t="s">
        <v>84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1332</v>
      </c>
      <c r="BM333" s="226" t="s">
        <v>1342</v>
      </c>
    </row>
    <row r="334" s="12" customFormat="1" ht="22.8" customHeight="1">
      <c r="A334" s="12"/>
      <c r="B334" s="199"/>
      <c r="C334" s="200"/>
      <c r="D334" s="201" t="s">
        <v>70</v>
      </c>
      <c r="E334" s="213" t="s">
        <v>1343</v>
      </c>
      <c r="F334" s="213" t="s">
        <v>1344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P335</f>
        <v>0</v>
      </c>
      <c r="Q334" s="207"/>
      <c r="R334" s="208">
        <f>R335</f>
        <v>0</v>
      </c>
      <c r="S334" s="207"/>
      <c r="T334" s="209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200</v>
      </c>
      <c r="AT334" s="211" t="s">
        <v>70</v>
      </c>
      <c r="AU334" s="211" t="s">
        <v>78</v>
      </c>
      <c r="AY334" s="210" t="s">
        <v>192</v>
      </c>
      <c r="BK334" s="212">
        <f>BK335</f>
        <v>0</v>
      </c>
    </row>
    <row r="335" s="2" customFormat="1" ht="16.5" customHeight="1">
      <c r="A335" s="41"/>
      <c r="B335" s="42"/>
      <c r="C335" s="215" t="s">
        <v>602</v>
      </c>
      <c r="D335" s="215" t="s">
        <v>195</v>
      </c>
      <c r="E335" s="216" t="s">
        <v>1345</v>
      </c>
      <c r="F335" s="217" t="s">
        <v>1346</v>
      </c>
      <c r="G335" s="218" t="s">
        <v>1167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1332</v>
      </c>
      <c r="AT335" s="226" t="s">
        <v>195</v>
      </c>
      <c r="AU335" s="226" t="s">
        <v>84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1332</v>
      </c>
      <c r="BM335" s="226" t="s">
        <v>1347</v>
      </c>
    </row>
    <row r="336" s="12" customFormat="1" ht="22.8" customHeight="1">
      <c r="A336" s="12"/>
      <c r="B336" s="199"/>
      <c r="C336" s="200"/>
      <c r="D336" s="201" t="s">
        <v>70</v>
      </c>
      <c r="E336" s="213" t="s">
        <v>1348</v>
      </c>
      <c r="F336" s="213" t="s">
        <v>1349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SUM(P337:P338)</f>
        <v>0</v>
      </c>
      <c r="Q336" s="207"/>
      <c r="R336" s="208">
        <f>SUM(R337:R338)</f>
        <v>0</v>
      </c>
      <c r="S336" s="207"/>
      <c r="T336" s="20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200</v>
      </c>
      <c r="AT336" s="211" t="s">
        <v>70</v>
      </c>
      <c r="AU336" s="211" t="s">
        <v>78</v>
      </c>
      <c r="AY336" s="210" t="s">
        <v>192</v>
      </c>
      <c r="BK336" s="212">
        <f>SUM(BK337:BK338)</f>
        <v>0</v>
      </c>
    </row>
    <row r="337" s="2" customFormat="1" ht="16.5" customHeight="1">
      <c r="A337" s="41"/>
      <c r="B337" s="42"/>
      <c r="C337" s="215" t="s">
        <v>611</v>
      </c>
      <c r="D337" s="215" t="s">
        <v>195</v>
      </c>
      <c r="E337" s="216" t="s">
        <v>1350</v>
      </c>
      <c r="F337" s="217" t="s">
        <v>1351</v>
      </c>
      <c r="G337" s="218" t="s">
        <v>1167</v>
      </c>
      <c r="H337" s="219">
        <v>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1332</v>
      </c>
      <c r="AT337" s="226" t="s">
        <v>195</v>
      </c>
      <c r="AU337" s="226" t="s">
        <v>84</v>
      </c>
      <c r="AY337" s="20" t="s">
        <v>192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84</v>
      </c>
      <c r="BK337" s="227">
        <f>ROUND(I337*H337,2)</f>
        <v>0</v>
      </c>
      <c r="BL337" s="20" t="s">
        <v>1332</v>
      </c>
      <c r="BM337" s="226" t="s">
        <v>1352</v>
      </c>
    </row>
    <row r="338" s="2" customFormat="1" ht="16.5" customHeight="1">
      <c r="A338" s="41"/>
      <c r="B338" s="42"/>
      <c r="C338" s="215" t="s">
        <v>616</v>
      </c>
      <c r="D338" s="215" t="s">
        <v>195</v>
      </c>
      <c r="E338" s="216" t="s">
        <v>1353</v>
      </c>
      <c r="F338" s="217" t="s">
        <v>1354</v>
      </c>
      <c r="G338" s="218" t="s">
        <v>1167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87" t="s">
        <v>19</v>
      </c>
      <c r="N338" s="288" t="s">
        <v>43</v>
      </c>
      <c r="O338" s="289"/>
      <c r="P338" s="290">
        <f>O338*H338</f>
        <v>0</v>
      </c>
      <c r="Q338" s="290">
        <v>0</v>
      </c>
      <c r="R338" s="290">
        <f>Q338*H338</f>
        <v>0</v>
      </c>
      <c r="S338" s="290">
        <v>0</v>
      </c>
      <c r="T338" s="29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1332</v>
      </c>
      <c r="AT338" s="226" t="s">
        <v>195</v>
      </c>
      <c r="AU338" s="226" t="s">
        <v>84</v>
      </c>
      <c r="AY338" s="20" t="s">
        <v>192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1332</v>
      </c>
      <c r="BM338" s="226" t="s">
        <v>1355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fkqJ37sw7hxqb/BYQtTro7mMhfHvHdfAfzzfapmAMbwkQCCG5Jxn1WFRaN2nTeZgw+X9ynfQ/AjHLBIFqvMIww==" hashValue="Rc3lvzgIw5D/lWBRRgKcndkJmeRLaKNvzmlwQ36J7mo2vgIveb7pHhv5ryr6D/jlmb9P1k1YcwLxYZIOaTjcRg==" algorithmName="SHA-512" password="CC35"/>
  <autoFilter ref="C92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210001"/>
    <hyperlink ref="F104" r:id="rId2" display="https://podminky.urs.cz/item/CS_URS_2024_02/741310562"/>
    <hyperlink ref="F111" r:id="rId3" display="https://podminky.urs.cz/item/CS_URS_2024_02/741320105"/>
    <hyperlink ref="F125" r:id="rId4" display="https://podminky.urs.cz/item/CS_URS_2024_02/741320405"/>
    <hyperlink ref="F138" r:id="rId5" display="https://podminky.urs.cz/item/CS_URS_2024_02/741120401"/>
    <hyperlink ref="F145" r:id="rId6" display="https://podminky.urs.cz/item/CS_URS_2024_02/741130004"/>
    <hyperlink ref="F161" r:id="rId7" display="https://podminky.urs.cz/item/CS_URS_2024_02/741310001"/>
    <hyperlink ref="F168" r:id="rId8" display="https://podminky.urs.cz/item/CS_URS_2024_02/741310021"/>
    <hyperlink ref="F175" r:id="rId9" display="https://podminky.urs.cz/item/CS_URS_2024_02/741310022"/>
    <hyperlink ref="F182" r:id="rId10" display="https://podminky.urs.cz/item/CS_URS_2024_02/741310501"/>
    <hyperlink ref="F189" r:id="rId11" display="https://podminky.urs.cz/item/CS_URS_2024_02/741313081"/>
    <hyperlink ref="F203" r:id="rId12" display="https://podminky.urs.cz/item/CS_URS_2024_02/741112011"/>
    <hyperlink ref="F222" r:id="rId13" display="https://podminky.urs.cz/item/CS_URS_2024_02/741110511"/>
    <hyperlink ref="F240" r:id="rId14" display="https://podminky.urs.cz/item/CS_URS_2024_02/741110041"/>
    <hyperlink ref="F248" r:id="rId15" display="https://podminky.urs.cz/item/CS_URS_2024_02/741122641"/>
    <hyperlink ref="F261" r:id="rId16" display="https://podminky.urs.cz/item/CS_URS_2024_02/741122611"/>
    <hyperlink ref="F273" r:id="rId17" display="https://podminky.urs.cz/item/CS_URS_2024_02/741122601"/>
    <hyperlink ref="F281" r:id="rId18" display="https://podminky.urs.cz/item/CS_URS_2024_02/741130001"/>
    <hyperlink ref="F285" r:id="rId19" display="https://podminky.urs.cz/item/CS_URS_2024_02/741130006"/>
    <hyperlink ref="F289" r:id="rId20" display="https://podminky.urs.cz/item/CS_URS_2024_02/741130025"/>
    <hyperlink ref="F293" r:id="rId21" display="https://podminky.urs.cz/item/CS_URS_2024_02/741231001"/>
    <hyperlink ref="F308" r:id="rId22" display="https://podminky.urs.cz/item/CS_URS_2024_02/741120401"/>
    <hyperlink ref="F316" r:id="rId23" display="https://podminky.urs.cz/item/CS_URS_2024_02/7414500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1362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ROUND((SUM(BE101:BE1100)),  2)</f>
        <v>0</v>
      </c>
      <c r="G35" s="41"/>
      <c r="H35" s="41"/>
      <c r="I35" s="160">
        <v>0.20999999999999999</v>
      </c>
      <c r="J35" s="159">
        <f>ROUND(((SUM(BE101:BE1100))*I35),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ROUND((SUM(BF101:BF1100)),  2)</f>
        <v>0</v>
      </c>
      <c r="G36" s="41"/>
      <c r="H36" s="41"/>
      <c r="I36" s="160">
        <v>0.12</v>
      </c>
      <c r="J36" s="159">
        <f>ROUND(((SUM(BF101:BF1100))*I36),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ROUND((SUM(BG101:BG1100)),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ROUND((SUM(BH101:BH1100)),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ROUND((SUM(BI101:BI1100)),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1362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031 - Byt č.87 2+ KK - architektonicko 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162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J329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165</v>
      </c>
      <c r="E68" s="185"/>
      <c r="F68" s="185"/>
      <c r="G68" s="185"/>
      <c r="H68" s="185"/>
      <c r="I68" s="185"/>
      <c r="J68" s="186">
        <f>J390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</v>
      </c>
      <c r="E69" s="185"/>
      <c r="F69" s="185"/>
      <c r="G69" s="185"/>
      <c r="H69" s="185"/>
      <c r="I69" s="185"/>
      <c r="J69" s="186">
        <f>J401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J404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168</v>
      </c>
      <c r="E71" s="185"/>
      <c r="F71" s="185"/>
      <c r="G71" s="185"/>
      <c r="H71" s="185"/>
      <c r="I71" s="185"/>
      <c r="J71" s="186">
        <f>J405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169</v>
      </c>
      <c r="E72" s="185"/>
      <c r="F72" s="185"/>
      <c r="G72" s="185"/>
      <c r="H72" s="185"/>
      <c r="I72" s="185"/>
      <c r="J72" s="186">
        <f>J417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170</v>
      </c>
      <c r="E73" s="185"/>
      <c r="F73" s="185"/>
      <c r="G73" s="185"/>
      <c r="H73" s="185"/>
      <c r="I73" s="185"/>
      <c r="J73" s="186">
        <f>J426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171</v>
      </c>
      <c r="E74" s="185"/>
      <c r="F74" s="185"/>
      <c r="G74" s="185"/>
      <c r="H74" s="185"/>
      <c r="I74" s="185"/>
      <c r="J74" s="186">
        <f>J596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172</v>
      </c>
      <c r="E75" s="185"/>
      <c r="F75" s="185"/>
      <c r="G75" s="185"/>
      <c r="H75" s="185"/>
      <c r="I75" s="185"/>
      <c r="J75" s="186">
        <f>J694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173</v>
      </c>
      <c r="E76" s="185"/>
      <c r="F76" s="185"/>
      <c r="G76" s="185"/>
      <c r="H76" s="185"/>
      <c r="I76" s="185"/>
      <c r="J76" s="186">
        <f>J862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174</v>
      </c>
      <c r="E77" s="185"/>
      <c r="F77" s="185"/>
      <c r="G77" s="185"/>
      <c r="H77" s="185"/>
      <c r="I77" s="185"/>
      <c r="J77" s="186">
        <f>J975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175</v>
      </c>
      <c r="E78" s="185"/>
      <c r="F78" s="185"/>
      <c r="G78" s="185"/>
      <c r="H78" s="185"/>
      <c r="I78" s="185"/>
      <c r="J78" s="186">
        <f>J994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176</v>
      </c>
      <c r="E79" s="180"/>
      <c r="F79" s="180"/>
      <c r="G79" s="180"/>
      <c r="H79" s="180"/>
      <c r="I79" s="180"/>
      <c r="J79" s="181">
        <f>J1092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Stavební úpravy bytových jader v objektu č.p.776, ul.Zašovská, Valašské Meziříčí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1362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155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031 - Byt č.87 2+ KK - architektonicko stavební řešení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 xml:space="preserve"> </v>
      </c>
      <c r="G95" s="43"/>
      <c r="H95" s="43"/>
      <c r="I95" s="35" t="s">
        <v>23</v>
      </c>
      <c r="J95" s="75" t="str">
        <f>IF(J14="","",J14)</f>
        <v>24. 9. 2024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25</v>
      </c>
      <c r="D97" s="43"/>
      <c r="E97" s="43"/>
      <c r="F97" s="30" t="str">
        <f>E17</f>
        <v>Město Valašské Meziříčí, Náměstí 7/5, 757 01 VM</v>
      </c>
      <c r="G97" s="43"/>
      <c r="H97" s="43"/>
      <c r="I97" s="35" t="s">
        <v>31</v>
      </c>
      <c r="J97" s="39" t="str">
        <f>E23</f>
        <v>ARTING plus s.r.o,Vrbenská 739, Valašské Meziříčí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178</v>
      </c>
      <c r="D100" s="191" t="s">
        <v>56</v>
      </c>
      <c r="E100" s="191" t="s">
        <v>52</v>
      </c>
      <c r="F100" s="191" t="s">
        <v>53</v>
      </c>
      <c r="G100" s="191" t="s">
        <v>179</v>
      </c>
      <c r="H100" s="191" t="s">
        <v>180</v>
      </c>
      <c r="I100" s="191" t="s">
        <v>181</v>
      </c>
      <c r="J100" s="191" t="s">
        <v>159</v>
      </c>
      <c r="K100" s="192" t="s">
        <v>182</v>
      </c>
      <c r="L100" s="193"/>
      <c r="M100" s="95" t="s">
        <v>19</v>
      </c>
      <c r="N100" s="96" t="s">
        <v>41</v>
      </c>
      <c r="O100" s="96" t="s">
        <v>183</v>
      </c>
      <c r="P100" s="96" t="s">
        <v>184</v>
      </c>
      <c r="Q100" s="96" t="s">
        <v>185</v>
      </c>
      <c r="R100" s="96" t="s">
        <v>186</v>
      </c>
      <c r="S100" s="96" t="s">
        <v>187</v>
      </c>
      <c r="T100" s="97" t="s">
        <v>188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189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P102+P404+P1092</f>
        <v>0</v>
      </c>
      <c r="Q101" s="99"/>
      <c r="R101" s="196">
        <f>R102+R404+R1092</f>
        <v>4.8576688699999995</v>
      </c>
      <c r="S101" s="99"/>
      <c r="T101" s="197">
        <f>T102+T404+T1092</f>
        <v>2.2651723000000001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160</v>
      </c>
      <c r="BK101" s="198">
        <f>BK102+BK404+BK1092</f>
        <v>0</v>
      </c>
    </row>
    <row r="102" s="12" customFormat="1" ht="25.92" customHeight="1">
      <c r="A102" s="12"/>
      <c r="B102" s="199"/>
      <c r="C102" s="200"/>
      <c r="D102" s="201" t="s">
        <v>70</v>
      </c>
      <c r="E102" s="202" t="s">
        <v>190</v>
      </c>
      <c r="F102" s="202" t="s">
        <v>191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P103+P164+P329+P390+P401</f>
        <v>0</v>
      </c>
      <c r="Q102" s="207"/>
      <c r="R102" s="208">
        <f>R103+R164+R329+R390+R401</f>
        <v>3.4546881199999997</v>
      </c>
      <c r="S102" s="207"/>
      <c r="T102" s="209">
        <f>T103+T164+T329+T390+T401</f>
        <v>1.4176964000000001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78</v>
      </c>
      <c r="AT102" s="211" t="s">
        <v>70</v>
      </c>
      <c r="AU102" s="211" t="s">
        <v>71</v>
      </c>
      <c r="AY102" s="210" t="s">
        <v>192</v>
      </c>
      <c r="BK102" s="212">
        <f>BK103+BK164+BK329+BK390+BK401</f>
        <v>0</v>
      </c>
    </row>
    <row r="103" s="12" customFormat="1" ht="22.8" customHeight="1">
      <c r="A103" s="12"/>
      <c r="B103" s="199"/>
      <c r="C103" s="200"/>
      <c r="D103" s="201" t="s">
        <v>70</v>
      </c>
      <c r="E103" s="213" t="s">
        <v>193</v>
      </c>
      <c r="F103" s="213" t="s">
        <v>194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SUM(P104:P163)</f>
        <v>0</v>
      </c>
      <c r="Q103" s="207"/>
      <c r="R103" s="208">
        <f>SUM(R104:R163)</f>
        <v>0.80228699999999986</v>
      </c>
      <c r="S103" s="207"/>
      <c r="T103" s="209">
        <f>SUM(T104:T163)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78</v>
      </c>
      <c r="AT103" s="211" t="s">
        <v>70</v>
      </c>
      <c r="AU103" s="211" t="s">
        <v>78</v>
      </c>
      <c r="AY103" s="210" t="s">
        <v>192</v>
      </c>
      <c r="BK103" s="212">
        <f>SUM(BK104:BK163)</f>
        <v>0</v>
      </c>
    </row>
    <row r="104" s="2" customFormat="1" ht="24.15" customHeight="1">
      <c r="A104" s="41"/>
      <c r="B104" s="42"/>
      <c r="C104" s="215" t="s">
        <v>78</v>
      </c>
      <c r="D104" s="215" t="s">
        <v>195</v>
      </c>
      <c r="E104" s="216" t="s">
        <v>196</v>
      </c>
      <c r="F104" s="217" t="s">
        <v>197</v>
      </c>
      <c r="G104" s="218" t="s">
        <v>198</v>
      </c>
      <c r="H104" s="219">
        <v>3</v>
      </c>
      <c r="I104" s="220"/>
      <c r="J104" s="221">
        <f>ROUND(I104*H104,2)</f>
        <v>0</v>
      </c>
      <c r="K104" s="217" t="s">
        <v>199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6.0000000000000002E-05</v>
      </c>
      <c r="R104" s="224">
        <f>Q104*H104</f>
        <v>0.00018000000000000001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200</v>
      </c>
      <c r="AT104" s="226" t="s">
        <v>195</v>
      </c>
      <c r="AU104" s="226" t="s">
        <v>84</v>
      </c>
      <c r="AY104" s="20" t="s">
        <v>192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200</v>
      </c>
      <c r="BM104" s="226" t="s">
        <v>201</v>
      </c>
    </row>
    <row r="105" s="2" customFormat="1">
      <c r="A105" s="41"/>
      <c r="B105" s="42"/>
      <c r="C105" s="43"/>
      <c r="D105" s="228" t="s">
        <v>202</v>
      </c>
      <c r="E105" s="43"/>
      <c r="F105" s="229" t="s">
        <v>203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202</v>
      </c>
      <c r="AU105" s="20" t="s">
        <v>84</v>
      </c>
    </row>
    <row r="106" s="13" customFormat="1">
      <c r="A106" s="13"/>
      <c r="B106" s="233"/>
      <c r="C106" s="234"/>
      <c r="D106" s="235" t="s">
        <v>204</v>
      </c>
      <c r="E106" s="236" t="s">
        <v>19</v>
      </c>
      <c r="F106" s="237" t="s">
        <v>205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204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192</v>
      </c>
    </row>
    <row r="107" s="13" customFormat="1">
      <c r="A107" s="13"/>
      <c r="B107" s="233"/>
      <c r="C107" s="234"/>
      <c r="D107" s="235" t="s">
        <v>204</v>
      </c>
      <c r="E107" s="236" t="s">
        <v>19</v>
      </c>
      <c r="F107" s="237" t="s">
        <v>206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204</v>
      </c>
      <c r="AU107" s="243" t="s">
        <v>84</v>
      </c>
      <c r="AV107" s="13" t="s">
        <v>78</v>
      </c>
      <c r="AW107" s="13" t="s">
        <v>33</v>
      </c>
      <c r="AX107" s="13" t="s">
        <v>71</v>
      </c>
      <c r="AY107" s="243" t="s">
        <v>192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207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208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209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78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3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66" t="s">
        <v>84</v>
      </c>
      <c r="D113" s="266" t="s">
        <v>211</v>
      </c>
      <c r="E113" s="267" t="s">
        <v>212</v>
      </c>
      <c r="F113" s="268" t="s">
        <v>213</v>
      </c>
      <c r="G113" s="269" t="s">
        <v>214</v>
      </c>
      <c r="H113" s="270">
        <v>0.084000000000000005</v>
      </c>
      <c r="I113" s="271"/>
      <c r="J113" s="272">
        <f>ROUND(I113*H113,2)</f>
        <v>0</v>
      </c>
      <c r="K113" s="268" t="s">
        <v>199</v>
      </c>
      <c r="L113" s="273"/>
      <c r="M113" s="274" t="s">
        <v>19</v>
      </c>
      <c r="N113" s="275" t="s">
        <v>43</v>
      </c>
      <c r="O113" s="87"/>
      <c r="P113" s="224">
        <f>O113*H113</f>
        <v>0</v>
      </c>
      <c r="Q113" s="224">
        <v>0.00172</v>
      </c>
      <c r="R113" s="224">
        <f>Q113*H113</f>
        <v>0.00014448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215</v>
      </c>
      <c r="AT113" s="226" t="s">
        <v>211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200</v>
      </c>
      <c r="BM113" s="226" t="s">
        <v>216</v>
      </c>
    </row>
    <row r="114" s="13" customFormat="1">
      <c r="A114" s="13"/>
      <c r="B114" s="233"/>
      <c r="C114" s="234"/>
      <c r="D114" s="235" t="s">
        <v>204</v>
      </c>
      <c r="E114" s="236" t="s">
        <v>19</v>
      </c>
      <c r="F114" s="237" t="s">
        <v>205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204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192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206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3" customFormat="1">
      <c r="A116" s="13"/>
      <c r="B116" s="233"/>
      <c r="C116" s="234"/>
      <c r="D116" s="235" t="s">
        <v>204</v>
      </c>
      <c r="E116" s="236" t="s">
        <v>19</v>
      </c>
      <c r="F116" s="237" t="s">
        <v>209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204</v>
      </c>
      <c r="AU116" s="243" t="s">
        <v>84</v>
      </c>
      <c r="AV116" s="13" t="s">
        <v>78</v>
      </c>
      <c r="AW116" s="13" t="s">
        <v>33</v>
      </c>
      <c r="AX116" s="13" t="s">
        <v>71</v>
      </c>
      <c r="AY116" s="243" t="s">
        <v>192</v>
      </c>
    </row>
    <row r="117" s="14" customFormat="1">
      <c r="A117" s="14"/>
      <c r="B117" s="244"/>
      <c r="C117" s="245"/>
      <c r="D117" s="235" t="s">
        <v>204</v>
      </c>
      <c r="E117" s="246" t="s">
        <v>19</v>
      </c>
      <c r="F117" s="247" t="s">
        <v>217</v>
      </c>
      <c r="G117" s="245"/>
      <c r="H117" s="248">
        <v>0.080000000000000002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204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192</v>
      </c>
    </row>
    <row r="118" s="15" customFormat="1">
      <c r="A118" s="15"/>
      <c r="B118" s="255"/>
      <c r="C118" s="256"/>
      <c r="D118" s="235" t="s">
        <v>204</v>
      </c>
      <c r="E118" s="257" t="s">
        <v>19</v>
      </c>
      <c r="F118" s="258" t="s">
        <v>210</v>
      </c>
      <c r="G118" s="256"/>
      <c r="H118" s="259">
        <v>0.080000000000000002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204</v>
      </c>
      <c r="AU118" s="265" t="s">
        <v>84</v>
      </c>
      <c r="AV118" s="15" t="s">
        <v>200</v>
      </c>
      <c r="AW118" s="15" t="s">
        <v>33</v>
      </c>
      <c r="AX118" s="15" t="s">
        <v>78</v>
      </c>
      <c r="AY118" s="265" t="s">
        <v>192</v>
      </c>
    </row>
    <row r="119" s="14" customFormat="1">
      <c r="A119" s="14"/>
      <c r="B119" s="244"/>
      <c r="C119" s="245"/>
      <c r="D119" s="235" t="s">
        <v>204</v>
      </c>
      <c r="E119" s="245"/>
      <c r="F119" s="247" t="s">
        <v>218</v>
      </c>
      <c r="G119" s="245"/>
      <c r="H119" s="248">
        <v>0.084000000000000005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4</v>
      </c>
      <c r="AX119" s="14" t="s">
        <v>78</v>
      </c>
      <c r="AY119" s="254" t="s">
        <v>192</v>
      </c>
    </row>
    <row r="120" s="2" customFormat="1" ht="16.5" customHeight="1">
      <c r="A120" s="41"/>
      <c r="B120" s="42"/>
      <c r="C120" s="266" t="s">
        <v>193</v>
      </c>
      <c r="D120" s="266" t="s">
        <v>211</v>
      </c>
      <c r="E120" s="267" t="s">
        <v>219</v>
      </c>
      <c r="F120" s="268" t="s">
        <v>220</v>
      </c>
      <c r="G120" s="269" t="s">
        <v>214</v>
      </c>
      <c r="H120" s="270">
        <v>0.16800000000000001</v>
      </c>
      <c r="I120" s="271"/>
      <c r="J120" s="272">
        <f>ROUND(I120*H120,2)</f>
        <v>0</v>
      </c>
      <c r="K120" s="268" t="s">
        <v>199</v>
      </c>
      <c r="L120" s="273"/>
      <c r="M120" s="274" t="s">
        <v>19</v>
      </c>
      <c r="N120" s="275" t="s">
        <v>43</v>
      </c>
      <c r="O120" s="87"/>
      <c r="P120" s="224">
        <f>O120*H120</f>
        <v>0</v>
      </c>
      <c r="Q120" s="224">
        <v>0.0020400000000000001</v>
      </c>
      <c r="R120" s="224">
        <f>Q120*H120</f>
        <v>0.00034272000000000003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215</v>
      </c>
      <c r="AT120" s="226" t="s">
        <v>211</v>
      </c>
      <c r="AU120" s="226" t="s">
        <v>84</v>
      </c>
      <c r="AY120" s="20" t="s">
        <v>192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200</v>
      </c>
      <c r="BM120" s="226" t="s">
        <v>221</v>
      </c>
    </row>
    <row r="121" s="13" customFormat="1">
      <c r="A121" s="13"/>
      <c r="B121" s="233"/>
      <c r="C121" s="234"/>
      <c r="D121" s="235" t="s">
        <v>204</v>
      </c>
      <c r="E121" s="236" t="s">
        <v>19</v>
      </c>
      <c r="F121" s="237" t="s">
        <v>205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204</v>
      </c>
      <c r="AU121" s="243" t="s">
        <v>84</v>
      </c>
      <c r="AV121" s="13" t="s">
        <v>78</v>
      </c>
      <c r="AW121" s="13" t="s">
        <v>33</v>
      </c>
      <c r="AX121" s="13" t="s">
        <v>71</v>
      </c>
      <c r="AY121" s="243" t="s">
        <v>192</v>
      </c>
    </row>
    <row r="122" s="13" customFormat="1">
      <c r="A122" s="13"/>
      <c r="B122" s="233"/>
      <c r="C122" s="234"/>
      <c r="D122" s="235" t="s">
        <v>204</v>
      </c>
      <c r="E122" s="236" t="s">
        <v>19</v>
      </c>
      <c r="F122" s="237" t="s">
        <v>206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204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192</v>
      </c>
    </row>
    <row r="123" s="13" customFormat="1">
      <c r="A123" s="13"/>
      <c r="B123" s="233"/>
      <c r="C123" s="234"/>
      <c r="D123" s="235" t="s">
        <v>204</v>
      </c>
      <c r="E123" s="236" t="s">
        <v>19</v>
      </c>
      <c r="F123" s="237" t="s">
        <v>207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204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192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222</v>
      </c>
      <c r="G124" s="245"/>
      <c r="H124" s="248">
        <v>0.16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0.16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14" customFormat="1">
      <c r="A126" s="14"/>
      <c r="B126" s="244"/>
      <c r="C126" s="245"/>
      <c r="D126" s="235" t="s">
        <v>204</v>
      </c>
      <c r="E126" s="245"/>
      <c r="F126" s="247" t="s">
        <v>223</v>
      </c>
      <c r="G126" s="245"/>
      <c r="H126" s="248">
        <v>0.16800000000000001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4</v>
      </c>
      <c r="AX126" s="14" t="s">
        <v>78</v>
      </c>
      <c r="AY126" s="254" t="s">
        <v>192</v>
      </c>
    </row>
    <row r="127" s="2" customFormat="1" ht="24.15" customHeight="1">
      <c r="A127" s="41"/>
      <c r="B127" s="42"/>
      <c r="C127" s="215" t="s">
        <v>200</v>
      </c>
      <c r="D127" s="215" t="s">
        <v>195</v>
      </c>
      <c r="E127" s="216" t="s">
        <v>224</v>
      </c>
      <c r="F127" s="217" t="s">
        <v>225</v>
      </c>
      <c r="G127" s="218" t="s">
        <v>226</v>
      </c>
      <c r="H127" s="219">
        <v>0.0080000000000000002</v>
      </c>
      <c r="I127" s="220"/>
      <c r="J127" s="221">
        <f>ROUND(I127*H127,2)</f>
        <v>0</v>
      </c>
      <c r="K127" s="217" t="s">
        <v>199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0.019539999999999998</v>
      </c>
      <c r="R127" s="224">
        <f>Q127*H127</f>
        <v>0.00015631999999999999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200</v>
      </c>
      <c r="AT127" s="226" t="s">
        <v>195</v>
      </c>
      <c r="AU127" s="226" t="s">
        <v>84</v>
      </c>
      <c r="AY127" s="20" t="s">
        <v>192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200</v>
      </c>
      <c r="BM127" s="226" t="s">
        <v>227</v>
      </c>
    </row>
    <row r="128" s="2" customFormat="1">
      <c r="A128" s="41"/>
      <c r="B128" s="42"/>
      <c r="C128" s="43"/>
      <c r="D128" s="228" t="s">
        <v>202</v>
      </c>
      <c r="E128" s="43"/>
      <c r="F128" s="229" t="s">
        <v>228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84</v>
      </c>
    </row>
    <row r="129" s="13" customFormat="1">
      <c r="A129" s="13"/>
      <c r="B129" s="233"/>
      <c r="C129" s="234"/>
      <c r="D129" s="235" t="s">
        <v>204</v>
      </c>
      <c r="E129" s="236" t="s">
        <v>19</v>
      </c>
      <c r="F129" s="237" t="s">
        <v>205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204</v>
      </c>
      <c r="AU129" s="243" t="s">
        <v>84</v>
      </c>
      <c r="AV129" s="13" t="s">
        <v>78</v>
      </c>
      <c r="AW129" s="13" t="s">
        <v>33</v>
      </c>
      <c r="AX129" s="13" t="s">
        <v>71</v>
      </c>
      <c r="AY129" s="243" t="s">
        <v>192</v>
      </c>
    </row>
    <row r="130" s="13" customFormat="1">
      <c r="A130" s="13"/>
      <c r="B130" s="233"/>
      <c r="C130" s="234"/>
      <c r="D130" s="235" t="s">
        <v>204</v>
      </c>
      <c r="E130" s="236" t="s">
        <v>19</v>
      </c>
      <c r="F130" s="237" t="s">
        <v>229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204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192</v>
      </c>
    </row>
    <row r="131" s="13" customFormat="1">
      <c r="A131" s="13"/>
      <c r="B131" s="233"/>
      <c r="C131" s="234"/>
      <c r="D131" s="235" t="s">
        <v>204</v>
      </c>
      <c r="E131" s="236" t="s">
        <v>19</v>
      </c>
      <c r="F131" s="237" t="s">
        <v>230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204</v>
      </c>
      <c r="AU131" s="243" t="s">
        <v>84</v>
      </c>
      <c r="AV131" s="13" t="s">
        <v>78</v>
      </c>
      <c r="AW131" s="13" t="s">
        <v>33</v>
      </c>
      <c r="AX131" s="13" t="s">
        <v>71</v>
      </c>
      <c r="AY131" s="243" t="s">
        <v>192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231</v>
      </c>
      <c r="G132" s="245"/>
      <c r="H132" s="248">
        <v>0.0080000000000000002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0.0080000000000000002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232</v>
      </c>
      <c r="D134" s="266" t="s">
        <v>211</v>
      </c>
      <c r="E134" s="267" t="s">
        <v>233</v>
      </c>
      <c r="F134" s="268" t="s">
        <v>234</v>
      </c>
      <c r="G134" s="269" t="s">
        <v>226</v>
      </c>
      <c r="H134" s="270">
        <v>0.0080000000000000002</v>
      </c>
      <c r="I134" s="271"/>
      <c r="J134" s="272">
        <f>ROUND(I134*H134,2)</f>
        <v>0</v>
      </c>
      <c r="K134" s="268" t="s">
        <v>199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1</v>
      </c>
      <c r="R134" s="224">
        <f>Q134*H134</f>
        <v>0.0080000000000000002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215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200</v>
      </c>
      <c r="BM134" s="226" t="s">
        <v>235</v>
      </c>
    </row>
    <row r="135" s="13" customFormat="1">
      <c r="A135" s="13"/>
      <c r="B135" s="233"/>
      <c r="C135" s="234"/>
      <c r="D135" s="235" t="s">
        <v>204</v>
      </c>
      <c r="E135" s="236" t="s">
        <v>19</v>
      </c>
      <c r="F135" s="237" t="s">
        <v>205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204</v>
      </c>
      <c r="AU135" s="243" t="s">
        <v>84</v>
      </c>
      <c r="AV135" s="13" t="s">
        <v>78</v>
      </c>
      <c r="AW135" s="13" t="s">
        <v>33</v>
      </c>
      <c r="AX135" s="13" t="s">
        <v>71</v>
      </c>
      <c r="AY135" s="243" t="s">
        <v>192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229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3" customFormat="1">
      <c r="A137" s="13"/>
      <c r="B137" s="233"/>
      <c r="C137" s="234"/>
      <c r="D137" s="235" t="s">
        <v>204</v>
      </c>
      <c r="E137" s="236" t="s">
        <v>19</v>
      </c>
      <c r="F137" s="237" t="s">
        <v>230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204</v>
      </c>
      <c r="AU137" s="243" t="s">
        <v>84</v>
      </c>
      <c r="AV137" s="13" t="s">
        <v>78</v>
      </c>
      <c r="AW137" s="13" t="s">
        <v>33</v>
      </c>
      <c r="AX137" s="13" t="s">
        <v>71</v>
      </c>
      <c r="AY137" s="243" t="s">
        <v>192</v>
      </c>
    </row>
    <row r="138" s="14" customFormat="1">
      <c r="A138" s="14"/>
      <c r="B138" s="244"/>
      <c r="C138" s="245"/>
      <c r="D138" s="235" t="s">
        <v>204</v>
      </c>
      <c r="E138" s="246" t="s">
        <v>19</v>
      </c>
      <c r="F138" s="247" t="s">
        <v>231</v>
      </c>
      <c r="G138" s="245"/>
      <c r="H138" s="248">
        <v>0.0080000000000000002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204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192</v>
      </c>
    </row>
    <row r="139" s="15" customFormat="1">
      <c r="A139" s="15"/>
      <c r="B139" s="255"/>
      <c r="C139" s="256"/>
      <c r="D139" s="235" t="s">
        <v>204</v>
      </c>
      <c r="E139" s="257" t="s">
        <v>19</v>
      </c>
      <c r="F139" s="258" t="s">
        <v>210</v>
      </c>
      <c r="G139" s="256"/>
      <c r="H139" s="259">
        <v>0.0080000000000000002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204</v>
      </c>
      <c r="AU139" s="265" t="s">
        <v>84</v>
      </c>
      <c r="AV139" s="15" t="s">
        <v>200</v>
      </c>
      <c r="AW139" s="15" t="s">
        <v>33</v>
      </c>
      <c r="AX139" s="15" t="s">
        <v>78</v>
      </c>
      <c r="AY139" s="265" t="s">
        <v>192</v>
      </c>
    </row>
    <row r="140" s="2" customFormat="1" ht="24.15" customHeight="1">
      <c r="A140" s="41"/>
      <c r="B140" s="42"/>
      <c r="C140" s="215" t="s">
        <v>236</v>
      </c>
      <c r="D140" s="215" t="s">
        <v>195</v>
      </c>
      <c r="E140" s="216" t="s">
        <v>237</v>
      </c>
      <c r="F140" s="217" t="s">
        <v>238</v>
      </c>
      <c r="G140" s="218" t="s">
        <v>239</v>
      </c>
      <c r="H140" s="219">
        <v>13.869999999999999</v>
      </c>
      <c r="I140" s="220"/>
      <c r="J140" s="221">
        <f>ROUND(I140*H140,2)</f>
        <v>0</v>
      </c>
      <c r="K140" s="217" t="s">
        <v>199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0.052499999999999998</v>
      </c>
      <c r="R140" s="224">
        <f>Q140*H140</f>
        <v>0.72817499999999991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200</v>
      </c>
      <c r="AT140" s="226" t="s">
        <v>195</v>
      </c>
      <c r="AU140" s="226" t="s">
        <v>84</v>
      </c>
      <c r="AY140" s="20" t="s">
        <v>192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200</v>
      </c>
      <c r="BM140" s="226" t="s">
        <v>240</v>
      </c>
    </row>
    <row r="141" s="2" customFormat="1">
      <c r="A141" s="41"/>
      <c r="B141" s="42"/>
      <c r="C141" s="43"/>
      <c r="D141" s="228" t="s">
        <v>202</v>
      </c>
      <c r="E141" s="43"/>
      <c r="F141" s="229" t="s">
        <v>241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84</v>
      </c>
    </row>
    <row r="142" s="13" customFormat="1">
      <c r="A142" s="13"/>
      <c r="B142" s="233"/>
      <c r="C142" s="234"/>
      <c r="D142" s="235" t="s">
        <v>204</v>
      </c>
      <c r="E142" s="236" t="s">
        <v>19</v>
      </c>
      <c r="F142" s="237" t="s">
        <v>205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204</v>
      </c>
      <c r="AU142" s="243" t="s">
        <v>84</v>
      </c>
      <c r="AV142" s="13" t="s">
        <v>78</v>
      </c>
      <c r="AW142" s="13" t="s">
        <v>33</v>
      </c>
      <c r="AX142" s="13" t="s">
        <v>71</v>
      </c>
      <c r="AY142" s="243" t="s">
        <v>192</v>
      </c>
    </row>
    <row r="143" s="14" customFormat="1">
      <c r="A143" s="14"/>
      <c r="B143" s="244"/>
      <c r="C143" s="245"/>
      <c r="D143" s="235" t="s">
        <v>204</v>
      </c>
      <c r="E143" s="246" t="s">
        <v>19</v>
      </c>
      <c r="F143" s="247" t="s">
        <v>242</v>
      </c>
      <c r="G143" s="245"/>
      <c r="H143" s="248">
        <v>12.93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204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192</v>
      </c>
    </row>
    <row r="144" s="14" customFormat="1">
      <c r="A144" s="14"/>
      <c r="B144" s="244"/>
      <c r="C144" s="245"/>
      <c r="D144" s="235" t="s">
        <v>204</v>
      </c>
      <c r="E144" s="246" t="s">
        <v>19</v>
      </c>
      <c r="F144" s="247" t="s">
        <v>243</v>
      </c>
      <c r="G144" s="245"/>
      <c r="H144" s="248">
        <v>-1.627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204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192</v>
      </c>
    </row>
    <row r="145" s="14" customFormat="1">
      <c r="A145" s="14"/>
      <c r="B145" s="244"/>
      <c r="C145" s="245"/>
      <c r="D145" s="235" t="s">
        <v>204</v>
      </c>
      <c r="E145" s="246" t="s">
        <v>19</v>
      </c>
      <c r="F145" s="247" t="s">
        <v>244</v>
      </c>
      <c r="G145" s="245"/>
      <c r="H145" s="248">
        <v>2.2530000000000001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204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192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245</v>
      </c>
      <c r="G146" s="245"/>
      <c r="H146" s="248">
        <v>-0.59999999999999998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6" customFormat="1">
      <c r="A147" s="16"/>
      <c r="B147" s="276"/>
      <c r="C147" s="277"/>
      <c r="D147" s="235" t="s">
        <v>204</v>
      </c>
      <c r="E147" s="278" t="s">
        <v>19</v>
      </c>
      <c r="F147" s="279" t="s">
        <v>246</v>
      </c>
      <c r="G147" s="277"/>
      <c r="H147" s="280">
        <v>12.956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6" t="s">
        <v>204</v>
      </c>
      <c r="AU147" s="286" t="s">
        <v>84</v>
      </c>
      <c r="AV147" s="16" t="s">
        <v>193</v>
      </c>
      <c r="AW147" s="16" t="s">
        <v>33</v>
      </c>
      <c r="AX147" s="16" t="s">
        <v>71</v>
      </c>
      <c r="AY147" s="286" t="s">
        <v>192</v>
      </c>
    </row>
    <row r="148" s="13" customFormat="1">
      <c r="A148" s="13"/>
      <c r="B148" s="233"/>
      <c r="C148" s="234"/>
      <c r="D148" s="235" t="s">
        <v>204</v>
      </c>
      <c r="E148" s="236" t="s">
        <v>19</v>
      </c>
      <c r="F148" s="237" t="s">
        <v>247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204</v>
      </c>
      <c r="AU148" s="243" t="s">
        <v>84</v>
      </c>
      <c r="AV148" s="13" t="s">
        <v>78</v>
      </c>
      <c r="AW148" s="13" t="s">
        <v>33</v>
      </c>
      <c r="AX148" s="13" t="s">
        <v>71</v>
      </c>
      <c r="AY148" s="243" t="s">
        <v>192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248</v>
      </c>
      <c r="G149" s="245"/>
      <c r="H149" s="248">
        <v>0.79400000000000004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4" customFormat="1">
      <c r="A150" s="14"/>
      <c r="B150" s="244"/>
      <c r="C150" s="245"/>
      <c r="D150" s="235" t="s">
        <v>204</v>
      </c>
      <c r="E150" s="246" t="s">
        <v>19</v>
      </c>
      <c r="F150" s="247" t="s">
        <v>249</v>
      </c>
      <c r="G150" s="245"/>
      <c r="H150" s="248">
        <v>0.12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204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192</v>
      </c>
    </row>
    <row r="151" s="16" customFormat="1">
      <c r="A151" s="16"/>
      <c r="B151" s="276"/>
      <c r="C151" s="277"/>
      <c r="D151" s="235" t="s">
        <v>204</v>
      </c>
      <c r="E151" s="278" t="s">
        <v>19</v>
      </c>
      <c r="F151" s="279" t="s">
        <v>246</v>
      </c>
      <c r="G151" s="277"/>
      <c r="H151" s="280">
        <v>0.91400000000000003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6" t="s">
        <v>204</v>
      </c>
      <c r="AU151" s="286" t="s">
        <v>84</v>
      </c>
      <c r="AV151" s="16" t="s">
        <v>193</v>
      </c>
      <c r="AW151" s="16" t="s">
        <v>33</v>
      </c>
      <c r="AX151" s="16" t="s">
        <v>71</v>
      </c>
      <c r="AY151" s="286" t="s">
        <v>192</v>
      </c>
    </row>
    <row r="152" s="15" customFormat="1">
      <c r="A152" s="15"/>
      <c r="B152" s="255"/>
      <c r="C152" s="256"/>
      <c r="D152" s="235" t="s">
        <v>204</v>
      </c>
      <c r="E152" s="257" t="s">
        <v>19</v>
      </c>
      <c r="F152" s="258" t="s">
        <v>210</v>
      </c>
      <c r="G152" s="256"/>
      <c r="H152" s="259">
        <v>13.869999999999999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204</v>
      </c>
      <c r="AU152" s="265" t="s">
        <v>84</v>
      </c>
      <c r="AV152" s="15" t="s">
        <v>200</v>
      </c>
      <c r="AW152" s="15" t="s">
        <v>33</v>
      </c>
      <c r="AX152" s="15" t="s">
        <v>78</v>
      </c>
      <c r="AY152" s="265" t="s">
        <v>192</v>
      </c>
    </row>
    <row r="153" s="2" customFormat="1" ht="16.5" customHeight="1">
      <c r="A153" s="41"/>
      <c r="B153" s="42"/>
      <c r="C153" s="215" t="s">
        <v>250</v>
      </c>
      <c r="D153" s="215" t="s">
        <v>195</v>
      </c>
      <c r="E153" s="216" t="s">
        <v>251</v>
      </c>
      <c r="F153" s="217" t="s">
        <v>252</v>
      </c>
      <c r="G153" s="218" t="s">
        <v>214</v>
      </c>
      <c r="H153" s="219">
        <v>10.48</v>
      </c>
      <c r="I153" s="220"/>
      <c r="J153" s="221">
        <f>ROUND(I153*H153,2)</f>
        <v>0</v>
      </c>
      <c r="K153" s="217" t="s">
        <v>199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0.00020000000000000001</v>
      </c>
      <c r="R153" s="224">
        <f>Q153*H153</f>
        <v>0.0020960000000000002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195</v>
      </c>
      <c r="AU153" s="226" t="s">
        <v>84</v>
      </c>
      <c r="AY153" s="20" t="s">
        <v>192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200</v>
      </c>
      <c r="BM153" s="226" t="s">
        <v>253</v>
      </c>
    </row>
    <row r="154" s="2" customFormat="1">
      <c r="A154" s="41"/>
      <c r="B154" s="42"/>
      <c r="C154" s="43"/>
      <c r="D154" s="228" t="s">
        <v>202</v>
      </c>
      <c r="E154" s="43"/>
      <c r="F154" s="229" t="s">
        <v>254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84</v>
      </c>
    </row>
    <row r="155" s="13" customFormat="1">
      <c r="A155" s="13"/>
      <c r="B155" s="233"/>
      <c r="C155" s="234"/>
      <c r="D155" s="235" t="s">
        <v>204</v>
      </c>
      <c r="E155" s="236" t="s">
        <v>19</v>
      </c>
      <c r="F155" s="237" t="s">
        <v>205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204</v>
      </c>
      <c r="AU155" s="243" t="s">
        <v>84</v>
      </c>
      <c r="AV155" s="13" t="s">
        <v>78</v>
      </c>
      <c r="AW155" s="13" t="s">
        <v>33</v>
      </c>
      <c r="AX155" s="13" t="s">
        <v>71</v>
      </c>
      <c r="AY155" s="243" t="s">
        <v>192</v>
      </c>
    </row>
    <row r="156" s="14" customFormat="1">
      <c r="A156" s="14"/>
      <c r="B156" s="244"/>
      <c r="C156" s="245"/>
      <c r="D156" s="235" t="s">
        <v>204</v>
      </c>
      <c r="E156" s="246" t="s">
        <v>19</v>
      </c>
      <c r="F156" s="247" t="s">
        <v>255</v>
      </c>
      <c r="G156" s="245"/>
      <c r="H156" s="248">
        <v>10.48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204</v>
      </c>
      <c r="AU156" s="254" t="s">
        <v>84</v>
      </c>
      <c r="AV156" s="14" t="s">
        <v>84</v>
      </c>
      <c r="AW156" s="14" t="s">
        <v>33</v>
      </c>
      <c r="AX156" s="14" t="s">
        <v>71</v>
      </c>
      <c r="AY156" s="254" t="s">
        <v>192</v>
      </c>
    </row>
    <row r="157" s="15" customFormat="1">
      <c r="A157" s="15"/>
      <c r="B157" s="255"/>
      <c r="C157" s="256"/>
      <c r="D157" s="235" t="s">
        <v>204</v>
      </c>
      <c r="E157" s="257" t="s">
        <v>19</v>
      </c>
      <c r="F157" s="258" t="s">
        <v>210</v>
      </c>
      <c r="G157" s="256"/>
      <c r="H157" s="259">
        <v>10.48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204</v>
      </c>
      <c r="AU157" s="265" t="s">
        <v>84</v>
      </c>
      <c r="AV157" s="15" t="s">
        <v>200</v>
      </c>
      <c r="AW157" s="15" t="s">
        <v>33</v>
      </c>
      <c r="AX157" s="15" t="s">
        <v>78</v>
      </c>
      <c r="AY157" s="265" t="s">
        <v>192</v>
      </c>
    </row>
    <row r="158" s="2" customFormat="1" ht="24.15" customHeight="1">
      <c r="A158" s="41"/>
      <c r="B158" s="42"/>
      <c r="C158" s="215" t="s">
        <v>215</v>
      </c>
      <c r="D158" s="215" t="s">
        <v>195</v>
      </c>
      <c r="E158" s="216" t="s">
        <v>256</v>
      </c>
      <c r="F158" s="217" t="s">
        <v>257</v>
      </c>
      <c r="G158" s="218" t="s">
        <v>239</v>
      </c>
      <c r="H158" s="219">
        <v>1.014</v>
      </c>
      <c r="I158" s="220"/>
      <c r="J158" s="221">
        <f>ROUND(I158*H158,2)</f>
        <v>0</v>
      </c>
      <c r="K158" s="217" t="s">
        <v>199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0.06232</v>
      </c>
      <c r="R158" s="224">
        <f>Q158*H158</f>
        <v>0.063192479999999995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200</v>
      </c>
      <c r="AT158" s="226" t="s">
        <v>195</v>
      </c>
      <c r="AU158" s="226" t="s">
        <v>84</v>
      </c>
      <c r="AY158" s="20" t="s">
        <v>192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200</v>
      </c>
      <c r="BM158" s="226" t="s">
        <v>258</v>
      </c>
    </row>
    <row r="159" s="2" customFormat="1">
      <c r="A159" s="41"/>
      <c r="B159" s="42"/>
      <c r="C159" s="43"/>
      <c r="D159" s="228" t="s">
        <v>202</v>
      </c>
      <c r="E159" s="43"/>
      <c r="F159" s="229" t="s">
        <v>259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202</v>
      </c>
      <c r="AU159" s="20" t="s">
        <v>84</v>
      </c>
    </row>
    <row r="160" s="13" customFormat="1">
      <c r="A160" s="13"/>
      <c r="B160" s="233"/>
      <c r="C160" s="234"/>
      <c r="D160" s="235" t="s">
        <v>204</v>
      </c>
      <c r="E160" s="236" t="s">
        <v>19</v>
      </c>
      <c r="F160" s="237" t="s">
        <v>205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204</v>
      </c>
      <c r="AU160" s="243" t="s">
        <v>84</v>
      </c>
      <c r="AV160" s="13" t="s">
        <v>78</v>
      </c>
      <c r="AW160" s="13" t="s">
        <v>33</v>
      </c>
      <c r="AX160" s="13" t="s">
        <v>71</v>
      </c>
      <c r="AY160" s="243" t="s">
        <v>192</v>
      </c>
    </row>
    <row r="161" s="13" customFormat="1">
      <c r="A161" s="13"/>
      <c r="B161" s="233"/>
      <c r="C161" s="234"/>
      <c r="D161" s="235" t="s">
        <v>204</v>
      </c>
      <c r="E161" s="236" t="s">
        <v>19</v>
      </c>
      <c r="F161" s="237" t="s">
        <v>260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204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192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261</v>
      </c>
      <c r="G162" s="245"/>
      <c r="H162" s="248">
        <v>1.014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1.014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236</v>
      </c>
      <c r="F164" s="213" t="s">
        <v>262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SUM(P165:P328)</f>
        <v>0</v>
      </c>
      <c r="Q164" s="207"/>
      <c r="R164" s="208">
        <f>SUM(R165:R328)</f>
        <v>2.6455548800000002</v>
      </c>
      <c r="S164" s="207"/>
      <c r="T164" s="209">
        <f>SUM(T165:T328)</f>
        <v>0.00044640000000000001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78</v>
      </c>
      <c r="AT164" s="211" t="s">
        <v>70</v>
      </c>
      <c r="AU164" s="211" t="s">
        <v>78</v>
      </c>
      <c r="AY164" s="210" t="s">
        <v>192</v>
      </c>
      <c r="BK164" s="212">
        <f>SUM(BK165:BK328)</f>
        <v>0</v>
      </c>
    </row>
    <row r="165" s="2" customFormat="1" ht="24.15" customHeight="1">
      <c r="A165" s="41"/>
      <c r="B165" s="42"/>
      <c r="C165" s="215" t="s">
        <v>263</v>
      </c>
      <c r="D165" s="215" t="s">
        <v>195</v>
      </c>
      <c r="E165" s="216" t="s">
        <v>264</v>
      </c>
      <c r="F165" s="217" t="s">
        <v>265</v>
      </c>
      <c r="G165" s="218" t="s">
        <v>239</v>
      </c>
      <c r="H165" s="219">
        <v>3.1699999999999999</v>
      </c>
      <c r="I165" s="220"/>
      <c r="J165" s="221">
        <f>ROUND(I165*H165,2)</f>
        <v>0</v>
      </c>
      <c r="K165" s="217" t="s">
        <v>199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0.0043800000000000002</v>
      </c>
      <c r="R165" s="224">
        <f>Q165*H165</f>
        <v>0.0138846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195</v>
      </c>
      <c r="AU165" s="226" t="s">
        <v>84</v>
      </c>
      <c r="AY165" s="20" t="s">
        <v>192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200</v>
      </c>
      <c r="BM165" s="226" t="s">
        <v>266</v>
      </c>
    </row>
    <row r="166" s="2" customFormat="1">
      <c r="A166" s="41"/>
      <c r="B166" s="42"/>
      <c r="C166" s="43"/>
      <c r="D166" s="228" t="s">
        <v>202</v>
      </c>
      <c r="E166" s="43"/>
      <c r="F166" s="229" t="s">
        <v>267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84</v>
      </c>
    </row>
    <row r="167" s="13" customFormat="1">
      <c r="A167" s="13"/>
      <c r="B167" s="233"/>
      <c r="C167" s="234"/>
      <c r="D167" s="235" t="s">
        <v>204</v>
      </c>
      <c r="E167" s="236" t="s">
        <v>19</v>
      </c>
      <c r="F167" s="237" t="s">
        <v>205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204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192</v>
      </c>
    </row>
    <row r="168" s="13" customFormat="1">
      <c r="A168" s="13"/>
      <c r="B168" s="233"/>
      <c r="C168" s="234"/>
      <c r="D168" s="235" t="s">
        <v>204</v>
      </c>
      <c r="E168" s="236" t="s">
        <v>19</v>
      </c>
      <c r="F168" s="237" t="s">
        <v>268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204</v>
      </c>
      <c r="AU168" s="243" t="s">
        <v>84</v>
      </c>
      <c r="AV168" s="13" t="s">
        <v>78</v>
      </c>
      <c r="AW168" s="13" t="s">
        <v>33</v>
      </c>
      <c r="AX168" s="13" t="s">
        <v>71</v>
      </c>
      <c r="AY168" s="243" t="s">
        <v>192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269</v>
      </c>
      <c r="G169" s="245"/>
      <c r="H169" s="248">
        <v>3.1699999999999999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3.1699999999999999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270</v>
      </c>
      <c r="D171" s="215" t="s">
        <v>195</v>
      </c>
      <c r="E171" s="216" t="s">
        <v>271</v>
      </c>
      <c r="F171" s="217" t="s">
        <v>272</v>
      </c>
      <c r="G171" s="218" t="s">
        <v>239</v>
      </c>
      <c r="H171" s="219">
        <v>3.1699999999999999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0.0030000000000000001</v>
      </c>
      <c r="R171" s="224">
        <f>Q171*H171</f>
        <v>0.0095099999999999994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200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200</v>
      </c>
      <c r="BM171" s="226" t="s">
        <v>273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274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3" customFormat="1">
      <c r="A173" s="13"/>
      <c r="B173" s="233"/>
      <c r="C173" s="234"/>
      <c r="D173" s="235" t="s">
        <v>204</v>
      </c>
      <c r="E173" s="236" t="s">
        <v>19</v>
      </c>
      <c r="F173" s="237" t="s">
        <v>205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204</v>
      </c>
      <c r="AU173" s="243" t="s">
        <v>84</v>
      </c>
      <c r="AV173" s="13" t="s">
        <v>78</v>
      </c>
      <c r="AW173" s="13" t="s">
        <v>33</v>
      </c>
      <c r="AX173" s="13" t="s">
        <v>71</v>
      </c>
      <c r="AY173" s="243" t="s">
        <v>192</v>
      </c>
    </row>
    <row r="174" s="13" customFormat="1">
      <c r="A174" s="13"/>
      <c r="B174" s="233"/>
      <c r="C174" s="234"/>
      <c r="D174" s="235" t="s">
        <v>204</v>
      </c>
      <c r="E174" s="236" t="s">
        <v>19</v>
      </c>
      <c r="F174" s="237" t="s">
        <v>268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204</v>
      </c>
      <c r="AU174" s="243" t="s">
        <v>84</v>
      </c>
      <c r="AV174" s="13" t="s">
        <v>78</v>
      </c>
      <c r="AW174" s="13" t="s">
        <v>33</v>
      </c>
      <c r="AX174" s="13" t="s">
        <v>71</v>
      </c>
      <c r="AY174" s="243" t="s">
        <v>192</v>
      </c>
    </row>
    <row r="175" s="14" customFormat="1">
      <c r="A175" s="14"/>
      <c r="B175" s="244"/>
      <c r="C175" s="245"/>
      <c r="D175" s="235" t="s">
        <v>204</v>
      </c>
      <c r="E175" s="246" t="s">
        <v>19</v>
      </c>
      <c r="F175" s="247" t="s">
        <v>269</v>
      </c>
      <c r="G175" s="245"/>
      <c r="H175" s="248">
        <v>3.1699999999999999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204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192</v>
      </c>
    </row>
    <row r="176" s="15" customFormat="1">
      <c r="A176" s="15"/>
      <c r="B176" s="255"/>
      <c r="C176" s="256"/>
      <c r="D176" s="235" t="s">
        <v>204</v>
      </c>
      <c r="E176" s="257" t="s">
        <v>19</v>
      </c>
      <c r="F176" s="258" t="s">
        <v>210</v>
      </c>
      <c r="G176" s="256"/>
      <c r="H176" s="259">
        <v>3.1699999999999999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204</v>
      </c>
      <c r="AU176" s="265" t="s">
        <v>84</v>
      </c>
      <c r="AV176" s="15" t="s">
        <v>200</v>
      </c>
      <c r="AW176" s="15" t="s">
        <v>33</v>
      </c>
      <c r="AX176" s="15" t="s">
        <v>78</v>
      </c>
      <c r="AY176" s="265" t="s">
        <v>192</v>
      </c>
    </row>
    <row r="177" s="2" customFormat="1" ht="24.15" customHeight="1">
      <c r="A177" s="41"/>
      <c r="B177" s="42"/>
      <c r="C177" s="215" t="s">
        <v>275</v>
      </c>
      <c r="D177" s="215" t="s">
        <v>195</v>
      </c>
      <c r="E177" s="216" t="s">
        <v>276</v>
      </c>
      <c r="F177" s="217" t="s">
        <v>277</v>
      </c>
      <c r="G177" s="218" t="s">
        <v>239</v>
      </c>
      <c r="H177" s="219">
        <v>37.101999999999997</v>
      </c>
      <c r="I177" s="220"/>
      <c r="J177" s="221">
        <f>ROUND(I177*H177,2)</f>
        <v>0</v>
      </c>
      <c r="K177" s="217" t="s">
        <v>199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0.017600000000000001</v>
      </c>
      <c r="R177" s="224">
        <f>Q177*H177</f>
        <v>0.6529952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195</v>
      </c>
      <c r="AU177" s="226" t="s">
        <v>84</v>
      </c>
      <c r="AY177" s="20" t="s">
        <v>192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84</v>
      </c>
      <c r="BK177" s="227">
        <f>ROUND(I177*H177,2)</f>
        <v>0</v>
      </c>
      <c r="BL177" s="20" t="s">
        <v>200</v>
      </c>
      <c r="BM177" s="226" t="s">
        <v>278</v>
      </c>
    </row>
    <row r="178" s="2" customFormat="1">
      <c r="A178" s="41"/>
      <c r="B178" s="42"/>
      <c r="C178" s="43"/>
      <c r="D178" s="228" t="s">
        <v>202</v>
      </c>
      <c r="E178" s="43"/>
      <c r="F178" s="229" t="s">
        <v>279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202</v>
      </c>
      <c r="AU178" s="20" t="s">
        <v>84</v>
      </c>
    </row>
    <row r="179" s="13" customFormat="1">
      <c r="A179" s="13"/>
      <c r="B179" s="233"/>
      <c r="C179" s="234"/>
      <c r="D179" s="235" t="s">
        <v>204</v>
      </c>
      <c r="E179" s="236" t="s">
        <v>19</v>
      </c>
      <c r="F179" s="237" t="s">
        <v>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204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192</v>
      </c>
    </row>
    <row r="180" s="13" customFormat="1">
      <c r="A180" s="13"/>
      <c r="B180" s="233"/>
      <c r="C180" s="234"/>
      <c r="D180" s="235" t="s">
        <v>204</v>
      </c>
      <c r="E180" s="236" t="s">
        <v>19</v>
      </c>
      <c r="F180" s="237" t="s">
        <v>280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204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192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281</v>
      </c>
      <c r="G181" s="245"/>
      <c r="H181" s="248">
        <v>2.6699999999999999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4" customFormat="1">
      <c r="A182" s="14"/>
      <c r="B182" s="244"/>
      <c r="C182" s="245"/>
      <c r="D182" s="235" t="s">
        <v>204</v>
      </c>
      <c r="E182" s="246" t="s">
        <v>19</v>
      </c>
      <c r="F182" s="247" t="s">
        <v>1364</v>
      </c>
      <c r="G182" s="245"/>
      <c r="H182" s="248">
        <v>2.2610000000000001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204</v>
      </c>
      <c r="AU182" s="254" t="s">
        <v>84</v>
      </c>
      <c r="AV182" s="14" t="s">
        <v>84</v>
      </c>
      <c r="AW182" s="14" t="s">
        <v>33</v>
      </c>
      <c r="AX182" s="14" t="s">
        <v>71</v>
      </c>
      <c r="AY182" s="254" t="s">
        <v>192</v>
      </c>
    </row>
    <row r="183" s="13" customFormat="1">
      <c r="A183" s="13"/>
      <c r="B183" s="233"/>
      <c r="C183" s="234"/>
      <c r="D183" s="235" t="s">
        <v>204</v>
      </c>
      <c r="E183" s="236" t="s">
        <v>19</v>
      </c>
      <c r="F183" s="237" t="s">
        <v>282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204</v>
      </c>
      <c r="AU183" s="243" t="s">
        <v>84</v>
      </c>
      <c r="AV183" s="13" t="s">
        <v>78</v>
      </c>
      <c r="AW183" s="13" t="s">
        <v>33</v>
      </c>
      <c r="AX183" s="13" t="s">
        <v>71</v>
      </c>
      <c r="AY183" s="243" t="s">
        <v>192</v>
      </c>
    </row>
    <row r="184" s="14" customFormat="1">
      <c r="A184" s="14"/>
      <c r="B184" s="244"/>
      <c r="C184" s="245"/>
      <c r="D184" s="235" t="s">
        <v>204</v>
      </c>
      <c r="E184" s="246" t="s">
        <v>19</v>
      </c>
      <c r="F184" s="247" t="s">
        <v>283</v>
      </c>
      <c r="G184" s="245"/>
      <c r="H184" s="248">
        <v>13.079000000000001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204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192</v>
      </c>
    </row>
    <row r="185" s="14" customFormat="1">
      <c r="A185" s="14"/>
      <c r="B185" s="244"/>
      <c r="C185" s="245"/>
      <c r="D185" s="235" t="s">
        <v>204</v>
      </c>
      <c r="E185" s="246" t="s">
        <v>19</v>
      </c>
      <c r="F185" s="247" t="s">
        <v>284</v>
      </c>
      <c r="G185" s="245"/>
      <c r="H185" s="248">
        <v>0.54900000000000004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204</v>
      </c>
      <c r="AU185" s="254" t="s">
        <v>84</v>
      </c>
      <c r="AV185" s="14" t="s">
        <v>84</v>
      </c>
      <c r="AW185" s="14" t="s">
        <v>33</v>
      </c>
      <c r="AX185" s="14" t="s">
        <v>71</v>
      </c>
      <c r="AY185" s="254" t="s">
        <v>192</v>
      </c>
    </row>
    <row r="186" s="13" customFormat="1">
      <c r="A186" s="13"/>
      <c r="B186" s="233"/>
      <c r="C186" s="234"/>
      <c r="D186" s="235" t="s">
        <v>204</v>
      </c>
      <c r="E186" s="236" t="s">
        <v>19</v>
      </c>
      <c r="F186" s="237" t="s">
        <v>1365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204</v>
      </c>
      <c r="AU186" s="243" t="s">
        <v>84</v>
      </c>
      <c r="AV186" s="13" t="s">
        <v>78</v>
      </c>
      <c r="AW186" s="13" t="s">
        <v>33</v>
      </c>
      <c r="AX186" s="13" t="s">
        <v>71</v>
      </c>
      <c r="AY186" s="243" t="s">
        <v>192</v>
      </c>
    </row>
    <row r="187" s="14" customFormat="1">
      <c r="A187" s="14"/>
      <c r="B187" s="244"/>
      <c r="C187" s="245"/>
      <c r="D187" s="235" t="s">
        <v>204</v>
      </c>
      <c r="E187" s="246" t="s">
        <v>19</v>
      </c>
      <c r="F187" s="247" t="s">
        <v>1366</v>
      </c>
      <c r="G187" s="245"/>
      <c r="H187" s="248">
        <v>16.309000000000001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204</v>
      </c>
      <c r="AU187" s="254" t="s">
        <v>84</v>
      </c>
      <c r="AV187" s="14" t="s">
        <v>84</v>
      </c>
      <c r="AW187" s="14" t="s">
        <v>33</v>
      </c>
      <c r="AX187" s="14" t="s">
        <v>71</v>
      </c>
      <c r="AY187" s="254" t="s">
        <v>192</v>
      </c>
    </row>
    <row r="188" s="13" customFormat="1">
      <c r="A188" s="13"/>
      <c r="B188" s="233"/>
      <c r="C188" s="234"/>
      <c r="D188" s="235" t="s">
        <v>204</v>
      </c>
      <c r="E188" s="236" t="s">
        <v>19</v>
      </c>
      <c r="F188" s="237" t="s">
        <v>1367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204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192</v>
      </c>
    </row>
    <row r="189" s="14" customFormat="1">
      <c r="A189" s="14"/>
      <c r="B189" s="244"/>
      <c r="C189" s="245"/>
      <c r="D189" s="235" t="s">
        <v>204</v>
      </c>
      <c r="E189" s="246" t="s">
        <v>19</v>
      </c>
      <c r="F189" s="247" t="s">
        <v>1368</v>
      </c>
      <c r="G189" s="245"/>
      <c r="H189" s="248">
        <v>2.234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204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192</v>
      </c>
    </row>
    <row r="190" s="15" customFormat="1">
      <c r="A190" s="15"/>
      <c r="B190" s="255"/>
      <c r="C190" s="256"/>
      <c r="D190" s="235" t="s">
        <v>204</v>
      </c>
      <c r="E190" s="257" t="s">
        <v>19</v>
      </c>
      <c r="F190" s="258" t="s">
        <v>210</v>
      </c>
      <c r="G190" s="256"/>
      <c r="H190" s="259">
        <v>37.102000000000004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204</v>
      </c>
      <c r="AU190" s="265" t="s">
        <v>84</v>
      </c>
      <c r="AV190" s="15" t="s">
        <v>200</v>
      </c>
      <c r="AW190" s="15" t="s">
        <v>33</v>
      </c>
      <c r="AX190" s="15" t="s">
        <v>78</v>
      </c>
      <c r="AY190" s="265" t="s">
        <v>192</v>
      </c>
    </row>
    <row r="191" s="2" customFormat="1" ht="16.5" customHeight="1">
      <c r="A191" s="41"/>
      <c r="B191" s="42"/>
      <c r="C191" s="215" t="s">
        <v>8</v>
      </c>
      <c r="D191" s="215" t="s">
        <v>195</v>
      </c>
      <c r="E191" s="216" t="s">
        <v>285</v>
      </c>
      <c r="F191" s="217" t="s">
        <v>286</v>
      </c>
      <c r="G191" s="218" t="s">
        <v>239</v>
      </c>
      <c r="H191" s="219">
        <v>23.646999999999998</v>
      </c>
      <c r="I191" s="220"/>
      <c r="J191" s="221">
        <f>ROUND(I191*H191,2)</f>
        <v>0</v>
      </c>
      <c r="K191" s="217" t="s">
        <v>199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0.00020000000000000001</v>
      </c>
      <c r="R191" s="224">
        <f>Q191*H191</f>
        <v>0.0047293999999999999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200</v>
      </c>
      <c r="AT191" s="226" t="s">
        <v>195</v>
      </c>
      <c r="AU191" s="226" t="s">
        <v>84</v>
      </c>
      <c r="AY191" s="20" t="s">
        <v>192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84</v>
      </c>
      <c r="BK191" s="227">
        <f>ROUND(I191*H191,2)</f>
        <v>0</v>
      </c>
      <c r="BL191" s="20" t="s">
        <v>200</v>
      </c>
      <c r="BM191" s="226" t="s">
        <v>287</v>
      </c>
    </row>
    <row r="192" s="2" customFormat="1">
      <c r="A192" s="41"/>
      <c r="B192" s="42"/>
      <c r="C192" s="43"/>
      <c r="D192" s="228" t="s">
        <v>202</v>
      </c>
      <c r="E192" s="43"/>
      <c r="F192" s="229" t="s">
        <v>288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202</v>
      </c>
      <c r="AU192" s="20" t="s">
        <v>84</v>
      </c>
    </row>
    <row r="193" s="13" customFormat="1">
      <c r="A193" s="13"/>
      <c r="B193" s="233"/>
      <c r="C193" s="234"/>
      <c r="D193" s="235" t="s">
        <v>204</v>
      </c>
      <c r="E193" s="236" t="s">
        <v>19</v>
      </c>
      <c r="F193" s="237" t="s">
        <v>205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204</v>
      </c>
      <c r="AU193" s="243" t="s">
        <v>84</v>
      </c>
      <c r="AV193" s="13" t="s">
        <v>78</v>
      </c>
      <c r="AW193" s="13" t="s">
        <v>33</v>
      </c>
      <c r="AX193" s="13" t="s">
        <v>71</v>
      </c>
      <c r="AY193" s="243" t="s">
        <v>192</v>
      </c>
    </row>
    <row r="194" s="13" customFormat="1">
      <c r="A194" s="13"/>
      <c r="B194" s="233"/>
      <c r="C194" s="234"/>
      <c r="D194" s="235" t="s">
        <v>204</v>
      </c>
      <c r="E194" s="236" t="s">
        <v>19</v>
      </c>
      <c r="F194" s="237" t="s">
        <v>280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204</v>
      </c>
      <c r="AU194" s="243" t="s">
        <v>84</v>
      </c>
      <c r="AV194" s="13" t="s">
        <v>78</v>
      </c>
      <c r="AW194" s="13" t="s">
        <v>33</v>
      </c>
      <c r="AX194" s="13" t="s">
        <v>71</v>
      </c>
      <c r="AY194" s="243" t="s">
        <v>192</v>
      </c>
    </row>
    <row r="195" s="14" customFormat="1">
      <c r="A195" s="14"/>
      <c r="B195" s="244"/>
      <c r="C195" s="245"/>
      <c r="D195" s="235" t="s">
        <v>204</v>
      </c>
      <c r="E195" s="246" t="s">
        <v>19</v>
      </c>
      <c r="F195" s="247" t="s">
        <v>289</v>
      </c>
      <c r="G195" s="245"/>
      <c r="H195" s="248">
        <v>3.21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204</v>
      </c>
      <c r="AU195" s="254" t="s">
        <v>84</v>
      </c>
      <c r="AV195" s="14" t="s">
        <v>84</v>
      </c>
      <c r="AW195" s="14" t="s">
        <v>33</v>
      </c>
      <c r="AX195" s="14" t="s">
        <v>71</v>
      </c>
      <c r="AY195" s="254" t="s">
        <v>192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290</v>
      </c>
      <c r="G196" s="245"/>
      <c r="H196" s="248">
        <v>-1.1819999999999999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291</v>
      </c>
      <c r="G197" s="245"/>
      <c r="H197" s="248">
        <v>1.8340000000000001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3" customFormat="1">
      <c r="A198" s="13"/>
      <c r="B198" s="233"/>
      <c r="C198" s="234"/>
      <c r="D198" s="235" t="s">
        <v>204</v>
      </c>
      <c r="E198" s="236" t="s">
        <v>19</v>
      </c>
      <c r="F198" s="237" t="s">
        <v>268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204</v>
      </c>
      <c r="AU198" s="243" t="s">
        <v>84</v>
      </c>
      <c r="AV198" s="13" t="s">
        <v>78</v>
      </c>
      <c r="AW198" s="13" t="s">
        <v>33</v>
      </c>
      <c r="AX198" s="13" t="s">
        <v>71</v>
      </c>
      <c r="AY198" s="243" t="s">
        <v>192</v>
      </c>
    </row>
    <row r="199" s="14" customFormat="1">
      <c r="A199" s="14"/>
      <c r="B199" s="244"/>
      <c r="C199" s="245"/>
      <c r="D199" s="235" t="s">
        <v>204</v>
      </c>
      <c r="E199" s="246" t="s">
        <v>19</v>
      </c>
      <c r="F199" s="247" t="s">
        <v>292</v>
      </c>
      <c r="G199" s="245"/>
      <c r="H199" s="248">
        <v>14.869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204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192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243</v>
      </c>
      <c r="G200" s="245"/>
      <c r="H200" s="248">
        <v>-1.627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293</v>
      </c>
      <c r="G201" s="245"/>
      <c r="H201" s="248">
        <v>0.26700000000000002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4" customFormat="1">
      <c r="A202" s="14"/>
      <c r="B202" s="244"/>
      <c r="C202" s="245"/>
      <c r="D202" s="235" t="s">
        <v>204</v>
      </c>
      <c r="E202" s="246" t="s">
        <v>19</v>
      </c>
      <c r="F202" s="247" t="s">
        <v>244</v>
      </c>
      <c r="G202" s="245"/>
      <c r="H202" s="248">
        <v>2.2530000000000001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204</v>
      </c>
      <c r="AU202" s="254" t="s">
        <v>84</v>
      </c>
      <c r="AV202" s="14" t="s">
        <v>84</v>
      </c>
      <c r="AW202" s="14" t="s">
        <v>33</v>
      </c>
      <c r="AX202" s="14" t="s">
        <v>71</v>
      </c>
      <c r="AY202" s="254" t="s">
        <v>192</v>
      </c>
    </row>
    <row r="203" s="14" customFormat="1">
      <c r="A203" s="14"/>
      <c r="B203" s="244"/>
      <c r="C203" s="245"/>
      <c r="D203" s="235" t="s">
        <v>204</v>
      </c>
      <c r="E203" s="246" t="s">
        <v>19</v>
      </c>
      <c r="F203" s="247" t="s">
        <v>245</v>
      </c>
      <c r="G203" s="245"/>
      <c r="H203" s="248">
        <v>-0.59999999999999998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204</v>
      </c>
      <c r="AU203" s="254" t="s">
        <v>84</v>
      </c>
      <c r="AV203" s="14" t="s">
        <v>84</v>
      </c>
      <c r="AW203" s="14" t="s">
        <v>33</v>
      </c>
      <c r="AX203" s="14" t="s">
        <v>71</v>
      </c>
      <c r="AY203" s="254" t="s">
        <v>192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294</v>
      </c>
      <c r="G204" s="245"/>
      <c r="H204" s="248">
        <v>0.024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295</v>
      </c>
      <c r="G205" s="245"/>
      <c r="H205" s="248">
        <v>0.114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296</v>
      </c>
      <c r="G206" s="245"/>
      <c r="H206" s="248">
        <v>0.085000000000000006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297</v>
      </c>
      <c r="G207" s="245"/>
      <c r="H207" s="248">
        <v>0.025999999999999999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4" customFormat="1">
      <c r="A208" s="14"/>
      <c r="B208" s="244"/>
      <c r="C208" s="245"/>
      <c r="D208" s="235" t="s">
        <v>204</v>
      </c>
      <c r="E208" s="246" t="s">
        <v>19</v>
      </c>
      <c r="F208" s="247" t="s">
        <v>294</v>
      </c>
      <c r="G208" s="245"/>
      <c r="H208" s="248">
        <v>0.024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204</v>
      </c>
      <c r="AU208" s="254" t="s">
        <v>84</v>
      </c>
      <c r="AV208" s="14" t="s">
        <v>84</v>
      </c>
      <c r="AW208" s="14" t="s">
        <v>33</v>
      </c>
      <c r="AX208" s="14" t="s">
        <v>71</v>
      </c>
      <c r="AY208" s="254" t="s">
        <v>192</v>
      </c>
    </row>
    <row r="209" s="13" customFormat="1">
      <c r="A209" s="13"/>
      <c r="B209" s="233"/>
      <c r="C209" s="234"/>
      <c r="D209" s="235" t="s">
        <v>204</v>
      </c>
      <c r="E209" s="236" t="s">
        <v>19</v>
      </c>
      <c r="F209" s="237" t="s">
        <v>282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204</v>
      </c>
      <c r="AU209" s="243" t="s">
        <v>84</v>
      </c>
      <c r="AV209" s="13" t="s">
        <v>78</v>
      </c>
      <c r="AW209" s="13" t="s">
        <v>33</v>
      </c>
      <c r="AX209" s="13" t="s">
        <v>71</v>
      </c>
      <c r="AY209" s="243" t="s">
        <v>192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298</v>
      </c>
      <c r="G210" s="245"/>
      <c r="H210" s="248">
        <v>4.7949999999999999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4" customFormat="1">
      <c r="A211" s="14"/>
      <c r="B211" s="244"/>
      <c r="C211" s="245"/>
      <c r="D211" s="235" t="s">
        <v>204</v>
      </c>
      <c r="E211" s="246" t="s">
        <v>19</v>
      </c>
      <c r="F211" s="247" t="s">
        <v>299</v>
      </c>
      <c r="G211" s="245"/>
      <c r="H211" s="248">
        <v>-0.44500000000000001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204</v>
      </c>
      <c r="AU211" s="254" t="s">
        <v>84</v>
      </c>
      <c r="AV211" s="14" t="s">
        <v>84</v>
      </c>
      <c r="AW211" s="14" t="s">
        <v>33</v>
      </c>
      <c r="AX211" s="14" t="s">
        <v>71</v>
      </c>
      <c r="AY211" s="254" t="s">
        <v>192</v>
      </c>
    </row>
    <row r="212" s="15" customFormat="1">
      <c r="A212" s="15"/>
      <c r="B212" s="255"/>
      <c r="C212" s="256"/>
      <c r="D212" s="235" t="s">
        <v>204</v>
      </c>
      <c r="E212" s="257" t="s">
        <v>19</v>
      </c>
      <c r="F212" s="258" t="s">
        <v>210</v>
      </c>
      <c r="G212" s="256"/>
      <c r="H212" s="259">
        <v>23.647000000000006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204</v>
      </c>
      <c r="AU212" s="265" t="s">
        <v>84</v>
      </c>
      <c r="AV212" s="15" t="s">
        <v>200</v>
      </c>
      <c r="AW212" s="15" t="s">
        <v>33</v>
      </c>
      <c r="AX212" s="15" t="s">
        <v>78</v>
      </c>
      <c r="AY212" s="265" t="s">
        <v>192</v>
      </c>
    </row>
    <row r="213" s="2" customFormat="1" ht="16.5" customHeight="1">
      <c r="A213" s="41"/>
      <c r="B213" s="42"/>
      <c r="C213" s="215" t="s">
        <v>300</v>
      </c>
      <c r="D213" s="215" t="s">
        <v>195</v>
      </c>
      <c r="E213" s="216" t="s">
        <v>301</v>
      </c>
      <c r="F213" s="217" t="s">
        <v>302</v>
      </c>
      <c r="G213" s="218" t="s">
        <v>239</v>
      </c>
      <c r="H213" s="219">
        <v>23.646999999999998</v>
      </c>
      <c r="I213" s="220"/>
      <c r="J213" s="221">
        <f>ROUND(I213*H213,2)</f>
        <v>0</v>
      </c>
      <c r="K213" s="217" t="s">
        <v>199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0.00025999999999999998</v>
      </c>
      <c r="R213" s="224">
        <f>Q213*H213</f>
        <v>0.0061482199999999994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200</v>
      </c>
      <c r="AT213" s="226" t="s">
        <v>195</v>
      </c>
      <c r="AU213" s="226" t="s">
        <v>84</v>
      </c>
      <c r="AY213" s="20" t="s">
        <v>192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84</v>
      </c>
      <c r="BK213" s="227">
        <f>ROUND(I213*H213,2)</f>
        <v>0</v>
      </c>
      <c r="BL213" s="20" t="s">
        <v>200</v>
      </c>
      <c r="BM213" s="226" t="s">
        <v>303</v>
      </c>
    </row>
    <row r="214" s="2" customFormat="1">
      <c r="A214" s="41"/>
      <c r="B214" s="42"/>
      <c r="C214" s="43"/>
      <c r="D214" s="228" t="s">
        <v>202</v>
      </c>
      <c r="E214" s="43"/>
      <c r="F214" s="229" t="s">
        <v>304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202</v>
      </c>
      <c r="AU214" s="20" t="s">
        <v>84</v>
      </c>
    </row>
    <row r="215" s="13" customFormat="1">
      <c r="A215" s="13"/>
      <c r="B215" s="233"/>
      <c r="C215" s="234"/>
      <c r="D215" s="235" t="s">
        <v>204</v>
      </c>
      <c r="E215" s="236" t="s">
        <v>19</v>
      </c>
      <c r="F215" s="237" t="s">
        <v>205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204</v>
      </c>
      <c r="AU215" s="243" t="s">
        <v>84</v>
      </c>
      <c r="AV215" s="13" t="s">
        <v>78</v>
      </c>
      <c r="AW215" s="13" t="s">
        <v>33</v>
      </c>
      <c r="AX215" s="13" t="s">
        <v>71</v>
      </c>
      <c r="AY215" s="243" t="s">
        <v>192</v>
      </c>
    </row>
    <row r="216" s="13" customFormat="1">
      <c r="A216" s="13"/>
      <c r="B216" s="233"/>
      <c r="C216" s="234"/>
      <c r="D216" s="235" t="s">
        <v>204</v>
      </c>
      <c r="E216" s="236" t="s">
        <v>19</v>
      </c>
      <c r="F216" s="237" t="s">
        <v>280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204</v>
      </c>
      <c r="AU216" s="243" t="s">
        <v>84</v>
      </c>
      <c r="AV216" s="13" t="s">
        <v>78</v>
      </c>
      <c r="AW216" s="13" t="s">
        <v>33</v>
      </c>
      <c r="AX216" s="13" t="s">
        <v>71</v>
      </c>
      <c r="AY216" s="243" t="s">
        <v>192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289</v>
      </c>
      <c r="G217" s="245"/>
      <c r="H217" s="248">
        <v>3.21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4" customFormat="1">
      <c r="A218" s="14"/>
      <c r="B218" s="244"/>
      <c r="C218" s="245"/>
      <c r="D218" s="235" t="s">
        <v>204</v>
      </c>
      <c r="E218" s="246" t="s">
        <v>19</v>
      </c>
      <c r="F218" s="247" t="s">
        <v>290</v>
      </c>
      <c r="G218" s="245"/>
      <c r="H218" s="248">
        <v>-1.1819999999999999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204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192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291</v>
      </c>
      <c r="G219" s="245"/>
      <c r="H219" s="248">
        <v>1.8340000000000001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3" customFormat="1">
      <c r="A220" s="13"/>
      <c r="B220" s="233"/>
      <c r="C220" s="234"/>
      <c r="D220" s="235" t="s">
        <v>204</v>
      </c>
      <c r="E220" s="236" t="s">
        <v>19</v>
      </c>
      <c r="F220" s="237" t="s">
        <v>268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204</v>
      </c>
      <c r="AU220" s="243" t="s">
        <v>84</v>
      </c>
      <c r="AV220" s="13" t="s">
        <v>78</v>
      </c>
      <c r="AW220" s="13" t="s">
        <v>33</v>
      </c>
      <c r="AX220" s="13" t="s">
        <v>71</v>
      </c>
      <c r="AY220" s="243" t="s">
        <v>192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292</v>
      </c>
      <c r="G221" s="245"/>
      <c r="H221" s="248">
        <v>14.869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4" customFormat="1">
      <c r="A222" s="14"/>
      <c r="B222" s="244"/>
      <c r="C222" s="245"/>
      <c r="D222" s="235" t="s">
        <v>204</v>
      </c>
      <c r="E222" s="246" t="s">
        <v>19</v>
      </c>
      <c r="F222" s="247" t="s">
        <v>243</v>
      </c>
      <c r="G222" s="245"/>
      <c r="H222" s="248">
        <v>-1.627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204</v>
      </c>
      <c r="AU222" s="254" t="s">
        <v>84</v>
      </c>
      <c r="AV222" s="14" t="s">
        <v>84</v>
      </c>
      <c r="AW222" s="14" t="s">
        <v>33</v>
      </c>
      <c r="AX222" s="14" t="s">
        <v>71</v>
      </c>
      <c r="AY222" s="254" t="s">
        <v>192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293</v>
      </c>
      <c r="G223" s="245"/>
      <c r="H223" s="248">
        <v>0.26700000000000002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244</v>
      </c>
      <c r="G224" s="245"/>
      <c r="H224" s="248">
        <v>2.2530000000000001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245</v>
      </c>
      <c r="G225" s="245"/>
      <c r="H225" s="248">
        <v>-0.59999999999999998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4" customFormat="1">
      <c r="A226" s="14"/>
      <c r="B226" s="244"/>
      <c r="C226" s="245"/>
      <c r="D226" s="235" t="s">
        <v>204</v>
      </c>
      <c r="E226" s="246" t="s">
        <v>19</v>
      </c>
      <c r="F226" s="247" t="s">
        <v>294</v>
      </c>
      <c r="G226" s="245"/>
      <c r="H226" s="248">
        <v>0.024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204</v>
      </c>
      <c r="AU226" s="254" t="s">
        <v>84</v>
      </c>
      <c r="AV226" s="14" t="s">
        <v>84</v>
      </c>
      <c r="AW226" s="14" t="s">
        <v>33</v>
      </c>
      <c r="AX226" s="14" t="s">
        <v>71</v>
      </c>
      <c r="AY226" s="254" t="s">
        <v>192</v>
      </c>
    </row>
    <row r="227" s="14" customFormat="1">
      <c r="A227" s="14"/>
      <c r="B227" s="244"/>
      <c r="C227" s="245"/>
      <c r="D227" s="235" t="s">
        <v>204</v>
      </c>
      <c r="E227" s="246" t="s">
        <v>19</v>
      </c>
      <c r="F227" s="247" t="s">
        <v>295</v>
      </c>
      <c r="G227" s="245"/>
      <c r="H227" s="248">
        <v>0.114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204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192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296</v>
      </c>
      <c r="G228" s="245"/>
      <c r="H228" s="248">
        <v>0.085000000000000006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4" customFormat="1">
      <c r="A229" s="14"/>
      <c r="B229" s="244"/>
      <c r="C229" s="245"/>
      <c r="D229" s="235" t="s">
        <v>204</v>
      </c>
      <c r="E229" s="246" t="s">
        <v>19</v>
      </c>
      <c r="F229" s="247" t="s">
        <v>297</v>
      </c>
      <c r="G229" s="245"/>
      <c r="H229" s="248">
        <v>0.025999999999999999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204</v>
      </c>
      <c r="AU229" s="254" t="s">
        <v>84</v>
      </c>
      <c r="AV229" s="14" t="s">
        <v>84</v>
      </c>
      <c r="AW229" s="14" t="s">
        <v>33</v>
      </c>
      <c r="AX229" s="14" t="s">
        <v>71</v>
      </c>
      <c r="AY229" s="254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294</v>
      </c>
      <c r="G230" s="245"/>
      <c r="H230" s="248">
        <v>0.024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3" customFormat="1">
      <c r="A231" s="13"/>
      <c r="B231" s="233"/>
      <c r="C231" s="234"/>
      <c r="D231" s="235" t="s">
        <v>204</v>
      </c>
      <c r="E231" s="236" t="s">
        <v>19</v>
      </c>
      <c r="F231" s="237" t="s">
        <v>282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204</v>
      </c>
      <c r="AU231" s="243" t="s">
        <v>84</v>
      </c>
      <c r="AV231" s="13" t="s">
        <v>78</v>
      </c>
      <c r="AW231" s="13" t="s">
        <v>33</v>
      </c>
      <c r="AX231" s="13" t="s">
        <v>71</v>
      </c>
      <c r="AY231" s="243" t="s">
        <v>192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298</v>
      </c>
      <c r="G232" s="245"/>
      <c r="H232" s="248">
        <v>4.7949999999999999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4" customFormat="1">
      <c r="A233" s="14"/>
      <c r="B233" s="244"/>
      <c r="C233" s="245"/>
      <c r="D233" s="235" t="s">
        <v>204</v>
      </c>
      <c r="E233" s="246" t="s">
        <v>19</v>
      </c>
      <c r="F233" s="247" t="s">
        <v>299</v>
      </c>
      <c r="G233" s="245"/>
      <c r="H233" s="248">
        <v>-0.44500000000000001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204</v>
      </c>
      <c r="AU233" s="254" t="s">
        <v>84</v>
      </c>
      <c r="AV233" s="14" t="s">
        <v>84</v>
      </c>
      <c r="AW233" s="14" t="s">
        <v>33</v>
      </c>
      <c r="AX233" s="14" t="s">
        <v>71</v>
      </c>
      <c r="AY233" s="254" t="s">
        <v>192</v>
      </c>
    </row>
    <row r="234" s="15" customFormat="1">
      <c r="A234" s="15"/>
      <c r="B234" s="255"/>
      <c r="C234" s="256"/>
      <c r="D234" s="235" t="s">
        <v>204</v>
      </c>
      <c r="E234" s="257" t="s">
        <v>19</v>
      </c>
      <c r="F234" s="258" t="s">
        <v>210</v>
      </c>
      <c r="G234" s="256"/>
      <c r="H234" s="259">
        <v>23.647000000000006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204</v>
      </c>
      <c r="AU234" s="265" t="s">
        <v>84</v>
      </c>
      <c r="AV234" s="15" t="s">
        <v>200</v>
      </c>
      <c r="AW234" s="15" t="s">
        <v>33</v>
      </c>
      <c r="AX234" s="15" t="s">
        <v>78</v>
      </c>
      <c r="AY234" s="265" t="s">
        <v>192</v>
      </c>
    </row>
    <row r="235" s="2" customFormat="1" ht="24.15" customHeight="1">
      <c r="A235" s="41"/>
      <c r="B235" s="42"/>
      <c r="C235" s="215" t="s">
        <v>305</v>
      </c>
      <c r="D235" s="215" t="s">
        <v>195</v>
      </c>
      <c r="E235" s="216" t="s">
        <v>306</v>
      </c>
      <c r="F235" s="217" t="s">
        <v>307</v>
      </c>
      <c r="G235" s="218" t="s">
        <v>239</v>
      </c>
      <c r="H235" s="219">
        <v>23.646999999999998</v>
      </c>
      <c r="I235" s="220"/>
      <c r="J235" s="221">
        <f>ROUND(I235*H235,2)</f>
        <v>0</v>
      </c>
      <c r="K235" s="217" t="s">
        <v>199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0.0043800000000000002</v>
      </c>
      <c r="R235" s="224">
        <f>Q235*H235</f>
        <v>0.10357386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200</v>
      </c>
      <c r="AT235" s="226" t="s">
        <v>195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200</v>
      </c>
      <c r="BM235" s="226" t="s">
        <v>308</v>
      </c>
    </row>
    <row r="236" s="2" customFormat="1">
      <c r="A236" s="41"/>
      <c r="B236" s="42"/>
      <c r="C236" s="43"/>
      <c r="D236" s="228" t="s">
        <v>202</v>
      </c>
      <c r="E236" s="43"/>
      <c r="F236" s="229" t="s">
        <v>309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202</v>
      </c>
      <c r="AU236" s="20" t="s">
        <v>84</v>
      </c>
    </row>
    <row r="237" s="13" customFormat="1">
      <c r="A237" s="13"/>
      <c r="B237" s="233"/>
      <c r="C237" s="234"/>
      <c r="D237" s="235" t="s">
        <v>204</v>
      </c>
      <c r="E237" s="236" t="s">
        <v>19</v>
      </c>
      <c r="F237" s="237" t="s">
        <v>205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204</v>
      </c>
      <c r="AU237" s="243" t="s">
        <v>84</v>
      </c>
      <c r="AV237" s="13" t="s">
        <v>78</v>
      </c>
      <c r="AW237" s="13" t="s">
        <v>33</v>
      </c>
      <c r="AX237" s="13" t="s">
        <v>71</v>
      </c>
      <c r="AY237" s="243" t="s">
        <v>192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280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289</v>
      </c>
      <c r="G239" s="245"/>
      <c r="H239" s="248">
        <v>3.21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4" customFormat="1">
      <c r="A240" s="14"/>
      <c r="B240" s="244"/>
      <c r="C240" s="245"/>
      <c r="D240" s="235" t="s">
        <v>204</v>
      </c>
      <c r="E240" s="246" t="s">
        <v>19</v>
      </c>
      <c r="F240" s="247" t="s">
        <v>290</v>
      </c>
      <c r="G240" s="245"/>
      <c r="H240" s="248">
        <v>-1.1819999999999999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204</v>
      </c>
      <c r="AU240" s="254" t="s">
        <v>84</v>
      </c>
      <c r="AV240" s="14" t="s">
        <v>84</v>
      </c>
      <c r="AW240" s="14" t="s">
        <v>33</v>
      </c>
      <c r="AX240" s="14" t="s">
        <v>71</v>
      </c>
      <c r="AY240" s="254" t="s">
        <v>192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291</v>
      </c>
      <c r="G241" s="245"/>
      <c r="H241" s="248">
        <v>1.8340000000000001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268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292</v>
      </c>
      <c r="G243" s="245"/>
      <c r="H243" s="248">
        <v>14.869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243</v>
      </c>
      <c r="G244" s="245"/>
      <c r="H244" s="248">
        <v>-1.627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4" customFormat="1">
      <c r="A245" s="14"/>
      <c r="B245" s="244"/>
      <c r="C245" s="245"/>
      <c r="D245" s="235" t="s">
        <v>204</v>
      </c>
      <c r="E245" s="246" t="s">
        <v>19</v>
      </c>
      <c r="F245" s="247" t="s">
        <v>293</v>
      </c>
      <c r="G245" s="245"/>
      <c r="H245" s="248">
        <v>0.26700000000000002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204</v>
      </c>
      <c r="AU245" s="254" t="s">
        <v>84</v>
      </c>
      <c r="AV245" s="14" t="s">
        <v>84</v>
      </c>
      <c r="AW245" s="14" t="s">
        <v>33</v>
      </c>
      <c r="AX245" s="14" t="s">
        <v>71</v>
      </c>
      <c r="AY245" s="254" t="s">
        <v>192</v>
      </c>
    </row>
    <row r="246" s="14" customFormat="1">
      <c r="A246" s="14"/>
      <c r="B246" s="244"/>
      <c r="C246" s="245"/>
      <c r="D246" s="235" t="s">
        <v>204</v>
      </c>
      <c r="E246" s="246" t="s">
        <v>19</v>
      </c>
      <c r="F246" s="247" t="s">
        <v>244</v>
      </c>
      <c r="G246" s="245"/>
      <c r="H246" s="248">
        <v>2.2530000000000001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33</v>
      </c>
      <c r="AX246" s="14" t="s">
        <v>71</v>
      </c>
      <c r="AY246" s="254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245</v>
      </c>
      <c r="G247" s="245"/>
      <c r="H247" s="248">
        <v>-0.59999999999999998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4" customFormat="1">
      <c r="A248" s="14"/>
      <c r="B248" s="244"/>
      <c r="C248" s="245"/>
      <c r="D248" s="235" t="s">
        <v>204</v>
      </c>
      <c r="E248" s="246" t="s">
        <v>19</v>
      </c>
      <c r="F248" s="247" t="s">
        <v>294</v>
      </c>
      <c r="G248" s="245"/>
      <c r="H248" s="248">
        <v>0.024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204</v>
      </c>
      <c r="AU248" s="254" t="s">
        <v>84</v>
      </c>
      <c r="AV248" s="14" t="s">
        <v>84</v>
      </c>
      <c r="AW248" s="14" t="s">
        <v>33</v>
      </c>
      <c r="AX248" s="14" t="s">
        <v>71</v>
      </c>
      <c r="AY248" s="254" t="s">
        <v>192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295</v>
      </c>
      <c r="G249" s="245"/>
      <c r="H249" s="248">
        <v>0.114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296</v>
      </c>
      <c r="G250" s="245"/>
      <c r="H250" s="248">
        <v>0.085000000000000006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297</v>
      </c>
      <c r="G251" s="245"/>
      <c r="H251" s="248">
        <v>0.025999999999999999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4" customFormat="1">
      <c r="A252" s="14"/>
      <c r="B252" s="244"/>
      <c r="C252" s="245"/>
      <c r="D252" s="235" t="s">
        <v>204</v>
      </c>
      <c r="E252" s="246" t="s">
        <v>19</v>
      </c>
      <c r="F252" s="247" t="s">
        <v>294</v>
      </c>
      <c r="G252" s="245"/>
      <c r="H252" s="248">
        <v>0.024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204</v>
      </c>
      <c r="AU252" s="254" t="s">
        <v>84</v>
      </c>
      <c r="AV252" s="14" t="s">
        <v>84</v>
      </c>
      <c r="AW252" s="14" t="s">
        <v>33</v>
      </c>
      <c r="AX252" s="14" t="s">
        <v>71</v>
      </c>
      <c r="AY252" s="254" t="s">
        <v>192</v>
      </c>
    </row>
    <row r="253" s="13" customFormat="1">
      <c r="A253" s="13"/>
      <c r="B253" s="233"/>
      <c r="C253" s="234"/>
      <c r="D253" s="235" t="s">
        <v>204</v>
      </c>
      <c r="E253" s="236" t="s">
        <v>19</v>
      </c>
      <c r="F253" s="237" t="s">
        <v>282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204</v>
      </c>
      <c r="AU253" s="243" t="s">
        <v>84</v>
      </c>
      <c r="AV253" s="13" t="s">
        <v>78</v>
      </c>
      <c r="AW253" s="13" t="s">
        <v>33</v>
      </c>
      <c r="AX253" s="13" t="s">
        <v>71</v>
      </c>
      <c r="AY253" s="243" t="s">
        <v>192</v>
      </c>
    </row>
    <row r="254" s="14" customFormat="1">
      <c r="A254" s="14"/>
      <c r="B254" s="244"/>
      <c r="C254" s="245"/>
      <c r="D254" s="235" t="s">
        <v>204</v>
      </c>
      <c r="E254" s="246" t="s">
        <v>19</v>
      </c>
      <c r="F254" s="247" t="s">
        <v>298</v>
      </c>
      <c r="G254" s="245"/>
      <c r="H254" s="248">
        <v>4.7949999999999999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204</v>
      </c>
      <c r="AU254" s="254" t="s">
        <v>84</v>
      </c>
      <c r="AV254" s="14" t="s">
        <v>84</v>
      </c>
      <c r="AW254" s="14" t="s">
        <v>33</v>
      </c>
      <c r="AX254" s="14" t="s">
        <v>71</v>
      </c>
      <c r="AY254" s="254" t="s">
        <v>192</v>
      </c>
    </row>
    <row r="255" s="14" customFormat="1">
      <c r="A255" s="14"/>
      <c r="B255" s="244"/>
      <c r="C255" s="245"/>
      <c r="D255" s="235" t="s">
        <v>204</v>
      </c>
      <c r="E255" s="246" t="s">
        <v>19</v>
      </c>
      <c r="F255" s="247" t="s">
        <v>299</v>
      </c>
      <c r="G255" s="245"/>
      <c r="H255" s="248">
        <v>-0.44500000000000001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33</v>
      </c>
      <c r="AX255" s="14" t="s">
        <v>71</v>
      </c>
      <c r="AY255" s="254" t="s">
        <v>192</v>
      </c>
    </row>
    <row r="256" s="15" customFormat="1">
      <c r="A256" s="15"/>
      <c r="B256" s="255"/>
      <c r="C256" s="256"/>
      <c r="D256" s="235" t="s">
        <v>204</v>
      </c>
      <c r="E256" s="257" t="s">
        <v>19</v>
      </c>
      <c r="F256" s="258" t="s">
        <v>210</v>
      </c>
      <c r="G256" s="256"/>
      <c r="H256" s="259">
        <v>23.647000000000006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204</v>
      </c>
      <c r="AU256" s="265" t="s">
        <v>84</v>
      </c>
      <c r="AV256" s="15" t="s">
        <v>200</v>
      </c>
      <c r="AW256" s="15" t="s">
        <v>33</v>
      </c>
      <c r="AX256" s="15" t="s">
        <v>78</v>
      </c>
      <c r="AY256" s="265" t="s">
        <v>192</v>
      </c>
    </row>
    <row r="257" s="2" customFormat="1" ht="16.5" customHeight="1">
      <c r="A257" s="41"/>
      <c r="B257" s="42"/>
      <c r="C257" s="215" t="s">
        <v>310</v>
      </c>
      <c r="D257" s="215" t="s">
        <v>195</v>
      </c>
      <c r="E257" s="216" t="s">
        <v>311</v>
      </c>
      <c r="F257" s="217" t="s">
        <v>312</v>
      </c>
      <c r="G257" s="218" t="s">
        <v>239</v>
      </c>
      <c r="H257" s="219">
        <v>15.135999999999999</v>
      </c>
      <c r="I257" s="220"/>
      <c r="J257" s="221">
        <f>ROUND(I257*H257,2)</f>
        <v>0</v>
      </c>
      <c r="K257" s="217" t="s">
        <v>199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0.0030000000000000001</v>
      </c>
      <c r="R257" s="224">
        <f>Q257*H257</f>
        <v>0.045407999999999997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200</v>
      </c>
      <c r="AT257" s="226" t="s">
        <v>195</v>
      </c>
      <c r="AU257" s="226" t="s">
        <v>84</v>
      </c>
      <c r="AY257" s="20" t="s">
        <v>192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84</v>
      </c>
      <c r="BK257" s="227">
        <f>ROUND(I257*H257,2)</f>
        <v>0</v>
      </c>
      <c r="BL257" s="20" t="s">
        <v>200</v>
      </c>
      <c r="BM257" s="226" t="s">
        <v>313</v>
      </c>
    </row>
    <row r="258" s="2" customFormat="1">
      <c r="A258" s="41"/>
      <c r="B258" s="42"/>
      <c r="C258" s="43"/>
      <c r="D258" s="228" t="s">
        <v>202</v>
      </c>
      <c r="E258" s="43"/>
      <c r="F258" s="229" t="s">
        <v>314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202</v>
      </c>
      <c r="AU258" s="20" t="s">
        <v>84</v>
      </c>
    </row>
    <row r="259" s="13" customFormat="1">
      <c r="A259" s="13"/>
      <c r="B259" s="233"/>
      <c r="C259" s="234"/>
      <c r="D259" s="235" t="s">
        <v>204</v>
      </c>
      <c r="E259" s="236" t="s">
        <v>19</v>
      </c>
      <c r="F259" s="237" t="s">
        <v>205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204</v>
      </c>
      <c r="AU259" s="243" t="s">
        <v>84</v>
      </c>
      <c r="AV259" s="13" t="s">
        <v>78</v>
      </c>
      <c r="AW259" s="13" t="s">
        <v>33</v>
      </c>
      <c r="AX259" s="13" t="s">
        <v>71</v>
      </c>
      <c r="AY259" s="243" t="s">
        <v>192</v>
      </c>
    </row>
    <row r="260" s="13" customFormat="1">
      <c r="A260" s="13"/>
      <c r="B260" s="233"/>
      <c r="C260" s="234"/>
      <c r="D260" s="235" t="s">
        <v>204</v>
      </c>
      <c r="E260" s="236" t="s">
        <v>19</v>
      </c>
      <c r="F260" s="237" t="s">
        <v>280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204</v>
      </c>
      <c r="AU260" s="243" t="s">
        <v>84</v>
      </c>
      <c r="AV260" s="13" t="s">
        <v>78</v>
      </c>
      <c r="AW260" s="13" t="s">
        <v>33</v>
      </c>
      <c r="AX260" s="13" t="s">
        <v>71</v>
      </c>
      <c r="AY260" s="243" t="s">
        <v>192</v>
      </c>
    </row>
    <row r="261" s="14" customFormat="1">
      <c r="A261" s="14"/>
      <c r="B261" s="244"/>
      <c r="C261" s="245"/>
      <c r="D261" s="235" t="s">
        <v>204</v>
      </c>
      <c r="E261" s="246" t="s">
        <v>19</v>
      </c>
      <c r="F261" s="247" t="s">
        <v>289</v>
      </c>
      <c r="G261" s="245"/>
      <c r="H261" s="248">
        <v>3.21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204</v>
      </c>
      <c r="AU261" s="254" t="s">
        <v>84</v>
      </c>
      <c r="AV261" s="14" t="s">
        <v>84</v>
      </c>
      <c r="AW261" s="14" t="s">
        <v>33</v>
      </c>
      <c r="AX261" s="14" t="s">
        <v>71</v>
      </c>
      <c r="AY261" s="254" t="s">
        <v>192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290</v>
      </c>
      <c r="G262" s="245"/>
      <c r="H262" s="248">
        <v>-1.1819999999999999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4" customFormat="1">
      <c r="A263" s="14"/>
      <c r="B263" s="244"/>
      <c r="C263" s="245"/>
      <c r="D263" s="235" t="s">
        <v>204</v>
      </c>
      <c r="E263" s="246" t="s">
        <v>19</v>
      </c>
      <c r="F263" s="247" t="s">
        <v>291</v>
      </c>
      <c r="G263" s="245"/>
      <c r="H263" s="248">
        <v>1.8340000000000001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204</v>
      </c>
      <c r="AU263" s="254" t="s">
        <v>84</v>
      </c>
      <c r="AV263" s="14" t="s">
        <v>84</v>
      </c>
      <c r="AW263" s="14" t="s">
        <v>33</v>
      </c>
      <c r="AX263" s="14" t="s">
        <v>71</v>
      </c>
      <c r="AY263" s="254" t="s">
        <v>192</v>
      </c>
    </row>
    <row r="264" s="13" customFormat="1">
      <c r="A264" s="13"/>
      <c r="B264" s="233"/>
      <c r="C264" s="234"/>
      <c r="D264" s="235" t="s">
        <v>204</v>
      </c>
      <c r="E264" s="236" t="s">
        <v>19</v>
      </c>
      <c r="F264" s="237" t="s">
        <v>268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204</v>
      </c>
      <c r="AU264" s="243" t="s">
        <v>84</v>
      </c>
      <c r="AV264" s="13" t="s">
        <v>78</v>
      </c>
      <c r="AW264" s="13" t="s">
        <v>33</v>
      </c>
      <c r="AX264" s="13" t="s">
        <v>71</v>
      </c>
      <c r="AY264" s="243" t="s">
        <v>192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315</v>
      </c>
      <c r="G265" s="245"/>
      <c r="H265" s="248">
        <v>6.3390000000000004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4" customFormat="1">
      <c r="A266" s="14"/>
      <c r="B266" s="244"/>
      <c r="C266" s="245"/>
      <c r="D266" s="235" t="s">
        <v>204</v>
      </c>
      <c r="E266" s="246" t="s">
        <v>19</v>
      </c>
      <c r="F266" s="247" t="s">
        <v>316</v>
      </c>
      <c r="G266" s="245"/>
      <c r="H266" s="248">
        <v>-0.59999999999999998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204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192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317</v>
      </c>
      <c r="G267" s="245"/>
      <c r="H267" s="248">
        <v>1.046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3" customFormat="1">
      <c r="A268" s="13"/>
      <c r="B268" s="233"/>
      <c r="C268" s="234"/>
      <c r="D268" s="235" t="s">
        <v>204</v>
      </c>
      <c r="E268" s="236" t="s">
        <v>19</v>
      </c>
      <c r="F268" s="237" t="s">
        <v>282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204</v>
      </c>
      <c r="AU268" s="243" t="s">
        <v>84</v>
      </c>
      <c r="AV268" s="13" t="s">
        <v>78</v>
      </c>
      <c r="AW268" s="13" t="s">
        <v>33</v>
      </c>
      <c r="AX268" s="13" t="s">
        <v>71</v>
      </c>
      <c r="AY268" s="243" t="s">
        <v>192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318</v>
      </c>
      <c r="G269" s="245"/>
      <c r="H269" s="248">
        <v>0.33600000000000002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4" customFormat="1">
      <c r="A270" s="14"/>
      <c r="B270" s="244"/>
      <c r="C270" s="245"/>
      <c r="D270" s="235" t="s">
        <v>204</v>
      </c>
      <c r="E270" s="246" t="s">
        <v>19</v>
      </c>
      <c r="F270" s="247" t="s">
        <v>319</v>
      </c>
      <c r="G270" s="245"/>
      <c r="H270" s="248">
        <v>3.4220000000000002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204</v>
      </c>
      <c r="AU270" s="254" t="s">
        <v>84</v>
      </c>
      <c r="AV270" s="14" t="s">
        <v>84</v>
      </c>
      <c r="AW270" s="14" t="s">
        <v>33</v>
      </c>
      <c r="AX270" s="14" t="s">
        <v>71</v>
      </c>
      <c r="AY270" s="254" t="s">
        <v>192</v>
      </c>
    </row>
    <row r="271" s="14" customFormat="1">
      <c r="A271" s="14"/>
      <c r="B271" s="244"/>
      <c r="C271" s="245"/>
      <c r="D271" s="235" t="s">
        <v>204</v>
      </c>
      <c r="E271" s="246" t="s">
        <v>19</v>
      </c>
      <c r="F271" s="247" t="s">
        <v>299</v>
      </c>
      <c r="G271" s="245"/>
      <c r="H271" s="248">
        <v>-0.44500000000000001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33</v>
      </c>
      <c r="AX271" s="14" t="s">
        <v>71</v>
      </c>
      <c r="AY271" s="254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320</v>
      </c>
      <c r="G272" s="245"/>
      <c r="H272" s="248">
        <v>1.1759999999999999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15.136000000000001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24.15" customHeight="1">
      <c r="A274" s="41"/>
      <c r="B274" s="42"/>
      <c r="C274" s="215" t="s">
        <v>321</v>
      </c>
      <c r="D274" s="215" t="s">
        <v>195</v>
      </c>
      <c r="E274" s="216" t="s">
        <v>322</v>
      </c>
      <c r="F274" s="217" t="s">
        <v>323</v>
      </c>
      <c r="G274" s="218" t="s">
        <v>239</v>
      </c>
      <c r="H274" s="219">
        <v>100.26900000000001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0.017600000000000001</v>
      </c>
      <c r="R274" s="224">
        <f>Q274*H274</f>
        <v>1.7647344000000003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200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200</v>
      </c>
      <c r="BM274" s="226" t="s">
        <v>324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325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326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3" customFormat="1">
      <c r="A277" s="13"/>
      <c r="B277" s="233"/>
      <c r="C277" s="234"/>
      <c r="D277" s="235" t="s">
        <v>204</v>
      </c>
      <c r="E277" s="236" t="s">
        <v>19</v>
      </c>
      <c r="F277" s="237" t="s">
        <v>280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204</v>
      </c>
      <c r="AU277" s="243" t="s">
        <v>84</v>
      </c>
      <c r="AV277" s="13" t="s">
        <v>78</v>
      </c>
      <c r="AW277" s="13" t="s">
        <v>33</v>
      </c>
      <c r="AX277" s="13" t="s">
        <v>71</v>
      </c>
      <c r="AY277" s="243" t="s">
        <v>192</v>
      </c>
    </row>
    <row r="278" s="14" customFormat="1">
      <c r="A278" s="14"/>
      <c r="B278" s="244"/>
      <c r="C278" s="245"/>
      <c r="D278" s="235" t="s">
        <v>204</v>
      </c>
      <c r="E278" s="246" t="s">
        <v>19</v>
      </c>
      <c r="F278" s="247" t="s">
        <v>327</v>
      </c>
      <c r="G278" s="245"/>
      <c r="H278" s="248">
        <v>14.776999999999999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204</v>
      </c>
      <c r="AU278" s="254" t="s">
        <v>84</v>
      </c>
      <c r="AV278" s="14" t="s">
        <v>84</v>
      </c>
      <c r="AW278" s="14" t="s">
        <v>33</v>
      </c>
      <c r="AX278" s="14" t="s">
        <v>71</v>
      </c>
      <c r="AY278" s="254" t="s">
        <v>192</v>
      </c>
    </row>
    <row r="279" s="14" customFormat="1">
      <c r="A279" s="14"/>
      <c r="B279" s="244"/>
      <c r="C279" s="245"/>
      <c r="D279" s="235" t="s">
        <v>204</v>
      </c>
      <c r="E279" s="246" t="s">
        <v>19</v>
      </c>
      <c r="F279" s="247" t="s">
        <v>1369</v>
      </c>
      <c r="G279" s="245"/>
      <c r="H279" s="248">
        <v>-4.3339999999999996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192</v>
      </c>
    </row>
    <row r="280" s="14" customFormat="1">
      <c r="A280" s="14"/>
      <c r="B280" s="244"/>
      <c r="C280" s="245"/>
      <c r="D280" s="235" t="s">
        <v>204</v>
      </c>
      <c r="E280" s="246" t="s">
        <v>19</v>
      </c>
      <c r="F280" s="247" t="s">
        <v>1370</v>
      </c>
      <c r="G280" s="245"/>
      <c r="H280" s="248">
        <v>15.877000000000001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204</v>
      </c>
      <c r="AU280" s="254" t="s">
        <v>84</v>
      </c>
      <c r="AV280" s="14" t="s">
        <v>84</v>
      </c>
      <c r="AW280" s="14" t="s">
        <v>33</v>
      </c>
      <c r="AX280" s="14" t="s">
        <v>71</v>
      </c>
      <c r="AY280" s="254" t="s">
        <v>192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1371</v>
      </c>
      <c r="G281" s="245"/>
      <c r="H281" s="248">
        <v>0.63600000000000001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1372</v>
      </c>
      <c r="G282" s="245"/>
      <c r="H282" s="248">
        <v>-3.9399999999999999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3" customFormat="1">
      <c r="A283" s="13"/>
      <c r="B283" s="233"/>
      <c r="C283" s="234"/>
      <c r="D283" s="235" t="s">
        <v>204</v>
      </c>
      <c r="E283" s="236" t="s">
        <v>19</v>
      </c>
      <c r="F283" s="237" t="s">
        <v>282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204</v>
      </c>
      <c r="AU283" s="243" t="s">
        <v>84</v>
      </c>
      <c r="AV283" s="13" t="s">
        <v>78</v>
      </c>
      <c r="AW283" s="13" t="s">
        <v>33</v>
      </c>
      <c r="AX283" s="13" t="s">
        <v>71</v>
      </c>
      <c r="AY283" s="243" t="s">
        <v>192</v>
      </c>
    </row>
    <row r="284" s="14" customFormat="1">
      <c r="A284" s="14"/>
      <c r="B284" s="244"/>
      <c r="C284" s="245"/>
      <c r="D284" s="235" t="s">
        <v>204</v>
      </c>
      <c r="E284" s="246" t="s">
        <v>19</v>
      </c>
      <c r="F284" s="247" t="s">
        <v>329</v>
      </c>
      <c r="G284" s="245"/>
      <c r="H284" s="248">
        <v>33.143000000000001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204</v>
      </c>
      <c r="AU284" s="254" t="s">
        <v>84</v>
      </c>
      <c r="AV284" s="14" t="s">
        <v>84</v>
      </c>
      <c r="AW284" s="14" t="s">
        <v>33</v>
      </c>
      <c r="AX284" s="14" t="s">
        <v>71</v>
      </c>
      <c r="AY284" s="254" t="s">
        <v>192</v>
      </c>
    </row>
    <row r="285" s="14" customFormat="1">
      <c r="A285" s="14"/>
      <c r="B285" s="244"/>
      <c r="C285" s="245"/>
      <c r="D285" s="235" t="s">
        <v>204</v>
      </c>
      <c r="E285" s="246" t="s">
        <v>19</v>
      </c>
      <c r="F285" s="247" t="s">
        <v>330</v>
      </c>
      <c r="G285" s="245"/>
      <c r="H285" s="248">
        <v>1.4179999999999999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204</v>
      </c>
      <c r="AU285" s="254" t="s">
        <v>84</v>
      </c>
      <c r="AV285" s="14" t="s">
        <v>84</v>
      </c>
      <c r="AW285" s="14" t="s">
        <v>33</v>
      </c>
      <c r="AX285" s="14" t="s">
        <v>71</v>
      </c>
      <c r="AY285" s="254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1373</v>
      </c>
      <c r="G286" s="245"/>
      <c r="H286" s="248">
        <v>-7.2320000000000002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4" customFormat="1">
      <c r="A287" s="14"/>
      <c r="B287" s="244"/>
      <c r="C287" s="245"/>
      <c r="D287" s="235" t="s">
        <v>204</v>
      </c>
      <c r="E287" s="246" t="s">
        <v>19</v>
      </c>
      <c r="F287" s="247" t="s">
        <v>332</v>
      </c>
      <c r="G287" s="245"/>
      <c r="H287" s="248">
        <v>-2.0249999999999999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204</v>
      </c>
      <c r="AU287" s="254" t="s">
        <v>84</v>
      </c>
      <c r="AV287" s="14" t="s">
        <v>84</v>
      </c>
      <c r="AW287" s="14" t="s">
        <v>33</v>
      </c>
      <c r="AX287" s="14" t="s">
        <v>71</v>
      </c>
      <c r="AY287" s="254" t="s">
        <v>192</v>
      </c>
    </row>
    <row r="288" s="13" customFormat="1">
      <c r="A288" s="13"/>
      <c r="B288" s="233"/>
      <c r="C288" s="234"/>
      <c r="D288" s="235" t="s">
        <v>204</v>
      </c>
      <c r="E288" s="236" t="s">
        <v>19</v>
      </c>
      <c r="F288" s="237" t="s">
        <v>1365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204</v>
      </c>
      <c r="AU288" s="243" t="s">
        <v>84</v>
      </c>
      <c r="AV288" s="13" t="s">
        <v>78</v>
      </c>
      <c r="AW288" s="13" t="s">
        <v>33</v>
      </c>
      <c r="AX288" s="13" t="s">
        <v>71</v>
      </c>
      <c r="AY288" s="243" t="s">
        <v>192</v>
      </c>
    </row>
    <row r="289" s="14" customFormat="1">
      <c r="A289" s="14"/>
      <c r="B289" s="244"/>
      <c r="C289" s="245"/>
      <c r="D289" s="235" t="s">
        <v>204</v>
      </c>
      <c r="E289" s="246" t="s">
        <v>19</v>
      </c>
      <c r="F289" s="247" t="s">
        <v>1374</v>
      </c>
      <c r="G289" s="245"/>
      <c r="H289" s="248">
        <v>42.811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204</v>
      </c>
      <c r="AU289" s="254" t="s">
        <v>84</v>
      </c>
      <c r="AV289" s="14" t="s">
        <v>84</v>
      </c>
      <c r="AW289" s="14" t="s">
        <v>33</v>
      </c>
      <c r="AX289" s="14" t="s">
        <v>71</v>
      </c>
      <c r="AY289" s="254" t="s">
        <v>192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1375</v>
      </c>
      <c r="G290" s="245"/>
      <c r="H290" s="248">
        <v>1.0600000000000001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1376</v>
      </c>
      <c r="G291" s="245"/>
      <c r="H291" s="248">
        <v>-6.5119999999999996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3" customFormat="1">
      <c r="A292" s="13"/>
      <c r="B292" s="233"/>
      <c r="C292" s="234"/>
      <c r="D292" s="235" t="s">
        <v>204</v>
      </c>
      <c r="E292" s="236" t="s">
        <v>19</v>
      </c>
      <c r="F292" s="237" t="s">
        <v>1367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204</v>
      </c>
      <c r="AU292" s="243" t="s">
        <v>84</v>
      </c>
      <c r="AV292" s="13" t="s">
        <v>78</v>
      </c>
      <c r="AW292" s="13" t="s">
        <v>33</v>
      </c>
      <c r="AX292" s="13" t="s">
        <v>71</v>
      </c>
      <c r="AY292" s="243" t="s">
        <v>192</v>
      </c>
    </row>
    <row r="293" s="14" customFormat="1">
      <c r="A293" s="14"/>
      <c r="B293" s="244"/>
      <c r="C293" s="245"/>
      <c r="D293" s="235" t="s">
        <v>204</v>
      </c>
      <c r="E293" s="246" t="s">
        <v>19</v>
      </c>
      <c r="F293" s="247" t="s">
        <v>1377</v>
      </c>
      <c r="G293" s="245"/>
      <c r="H293" s="248">
        <v>15.772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204</v>
      </c>
      <c r="AU293" s="254" t="s">
        <v>84</v>
      </c>
      <c r="AV293" s="14" t="s">
        <v>84</v>
      </c>
      <c r="AW293" s="14" t="s">
        <v>33</v>
      </c>
      <c r="AX293" s="14" t="s">
        <v>71</v>
      </c>
      <c r="AY293" s="254" t="s">
        <v>192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290</v>
      </c>
      <c r="G294" s="245"/>
      <c r="H294" s="248">
        <v>-1.1819999999999999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5" customFormat="1">
      <c r="A295" s="15"/>
      <c r="B295" s="255"/>
      <c r="C295" s="256"/>
      <c r="D295" s="235" t="s">
        <v>204</v>
      </c>
      <c r="E295" s="257" t="s">
        <v>19</v>
      </c>
      <c r="F295" s="258" t="s">
        <v>210</v>
      </c>
      <c r="G295" s="256"/>
      <c r="H295" s="259">
        <v>100.26900000000001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204</v>
      </c>
      <c r="AU295" s="265" t="s">
        <v>84</v>
      </c>
      <c r="AV295" s="15" t="s">
        <v>200</v>
      </c>
      <c r="AW295" s="15" t="s">
        <v>33</v>
      </c>
      <c r="AX295" s="15" t="s">
        <v>78</v>
      </c>
      <c r="AY295" s="265" t="s">
        <v>192</v>
      </c>
    </row>
    <row r="296" s="2" customFormat="1" ht="21.75" customHeight="1">
      <c r="A296" s="41"/>
      <c r="B296" s="42"/>
      <c r="C296" s="215" t="s">
        <v>333</v>
      </c>
      <c r="D296" s="215" t="s">
        <v>195</v>
      </c>
      <c r="E296" s="216" t="s">
        <v>334</v>
      </c>
      <c r="F296" s="217" t="s">
        <v>335</v>
      </c>
      <c r="G296" s="218" t="s">
        <v>239</v>
      </c>
      <c r="H296" s="219">
        <v>7.4400000000000004</v>
      </c>
      <c r="I296" s="220"/>
      <c r="J296" s="221">
        <f>ROUND(I296*H296,2)</f>
        <v>0</v>
      </c>
      <c r="K296" s="217" t="s">
        <v>199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0.00198</v>
      </c>
      <c r="R296" s="224">
        <f>Q296*H296</f>
        <v>0.0147312</v>
      </c>
      <c r="S296" s="224">
        <v>6.0000000000000002E-05</v>
      </c>
      <c r="T296" s="225">
        <f>S296*H296</f>
        <v>0.00044640000000000001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200</v>
      </c>
      <c r="AT296" s="226" t="s">
        <v>195</v>
      </c>
      <c r="AU296" s="226" t="s">
        <v>84</v>
      </c>
      <c r="AY296" s="20" t="s">
        <v>192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84</v>
      </c>
      <c r="BK296" s="227">
        <f>ROUND(I296*H296,2)</f>
        <v>0</v>
      </c>
      <c r="BL296" s="20" t="s">
        <v>200</v>
      </c>
      <c r="BM296" s="226" t="s">
        <v>336</v>
      </c>
    </row>
    <row r="297" s="2" customFormat="1">
      <c r="A297" s="41"/>
      <c r="B297" s="42"/>
      <c r="C297" s="43"/>
      <c r="D297" s="228" t="s">
        <v>202</v>
      </c>
      <c r="E297" s="43"/>
      <c r="F297" s="229" t="s">
        <v>337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84</v>
      </c>
    </row>
    <row r="298" s="13" customFormat="1">
      <c r="A298" s="13"/>
      <c r="B298" s="233"/>
      <c r="C298" s="234"/>
      <c r="D298" s="235" t="s">
        <v>204</v>
      </c>
      <c r="E298" s="236" t="s">
        <v>19</v>
      </c>
      <c r="F298" s="237" t="s">
        <v>338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204</v>
      </c>
      <c r="AU298" s="243" t="s">
        <v>84</v>
      </c>
      <c r="AV298" s="13" t="s">
        <v>78</v>
      </c>
      <c r="AW298" s="13" t="s">
        <v>33</v>
      </c>
      <c r="AX298" s="13" t="s">
        <v>71</v>
      </c>
      <c r="AY298" s="243" t="s">
        <v>192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282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339</v>
      </c>
      <c r="G300" s="245"/>
      <c r="H300" s="248">
        <v>1.9199999999999999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4" customFormat="1">
      <c r="A301" s="14"/>
      <c r="B301" s="244"/>
      <c r="C301" s="245"/>
      <c r="D301" s="235" t="s">
        <v>204</v>
      </c>
      <c r="E301" s="246" t="s">
        <v>19</v>
      </c>
      <c r="F301" s="247" t="s">
        <v>340</v>
      </c>
      <c r="G301" s="245"/>
      <c r="H301" s="248">
        <v>2.1600000000000001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204</v>
      </c>
      <c r="AU301" s="254" t="s">
        <v>84</v>
      </c>
      <c r="AV301" s="14" t="s">
        <v>84</v>
      </c>
      <c r="AW301" s="14" t="s">
        <v>33</v>
      </c>
      <c r="AX301" s="14" t="s">
        <v>71</v>
      </c>
      <c r="AY301" s="254" t="s">
        <v>192</v>
      </c>
    </row>
    <row r="302" s="13" customFormat="1">
      <c r="A302" s="13"/>
      <c r="B302" s="233"/>
      <c r="C302" s="234"/>
      <c r="D302" s="235" t="s">
        <v>204</v>
      </c>
      <c r="E302" s="236" t="s">
        <v>19</v>
      </c>
      <c r="F302" s="237" t="s">
        <v>1365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204</v>
      </c>
      <c r="AU302" s="243" t="s">
        <v>84</v>
      </c>
      <c r="AV302" s="13" t="s">
        <v>78</v>
      </c>
      <c r="AW302" s="13" t="s">
        <v>33</v>
      </c>
      <c r="AX302" s="13" t="s">
        <v>71</v>
      </c>
      <c r="AY302" s="243" t="s">
        <v>192</v>
      </c>
    </row>
    <row r="303" s="14" customFormat="1">
      <c r="A303" s="14"/>
      <c r="B303" s="244"/>
      <c r="C303" s="245"/>
      <c r="D303" s="235" t="s">
        <v>204</v>
      </c>
      <c r="E303" s="246" t="s">
        <v>19</v>
      </c>
      <c r="F303" s="247" t="s">
        <v>1378</v>
      </c>
      <c r="G303" s="245"/>
      <c r="H303" s="248">
        <v>3.3599999999999999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204</v>
      </c>
      <c r="AU303" s="254" t="s">
        <v>84</v>
      </c>
      <c r="AV303" s="14" t="s">
        <v>84</v>
      </c>
      <c r="AW303" s="14" t="s">
        <v>33</v>
      </c>
      <c r="AX303" s="14" t="s">
        <v>71</v>
      </c>
      <c r="AY303" s="254" t="s">
        <v>192</v>
      </c>
    </row>
    <row r="304" s="15" customFormat="1">
      <c r="A304" s="15"/>
      <c r="B304" s="255"/>
      <c r="C304" s="256"/>
      <c r="D304" s="235" t="s">
        <v>204</v>
      </c>
      <c r="E304" s="257" t="s">
        <v>19</v>
      </c>
      <c r="F304" s="258" t="s">
        <v>210</v>
      </c>
      <c r="G304" s="256"/>
      <c r="H304" s="259">
        <v>7.4399999999999995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204</v>
      </c>
      <c r="AU304" s="265" t="s">
        <v>84</v>
      </c>
      <c r="AV304" s="15" t="s">
        <v>200</v>
      </c>
      <c r="AW304" s="15" t="s">
        <v>33</v>
      </c>
      <c r="AX304" s="15" t="s">
        <v>78</v>
      </c>
      <c r="AY304" s="265" t="s">
        <v>192</v>
      </c>
    </row>
    <row r="305" s="2" customFormat="1" ht="24.15" customHeight="1">
      <c r="A305" s="41"/>
      <c r="B305" s="42"/>
      <c r="C305" s="215" t="s">
        <v>341</v>
      </c>
      <c r="D305" s="215" t="s">
        <v>195</v>
      </c>
      <c r="E305" s="216" t="s">
        <v>342</v>
      </c>
      <c r="F305" s="217" t="s">
        <v>343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0.017770000000000001</v>
      </c>
      <c r="R305" s="224">
        <f>Q305*H305</f>
        <v>0.017770000000000001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200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200</v>
      </c>
      <c r="BM305" s="226" t="s">
        <v>344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345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3" customFormat="1">
      <c r="A307" s="13"/>
      <c r="B307" s="233"/>
      <c r="C307" s="234"/>
      <c r="D307" s="235" t="s">
        <v>204</v>
      </c>
      <c r="E307" s="236" t="s">
        <v>19</v>
      </c>
      <c r="F307" s="237" t="s">
        <v>205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204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192</v>
      </c>
    </row>
    <row r="308" s="13" customFormat="1">
      <c r="A308" s="13"/>
      <c r="B308" s="233"/>
      <c r="C308" s="234"/>
      <c r="D308" s="235" t="s">
        <v>204</v>
      </c>
      <c r="E308" s="236" t="s">
        <v>19</v>
      </c>
      <c r="F308" s="237" t="s">
        <v>268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204</v>
      </c>
      <c r="AU308" s="243" t="s">
        <v>84</v>
      </c>
      <c r="AV308" s="13" t="s">
        <v>78</v>
      </c>
      <c r="AW308" s="13" t="s">
        <v>33</v>
      </c>
      <c r="AX308" s="13" t="s">
        <v>71</v>
      </c>
      <c r="AY308" s="243" t="s">
        <v>192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78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346</v>
      </c>
      <c r="D311" s="266" t="s">
        <v>211</v>
      </c>
      <c r="E311" s="267" t="s">
        <v>347</v>
      </c>
      <c r="F311" s="268" t="s">
        <v>348</v>
      </c>
      <c r="G311" s="269" t="s">
        <v>198</v>
      </c>
      <c r="H311" s="270">
        <v>1</v>
      </c>
      <c r="I311" s="271"/>
      <c r="J311" s="272">
        <f>ROUND(I311*H311,2)</f>
        <v>0</v>
      </c>
      <c r="K311" s="268" t="s">
        <v>199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0.01201</v>
      </c>
      <c r="R311" s="224">
        <f>Q311*H311</f>
        <v>0.01201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215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200</v>
      </c>
      <c r="BM311" s="226" t="s">
        <v>349</v>
      </c>
    </row>
    <row r="312" s="13" customFormat="1">
      <c r="A312" s="13"/>
      <c r="B312" s="233"/>
      <c r="C312" s="234"/>
      <c r="D312" s="235" t="s">
        <v>204</v>
      </c>
      <c r="E312" s="236" t="s">
        <v>19</v>
      </c>
      <c r="F312" s="237" t="s">
        <v>205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204</v>
      </c>
      <c r="AU312" s="243" t="s">
        <v>84</v>
      </c>
      <c r="AV312" s="13" t="s">
        <v>78</v>
      </c>
      <c r="AW312" s="13" t="s">
        <v>33</v>
      </c>
      <c r="AX312" s="13" t="s">
        <v>71</v>
      </c>
      <c r="AY312" s="243" t="s">
        <v>192</v>
      </c>
    </row>
    <row r="313" s="13" customFormat="1">
      <c r="A313" s="13"/>
      <c r="B313" s="233"/>
      <c r="C313" s="234"/>
      <c r="D313" s="235" t="s">
        <v>204</v>
      </c>
      <c r="E313" s="236" t="s">
        <v>19</v>
      </c>
      <c r="F313" s="237" t="s">
        <v>268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204</v>
      </c>
      <c r="AU313" s="243" t="s">
        <v>84</v>
      </c>
      <c r="AV313" s="13" t="s">
        <v>78</v>
      </c>
      <c r="AW313" s="13" t="s">
        <v>33</v>
      </c>
      <c r="AX313" s="13" t="s">
        <v>71</v>
      </c>
      <c r="AY313" s="243" t="s">
        <v>192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78</v>
      </c>
      <c r="G314" s="245"/>
      <c r="H314" s="248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15" t="s">
        <v>350</v>
      </c>
      <c r="D316" s="215" t="s">
        <v>195</v>
      </c>
      <c r="E316" s="216" t="s">
        <v>351</v>
      </c>
      <c r="F316" s="217" t="s">
        <v>352</v>
      </c>
      <c r="G316" s="218" t="s">
        <v>198</v>
      </c>
      <c r="H316" s="219">
        <v>2</v>
      </c>
      <c r="I316" s="220"/>
      <c r="J316" s="221">
        <f>ROUND(I316*H316,2)</f>
        <v>0</v>
      </c>
      <c r="K316" s="217" t="s">
        <v>199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200</v>
      </c>
      <c r="AT316" s="226" t="s">
        <v>195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200</v>
      </c>
      <c r="BM316" s="226" t="s">
        <v>353</v>
      </c>
    </row>
    <row r="317" s="2" customFormat="1">
      <c r="A317" s="41"/>
      <c r="B317" s="42"/>
      <c r="C317" s="43"/>
      <c r="D317" s="228" t="s">
        <v>202</v>
      </c>
      <c r="E317" s="43"/>
      <c r="F317" s="229" t="s">
        <v>354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202</v>
      </c>
      <c r="AU317" s="20" t="s">
        <v>84</v>
      </c>
    </row>
    <row r="318" s="13" customFormat="1">
      <c r="A318" s="13"/>
      <c r="B318" s="233"/>
      <c r="C318" s="234"/>
      <c r="D318" s="235" t="s">
        <v>204</v>
      </c>
      <c r="E318" s="236" t="s">
        <v>19</v>
      </c>
      <c r="F318" s="237" t="s">
        <v>205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204</v>
      </c>
      <c r="AU318" s="243" t="s">
        <v>84</v>
      </c>
      <c r="AV318" s="13" t="s">
        <v>78</v>
      </c>
      <c r="AW318" s="13" t="s">
        <v>33</v>
      </c>
      <c r="AX318" s="13" t="s">
        <v>71</v>
      </c>
      <c r="AY318" s="243" t="s">
        <v>192</v>
      </c>
    </row>
    <row r="319" s="13" customFormat="1">
      <c r="A319" s="13"/>
      <c r="B319" s="233"/>
      <c r="C319" s="234"/>
      <c r="D319" s="235" t="s">
        <v>204</v>
      </c>
      <c r="E319" s="236" t="s">
        <v>19</v>
      </c>
      <c r="F319" s="237" t="s">
        <v>206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204</v>
      </c>
      <c r="AU319" s="243" t="s">
        <v>84</v>
      </c>
      <c r="AV319" s="13" t="s">
        <v>78</v>
      </c>
      <c r="AW319" s="13" t="s">
        <v>33</v>
      </c>
      <c r="AX319" s="13" t="s">
        <v>71</v>
      </c>
      <c r="AY319" s="243" t="s">
        <v>192</v>
      </c>
    </row>
    <row r="320" s="13" customFormat="1">
      <c r="A320" s="13"/>
      <c r="B320" s="233"/>
      <c r="C320" s="234"/>
      <c r="D320" s="235" t="s">
        <v>204</v>
      </c>
      <c r="E320" s="236" t="s">
        <v>19</v>
      </c>
      <c r="F320" s="237" t="s">
        <v>355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204</v>
      </c>
      <c r="AU320" s="243" t="s">
        <v>84</v>
      </c>
      <c r="AV320" s="13" t="s">
        <v>78</v>
      </c>
      <c r="AW320" s="13" t="s">
        <v>33</v>
      </c>
      <c r="AX320" s="13" t="s">
        <v>71</v>
      </c>
      <c r="AY320" s="243" t="s">
        <v>192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208</v>
      </c>
      <c r="G321" s="245"/>
      <c r="H321" s="248">
        <v>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2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7</v>
      </c>
      <c r="D323" s="266" t="s">
        <v>211</v>
      </c>
      <c r="E323" s="267" t="s">
        <v>356</v>
      </c>
      <c r="F323" s="268" t="s">
        <v>357</v>
      </c>
      <c r="G323" s="269" t="s">
        <v>198</v>
      </c>
      <c r="H323" s="270">
        <v>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3.0000000000000001E-05</v>
      </c>
      <c r="R323" s="224">
        <f>Q323*H323</f>
        <v>6.0000000000000002E-05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215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200</v>
      </c>
      <c r="BM323" s="226" t="s">
        <v>358</v>
      </c>
    </row>
    <row r="324" s="13" customFormat="1">
      <c r="A324" s="13"/>
      <c r="B324" s="233"/>
      <c r="C324" s="234"/>
      <c r="D324" s="235" t="s">
        <v>204</v>
      </c>
      <c r="E324" s="236" t="s">
        <v>19</v>
      </c>
      <c r="F324" s="237" t="s">
        <v>205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204</v>
      </c>
      <c r="AU324" s="243" t="s">
        <v>84</v>
      </c>
      <c r="AV324" s="13" t="s">
        <v>78</v>
      </c>
      <c r="AW324" s="13" t="s">
        <v>33</v>
      </c>
      <c r="AX324" s="13" t="s">
        <v>71</v>
      </c>
      <c r="AY324" s="243" t="s">
        <v>192</v>
      </c>
    </row>
    <row r="325" s="13" customFormat="1">
      <c r="A325" s="13"/>
      <c r="B325" s="233"/>
      <c r="C325" s="234"/>
      <c r="D325" s="235" t="s">
        <v>204</v>
      </c>
      <c r="E325" s="236" t="s">
        <v>19</v>
      </c>
      <c r="F325" s="237" t="s">
        <v>206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204</v>
      </c>
      <c r="AU325" s="243" t="s">
        <v>84</v>
      </c>
      <c r="AV325" s="13" t="s">
        <v>78</v>
      </c>
      <c r="AW325" s="13" t="s">
        <v>33</v>
      </c>
      <c r="AX325" s="13" t="s">
        <v>71</v>
      </c>
      <c r="AY325" s="243" t="s">
        <v>192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355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208</v>
      </c>
      <c r="G327" s="245"/>
      <c r="H327" s="248">
        <v>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2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263</v>
      </c>
      <c r="F329" s="213" t="s">
        <v>359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SUM(P330:P389)</f>
        <v>0</v>
      </c>
      <c r="Q329" s="207"/>
      <c r="R329" s="208">
        <f>SUM(R330:R389)</f>
        <v>0.00684624</v>
      </c>
      <c r="S329" s="207"/>
      <c r="T329" s="209">
        <f>SUM(T330:T389)</f>
        <v>1.4172500000000001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78</v>
      </c>
      <c r="AT329" s="211" t="s">
        <v>70</v>
      </c>
      <c r="AU329" s="211" t="s">
        <v>78</v>
      </c>
      <c r="AY329" s="210" t="s">
        <v>192</v>
      </c>
      <c r="BK329" s="212">
        <f>SUM(BK330:BK389)</f>
        <v>0</v>
      </c>
    </row>
    <row r="330" s="2" customFormat="1" ht="24.15" customHeight="1">
      <c r="A330" s="41"/>
      <c r="B330" s="42"/>
      <c r="C330" s="215" t="s">
        <v>360</v>
      </c>
      <c r="D330" s="215" t="s">
        <v>195</v>
      </c>
      <c r="E330" s="216" t="s">
        <v>361</v>
      </c>
      <c r="F330" s="217" t="s">
        <v>362</v>
      </c>
      <c r="G330" s="218" t="s">
        <v>239</v>
      </c>
      <c r="H330" s="219">
        <v>40.271999999999998</v>
      </c>
      <c r="I330" s="220"/>
      <c r="J330" s="221">
        <f>ROUND(I330*H330,2)</f>
        <v>0</v>
      </c>
      <c r="K330" s="217" t="s">
        <v>199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0.00012999999999999999</v>
      </c>
      <c r="R330" s="224">
        <f>Q330*H330</f>
        <v>0.0052353599999999997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363</v>
      </c>
    </row>
    <row r="331" s="2" customFormat="1">
      <c r="A331" s="41"/>
      <c r="B331" s="42"/>
      <c r="C331" s="43"/>
      <c r="D331" s="228" t="s">
        <v>202</v>
      </c>
      <c r="E331" s="43"/>
      <c r="F331" s="229" t="s">
        <v>364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202</v>
      </c>
      <c r="AU331" s="20" t="s">
        <v>84</v>
      </c>
    </row>
    <row r="332" s="14" customFormat="1">
      <c r="A332" s="14"/>
      <c r="B332" s="244"/>
      <c r="C332" s="245"/>
      <c r="D332" s="235" t="s">
        <v>204</v>
      </c>
      <c r="E332" s="246" t="s">
        <v>19</v>
      </c>
      <c r="F332" s="247" t="s">
        <v>365</v>
      </c>
      <c r="G332" s="245"/>
      <c r="H332" s="248">
        <v>5.8399999999999999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204</v>
      </c>
      <c r="AU332" s="254" t="s">
        <v>84</v>
      </c>
      <c r="AV332" s="14" t="s">
        <v>84</v>
      </c>
      <c r="AW332" s="14" t="s">
        <v>33</v>
      </c>
      <c r="AX332" s="14" t="s">
        <v>71</v>
      </c>
      <c r="AY332" s="254" t="s">
        <v>192</v>
      </c>
    </row>
    <row r="333" s="14" customFormat="1">
      <c r="A333" s="14"/>
      <c r="B333" s="244"/>
      <c r="C333" s="245"/>
      <c r="D333" s="235" t="s">
        <v>204</v>
      </c>
      <c r="E333" s="246" t="s">
        <v>19</v>
      </c>
      <c r="F333" s="247" t="s">
        <v>283</v>
      </c>
      <c r="G333" s="245"/>
      <c r="H333" s="248">
        <v>13.079000000000001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204</v>
      </c>
      <c r="AU333" s="254" t="s">
        <v>84</v>
      </c>
      <c r="AV333" s="14" t="s">
        <v>84</v>
      </c>
      <c r="AW333" s="14" t="s">
        <v>33</v>
      </c>
      <c r="AX333" s="14" t="s">
        <v>71</v>
      </c>
      <c r="AY333" s="254" t="s">
        <v>192</v>
      </c>
    </row>
    <row r="334" s="14" customFormat="1">
      <c r="A334" s="14"/>
      <c r="B334" s="244"/>
      <c r="C334" s="245"/>
      <c r="D334" s="235" t="s">
        <v>204</v>
      </c>
      <c r="E334" s="246" t="s">
        <v>19</v>
      </c>
      <c r="F334" s="247" t="s">
        <v>284</v>
      </c>
      <c r="G334" s="245"/>
      <c r="H334" s="248">
        <v>0.54900000000000004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204</v>
      </c>
      <c r="AU334" s="254" t="s">
        <v>84</v>
      </c>
      <c r="AV334" s="14" t="s">
        <v>84</v>
      </c>
      <c r="AW334" s="14" t="s">
        <v>33</v>
      </c>
      <c r="AX334" s="14" t="s">
        <v>71</v>
      </c>
      <c r="AY334" s="254" t="s">
        <v>192</v>
      </c>
    </row>
    <row r="335" s="14" customFormat="1">
      <c r="A335" s="14"/>
      <c r="B335" s="244"/>
      <c r="C335" s="245"/>
      <c r="D335" s="235" t="s">
        <v>204</v>
      </c>
      <c r="E335" s="246" t="s">
        <v>19</v>
      </c>
      <c r="F335" s="247" t="s">
        <v>1364</v>
      </c>
      <c r="G335" s="245"/>
      <c r="H335" s="248">
        <v>2.2610000000000001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204</v>
      </c>
      <c r="AU335" s="254" t="s">
        <v>84</v>
      </c>
      <c r="AV335" s="14" t="s">
        <v>84</v>
      </c>
      <c r="AW335" s="14" t="s">
        <v>33</v>
      </c>
      <c r="AX335" s="14" t="s">
        <v>71</v>
      </c>
      <c r="AY335" s="254" t="s">
        <v>192</v>
      </c>
    </row>
    <row r="336" s="14" customFormat="1">
      <c r="A336" s="14"/>
      <c r="B336" s="244"/>
      <c r="C336" s="245"/>
      <c r="D336" s="235" t="s">
        <v>204</v>
      </c>
      <c r="E336" s="246" t="s">
        <v>19</v>
      </c>
      <c r="F336" s="247" t="s">
        <v>1366</v>
      </c>
      <c r="G336" s="245"/>
      <c r="H336" s="248">
        <v>16.309000000000001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204</v>
      </c>
      <c r="AU336" s="254" t="s">
        <v>84</v>
      </c>
      <c r="AV336" s="14" t="s">
        <v>84</v>
      </c>
      <c r="AW336" s="14" t="s">
        <v>33</v>
      </c>
      <c r="AX336" s="14" t="s">
        <v>71</v>
      </c>
      <c r="AY336" s="254" t="s">
        <v>192</v>
      </c>
    </row>
    <row r="337" s="14" customFormat="1">
      <c r="A337" s="14"/>
      <c r="B337" s="244"/>
      <c r="C337" s="245"/>
      <c r="D337" s="235" t="s">
        <v>204</v>
      </c>
      <c r="E337" s="246" t="s">
        <v>19</v>
      </c>
      <c r="F337" s="247" t="s">
        <v>1368</v>
      </c>
      <c r="G337" s="245"/>
      <c r="H337" s="248">
        <v>2.234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204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192</v>
      </c>
    </row>
    <row r="338" s="15" customFormat="1">
      <c r="A338" s="15"/>
      <c r="B338" s="255"/>
      <c r="C338" s="256"/>
      <c r="D338" s="235" t="s">
        <v>204</v>
      </c>
      <c r="E338" s="257" t="s">
        <v>19</v>
      </c>
      <c r="F338" s="258" t="s">
        <v>210</v>
      </c>
      <c r="G338" s="256"/>
      <c r="H338" s="259">
        <v>40.271999999999998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204</v>
      </c>
      <c r="AU338" s="265" t="s">
        <v>84</v>
      </c>
      <c r="AV338" s="15" t="s">
        <v>200</v>
      </c>
      <c r="AW338" s="15" t="s">
        <v>33</v>
      </c>
      <c r="AX338" s="15" t="s">
        <v>78</v>
      </c>
      <c r="AY338" s="265" t="s">
        <v>192</v>
      </c>
    </row>
    <row r="339" s="2" customFormat="1" ht="24.15" customHeight="1">
      <c r="A339" s="41"/>
      <c r="B339" s="42"/>
      <c r="C339" s="215" t="s">
        <v>366</v>
      </c>
      <c r="D339" s="215" t="s">
        <v>195</v>
      </c>
      <c r="E339" s="216" t="s">
        <v>367</v>
      </c>
      <c r="F339" s="217" t="s">
        <v>368</v>
      </c>
      <c r="G339" s="218" t="s">
        <v>239</v>
      </c>
      <c r="H339" s="219">
        <v>40.271999999999998</v>
      </c>
      <c r="I339" s="220"/>
      <c r="J339" s="221">
        <f>ROUND(I339*H339,2)</f>
        <v>0</v>
      </c>
      <c r="K339" s="217" t="s">
        <v>199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4.0000000000000003E-05</v>
      </c>
      <c r="R339" s="224">
        <f>Q339*H339</f>
        <v>0.0016108800000000001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200</v>
      </c>
      <c r="AT339" s="226" t="s">
        <v>195</v>
      </c>
      <c r="AU339" s="226" t="s">
        <v>84</v>
      </c>
      <c r="AY339" s="20" t="s">
        <v>192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84</v>
      </c>
      <c r="BK339" s="227">
        <f>ROUND(I339*H339,2)</f>
        <v>0</v>
      </c>
      <c r="BL339" s="20" t="s">
        <v>200</v>
      </c>
      <c r="BM339" s="226" t="s">
        <v>369</v>
      </c>
    </row>
    <row r="340" s="2" customFormat="1">
      <c r="A340" s="41"/>
      <c r="B340" s="42"/>
      <c r="C340" s="43"/>
      <c r="D340" s="228" t="s">
        <v>202</v>
      </c>
      <c r="E340" s="43"/>
      <c r="F340" s="229" t="s">
        <v>370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202</v>
      </c>
      <c r="AU340" s="20" t="s">
        <v>84</v>
      </c>
    </row>
    <row r="341" s="14" customFormat="1">
      <c r="A341" s="14"/>
      <c r="B341" s="244"/>
      <c r="C341" s="245"/>
      <c r="D341" s="235" t="s">
        <v>204</v>
      </c>
      <c r="E341" s="246" t="s">
        <v>19</v>
      </c>
      <c r="F341" s="247" t="s">
        <v>365</v>
      </c>
      <c r="G341" s="245"/>
      <c r="H341" s="248">
        <v>5.8399999999999999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204</v>
      </c>
      <c r="AU341" s="254" t="s">
        <v>84</v>
      </c>
      <c r="AV341" s="14" t="s">
        <v>84</v>
      </c>
      <c r="AW341" s="14" t="s">
        <v>33</v>
      </c>
      <c r="AX341" s="14" t="s">
        <v>71</v>
      </c>
      <c r="AY341" s="254" t="s">
        <v>192</v>
      </c>
    </row>
    <row r="342" s="14" customFormat="1">
      <c r="A342" s="14"/>
      <c r="B342" s="244"/>
      <c r="C342" s="245"/>
      <c r="D342" s="235" t="s">
        <v>204</v>
      </c>
      <c r="E342" s="246" t="s">
        <v>19</v>
      </c>
      <c r="F342" s="247" t="s">
        <v>283</v>
      </c>
      <c r="G342" s="245"/>
      <c r="H342" s="248">
        <v>13.079000000000001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204</v>
      </c>
      <c r="AU342" s="254" t="s">
        <v>84</v>
      </c>
      <c r="AV342" s="14" t="s">
        <v>84</v>
      </c>
      <c r="AW342" s="14" t="s">
        <v>33</v>
      </c>
      <c r="AX342" s="14" t="s">
        <v>71</v>
      </c>
      <c r="AY342" s="254" t="s">
        <v>192</v>
      </c>
    </row>
    <row r="343" s="14" customFormat="1">
      <c r="A343" s="14"/>
      <c r="B343" s="244"/>
      <c r="C343" s="245"/>
      <c r="D343" s="235" t="s">
        <v>204</v>
      </c>
      <c r="E343" s="246" t="s">
        <v>19</v>
      </c>
      <c r="F343" s="247" t="s">
        <v>284</v>
      </c>
      <c r="G343" s="245"/>
      <c r="H343" s="248">
        <v>0.54900000000000004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204</v>
      </c>
      <c r="AU343" s="254" t="s">
        <v>84</v>
      </c>
      <c r="AV343" s="14" t="s">
        <v>84</v>
      </c>
      <c r="AW343" s="14" t="s">
        <v>33</v>
      </c>
      <c r="AX343" s="14" t="s">
        <v>71</v>
      </c>
      <c r="AY343" s="254" t="s">
        <v>192</v>
      </c>
    </row>
    <row r="344" s="14" customFormat="1">
      <c r="A344" s="14"/>
      <c r="B344" s="244"/>
      <c r="C344" s="245"/>
      <c r="D344" s="235" t="s">
        <v>204</v>
      </c>
      <c r="E344" s="246" t="s">
        <v>19</v>
      </c>
      <c r="F344" s="247" t="s">
        <v>1364</v>
      </c>
      <c r="G344" s="245"/>
      <c r="H344" s="248">
        <v>2.2610000000000001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204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192</v>
      </c>
    </row>
    <row r="345" s="14" customFormat="1">
      <c r="A345" s="14"/>
      <c r="B345" s="244"/>
      <c r="C345" s="245"/>
      <c r="D345" s="235" t="s">
        <v>204</v>
      </c>
      <c r="E345" s="246" t="s">
        <v>19</v>
      </c>
      <c r="F345" s="247" t="s">
        <v>1366</v>
      </c>
      <c r="G345" s="245"/>
      <c r="H345" s="248">
        <v>16.309000000000001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204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192</v>
      </c>
    </row>
    <row r="346" s="14" customFormat="1">
      <c r="A346" s="14"/>
      <c r="B346" s="244"/>
      <c r="C346" s="245"/>
      <c r="D346" s="235" t="s">
        <v>204</v>
      </c>
      <c r="E346" s="246" t="s">
        <v>19</v>
      </c>
      <c r="F346" s="247" t="s">
        <v>1368</v>
      </c>
      <c r="G346" s="245"/>
      <c r="H346" s="248">
        <v>2.234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204</v>
      </c>
      <c r="AU346" s="254" t="s">
        <v>84</v>
      </c>
      <c r="AV346" s="14" t="s">
        <v>84</v>
      </c>
      <c r="AW346" s="14" t="s">
        <v>33</v>
      </c>
      <c r="AX346" s="14" t="s">
        <v>71</v>
      </c>
      <c r="AY346" s="254" t="s">
        <v>192</v>
      </c>
    </row>
    <row r="347" s="15" customFormat="1">
      <c r="A347" s="15"/>
      <c r="B347" s="255"/>
      <c r="C347" s="256"/>
      <c r="D347" s="235" t="s">
        <v>204</v>
      </c>
      <c r="E347" s="257" t="s">
        <v>19</v>
      </c>
      <c r="F347" s="258" t="s">
        <v>210</v>
      </c>
      <c r="G347" s="256"/>
      <c r="H347" s="259">
        <v>40.271999999999998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204</v>
      </c>
      <c r="AU347" s="265" t="s">
        <v>84</v>
      </c>
      <c r="AV347" s="15" t="s">
        <v>200</v>
      </c>
      <c r="AW347" s="15" t="s">
        <v>33</v>
      </c>
      <c r="AX347" s="15" t="s">
        <v>78</v>
      </c>
      <c r="AY347" s="265" t="s">
        <v>192</v>
      </c>
    </row>
    <row r="348" s="2" customFormat="1" ht="24.15" customHeight="1">
      <c r="A348" s="41"/>
      <c r="B348" s="42"/>
      <c r="C348" s="215" t="s">
        <v>371</v>
      </c>
      <c r="D348" s="215" t="s">
        <v>195</v>
      </c>
      <c r="E348" s="216" t="s">
        <v>372</v>
      </c>
      <c r="F348" s="217" t="s">
        <v>373</v>
      </c>
      <c r="G348" s="218" t="s">
        <v>239</v>
      </c>
      <c r="H348" s="219">
        <v>1.244</v>
      </c>
      <c r="I348" s="220"/>
      <c r="J348" s="221">
        <f>ROUND(I348*H348,2)</f>
        <v>0</v>
      </c>
      <c r="K348" s="217" t="s">
        <v>199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0.035000000000000003</v>
      </c>
      <c r="T348" s="225">
        <f>S348*H348</f>
        <v>0.043540000000000002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200</v>
      </c>
      <c r="AT348" s="226" t="s">
        <v>195</v>
      </c>
      <c r="AU348" s="226" t="s">
        <v>84</v>
      </c>
      <c r="AY348" s="20" t="s">
        <v>192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84</v>
      </c>
      <c r="BK348" s="227">
        <f>ROUND(I348*H348,2)</f>
        <v>0</v>
      </c>
      <c r="BL348" s="20" t="s">
        <v>200</v>
      </c>
      <c r="BM348" s="226" t="s">
        <v>374</v>
      </c>
    </row>
    <row r="349" s="2" customFormat="1">
      <c r="A349" s="41"/>
      <c r="B349" s="42"/>
      <c r="C349" s="43"/>
      <c r="D349" s="228" t="s">
        <v>202</v>
      </c>
      <c r="E349" s="43"/>
      <c r="F349" s="229" t="s">
        <v>375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202</v>
      </c>
      <c r="AU349" s="20" t="s">
        <v>84</v>
      </c>
    </row>
    <row r="350" s="13" customFormat="1">
      <c r="A350" s="13"/>
      <c r="B350" s="233"/>
      <c r="C350" s="234"/>
      <c r="D350" s="235" t="s">
        <v>204</v>
      </c>
      <c r="E350" s="236" t="s">
        <v>19</v>
      </c>
      <c r="F350" s="237" t="s">
        <v>376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204</v>
      </c>
      <c r="AU350" s="243" t="s">
        <v>84</v>
      </c>
      <c r="AV350" s="13" t="s">
        <v>78</v>
      </c>
      <c r="AW350" s="13" t="s">
        <v>33</v>
      </c>
      <c r="AX350" s="13" t="s">
        <v>71</v>
      </c>
      <c r="AY350" s="243" t="s">
        <v>192</v>
      </c>
    </row>
    <row r="351" s="13" customFormat="1">
      <c r="A351" s="13"/>
      <c r="B351" s="233"/>
      <c r="C351" s="234"/>
      <c r="D351" s="235" t="s">
        <v>204</v>
      </c>
      <c r="E351" s="236" t="s">
        <v>19</v>
      </c>
      <c r="F351" s="237" t="s">
        <v>377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204</v>
      </c>
      <c r="AU351" s="243" t="s">
        <v>84</v>
      </c>
      <c r="AV351" s="13" t="s">
        <v>78</v>
      </c>
      <c r="AW351" s="13" t="s">
        <v>33</v>
      </c>
      <c r="AX351" s="13" t="s">
        <v>71</v>
      </c>
      <c r="AY351" s="243" t="s">
        <v>192</v>
      </c>
    </row>
    <row r="352" s="14" customFormat="1">
      <c r="A352" s="14"/>
      <c r="B352" s="244"/>
      <c r="C352" s="245"/>
      <c r="D352" s="235" t="s">
        <v>204</v>
      </c>
      <c r="E352" s="246" t="s">
        <v>19</v>
      </c>
      <c r="F352" s="247" t="s">
        <v>378</v>
      </c>
      <c r="G352" s="245"/>
      <c r="H352" s="248">
        <v>1.244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204</v>
      </c>
      <c r="AU352" s="254" t="s">
        <v>84</v>
      </c>
      <c r="AV352" s="14" t="s">
        <v>84</v>
      </c>
      <c r="AW352" s="14" t="s">
        <v>33</v>
      </c>
      <c r="AX352" s="14" t="s">
        <v>71</v>
      </c>
      <c r="AY352" s="254" t="s">
        <v>192</v>
      </c>
    </row>
    <row r="353" s="15" customFormat="1">
      <c r="A353" s="15"/>
      <c r="B353" s="255"/>
      <c r="C353" s="256"/>
      <c r="D353" s="235" t="s">
        <v>204</v>
      </c>
      <c r="E353" s="257" t="s">
        <v>19</v>
      </c>
      <c r="F353" s="258" t="s">
        <v>210</v>
      </c>
      <c r="G353" s="256"/>
      <c r="H353" s="259">
        <v>1.244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204</v>
      </c>
      <c r="AU353" s="265" t="s">
        <v>84</v>
      </c>
      <c r="AV353" s="15" t="s">
        <v>200</v>
      </c>
      <c r="AW353" s="15" t="s">
        <v>33</v>
      </c>
      <c r="AX353" s="15" t="s">
        <v>78</v>
      </c>
      <c r="AY353" s="265" t="s">
        <v>192</v>
      </c>
    </row>
    <row r="354" s="2" customFormat="1" ht="21.75" customHeight="1">
      <c r="A354" s="41"/>
      <c r="B354" s="42"/>
      <c r="C354" s="215" t="s">
        <v>379</v>
      </c>
      <c r="D354" s="215" t="s">
        <v>195</v>
      </c>
      <c r="E354" s="216" t="s">
        <v>380</v>
      </c>
      <c r="F354" s="217" t="s">
        <v>381</v>
      </c>
      <c r="G354" s="218" t="s">
        <v>239</v>
      </c>
      <c r="H354" s="219">
        <v>37.101999999999997</v>
      </c>
      <c r="I354" s="220"/>
      <c r="J354" s="221">
        <f>ROUND(I354*H354,2)</f>
        <v>0</v>
      </c>
      <c r="K354" s="217" t="s">
        <v>199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0.01</v>
      </c>
      <c r="T354" s="225">
        <f>S354*H354</f>
        <v>0.37101999999999996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200</v>
      </c>
      <c r="AT354" s="226" t="s">
        <v>195</v>
      </c>
      <c r="AU354" s="226" t="s">
        <v>84</v>
      </c>
      <c r="AY354" s="20" t="s">
        <v>192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84</v>
      </c>
      <c r="BK354" s="227">
        <f>ROUND(I354*H354,2)</f>
        <v>0</v>
      </c>
      <c r="BL354" s="20" t="s">
        <v>200</v>
      </c>
      <c r="BM354" s="226" t="s">
        <v>382</v>
      </c>
    </row>
    <row r="355" s="2" customFormat="1">
      <c r="A355" s="41"/>
      <c r="B355" s="42"/>
      <c r="C355" s="43"/>
      <c r="D355" s="228" t="s">
        <v>202</v>
      </c>
      <c r="E355" s="43"/>
      <c r="F355" s="229" t="s">
        <v>383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202</v>
      </c>
      <c r="AU355" s="20" t="s">
        <v>84</v>
      </c>
    </row>
    <row r="356" s="13" customFormat="1">
      <c r="A356" s="13"/>
      <c r="B356" s="233"/>
      <c r="C356" s="234"/>
      <c r="D356" s="235" t="s">
        <v>204</v>
      </c>
      <c r="E356" s="236" t="s">
        <v>19</v>
      </c>
      <c r="F356" s="237" t="s">
        <v>205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204</v>
      </c>
      <c r="AU356" s="243" t="s">
        <v>84</v>
      </c>
      <c r="AV356" s="13" t="s">
        <v>78</v>
      </c>
      <c r="AW356" s="13" t="s">
        <v>33</v>
      </c>
      <c r="AX356" s="13" t="s">
        <v>71</v>
      </c>
      <c r="AY356" s="243" t="s">
        <v>192</v>
      </c>
    </row>
    <row r="357" s="13" customFormat="1">
      <c r="A357" s="13"/>
      <c r="B357" s="233"/>
      <c r="C357" s="234"/>
      <c r="D357" s="235" t="s">
        <v>204</v>
      </c>
      <c r="E357" s="236" t="s">
        <v>19</v>
      </c>
      <c r="F357" s="237" t="s">
        <v>280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204</v>
      </c>
      <c r="AU357" s="243" t="s">
        <v>84</v>
      </c>
      <c r="AV357" s="13" t="s">
        <v>78</v>
      </c>
      <c r="AW357" s="13" t="s">
        <v>33</v>
      </c>
      <c r="AX357" s="13" t="s">
        <v>71</v>
      </c>
      <c r="AY357" s="243" t="s">
        <v>192</v>
      </c>
    </row>
    <row r="358" s="14" customFormat="1">
      <c r="A358" s="14"/>
      <c r="B358" s="244"/>
      <c r="C358" s="245"/>
      <c r="D358" s="235" t="s">
        <v>204</v>
      </c>
      <c r="E358" s="246" t="s">
        <v>19</v>
      </c>
      <c r="F358" s="247" t="s">
        <v>281</v>
      </c>
      <c r="G358" s="245"/>
      <c r="H358" s="248">
        <v>2.6699999999999999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204</v>
      </c>
      <c r="AU358" s="254" t="s">
        <v>84</v>
      </c>
      <c r="AV358" s="14" t="s">
        <v>84</v>
      </c>
      <c r="AW358" s="14" t="s">
        <v>33</v>
      </c>
      <c r="AX358" s="14" t="s">
        <v>71</v>
      </c>
      <c r="AY358" s="254" t="s">
        <v>192</v>
      </c>
    </row>
    <row r="359" s="14" customFormat="1">
      <c r="A359" s="14"/>
      <c r="B359" s="244"/>
      <c r="C359" s="245"/>
      <c r="D359" s="235" t="s">
        <v>204</v>
      </c>
      <c r="E359" s="246" t="s">
        <v>19</v>
      </c>
      <c r="F359" s="247" t="s">
        <v>1364</v>
      </c>
      <c r="G359" s="245"/>
      <c r="H359" s="248">
        <v>2.2610000000000001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204</v>
      </c>
      <c r="AU359" s="254" t="s">
        <v>84</v>
      </c>
      <c r="AV359" s="14" t="s">
        <v>84</v>
      </c>
      <c r="AW359" s="14" t="s">
        <v>33</v>
      </c>
      <c r="AX359" s="14" t="s">
        <v>71</v>
      </c>
      <c r="AY359" s="254" t="s">
        <v>192</v>
      </c>
    </row>
    <row r="360" s="13" customFormat="1">
      <c r="A360" s="13"/>
      <c r="B360" s="233"/>
      <c r="C360" s="234"/>
      <c r="D360" s="235" t="s">
        <v>204</v>
      </c>
      <c r="E360" s="236" t="s">
        <v>19</v>
      </c>
      <c r="F360" s="237" t="s">
        <v>282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204</v>
      </c>
      <c r="AU360" s="243" t="s">
        <v>84</v>
      </c>
      <c r="AV360" s="13" t="s">
        <v>78</v>
      </c>
      <c r="AW360" s="13" t="s">
        <v>33</v>
      </c>
      <c r="AX360" s="13" t="s">
        <v>71</v>
      </c>
      <c r="AY360" s="243" t="s">
        <v>192</v>
      </c>
    </row>
    <row r="361" s="14" customFormat="1">
      <c r="A361" s="14"/>
      <c r="B361" s="244"/>
      <c r="C361" s="245"/>
      <c r="D361" s="235" t="s">
        <v>204</v>
      </c>
      <c r="E361" s="246" t="s">
        <v>19</v>
      </c>
      <c r="F361" s="247" t="s">
        <v>283</v>
      </c>
      <c r="G361" s="245"/>
      <c r="H361" s="248">
        <v>13.079000000000001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204</v>
      </c>
      <c r="AU361" s="254" t="s">
        <v>84</v>
      </c>
      <c r="AV361" s="14" t="s">
        <v>84</v>
      </c>
      <c r="AW361" s="14" t="s">
        <v>33</v>
      </c>
      <c r="AX361" s="14" t="s">
        <v>71</v>
      </c>
      <c r="AY361" s="254" t="s">
        <v>192</v>
      </c>
    </row>
    <row r="362" s="14" customFormat="1">
      <c r="A362" s="14"/>
      <c r="B362" s="244"/>
      <c r="C362" s="245"/>
      <c r="D362" s="235" t="s">
        <v>204</v>
      </c>
      <c r="E362" s="246" t="s">
        <v>19</v>
      </c>
      <c r="F362" s="247" t="s">
        <v>284</v>
      </c>
      <c r="G362" s="245"/>
      <c r="H362" s="248">
        <v>0.54900000000000004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204</v>
      </c>
      <c r="AU362" s="254" t="s">
        <v>84</v>
      </c>
      <c r="AV362" s="14" t="s">
        <v>84</v>
      </c>
      <c r="AW362" s="14" t="s">
        <v>33</v>
      </c>
      <c r="AX362" s="14" t="s">
        <v>71</v>
      </c>
      <c r="AY362" s="254" t="s">
        <v>192</v>
      </c>
    </row>
    <row r="363" s="13" customFormat="1">
      <c r="A363" s="13"/>
      <c r="B363" s="233"/>
      <c r="C363" s="234"/>
      <c r="D363" s="235" t="s">
        <v>204</v>
      </c>
      <c r="E363" s="236" t="s">
        <v>19</v>
      </c>
      <c r="F363" s="237" t="s">
        <v>1365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204</v>
      </c>
      <c r="AU363" s="243" t="s">
        <v>84</v>
      </c>
      <c r="AV363" s="13" t="s">
        <v>78</v>
      </c>
      <c r="AW363" s="13" t="s">
        <v>33</v>
      </c>
      <c r="AX363" s="13" t="s">
        <v>71</v>
      </c>
      <c r="AY363" s="243" t="s">
        <v>192</v>
      </c>
    </row>
    <row r="364" s="14" customFormat="1">
      <c r="A364" s="14"/>
      <c r="B364" s="244"/>
      <c r="C364" s="245"/>
      <c r="D364" s="235" t="s">
        <v>204</v>
      </c>
      <c r="E364" s="246" t="s">
        <v>19</v>
      </c>
      <c r="F364" s="247" t="s">
        <v>1366</v>
      </c>
      <c r="G364" s="245"/>
      <c r="H364" s="248">
        <v>16.309000000000001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204</v>
      </c>
      <c r="AU364" s="254" t="s">
        <v>84</v>
      </c>
      <c r="AV364" s="14" t="s">
        <v>84</v>
      </c>
      <c r="AW364" s="14" t="s">
        <v>33</v>
      </c>
      <c r="AX364" s="14" t="s">
        <v>71</v>
      </c>
      <c r="AY364" s="254" t="s">
        <v>192</v>
      </c>
    </row>
    <row r="365" s="13" customFormat="1">
      <c r="A365" s="13"/>
      <c r="B365" s="233"/>
      <c r="C365" s="234"/>
      <c r="D365" s="235" t="s">
        <v>204</v>
      </c>
      <c r="E365" s="236" t="s">
        <v>19</v>
      </c>
      <c r="F365" s="237" t="s">
        <v>1367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204</v>
      </c>
      <c r="AU365" s="243" t="s">
        <v>84</v>
      </c>
      <c r="AV365" s="13" t="s">
        <v>78</v>
      </c>
      <c r="AW365" s="13" t="s">
        <v>33</v>
      </c>
      <c r="AX365" s="13" t="s">
        <v>71</v>
      </c>
      <c r="AY365" s="243" t="s">
        <v>192</v>
      </c>
    </row>
    <row r="366" s="14" customFormat="1">
      <c r="A366" s="14"/>
      <c r="B366" s="244"/>
      <c r="C366" s="245"/>
      <c r="D366" s="235" t="s">
        <v>204</v>
      </c>
      <c r="E366" s="246" t="s">
        <v>19</v>
      </c>
      <c r="F366" s="247" t="s">
        <v>1368</v>
      </c>
      <c r="G366" s="245"/>
      <c r="H366" s="248">
        <v>2.234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204</v>
      </c>
      <c r="AU366" s="254" t="s">
        <v>84</v>
      </c>
      <c r="AV366" s="14" t="s">
        <v>84</v>
      </c>
      <c r="AW366" s="14" t="s">
        <v>33</v>
      </c>
      <c r="AX366" s="14" t="s">
        <v>71</v>
      </c>
      <c r="AY366" s="254" t="s">
        <v>192</v>
      </c>
    </row>
    <row r="367" s="15" customFormat="1">
      <c r="A367" s="15"/>
      <c r="B367" s="255"/>
      <c r="C367" s="256"/>
      <c r="D367" s="235" t="s">
        <v>204</v>
      </c>
      <c r="E367" s="257" t="s">
        <v>19</v>
      </c>
      <c r="F367" s="258" t="s">
        <v>210</v>
      </c>
      <c r="G367" s="256"/>
      <c r="H367" s="259">
        <v>37.102000000000004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204</v>
      </c>
      <c r="AU367" s="265" t="s">
        <v>84</v>
      </c>
      <c r="AV367" s="15" t="s">
        <v>200</v>
      </c>
      <c r="AW367" s="15" t="s">
        <v>33</v>
      </c>
      <c r="AX367" s="15" t="s">
        <v>78</v>
      </c>
      <c r="AY367" s="265" t="s">
        <v>192</v>
      </c>
    </row>
    <row r="368" s="2" customFormat="1" ht="24.15" customHeight="1">
      <c r="A368" s="41"/>
      <c r="B368" s="42"/>
      <c r="C368" s="215" t="s">
        <v>384</v>
      </c>
      <c r="D368" s="215" t="s">
        <v>195</v>
      </c>
      <c r="E368" s="216" t="s">
        <v>385</v>
      </c>
      <c r="F368" s="217" t="s">
        <v>386</v>
      </c>
      <c r="G368" s="218" t="s">
        <v>239</v>
      </c>
      <c r="H368" s="219">
        <v>100.26900000000001</v>
      </c>
      <c r="I368" s="220"/>
      <c r="J368" s="221">
        <f>ROUND(I368*H368,2)</f>
        <v>0</v>
      </c>
      <c r="K368" s="217" t="s">
        <v>199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0.01</v>
      </c>
      <c r="T368" s="225">
        <f>S368*H368</f>
        <v>1.0026900000000001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200</v>
      </c>
      <c r="AT368" s="226" t="s">
        <v>195</v>
      </c>
      <c r="AU368" s="226" t="s">
        <v>84</v>
      </c>
      <c r="AY368" s="20" t="s">
        <v>192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84</v>
      </c>
      <c r="BK368" s="227">
        <f>ROUND(I368*H368,2)</f>
        <v>0</v>
      </c>
      <c r="BL368" s="20" t="s">
        <v>200</v>
      </c>
      <c r="BM368" s="226" t="s">
        <v>387</v>
      </c>
    </row>
    <row r="369" s="2" customFormat="1">
      <c r="A369" s="41"/>
      <c r="B369" s="42"/>
      <c r="C369" s="43"/>
      <c r="D369" s="228" t="s">
        <v>202</v>
      </c>
      <c r="E369" s="43"/>
      <c r="F369" s="229" t="s">
        <v>388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84</v>
      </c>
    </row>
    <row r="370" s="13" customFormat="1">
      <c r="A370" s="13"/>
      <c r="B370" s="233"/>
      <c r="C370" s="234"/>
      <c r="D370" s="235" t="s">
        <v>204</v>
      </c>
      <c r="E370" s="236" t="s">
        <v>19</v>
      </c>
      <c r="F370" s="237" t="s">
        <v>326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204</v>
      </c>
      <c r="AU370" s="243" t="s">
        <v>84</v>
      </c>
      <c r="AV370" s="13" t="s">
        <v>78</v>
      </c>
      <c r="AW370" s="13" t="s">
        <v>33</v>
      </c>
      <c r="AX370" s="13" t="s">
        <v>71</v>
      </c>
      <c r="AY370" s="243" t="s">
        <v>192</v>
      </c>
    </row>
    <row r="371" s="13" customFormat="1">
      <c r="A371" s="13"/>
      <c r="B371" s="233"/>
      <c r="C371" s="234"/>
      <c r="D371" s="235" t="s">
        <v>204</v>
      </c>
      <c r="E371" s="236" t="s">
        <v>19</v>
      </c>
      <c r="F371" s="237" t="s">
        <v>280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204</v>
      </c>
      <c r="AU371" s="243" t="s">
        <v>84</v>
      </c>
      <c r="AV371" s="13" t="s">
        <v>78</v>
      </c>
      <c r="AW371" s="13" t="s">
        <v>33</v>
      </c>
      <c r="AX371" s="13" t="s">
        <v>71</v>
      </c>
      <c r="AY371" s="243" t="s">
        <v>192</v>
      </c>
    </row>
    <row r="372" s="14" customFormat="1">
      <c r="A372" s="14"/>
      <c r="B372" s="244"/>
      <c r="C372" s="245"/>
      <c r="D372" s="235" t="s">
        <v>204</v>
      </c>
      <c r="E372" s="246" t="s">
        <v>19</v>
      </c>
      <c r="F372" s="247" t="s">
        <v>327</v>
      </c>
      <c r="G372" s="245"/>
      <c r="H372" s="248">
        <v>14.776999999999999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204</v>
      </c>
      <c r="AU372" s="254" t="s">
        <v>84</v>
      </c>
      <c r="AV372" s="14" t="s">
        <v>84</v>
      </c>
      <c r="AW372" s="14" t="s">
        <v>33</v>
      </c>
      <c r="AX372" s="14" t="s">
        <v>71</v>
      </c>
      <c r="AY372" s="254" t="s">
        <v>192</v>
      </c>
    </row>
    <row r="373" s="14" customFormat="1">
      <c r="A373" s="14"/>
      <c r="B373" s="244"/>
      <c r="C373" s="245"/>
      <c r="D373" s="235" t="s">
        <v>204</v>
      </c>
      <c r="E373" s="246" t="s">
        <v>19</v>
      </c>
      <c r="F373" s="247" t="s">
        <v>1369</v>
      </c>
      <c r="G373" s="245"/>
      <c r="H373" s="248">
        <v>-4.3339999999999996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204</v>
      </c>
      <c r="AU373" s="254" t="s">
        <v>84</v>
      </c>
      <c r="AV373" s="14" t="s">
        <v>84</v>
      </c>
      <c r="AW373" s="14" t="s">
        <v>33</v>
      </c>
      <c r="AX373" s="14" t="s">
        <v>71</v>
      </c>
      <c r="AY373" s="254" t="s">
        <v>192</v>
      </c>
    </row>
    <row r="374" s="14" customFormat="1">
      <c r="A374" s="14"/>
      <c r="B374" s="244"/>
      <c r="C374" s="245"/>
      <c r="D374" s="235" t="s">
        <v>204</v>
      </c>
      <c r="E374" s="246" t="s">
        <v>19</v>
      </c>
      <c r="F374" s="247" t="s">
        <v>1370</v>
      </c>
      <c r="G374" s="245"/>
      <c r="H374" s="248">
        <v>15.877000000000001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204</v>
      </c>
      <c r="AU374" s="254" t="s">
        <v>84</v>
      </c>
      <c r="AV374" s="14" t="s">
        <v>84</v>
      </c>
      <c r="AW374" s="14" t="s">
        <v>33</v>
      </c>
      <c r="AX374" s="14" t="s">
        <v>71</v>
      </c>
      <c r="AY374" s="254" t="s">
        <v>192</v>
      </c>
    </row>
    <row r="375" s="14" customFormat="1">
      <c r="A375" s="14"/>
      <c r="B375" s="244"/>
      <c r="C375" s="245"/>
      <c r="D375" s="235" t="s">
        <v>204</v>
      </c>
      <c r="E375" s="246" t="s">
        <v>19</v>
      </c>
      <c r="F375" s="247" t="s">
        <v>1371</v>
      </c>
      <c r="G375" s="245"/>
      <c r="H375" s="248">
        <v>0.63600000000000001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204</v>
      </c>
      <c r="AU375" s="254" t="s">
        <v>84</v>
      </c>
      <c r="AV375" s="14" t="s">
        <v>84</v>
      </c>
      <c r="AW375" s="14" t="s">
        <v>33</v>
      </c>
      <c r="AX375" s="14" t="s">
        <v>71</v>
      </c>
      <c r="AY375" s="254" t="s">
        <v>192</v>
      </c>
    </row>
    <row r="376" s="14" customFormat="1">
      <c r="A376" s="14"/>
      <c r="B376" s="244"/>
      <c r="C376" s="245"/>
      <c r="D376" s="235" t="s">
        <v>204</v>
      </c>
      <c r="E376" s="246" t="s">
        <v>19</v>
      </c>
      <c r="F376" s="247" t="s">
        <v>1372</v>
      </c>
      <c r="G376" s="245"/>
      <c r="H376" s="248">
        <v>-3.9399999999999999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204</v>
      </c>
      <c r="AU376" s="254" t="s">
        <v>84</v>
      </c>
      <c r="AV376" s="14" t="s">
        <v>84</v>
      </c>
      <c r="AW376" s="14" t="s">
        <v>33</v>
      </c>
      <c r="AX376" s="14" t="s">
        <v>71</v>
      </c>
      <c r="AY376" s="254" t="s">
        <v>192</v>
      </c>
    </row>
    <row r="377" s="13" customFormat="1">
      <c r="A377" s="13"/>
      <c r="B377" s="233"/>
      <c r="C377" s="234"/>
      <c r="D377" s="235" t="s">
        <v>204</v>
      </c>
      <c r="E377" s="236" t="s">
        <v>19</v>
      </c>
      <c r="F377" s="237" t="s">
        <v>282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204</v>
      </c>
      <c r="AU377" s="243" t="s">
        <v>84</v>
      </c>
      <c r="AV377" s="13" t="s">
        <v>78</v>
      </c>
      <c r="AW377" s="13" t="s">
        <v>33</v>
      </c>
      <c r="AX377" s="13" t="s">
        <v>71</v>
      </c>
      <c r="AY377" s="243" t="s">
        <v>192</v>
      </c>
    </row>
    <row r="378" s="14" customFormat="1">
      <c r="A378" s="14"/>
      <c r="B378" s="244"/>
      <c r="C378" s="245"/>
      <c r="D378" s="235" t="s">
        <v>204</v>
      </c>
      <c r="E378" s="246" t="s">
        <v>19</v>
      </c>
      <c r="F378" s="247" t="s">
        <v>329</v>
      </c>
      <c r="G378" s="245"/>
      <c r="H378" s="248">
        <v>33.143000000000001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204</v>
      </c>
      <c r="AU378" s="254" t="s">
        <v>84</v>
      </c>
      <c r="AV378" s="14" t="s">
        <v>84</v>
      </c>
      <c r="AW378" s="14" t="s">
        <v>33</v>
      </c>
      <c r="AX378" s="14" t="s">
        <v>71</v>
      </c>
      <c r="AY378" s="254" t="s">
        <v>192</v>
      </c>
    </row>
    <row r="379" s="14" customFormat="1">
      <c r="A379" s="14"/>
      <c r="B379" s="244"/>
      <c r="C379" s="245"/>
      <c r="D379" s="235" t="s">
        <v>204</v>
      </c>
      <c r="E379" s="246" t="s">
        <v>19</v>
      </c>
      <c r="F379" s="247" t="s">
        <v>330</v>
      </c>
      <c r="G379" s="245"/>
      <c r="H379" s="248">
        <v>1.4179999999999999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204</v>
      </c>
      <c r="AU379" s="254" t="s">
        <v>84</v>
      </c>
      <c r="AV379" s="14" t="s">
        <v>84</v>
      </c>
      <c r="AW379" s="14" t="s">
        <v>33</v>
      </c>
      <c r="AX379" s="14" t="s">
        <v>71</v>
      </c>
      <c r="AY379" s="254" t="s">
        <v>192</v>
      </c>
    </row>
    <row r="380" s="14" customFormat="1">
      <c r="A380" s="14"/>
      <c r="B380" s="244"/>
      <c r="C380" s="245"/>
      <c r="D380" s="235" t="s">
        <v>204</v>
      </c>
      <c r="E380" s="246" t="s">
        <v>19</v>
      </c>
      <c r="F380" s="247" t="s">
        <v>1373</v>
      </c>
      <c r="G380" s="245"/>
      <c r="H380" s="248">
        <v>-7.2320000000000002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204</v>
      </c>
      <c r="AU380" s="254" t="s">
        <v>84</v>
      </c>
      <c r="AV380" s="14" t="s">
        <v>84</v>
      </c>
      <c r="AW380" s="14" t="s">
        <v>33</v>
      </c>
      <c r="AX380" s="14" t="s">
        <v>71</v>
      </c>
      <c r="AY380" s="254" t="s">
        <v>192</v>
      </c>
    </row>
    <row r="381" s="14" customFormat="1">
      <c r="A381" s="14"/>
      <c r="B381" s="244"/>
      <c r="C381" s="245"/>
      <c r="D381" s="235" t="s">
        <v>204</v>
      </c>
      <c r="E381" s="246" t="s">
        <v>19</v>
      </c>
      <c r="F381" s="247" t="s">
        <v>332</v>
      </c>
      <c r="G381" s="245"/>
      <c r="H381" s="248">
        <v>-2.0249999999999999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204</v>
      </c>
      <c r="AU381" s="254" t="s">
        <v>84</v>
      </c>
      <c r="AV381" s="14" t="s">
        <v>84</v>
      </c>
      <c r="AW381" s="14" t="s">
        <v>33</v>
      </c>
      <c r="AX381" s="14" t="s">
        <v>71</v>
      </c>
      <c r="AY381" s="254" t="s">
        <v>192</v>
      </c>
    </row>
    <row r="382" s="13" customFormat="1">
      <c r="A382" s="13"/>
      <c r="B382" s="233"/>
      <c r="C382" s="234"/>
      <c r="D382" s="235" t="s">
        <v>204</v>
      </c>
      <c r="E382" s="236" t="s">
        <v>19</v>
      </c>
      <c r="F382" s="237" t="s">
        <v>1365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204</v>
      </c>
      <c r="AU382" s="243" t="s">
        <v>84</v>
      </c>
      <c r="AV382" s="13" t="s">
        <v>78</v>
      </c>
      <c r="AW382" s="13" t="s">
        <v>33</v>
      </c>
      <c r="AX382" s="13" t="s">
        <v>71</v>
      </c>
      <c r="AY382" s="243" t="s">
        <v>192</v>
      </c>
    </row>
    <row r="383" s="14" customFormat="1">
      <c r="A383" s="14"/>
      <c r="B383" s="244"/>
      <c r="C383" s="245"/>
      <c r="D383" s="235" t="s">
        <v>204</v>
      </c>
      <c r="E383" s="246" t="s">
        <v>19</v>
      </c>
      <c r="F383" s="247" t="s">
        <v>1374</v>
      </c>
      <c r="G383" s="245"/>
      <c r="H383" s="248">
        <v>42.811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204</v>
      </c>
      <c r="AU383" s="254" t="s">
        <v>84</v>
      </c>
      <c r="AV383" s="14" t="s">
        <v>84</v>
      </c>
      <c r="AW383" s="14" t="s">
        <v>33</v>
      </c>
      <c r="AX383" s="14" t="s">
        <v>71</v>
      </c>
      <c r="AY383" s="254" t="s">
        <v>192</v>
      </c>
    </row>
    <row r="384" s="14" customFormat="1">
      <c r="A384" s="14"/>
      <c r="B384" s="244"/>
      <c r="C384" s="245"/>
      <c r="D384" s="235" t="s">
        <v>204</v>
      </c>
      <c r="E384" s="246" t="s">
        <v>19</v>
      </c>
      <c r="F384" s="247" t="s">
        <v>1375</v>
      </c>
      <c r="G384" s="245"/>
      <c r="H384" s="248">
        <v>1.0600000000000001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204</v>
      </c>
      <c r="AU384" s="254" t="s">
        <v>84</v>
      </c>
      <c r="AV384" s="14" t="s">
        <v>84</v>
      </c>
      <c r="AW384" s="14" t="s">
        <v>33</v>
      </c>
      <c r="AX384" s="14" t="s">
        <v>71</v>
      </c>
      <c r="AY384" s="254" t="s">
        <v>192</v>
      </c>
    </row>
    <row r="385" s="14" customFormat="1">
      <c r="A385" s="14"/>
      <c r="B385" s="244"/>
      <c r="C385" s="245"/>
      <c r="D385" s="235" t="s">
        <v>204</v>
      </c>
      <c r="E385" s="246" t="s">
        <v>19</v>
      </c>
      <c r="F385" s="247" t="s">
        <v>1376</v>
      </c>
      <c r="G385" s="245"/>
      <c r="H385" s="248">
        <v>-6.5119999999999996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204</v>
      </c>
      <c r="AU385" s="254" t="s">
        <v>84</v>
      </c>
      <c r="AV385" s="14" t="s">
        <v>84</v>
      </c>
      <c r="AW385" s="14" t="s">
        <v>33</v>
      </c>
      <c r="AX385" s="14" t="s">
        <v>71</v>
      </c>
      <c r="AY385" s="254" t="s">
        <v>192</v>
      </c>
    </row>
    <row r="386" s="13" customFormat="1">
      <c r="A386" s="13"/>
      <c r="B386" s="233"/>
      <c r="C386" s="234"/>
      <c r="D386" s="235" t="s">
        <v>204</v>
      </c>
      <c r="E386" s="236" t="s">
        <v>19</v>
      </c>
      <c r="F386" s="237" t="s">
        <v>1367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204</v>
      </c>
      <c r="AU386" s="243" t="s">
        <v>84</v>
      </c>
      <c r="AV386" s="13" t="s">
        <v>78</v>
      </c>
      <c r="AW386" s="13" t="s">
        <v>33</v>
      </c>
      <c r="AX386" s="13" t="s">
        <v>71</v>
      </c>
      <c r="AY386" s="243" t="s">
        <v>192</v>
      </c>
    </row>
    <row r="387" s="14" customFormat="1">
      <c r="A387" s="14"/>
      <c r="B387" s="244"/>
      <c r="C387" s="245"/>
      <c r="D387" s="235" t="s">
        <v>204</v>
      </c>
      <c r="E387" s="246" t="s">
        <v>19</v>
      </c>
      <c r="F387" s="247" t="s">
        <v>1377</v>
      </c>
      <c r="G387" s="245"/>
      <c r="H387" s="248">
        <v>15.772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204</v>
      </c>
      <c r="AU387" s="254" t="s">
        <v>84</v>
      </c>
      <c r="AV387" s="14" t="s">
        <v>84</v>
      </c>
      <c r="AW387" s="14" t="s">
        <v>33</v>
      </c>
      <c r="AX387" s="14" t="s">
        <v>71</v>
      </c>
      <c r="AY387" s="254" t="s">
        <v>192</v>
      </c>
    </row>
    <row r="388" s="14" customFormat="1">
      <c r="A388" s="14"/>
      <c r="B388" s="244"/>
      <c r="C388" s="245"/>
      <c r="D388" s="235" t="s">
        <v>204</v>
      </c>
      <c r="E388" s="246" t="s">
        <v>19</v>
      </c>
      <c r="F388" s="247" t="s">
        <v>290</v>
      </c>
      <c r="G388" s="245"/>
      <c r="H388" s="248">
        <v>-1.1819999999999999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204</v>
      </c>
      <c r="AU388" s="254" t="s">
        <v>84</v>
      </c>
      <c r="AV388" s="14" t="s">
        <v>84</v>
      </c>
      <c r="AW388" s="14" t="s">
        <v>33</v>
      </c>
      <c r="AX388" s="14" t="s">
        <v>71</v>
      </c>
      <c r="AY388" s="254" t="s">
        <v>192</v>
      </c>
    </row>
    <row r="389" s="15" customFormat="1">
      <c r="A389" s="15"/>
      <c r="B389" s="255"/>
      <c r="C389" s="256"/>
      <c r="D389" s="235" t="s">
        <v>204</v>
      </c>
      <c r="E389" s="257" t="s">
        <v>19</v>
      </c>
      <c r="F389" s="258" t="s">
        <v>210</v>
      </c>
      <c r="G389" s="256"/>
      <c r="H389" s="259">
        <v>100.26900000000001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204</v>
      </c>
      <c r="AU389" s="265" t="s">
        <v>84</v>
      </c>
      <c r="AV389" s="15" t="s">
        <v>200</v>
      </c>
      <c r="AW389" s="15" t="s">
        <v>33</v>
      </c>
      <c r="AX389" s="15" t="s">
        <v>78</v>
      </c>
      <c r="AY389" s="265" t="s">
        <v>192</v>
      </c>
    </row>
    <row r="390" s="12" customFormat="1" ht="22.8" customHeight="1">
      <c r="A390" s="12"/>
      <c r="B390" s="199"/>
      <c r="C390" s="200"/>
      <c r="D390" s="201" t="s">
        <v>70</v>
      </c>
      <c r="E390" s="213" t="s">
        <v>389</v>
      </c>
      <c r="F390" s="213" t="s">
        <v>390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SUM(P391:P400)</f>
        <v>0</v>
      </c>
      <c r="Q390" s="207"/>
      <c r="R390" s="208">
        <f>SUM(R391:R400)</f>
        <v>0</v>
      </c>
      <c r="S390" s="207"/>
      <c r="T390" s="209">
        <f>SUM(T391:T400)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78</v>
      </c>
      <c r="AT390" s="211" t="s">
        <v>70</v>
      </c>
      <c r="AU390" s="211" t="s">
        <v>78</v>
      </c>
      <c r="AY390" s="210" t="s">
        <v>192</v>
      </c>
      <c r="BK390" s="212">
        <f>SUM(BK391:BK400)</f>
        <v>0</v>
      </c>
    </row>
    <row r="391" s="2" customFormat="1" ht="24.15" customHeight="1">
      <c r="A391" s="41"/>
      <c r="B391" s="42"/>
      <c r="C391" s="215" t="s">
        <v>391</v>
      </c>
      <c r="D391" s="215" t="s">
        <v>195</v>
      </c>
      <c r="E391" s="216" t="s">
        <v>392</v>
      </c>
      <c r="F391" s="217" t="s">
        <v>393</v>
      </c>
      <c r="G391" s="218" t="s">
        <v>226</v>
      </c>
      <c r="H391" s="219">
        <v>2.2650000000000001</v>
      </c>
      <c r="I391" s="220"/>
      <c r="J391" s="221">
        <f>ROUND(I391*H391,2)</f>
        <v>0</v>
      </c>
      <c r="K391" s="217" t="s">
        <v>199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200</v>
      </c>
      <c r="AT391" s="226" t="s">
        <v>195</v>
      </c>
      <c r="AU391" s="226" t="s">
        <v>84</v>
      </c>
      <c r="AY391" s="20" t="s">
        <v>192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84</v>
      </c>
      <c r="BK391" s="227">
        <f>ROUND(I391*H391,2)</f>
        <v>0</v>
      </c>
      <c r="BL391" s="20" t="s">
        <v>200</v>
      </c>
      <c r="BM391" s="226" t="s">
        <v>394</v>
      </c>
    </row>
    <row r="392" s="2" customFormat="1">
      <c r="A392" s="41"/>
      <c r="B392" s="42"/>
      <c r="C392" s="43"/>
      <c r="D392" s="228" t="s">
        <v>202</v>
      </c>
      <c r="E392" s="43"/>
      <c r="F392" s="229" t="s">
        <v>395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202</v>
      </c>
      <c r="AU392" s="20" t="s">
        <v>84</v>
      </c>
    </row>
    <row r="393" s="2" customFormat="1" ht="21.75" customHeight="1">
      <c r="A393" s="41"/>
      <c r="B393" s="42"/>
      <c r="C393" s="215" t="s">
        <v>396</v>
      </c>
      <c r="D393" s="215" t="s">
        <v>195</v>
      </c>
      <c r="E393" s="216" t="s">
        <v>397</v>
      </c>
      <c r="F393" s="217" t="s">
        <v>398</v>
      </c>
      <c r="G393" s="218" t="s">
        <v>226</v>
      </c>
      <c r="H393" s="219">
        <v>2.2650000000000001</v>
      </c>
      <c r="I393" s="220"/>
      <c r="J393" s="221">
        <f>ROUND(I393*H393,2)</f>
        <v>0</v>
      </c>
      <c r="K393" s="217" t="s">
        <v>199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200</v>
      </c>
      <c r="AT393" s="226" t="s">
        <v>195</v>
      </c>
      <c r="AU393" s="226" t="s">
        <v>84</v>
      </c>
      <c r="AY393" s="20" t="s">
        <v>192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84</v>
      </c>
      <c r="BK393" s="227">
        <f>ROUND(I393*H393,2)</f>
        <v>0</v>
      </c>
      <c r="BL393" s="20" t="s">
        <v>200</v>
      </c>
      <c r="BM393" s="226" t="s">
        <v>399</v>
      </c>
    </row>
    <row r="394" s="2" customFormat="1">
      <c r="A394" s="41"/>
      <c r="B394" s="42"/>
      <c r="C394" s="43"/>
      <c r="D394" s="228" t="s">
        <v>202</v>
      </c>
      <c r="E394" s="43"/>
      <c r="F394" s="229" t="s">
        <v>400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202</v>
      </c>
      <c r="AU394" s="20" t="s">
        <v>84</v>
      </c>
    </row>
    <row r="395" s="2" customFormat="1" ht="24.15" customHeight="1">
      <c r="A395" s="41"/>
      <c r="B395" s="42"/>
      <c r="C395" s="215" t="s">
        <v>401</v>
      </c>
      <c r="D395" s="215" t="s">
        <v>195</v>
      </c>
      <c r="E395" s="216" t="s">
        <v>402</v>
      </c>
      <c r="F395" s="217" t="s">
        <v>403</v>
      </c>
      <c r="G395" s="218" t="s">
        <v>226</v>
      </c>
      <c r="H395" s="219">
        <v>9.0600000000000005</v>
      </c>
      <c r="I395" s="220"/>
      <c r="J395" s="221">
        <f>ROUND(I395*H395,2)</f>
        <v>0</v>
      </c>
      <c r="K395" s="217" t="s">
        <v>199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200</v>
      </c>
      <c r="AT395" s="226" t="s">
        <v>195</v>
      </c>
      <c r="AU395" s="226" t="s">
        <v>84</v>
      </c>
      <c r="AY395" s="20" t="s">
        <v>192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84</v>
      </c>
      <c r="BK395" s="227">
        <f>ROUND(I395*H395,2)</f>
        <v>0</v>
      </c>
      <c r="BL395" s="20" t="s">
        <v>200</v>
      </c>
      <c r="BM395" s="226" t="s">
        <v>404</v>
      </c>
    </row>
    <row r="396" s="2" customFormat="1">
      <c r="A396" s="41"/>
      <c r="B396" s="42"/>
      <c r="C396" s="43"/>
      <c r="D396" s="228" t="s">
        <v>202</v>
      </c>
      <c r="E396" s="43"/>
      <c r="F396" s="229" t="s">
        <v>405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202</v>
      </c>
      <c r="AU396" s="20" t="s">
        <v>84</v>
      </c>
    </row>
    <row r="397" s="14" customFormat="1">
      <c r="A397" s="14"/>
      <c r="B397" s="244"/>
      <c r="C397" s="245"/>
      <c r="D397" s="235" t="s">
        <v>204</v>
      </c>
      <c r="E397" s="246" t="s">
        <v>19</v>
      </c>
      <c r="F397" s="247" t="s">
        <v>1379</v>
      </c>
      <c r="G397" s="245"/>
      <c r="H397" s="248">
        <v>9.0600000000000005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204</v>
      </c>
      <c r="AU397" s="254" t="s">
        <v>84</v>
      </c>
      <c r="AV397" s="14" t="s">
        <v>84</v>
      </c>
      <c r="AW397" s="14" t="s">
        <v>33</v>
      </c>
      <c r="AX397" s="14" t="s">
        <v>71</v>
      </c>
      <c r="AY397" s="254" t="s">
        <v>192</v>
      </c>
    </row>
    <row r="398" s="15" customFormat="1">
      <c r="A398" s="15"/>
      <c r="B398" s="255"/>
      <c r="C398" s="256"/>
      <c r="D398" s="235" t="s">
        <v>204</v>
      </c>
      <c r="E398" s="257" t="s">
        <v>19</v>
      </c>
      <c r="F398" s="258" t="s">
        <v>210</v>
      </c>
      <c r="G398" s="256"/>
      <c r="H398" s="259">
        <v>9.0600000000000005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204</v>
      </c>
      <c r="AU398" s="265" t="s">
        <v>84</v>
      </c>
      <c r="AV398" s="15" t="s">
        <v>200</v>
      </c>
      <c r="AW398" s="15" t="s">
        <v>33</v>
      </c>
      <c r="AX398" s="15" t="s">
        <v>78</v>
      </c>
      <c r="AY398" s="265" t="s">
        <v>192</v>
      </c>
    </row>
    <row r="399" s="2" customFormat="1" ht="24.15" customHeight="1">
      <c r="A399" s="41"/>
      <c r="B399" s="42"/>
      <c r="C399" s="215" t="s">
        <v>407</v>
      </c>
      <c r="D399" s="215" t="s">
        <v>195</v>
      </c>
      <c r="E399" s="216" t="s">
        <v>408</v>
      </c>
      <c r="F399" s="217" t="s">
        <v>409</v>
      </c>
      <c r="G399" s="218" t="s">
        <v>226</v>
      </c>
      <c r="H399" s="219">
        <v>2.2650000000000001</v>
      </c>
      <c r="I399" s="220"/>
      <c r="J399" s="221">
        <f>ROUND(I399*H399,2)</f>
        <v>0</v>
      </c>
      <c r="K399" s="217" t="s">
        <v>199</v>
      </c>
      <c r="L399" s="47"/>
      <c r="M399" s="222" t="s">
        <v>19</v>
      </c>
      <c r="N399" s="223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200</v>
      </c>
      <c r="AT399" s="226" t="s">
        <v>195</v>
      </c>
      <c r="AU399" s="226" t="s">
        <v>84</v>
      </c>
      <c r="AY399" s="20" t="s">
        <v>192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84</v>
      </c>
      <c r="BK399" s="227">
        <f>ROUND(I399*H399,2)</f>
        <v>0</v>
      </c>
      <c r="BL399" s="20" t="s">
        <v>200</v>
      </c>
      <c r="BM399" s="226" t="s">
        <v>410</v>
      </c>
    </row>
    <row r="400" s="2" customFormat="1">
      <c r="A400" s="41"/>
      <c r="B400" s="42"/>
      <c r="C400" s="43"/>
      <c r="D400" s="228" t="s">
        <v>202</v>
      </c>
      <c r="E400" s="43"/>
      <c r="F400" s="229" t="s">
        <v>411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202</v>
      </c>
      <c r="AU400" s="20" t="s">
        <v>84</v>
      </c>
    </row>
    <row r="401" s="12" customFormat="1" ht="22.8" customHeight="1">
      <c r="A401" s="12"/>
      <c r="B401" s="199"/>
      <c r="C401" s="200"/>
      <c r="D401" s="201" t="s">
        <v>70</v>
      </c>
      <c r="E401" s="213" t="s">
        <v>412</v>
      </c>
      <c r="F401" s="213" t="s">
        <v>413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SUM(P402:P403)</f>
        <v>0</v>
      </c>
      <c r="Q401" s="207"/>
      <c r="R401" s="208">
        <f>SUM(R402:R403)</f>
        <v>0</v>
      </c>
      <c r="S401" s="207"/>
      <c r="T401" s="209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78</v>
      </c>
      <c r="AT401" s="211" t="s">
        <v>70</v>
      </c>
      <c r="AU401" s="211" t="s">
        <v>78</v>
      </c>
      <c r="AY401" s="210" t="s">
        <v>192</v>
      </c>
      <c r="BK401" s="212">
        <f>SUM(BK402:BK403)</f>
        <v>0</v>
      </c>
    </row>
    <row r="402" s="2" customFormat="1" ht="33" customHeight="1">
      <c r="A402" s="41"/>
      <c r="B402" s="42"/>
      <c r="C402" s="215" t="s">
        <v>414</v>
      </c>
      <c r="D402" s="215" t="s">
        <v>195</v>
      </c>
      <c r="E402" s="216" t="s">
        <v>415</v>
      </c>
      <c r="F402" s="217" t="s">
        <v>416</v>
      </c>
      <c r="G402" s="218" t="s">
        <v>226</v>
      </c>
      <c r="H402" s="219">
        <v>3.4550000000000001</v>
      </c>
      <c r="I402" s="220"/>
      <c r="J402" s="221">
        <f>ROUND(I402*H402,2)</f>
        <v>0</v>
      </c>
      <c r="K402" s="217" t="s">
        <v>199</v>
      </c>
      <c r="L402" s="47"/>
      <c r="M402" s="222" t="s">
        <v>19</v>
      </c>
      <c r="N402" s="223" t="s">
        <v>43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200</v>
      </c>
      <c r="AT402" s="226" t="s">
        <v>195</v>
      </c>
      <c r="AU402" s="226" t="s">
        <v>84</v>
      </c>
      <c r="AY402" s="20" t="s">
        <v>192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84</v>
      </c>
      <c r="BK402" s="227">
        <f>ROUND(I402*H402,2)</f>
        <v>0</v>
      </c>
      <c r="BL402" s="20" t="s">
        <v>200</v>
      </c>
      <c r="BM402" s="226" t="s">
        <v>417</v>
      </c>
    </row>
    <row r="403" s="2" customFormat="1">
      <c r="A403" s="41"/>
      <c r="B403" s="42"/>
      <c r="C403" s="43"/>
      <c r="D403" s="228" t="s">
        <v>202</v>
      </c>
      <c r="E403" s="43"/>
      <c r="F403" s="229" t="s">
        <v>418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202</v>
      </c>
      <c r="AU403" s="20" t="s">
        <v>84</v>
      </c>
    </row>
    <row r="404" s="12" customFormat="1" ht="25.92" customHeight="1">
      <c r="A404" s="12"/>
      <c r="B404" s="199"/>
      <c r="C404" s="200"/>
      <c r="D404" s="201" t="s">
        <v>70</v>
      </c>
      <c r="E404" s="202" t="s">
        <v>419</v>
      </c>
      <c r="F404" s="202" t="s">
        <v>420</v>
      </c>
      <c r="G404" s="200"/>
      <c r="H404" s="200"/>
      <c r="I404" s="203"/>
      <c r="J404" s="204">
        <f>BK404</f>
        <v>0</v>
      </c>
      <c r="K404" s="200"/>
      <c r="L404" s="205"/>
      <c r="M404" s="206"/>
      <c r="N404" s="207"/>
      <c r="O404" s="207"/>
      <c r="P404" s="208">
        <f>P405+P417+P426+P596+P694+P862+P975+P994</f>
        <v>0</v>
      </c>
      <c r="Q404" s="207"/>
      <c r="R404" s="208">
        <f>R405+R417+R426+R596+R694+R862+R975+R994</f>
        <v>1.4029807500000002</v>
      </c>
      <c r="S404" s="207"/>
      <c r="T404" s="209">
        <f>T405+T417+T426+T596+T694+T862+T975+T994</f>
        <v>0.84747589999999995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0" t="s">
        <v>84</v>
      </c>
      <c r="AT404" s="211" t="s">
        <v>70</v>
      </c>
      <c r="AU404" s="211" t="s">
        <v>71</v>
      </c>
      <c r="AY404" s="210" t="s">
        <v>192</v>
      </c>
      <c r="BK404" s="212">
        <f>BK405+BK417+BK426+BK596+BK694+BK862+BK975+BK994</f>
        <v>0</v>
      </c>
    </row>
    <row r="405" s="12" customFormat="1" ht="22.8" customHeight="1">
      <c r="A405" s="12"/>
      <c r="B405" s="199"/>
      <c r="C405" s="200"/>
      <c r="D405" s="201" t="s">
        <v>70</v>
      </c>
      <c r="E405" s="213" t="s">
        <v>421</v>
      </c>
      <c r="F405" s="213" t="s">
        <v>422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SUM(P406:P416)</f>
        <v>0</v>
      </c>
      <c r="Q405" s="207"/>
      <c r="R405" s="208">
        <f>SUM(R406:R416)</f>
        <v>0.0104</v>
      </c>
      <c r="S405" s="207"/>
      <c r="T405" s="209">
        <f>SUM(T406:T416)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84</v>
      </c>
      <c r="AT405" s="211" t="s">
        <v>70</v>
      </c>
      <c r="AU405" s="211" t="s">
        <v>78</v>
      </c>
      <c r="AY405" s="210" t="s">
        <v>192</v>
      </c>
      <c r="BK405" s="212">
        <f>SUM(BK406:BK416)</f>
        <v>0</v>
      </c>
    </row>
    <row r="406" s="2" customFormat="1" ht="16.5" customHeight="1">
      <c r="A406" s="41"/>
      <c r="B406" s="42"/>
      <c r="C406" s="215" t="s">
        <v>423</v>
      </c>
      <c r="D406" s="215" t="s">
        <v>195</v>
      </c>
      <c r="E406" s="216" t="s">
        <v>424</v>
      </c>
      <c r="F406" s="217" t="s">
        <v>425</v>
      </c>
      <c r="G406" s="218" t="s">
        <v>198</v>
      </c>
      <c r="H406" s="219">
        <v>1</v>
      </c>
      <c r="I406" s="220"/>
      <c r="J406" s="221">
        <f>ROUND(I406*H406,2)</f>
        <v>0</v>
      </c>
      <c r="K406" s="217" t="s">
        <v>199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321</v>
      </c>
      <c r="AT406" s="226" t="s">
        <v>195</v>
      </c>
      <c r="AU406" s="226" t="s">
        <v>84</v>
      </c>
      <c r="AY406" s="20" t="s">
        <v>192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84</v>
      </c>
      <c r="BK406" s="227">
        <f>ROUND(I406*H406,2)</f>
        <v>0</v>
      </c>
      <c r="BL406" s="20" t="s">
        <v>321</v>
      </c>
      <c r="BM406" s="226" t="s">
        <v>426</v>
      </c>
    </row>
    <row r="407" s="2" customFormat="1">
      <c r="A407" s="41"/>
      <c r="B407" s="42"/>
      <c r="C407" s="43"/>
      <c r="D407" s="228" t="s">
        <v>202</v>
      </c>
      <c r="E407" s="43"/>
      <c r="F407" s="229" t="s">
        <v>427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202</v>
      </c>
      <c r="AU407" s="20" t="s">
        <v>84</v>
      </c>
    </row>
    <row r="408" s="13" customFormat="1">
      <c r="A408" s="13"/>
      <c r="B408" s="233"/>
      <c r="C408" s="234"/>
      <c r="D408" s="235" t="s">
        <v>204</v>
      </c>
      <c r="E408" s="236" t="s">
        <v>19</v>
      </c>
      <c r="F408" s="237" t="s">
        <v>205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204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192</v>
      </c>
    </row>
    <row r="409" s="14" customFormat="1">
      <c r="A409" s="14"/>
      <c r="B409" s="244"/>
      <c r="C409" s="245"/>
      <c r="D409" s="235" t="s">
        <v>204</v>
      </c>
      <c r="E409" s="246" t="s">
        <v>19</v>
      </c>
      <c r="F409" s="247" t="s">
        <v>78</v>
      </c>
      <c r="G409" s="245"/>
      <c r="H409" s="248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204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192</v>
      </c>
    </row>
    <row r="410" s="15" customFormat="1">
      <c r="A410" s="15"/>
      <c r="B410" s="255"/>
      <c r="C410" s="256"/>
      <c r="D410" s="235" t="s">
        <v>204</v>
      </c>
      <c r="E410" s="257" t="s">
        <v>19</v>
      </c>
      <c r="F410" s="258" t="s">
        <v>210</v>
      </c>
      <c r="G410" s="256"/>
      <c r="H410" s="259">
        <v>1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5" t="s">
        <v>204</v>
      </c>
      <c r="AU410" s="265" t="s">
        <v>84</v>
      </c>
      <c r="AV410" s="15" t="s">
        <v>200</v>
      </c>
      <c r="AW410" s="15" t="s">
        <v>33</v>
      </c>
      <c r="AX410" s="15" t="s">
        <v>78</v>
      </c>
      <c r="AY410" s="265" t="s">
        <v>192</v>
      </c>
    </row>
    <row r="411" s="2" customFormat="1" ht="16.5" customHeight="1">
      <c r="A411" s="41"/>
      <c r="B411" s="42"/>
      <c r="C411" s="266" t="s">
        <v>428</v>
      </c>
      <c r="D411" s="266" t="s">
        <v>211</v>
      </c>
      <c r="E411" s="267" t="s">
        <v>429</v>
      </c>
      <c r="F411" s="268" t="s">
        <v>430</v>
      </c>
      <c r="G411" s="269" t="s">
        <v>198</v>
      </c>
      <c r="H411" s="270">
        <v>1</v>
      </c>
      <c r="I411" s="271"/>
      <c r="J411" s="272">
        <f>ROUND(I411*H411,2)</f>
        <v>0</v>
      </c>
      <c r="K411" s="268" t="s">
        <v>199</v>
      </c>
      <c r="L411" s="273"/>
      <c r="M411" s="274" t="s">
        <v>19</v>
      </c>
      <c r="N411" s="275" t="s">
        <v>43</v>
      </c>
      <c r="O411" s="87"/>
      <c r="P411" s="224">
        <f>O411*H411</f>
        <v>0</v>
      </c>
      <c r="Q411" s="224">
        <v>0.0104</v>
      </c>
      <c r="R411" s="224">
        <f>Q411*H411</f>
        <v>0.0104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423</v>
      </c>
      <c r="AT411" s="226" t="s">
        <v>211</v>
      </c>
      <c r="AU411" s="226" t="s">
        <v>84</v>
      </c>
      <c r="AY411" s="20" t="s">
        <v>192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84</v>
      </c>
      <c r="BK411" s="227">
        <f>ROUND(I411*H411,2)</f>
        <v>0</v>
      </c>
      <c r="BL411" s="20" t="s">
        <v>321</v>
      </c>
      <c r="BM411" s="226" t="s">
        <v>431</v>
      </c>
    </row>
    <row r="412" s="13" customFormat="1">
      <c r="A412" s="13"/>
      <c r="B412" s="233"/>
      <c r="C412" s="234"/>
      <c r="D412" s="235" t="s">
        <v>204</v>
      </c>
      <c r="E412" s="236" t="s">
        <v>19</v>
      </c>
      <c r="F412" s="237" t="s">
        <v>205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204</v>
      </c>
      <c r="AU412" s="243" t="s">
        <v>84</v>
      </c>
      <c r="AV412" s="13" t="s">
        <v>78</v>
      </c>
      <c r="AW412" s="13" t="s">
        <v>33</v>
      </c>
      <c r="AX412" s="13" t="s">
        <v>71</v>
      </c>
      <c r="AY412" s="243" t="s">
        <v>192</v>
      </c>
    </row>
    <row r="413" s="14" customFormat="1">
      <c r="A413" s="14"/>
      <c r="B413" s="244"/>
      <c r="C413" s="245"/>
      <c r="D413" s="235" t="s">
        <v>204</v>
      </c>
      <c r="E413" s="246" t="s">
        <v>19</v>
      </c>
      <c r="F413" s="247" t="s">
        <v>78</v>
      </c>
      <c r="G413" s="245"/>
      <c r="H413" s="248">
        <v>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204</v>
      </c>
      <c r="AU413" s="254" t="s">
        <v>84</v>
      </c>
      <c r="AV413" s="14" t="s">
        <v>84</v>
      </c>
      <c r="AW413" s="14" t="s">
        <v>33</v>
      </c>
      <c r="AX413" s="14" t="s">
        <v>71</v>
      </c>
      <c r="AY413" s="254" t="s">
        <v>192</v>
      </c>
    </row>
    <row r="414" s="15" customFormat="1">
      <c r="A414" s="15"/>
      <c r="B414" s="255"/>
      <c r="C414" s="256"/>
      <c r="D414" s="235" t="s">
        <v>204</v>
      </c>
      <c r="E414" s="257" t="s">
        <v>19</v>
      </c>
      <c r="F414" s="258" t="s">
        <v>210</v>
      </c>
      <c r="G414" s="256"/>
      <c r="H414" s="259">
        <v>1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5" t="s">
        <v>204</v>
      </c>
      <c r="AU414" s="265" t="s">
        <v>84</v>
      </c>
      <c r="AV414" s="15" t="s">
        <v>200</v>
      </c>
      <c r="AW414" s="15" t="s">
        <v>33</v>
      </c>
      <c r="AX414" s="15" t="s">
        <v>78</v>
      </c>
      <c r="AY414" s="265" t="s">
        <v>192</v>
      </c>
    </row>
    <row r="415" s="2" customFormat="1" ht="33" customHeight="1">
      <c r="A415" s="41"/>
      <c r="B415" s="42"/>
      <c r="C415" s="215" t="s">
        <v>432</v>
      </c>
      <c r="D415" s="215" t="s">
        <v>195</v>
      </c>
      <c r="E415" s="216" t="s">
        <v>433</v>
      </c>
      <c r="F415" s="217" t="s">
        <v>434</v>
      </c>
      <c r="G415" s="218" t="s">
        <v>226</v>
      </c>
      <c r="H415" s="219">
        <v>0.01</v>
      </c>
      <c r="I415" s="220"/>
      <c r="J415" s="221">
        <f>ROUND(I415*H415,2)</f>
        <v>0</v>
      </c>
      <c r="K415" s="217" t="s">
        <v>199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321</v>
      </c>
      <c r="AT415" s="226" t="s">
        <v>195</v>
      </c>
      <c r="AU415" s="226" t="s">
        <v>84</v>
      </c>
      <c r="AY415" s="20" t="s">
        <v>192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84</v>
      </c>
      <c r="BK415" s="227">
        <f>ROUND(I415*H415,2)</f>
        <v>0</v>
      </c>
      <c r="BL415" s="20" t="s">
        <v>321</v>
      </c>
      <c r="BM415" s="226" t="s">
        <v>435</v>
      </c>
    </row>
    <row r="416" s="2" customFormat="1">
      <c r="A416" s="41"/>
      <c r="B416" s="42"/>
      <c r="C416" s="43"/>
      <c r="D416" s="228" t="s">
        <v>202</v>
      </c>
      <c r="E416" s="43"/>
      <c r="F416" s="229" t="s">
        <v>436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202</v>
      </c>
      <c r="AU416" s="20" t="s">
        <v>84</v>
      </c>
    </row>
    <row r="417" s="12" customFormat="1" ht="22.8" customHeight="1">
      <c r="A417" s="12"/>
      <c r="B417" s="199"/>
      <c r="C417" s="200"/>
      <c r="D417" s="201" t="s">
        <v>70</v>
      </c>
      <c r="E417" s="213" t="s">
        <v>437</v>
      </c>
      <c r="F417" s="213" t="s">
        <v>438</v>
      </c>
      <c r="G417" s="200"/>
      <c r="H417" s="200"/>
      <c r="I417" s="203"/>
      <c r="J417" s="214">
        <f>BK417</f>
        <v>0</v>
      </c>
      <c r="K417" s="200"/>
      <c r="L417" s="205"/>
      <c r="M417" s="206"/>
      <c r="N417" s="207"/>
      <c r="O417" s="207"/>
      <c r="P417" s="208">
        <f>SUM(P418:P425)</f>
        <v>0</v>
      </c>
      <c r="Q417" s="207"/>
      <c r="R417" s="208">
        <f>SUM(R418:R425)</f>
        <v>0.044655750000000001</v>
      </c>
      <c r="S417" s="207"/>
      <c r="T417" s="209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84</v>
      </c>
      <c r="AT417" s="211" t="s">
        <v>70</v>
      </c>
      <c r="AU417" s="211" t="s">
        <v>78</v>
      </c>
      <c r="AY417" s="210" t="s">
        <v>192</v>
      </c>
      <c r="BK417" s="212">
        <f>SUM(BK418:BK425)</f>
        <v>0</v>
      </c>
    </row>
    <row r="418" s="2" customFormat="1" ht="21.75" customHeight="1">
      <c r="A418" s="41"/>
      <c r="B418" s="42"/>
      <c r="C418" s="215" t="s">
        <v>439</v>
      </c>
      <c r="D418" s="215" t="s">
        <v>195</v>
      </c>
      <c r="E418" s="216" t="s">
        <v>440</v>
      </c>
      <c r="F418" s="217" t="s">
        <v>441</v>
      </c>
      <c r="G418" s="218" t="s">
        <v>239</v>
      </c>
      <c r="H418" s="219">
        <v>0.44500000000000001</v>
      </c>
      <c r="I418" s="220"/>
      <c r="J418" s="221">
        <f>ROUND(I418*H418,2)</f>
        <v>0</v>
      </c>
      <c r="K418" s="217" t="s">
        <v>199</v>
      </c>
      <c r="L418" s="47"/>
      <c r="M418" s="222" t="s">
        <v>19</v>
      </c>
      <c r="N418" s="223" t="s">
        <v>43</v>
      </c>
      <c r="O418" s="87"/>
      <c r="P418" s="224">
        <f>O418*H418</f>
        <v>0</v>
      </c>
      <c r="Q418" s="224">
        <v>0.10035</v>
      </c>
      <c r="R418" s="224">
        <f>Q418*H418</f>
        <v>0.044655750000000001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321</v>
      </c>
      <c r="AT418" s="226" t="s">
        <v>195</v>
      </c>
      <c r="AU418" s="226" t="s">
        <v>84</v>
      </c>
      <c r="AY418" s="20" t="s">
        <v>192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84</v>
      </c>
      <c r="BK418" s="227">
        <f>ROUND(I418*H418,2)</f>
        <v>0</v>
      </c>
      <c r="BL418" s="20" t="s">
        <v>321</v>
      </c>
      <c r="BM418" s="226" t="s">
        <v>442</v>
      </c>
    </row>
    <row r="419" s="2" customFormat="1">
      <c r="A419" s="41"/>
      <c r="B419" s="42"/>
      <c r="C419" s="43"/>
      <c r="D419" s="228" t="s">
        <v>202</v>
      </c>
      <c r="E419" s="43"/>
      <c r="F419" s="229" t="s">
        <v>443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202</v>
      </c>
      <c r="AU419" s="20" t="s">
        <v>84</v>
      </c>
    </row>
    <row r="420" s="13" customFormat="1">
      <c r="A420" s="13"/>
      <c r="B420" s="233"/>
      <c r="C420" s="234"/>
      <c r="D420" s="235" t="s">
        <v>204</v>
      </c>
      <c r="E420" s="236" t="s">
        <v>19</v>
      </c>
      <c r="F420" s="237" t="s">
        <v>205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204</v>
      </c>
      <c r="AU420" s="243" t="s">
        <v>84</v>
      </c>
      <c r="AV420" s="13" t="s">
        <v>78</v>
      </c>
      <c r="AW420" s="13" t="s">
        <v>33</v>
      </c>
      <c r="AX420" s="13" t="s">
        <v>71</v>
      </c>
      <c r="AY420" s="243" t="s">
        <v>192</v>
      </c>
    </row>
    <row r="421" s="13" customFormat="1">
      <c r="A421" s="13"/>
      <c r="B421" s="233"/>
      <c r="C421" s="234"/>
      <c r="D421" s="235" t="s">
        <v>204</v>
      </c>
      <c r="E421" s="236" t="s">
        <v>19</v>
      </c>
      <c r="F421" s="237" t="s">
        <v>444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204</v>
      </c>
      <c r="AU421" s="243" t="s">
        <v>84</v>
      </c>
      <c r="AV421" s="13" t="s">
        <v>78</v>
      </c>
      <c r="AW421" s="13" t="s">
        <v>33</v>
      </c>
      <c r="AX421" s="13" t="s">
        <v>71</v>
      </c>
      <c r="AY421" s="243" t="s">
        <v>192</v>
      </c>
    </row>
    <row r="422" s="14" customFormat="1">
      <c r="A422" s="14"/>
      <c r="B422" s="244"/>
      <c r="C422" s="245"/>
      <c r="D422" s="235" t="s">
        <v>204</v>
      </c>
      <c r="E422" s="246" t="s">
        <v>19</v>
      </c>
      <c r="F422" s="247" t="s">
        <v>445</v>
      </c>
      <c r="G422" s="245"/>
      <c r="H422" s="248">
        <v>0.44500000000000001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204</v>
      </c>
      <c r="AU422" s="254" t="s">
        <v>84</v>
      </c>
      <c r="AV422" s="14" t="s">
        <v>84</v>
      </c>
      <c r="AW422" s="14" t="s">
        <v>33</v>
      </c>
      <c r="AX422" s="14" t="s">
        <v>71</v>
      </c>
      <c r="AY422" s="254" t="s">
        <v>192</v>
      </c>
    </row>
    <row r="423" s="15" customFormat="1">
      <c r="A423" s="15"/>
      <c r="B423" s="255"/>
      <c r="C423" s="256"/>
      <c r="D423" s="235" t="s">
        <v>204</v>
      </c>
      <c r="E423" s="257" t="s">
        <v>19</v>
      </c>
      <c r="F423" s="258" t="s">
        <v>210</v>
      </c>
      <c r="G423" s="256"/>
      <c r="H423" s="259">
        <v>0.44500000000000001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204</v>
      </c>
      <c r="AU423" s="265" t="s">
        <v>84</v>
      </c>
      <c r="AV423" s="15" t="s">
        <v>200</v>
      </c>
      <c r="AW423" s="15" t="s">
        <v>33</v>
      </c>
      <c r="AX423" s="15" t="s">
        <v>78</v>
      </c>
      <c r="AY423" s="265" t="s">
        <v>192</v>
      </c>
    </row>
    <row r="424" s="2" customFormat="1" ht="33" customHeight="1">
      <c r="A424" s="41"/>
      <c r="B424" s="42"/>
      <c r="C424" s="215" t="s">
        <v>446</v>
      </c>
      <c r="D424" s="215" t="s">
        <v>195</v>
      </c>
      <c r="E424" s="216" t="s">
        <v>447</v>
      </c>
      <c r="F424" s="217" t="s">
        <v>448</v>
      </c>
      <c r="G424" s="218" t="s">
        <v>226</v>
      </c>
      <c r="H424" s="219">
        <v>0.044999999999999998</v>
      </c>
      <c r="I424" s="220"/>
      <c r="J424" s="221">
        <f>ROUND(I424*H424,2)</f>
        <v>0</v>
      </c>
      <c r="K424" s="217" t="s">
        <v>199</v>
      </c>
      <c r="L424" s="47"/>
      <c r="M424" s="222" t="s">
        <v>19</v>
      </c>
      <c r="N424" s="223" t="s">
        <v>43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321</v>
      </c>
      <c r="AT424" s="226" t="s">
        <v>195</v>
      </c>
      <c r="AU424" s="226" t="s">
        <v>84</v>
      </c>
      <c r="AY424" s="20" t="s">
        <v>192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84</v>
      </c>
      <c r="BK424" s="227">
        <f>ROUND(I424*H424,2)</f>
        <v>0</v>
      </c>
      <c r="BL424" s="20" t="s">
        <v>321</v>
      </c>
      <c r="BM424" s="226" t="s">
        <v>449</v>
      </c>
    </row>
    <row r="425" s="2" customFormat="1">
      <c r="A425" s="41"/>
      <c r="B425" s="42"/>
      <c r="C425" s="43"/>
      <c r="D425" s="228" t="s">
        <v>202</v>
      </c>
      <c r="E425" s="43"/>
      <c r="F425" s="229" t="s">
        <v>450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202</v>
      </c>
      <c r="AU425" s="20" t="s">
        <v>84</v>
      </c>
    </row>
    <row r="426" s="12" customFormat="1" ht="22.8" customHeight="1">
      <c r="A426" s="12"/>
      <c r="B426" s="199"/>
      <c r="C426" s="200"/>
      <c r="D426" s="201" t="s">
        <v>70</v>
      </c>
      <c r="E426" s="213" t="s">
        <v>451</v>
      </c>
      <c r="F426" s="213" t="s">
        <v>452</v>
      </c>
      <c r="G426" s="200"/>
      <c r="H426" s="200"/>
      <c r="I426" s="203"/>
      <c r="J426" s="214">
        <f>BK426</f>
        <v>0</v>
      </c>
      <c r="K426" s="200"/>
      <c r="L426" s="205"/>
      <c r="M426" s="206"/>
      <c r="N426" s="207"/>
      <c r="O426" s="207"/>
      <c r="P426" s="208">
        <f>SUM(P427:P595)</f>
        <v>0</v>
      </c>
      <c r="Q426" s="207"/>
      <c r="R426" s="208">
        <f>SUM(R427:R595)</f>
        <v>0.16555000000000003</v>
      </c>
      <c r="S426" s="207"/>
      <c r="T426" s="209">
        <f>SUM(T427:T595)</f>
        <v>0.74839339999999999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0" t="s">
        <v>84</v>
      </c>
      <c r="AT426" s="211" t="s">
        <v>70</v>
      </c>
      <c r="AU426" s="211" t="s">
        <v>78</v>
      </c>
      <c r="AY426" s="210" t="s">
        <v>192</v>
      </c>
      <c r="BK426" s="212">
        <f>SUM(BK427:BK595)</f>
        <v>0</v>
      </c>
    </row>
    <row r="427" s="2" customFormat="1" ht="16.5" customHeight="1">
      <c r="A427" s="41"/>
      <c r="B427" s="42"/>
      <c r="C427" s="215" t="s">
        <v>453</v>
      </c>
      <c r="D427" s="215" t="s">
        <v>195</v>
      </c>
      <c r="E427" s="216" t="s">
        <v>454</v>
      </c>
      <c r="F427" s="217" t="s">
        <v>455</v>
      </c>
      <c r="G427" s="218" t="s">
        <v>239</v>
      </c>
      <c r="H427" s="219">
        <v>21.302</v>
      </c>
      <c r="I427" s="220"/>
      <c r="J427" s="221">
        <f>ROUND(I427*H427,2)</f>
        <v>0</v>
      </c>
      <c r="K427" s="217" t="s">
        <v>199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0.01695</v>
      </c>
      <c r="T427" s="225">
        <f>S427*H427</f>
        <v>0.36106889999999997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321</v>
      </c>
      <c r="AT427" s="226" t="s">
        <v>195</v>
      </c>
      <c r="AU427" s="226" t="s">
        <v>84</v>
      </c>
      <c r="AY427" s="20" t="s">
        <v>192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84</v>
      </c>
      <c r="BK427" s="227">
        <f>ROUND(I427*H427,2)</f>
        <v>0</v>
      </c>
      <c r="BL427" s="20" t="s">
        <v>321</v>
      </c>
      <c r="BM427" s="226" t="s">
        <v>456</v>
      </c>
    </row>
    <row r="428" s="2" customFormat="1">
      <c r="A428" s="41"/>
      <c r="B428" s="42"/>
      <c r="C428" s="43"/>
      <c r="D428" s="228" t="s">
        <v>202</v>
      </c>
      <c r="E428" s="43"/>
      <c r="F428" s="229" t="s">
        <v>457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202</v>
      </c>
      <c r="AU428" s="20" t="s">
        <v>84</v>
      </c>
    </row>
    <row r="429" s="13" customFormat="1">
      <c r="A429" s="13"/>
      <c r="B429" s="233"/>
      <c r="C429" s="234"/>
      <c r="D429" s="235" t="s">
        <v>204</v>
      </c>
      <c r="E429" s="236" t="s">
        <v>19</v>
      </c>
      <c r="F429" s="237" t="s">
        <v>458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204</v>
      </c>
      <c r="AU429" s="243" t="s">
        <v>84</v>
      </c>
      <c r="AV429" s="13" t="s">
        <v>78</v>
      </c>
      <c r="AW429" s="13" t="s">
        <v>33</v>
      </c>
      <c r="AX429" s="13" t="s">
        <v>71</v>
      </c>
      <c r="AY429" s="243" t="s">
        <v>192</v>
      </c>
    </row>
    <row r="430" s="14" customFormat="1">
      <c r="A430" s="14"/>
      <c r="B430" s="244"/>
      <c r="C430" s="245"/>
      <c r="D430" s="235" t="s">
        <v>204</v>
      </c>
      <c r="E430" s="246" t="s">
        <v>19</v>
      </c>
      <c r="F430" s="247" t="s">
        <v>459</v>
      </c>
      <c r="G430" s="245"/>
      <c r="H430" s="248">
        <v>17.190999999999999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204</v>
      </c>
      <c r="AU430" s="254" t="s">
        <v>84</v>
      </c>
      <c r="AV430" s="14" t="s">
        <v>84</v>
      </c>
      <c r="AW430" s="14" t="s">
        <v>33</v>
      </c>
      <c r="AX430" s="14" t="s">
        <v>71</v>
      </c>
      <c r="AY430" s="254" t="s">
        <v>192</v>
      </c>
    </row>
    <row r="431" s="14" customFormat="1">
      <c r="A431" s="14"/>
      <c r="B431" s="244"/>
      <c r="C431" s="245"/>
      <c r="D431" s="235" t="s">
        <v>204</v>
      </c>
      <c r="E431" s="246" t="s">
        <v>19</v>
      </c>
      <c r="F431" s="247" t="s">
        <v>460</v>
      </c>
      <c r="G431" s="245"/>
      <c r="H431" s="248">
        <v>1.869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204</v>
      </c>
      <c r="AU431" s="254" t="s">
        <v>84</v>
      </c>
      <c r="AV431" s="14" t="s">
        <v>84</v>
      </c>
      <c r="AW431" s="14" t="s">
        <v>33</v>
      </c>
      <c r="AX431" s="14" t="s">
        <v>71</v>
      </c>
      <c r="AY431" s="254" t="s">
        <v>192</v>
      </c>
    </row>
    <row r="432" s="14" customFormat="1">
      <c r="A432" s="14"/>
      <c r="B432" s="244"/>
      <c r="C432" s="245"/>
      <c r="D432" s="235" t="s">
        <v>204</v>
      </c>
      <c r="E432" s="246" t="s">
        <v>19</v>
      </c>
      <c r="F432" s="247" t="s">
        <v>461</v>
      </c>
      <c r="G432" s="245"/>
      <c r="H432" s="248">
        <v>3.601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204</v>
      </c>
      <c r="AU432" s="254" t="s">
        <v>84</v>
      </c>
      <c r="AV432" s="14" t="s">
        <v>84</v>
      </c>
      <c r="AW432" s="14" t="s">
        <v>33</v>
      </c>
      <c r="AX432" s="14" t="s">
        <v>71</v>
      </c>
      <c r="AY432" s="254" t="s">
        <v>192</v>
      </c>
    </row>
    <row r="433" s="14" customFormat="1">
      <c r="A433" s="14"/>
      <c r="B433" s="244"/>
      <c r="C433" s="245"/>
      <c r="D433" s="235" t="s">
        <v>204</v>
      </c>
      <c r="E433" s="246" t="s">
        <v>19</v>
      </c>
      <c r="F433" s="247" t="s">
        <v>462</v>
      </c>
      <c r="G433" s="245"/>
      <c r="H433" s="248">
        <v>-1.359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204</v>
      </c>
      <c r="AU433" s="254" t="s">
        <v>84</v>
      </c>
      <c r="AV433" s="14" t="s">
        <v>84</v>
      </c>
      <c r="AW433" s="14" t="s">
        <v>33</v>
      </c>
      <c r="AX433" s="14" t="s">
        <v>71</v>
      </c>
      <c r="AY433" s="254" t="s">
        <v>192</v>
      </c>
    </row>
    <row r="434" s="15" customFormat="1">
      <c r="A434" s="15"/>
      <c r="B434" s="255"/>
      <c r="C434" s="256"/>
      <c r="D434" s="235" t="s">
        <v>204</v>
      </c>
      <c r="E434" s="257" t="s">
        <v>19</v>
      </c>
      <c r="F434" s="258" t="s">
        <v>210</v>
      </c>
      <c r="G434" s="256"/>
      <c r="H434" s="259">
        <v>21.302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204</v>
      </c>
      <c r="AU434" s="265" t="s">
        <v>84</v>
      </c>
      <c r="AV434" s="15" t="s">
        <v>200</v>
      </c>
      <c r="AW434" s="15" t="s">
        <v>33</v>
      </c>
      <c r="AX434" s="15" t="s">
        <v>78</v>
      </c>
      <c r="AY434" s="265" t="s">
        <v>192</v>
      </c>
    </row>
    <row r="435" s="2" customFormat="1" ht="16.5" customHeight="1">
      <c r="A435" s="41"/>
      <c r="B435" s="42"/>
      <c r="C435" s="215" t="s">
        <v>463</v>
      </c>
      <c r="D435" s="215" t="s">
        <v>195</v>
      </c>
      <c r="E435" s="216" t="s">
        <v>464</v>
      </c>
      <c r="F435" s="217" t="s">
        <v>465</v>
      </c>
      <c r="G435" s="218" t="s">
        <v>239</v>
      </c>
      <c r="H435" s="219">
        <v>2.9300000000000002</v>
      </c>
      <c r="I435" s="220"/>
      <c r="J435" s="221">
        <f>ROUND(I435*H435,2)</f>
        <v>0</v>
      </c>
      <c r="K435" s="217" t="s">
        <v>199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0.024649999999999998</v>
      </c>
      <c r="T435" s="225">
        <f>S435*H435</f>
        <v>0.072224499999999997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321</v>
      </c>
      <c r="AT435" s="226" t="s">
        <v>195</v>
      </c>
      <c r="AU435" s="226" t="s">
        <v>84</v>
      </c>
      <c r="AY435" s="20" t="s">
        <v>192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84</v>
      </c>
      <c r="BK435" s="227">
        <f>ROUND(I435*H435,2)</f>
        <v>0</v>
      </c>
      <c r="BL435" s="20" t="s">
        <v>321</v>
      </c>
      <c r="BM435" s="226" t="s">
        <v>466</v>
      </c>
    </row>
    <row r="436" s="2" customFormat="1">
      <c r="A436" s="41"/>
      <c r="B436" s="42"/>
      <c r="C436" s="43"/>
      <c r="D436" s="228" t="s">
        <v>202</v>
      </c>
      <c r="E436" s="43"/>
      <c r="F436" s="229" t="s">
        <v>467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84</v>
      </c>
    </row>
    <row r="437" s="13" customFormat="1">
      <c r="A437" s="13"/>
      <c r="B437" s="233"/>
      <c r="C437" s="234"/>
      <c r="D437" s="235" t="s">
        <v>204</v>
      </c>
      <c r="E437" s="236" t="s">
        <v>19</v>
      </c>
      <c r="F437" s="237" t="s">
        <v>458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204</v>
      </c>
      <c r="AU437" s="243" t="s">
        <v>84</v>
      </c>
      <c r="AV437" s="13" t="s">
        <v>78</v>
      </c>
      <c r="AW437" s="13" t="s">
        <v>33</v>
      </c>
      <c r="AX437" s="13" t="s">
        <v>71</v>
      </c>
      <c r="AY437" s="243" t="s">
        <v>192</v>
      </c>
    </row>
    <row r="438" s="13" customFormat="1">
      <c r="A438" s="13"/>
      <c r="B438" s="233"/>
      <c r="C438" s="234"/>
      <c r="D438" s="235" t="s">
        <v>204</v>
      </c>
      <c r="E438" s="236" t="s">
        <v>19</v>
      </c>
      <c r="F438" s="237" t="s">
        <v>468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204</v>
      </c>
      <c r="AU438" s="243" t="s">
        <v>84</v>
      </c>
      <c r="AV438" s="13" t="s">
        <v>78</v>
      </c>
      <c r="AW438" s="13" t="s">
        <v>33</v>
      </c>
      <c r="AX438" s="13" t="s">
        <v>71</v>
      </c>
      <c r="AY438" s="243" t="s">
        <v>192</v>
      </c>
    </row>
    <row r="439" s="14" customFormat="1">
      <c r="A439" s="14"/>
      <c r="B439" s="244"/>
      <c r="C439" s="245"/>
      <c r="D439" s="235" t="s">
        <v>204</v>
      </c>
      <c r="E439" s="246" t="s">
        <v>19</v>
      </c>
      <c r="F439" s="247" t="s">
        <v>469</v>
      </c>
      <c r="G439" s="245"/>
      <c r="H439" s="248">
        <v>1.97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204</v>
      </c>
      <c r="AU439" s="254" t="s">
        <v>84</v>
      </c>
      <c r="AV439" s="14" t="s">
        <v>84</v>
      </c>
      <c r="AW439" s="14" t="s">
        <v>33</v>
      </c>
      <c r="AX439" s="14" t="s">
        <v>71</v>
      </c>
      <c r="AY439" s="254" t="s">
        <v>192</v>
      </c>
    </row>
    <row r="440" s="13" customFormat="1">
      <c r="A440" s="13"/>
      <c r="B440" s="233"/>
      <c r="C440" s="234"/>
      <c r="D440" s="235" t="s">
        <v>204</v>
      </c>
      <c r="E440" s="236" t="s">
        <v>19</v>
      </c>
      <c r="F440" s="237" t="s">
        <v>470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204</v>
      </c>
      <c r="AU440" s="243" t="s">
        <v>84</v>
      </c>
      <c r="AV440" s="13" t="s">
        <v>78</v>
      </c>
      <c r="AW440" s="13" t="s">
        <v>33</v>
      </c>
      <c r="AX440" s="13" t="s">
        <v>71</v>
      </c>
      <c r="AY440" s="243" t="s">
        <v>192</v>
      </c>
    </row>
    <row r="441" s="14" customFormat="1">
      <c r="A441" s="14"/>
      <c r="B441" s="244"/>
      <c r="C441" s="245"/>
      <c r="D441" s="235" t="s">
        <v>204</v>
      </c>
      <c r="E441" s="246" t="s">
        <v>19</v>
      </c>
      <c r="F441" s="247" t="s">
        <v>471</v>
      </c>
      <c r="G441" s="245"/>
      <c r="H441" s="248">
        <v>0.95999999999999996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204</v>
      </c>
      <c r="AU441" s="254" t="s">
        <v>84</v>
      </c>
      <c r="AV441" s="14" t="s">
        <v>84</v>
      </c>
      <c r="AW441" s="14" t="s">
        <v>33</v>
      </c>
      <c r="AX441" s="14" t="s">
        <v>71</v>
      </c>
      <c r="AY441" s="254" t="s">
        <v>192</v>
      </c>
    </row>
    <row r="442" s="15" customFormat="1">
      <c r="A442" s="15"/>
      <c r="B442" s="255"/>
      <c r="C442" s="256"/>
      <c r="D442" s="235" t="s">
        <v>204</v>
      </c>
      <c r="E442" s="257" t="s">
        <v>19</v>
      </c>
      <c r="F442" s="258" t="s">
        <v>210</v>
      </c>
      <c r="G442" s="256"/>
      <c r="H442" s="259">
        <v>2.9299999999999997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5" t="s">
        <v>204</v>
      </c>
      <c r="AU442" s="265" t="s">
        <v>84</v>
      </c>
      <c r="AV442" s="15" t="s">
        <v>200</v>
      </c>
      <c r="AW442" s="15" t="s">
        <v>33</v>
      </c>
      <c r="AX442" s="15" t="s">
        <v>78</v>
      </c>
      <c r="AY442" s="265" t="s">
        <v>192</v>
      </c>
    </row>
    <row r="443" s="2" customFormat="1" ht="24.15" customHeight="1">
      <c r="A443" s="41"/>
      <c r="B443" s="42"/>
      <c r="C443" s="215" t="s">
        <v>472</v>
      </c>
      <c r="D443" s="215" t="s">
        <v>195</v>
      </c>
      <c r="E443" s="216" t="s">
        <v>473</v>
      </c>
      <c r="F443" s="217" t="s">
        <v>474</v>
      </c>
      <c r="G443" s="218" t="s">
        <v>198</v>
      </c>
      <c r="H443" s="219">
        <v>5</v>
      </c>
      <c r="I443" s="220"/>
      <c r="J443" s="221">
        <f>ROUND(I443*H443,2)</f>
        <v>0</v>
      </c>
      <c r="K443" s="217" t="s">
        <v>199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321</v>
      </c>
      <c r="AT443" s="226" t="s">
        <v>195</v>
      </c>
      <c r="AU443" s="226" t="s">
        <v>84</v>
      </c>
      <c r="AY443" s="20" t="s">
        <v>192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84</v>
      </c>
      <c r="BK443" s="227">
        <f>ROUND(I443*H443,2)</f>
        <v>0</v>
      </c>
      <c r="BL443" s="20" t="s">
        <v>321</v>
      </c>
      <c r="BM443" s="226" t="s">
        <v>475</v>
      </c>
    </row>
    <row r="444" s="2" customFormat="1">
      <c r="A444" s="41"/>
      <c r="B444" s="42"/>
      <c r="C444" s="43"/>
      <c r="D444" s="228" t="s">
        <v>202</v>
      </c>
      <c r="E444" s="43"/>
      <c r="F444" s="229" t="s">
        <v>476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84</v>
      </c>
    </row>
    <row r="445" s="13" customFormat="1">
      <c r="A445" s="13"/>
      <c r="B445" s="233"/>
      <c r="C445" s="234"/>
      <c r="D445" s="235" t="s">
        <v>204</v>
      </c>
      <c r="E445" s="236" t="s">
        <v>19</v>
      </c>
      <c r="F445" s="237" t="s">
        <v>205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204</v>
      </c>
      <c r="AU445" s="243" t="s">
        <v>84</v>
      </c>
      <c r="AV445" s="13" t="s">
        <v>78</v>
      </c>
      <c r="AW445" s="13" t="s">
        <v>33</v>
      </c>
      <c r="AX445" s="13" t="s">
        <v>71</v>
      </c>
      <c r="AY445" s="243" t="s">
        <v>192</v>
      </c>
    </row>
    <row r="446" s="13" customFormat="1">
      <c r="A446" s="13"/>
      <c r="B446" s="233"/>
      <c r="C446" s="234"/>
      <c r="D446" s="235" t="s">
        <v>204</v>
      </c>
      <c r="E446" s="236" t="s">
        <v>19</v>
      </c>
      <c r="F446" s="237" t="s">
        <v>477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204</v>
      </c>
      <c r="AU446" s="243" t="s">
        <v>84</v>
      </c>
      <c r="AV446" s="13" t="s">
        <v>78</v>
      </c>
      <c r="AW446" s="13" t="s">
        <v>33</v>
      </c>
      <c r="AX446" s="13" t="s">
        <v>71</v>
      </c>
      <c r="AY446" s="243" t="s">
        <v>192</v>
      </c>
    </row>
    <row r="447" s="14" customFormat="1">
      <c r="A447" s="14"/>
      <c r="B447" s="244"/>
      <c r="C447" s="245"/>
      <c r="D447" s="235" t="s">
        <v>204</v>
      </c>
      <c r="E447" s="246" t="s">
        <v>19</v>
      </c>
      <c r="F447" s="247" t="s">
        <v>78</v>
      </c>
      <c r="G447" s="245"/>
      <c r="H447" s="248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204</v>
      </c>
      <c r="AU447" s="254" t="s">
        <v>84</v>
      </c>
      <c r="AV447" s="14" t="s">
        <v>84</v>
      </c>
      <c r="AW447" s="14" t="s">
        <v>33</v>
      </c>
      <c r="AX447" s="14" t="s">
        <v>71</v>
      </c>
      <c r="AY447" s="254" t="s">
        <v>192</v>
      </c>
    </row>
    <row r="448" s="13" customFormat="1">
      <c r="A448" s="13"/>
      <c r="B448" s="233"/>
      <c r="C448" s="234"/>
      <c r="D448" s="235" t="s">
        <v>204</v>
      </c>
      <c r="E448" s="236" t="s">
        <v>19</v>
      </c>
      <c r="F448" s="237" t="s">
        <v>1367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204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192</v>
      </c>
    </row>
    <row r="449" s="14" customFormat="1">
      <c r="A449" s="14"/>
      <c r="B449" s="244"/>
      <c r="C449" s="245"/>
      <c r="D449" s="235" t="s">
        <v>204</v>
      </c>
      <c r="E449" s="246" t="s">
        <v>19</v>
      </c>
      <c r="F449" s="247" t="s">
        <v>78</v>
      </c>
      <c r="G449" s="245"/>
      <c r="H449" s="248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204</v>
      </c>
      <c r="AU449" s="254" t="s">
        <v>84</v>
      </c>
      <c r="AV449" s="14" t="s">
        <v>84</v>
      </c>
      <c r="AW449" s="14" t="s">
        <v>33</v>
      </c>
      <c r="AX449" s="14" t="s">
        <v>71</v>
      </c>
      <c r="AY449" s="254" t="s">
        <v>192</v>
      </c>
    </row>
    <row r="450" s="16" customFormat="1">
      <c r="A450" s="16"/>
      <c r="B450" s="276"/>
      <c r="C450" s="277"/>
      <c r="D450" s="235" t="s">
        <v>204</v>
      </c>
      <c r="E450" s="278" t="s">
        <v>19</v>
      </c>
      <c r="F450" s="279" t="s">
        <v>246</v>
      </c>
      <c r="G450" s="277"/>
      <c r="H450" s="280">
        <v>2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6" t="s">
        <v>204</v>
      </c>
      <c r="AU450" s="286" t="s">
        <v>84</v>
      </c>
      <c r="AV450" s="16" t="s">
        <v>193</v>
      </c>
      <c r="AW450" s="16" t="s">
        <v>33</v>
      </c>
      <c r="AX450" s="16" t="s">
        <v>71</v>
      </c>
      <c r="AY450" s="286" t="s">
        <v>192</v>
      </c>
    </row>
    <row r="451" s="13" customFormat="1">
      <c r="A451" s="13"/>
      <c r="B451" s="233"/>
      <c r="C451" s="234"/>
      <c r="D451" s="235" t="s">
        <v>204</v>
      </c>
      <c r="E451" s="236" t="s">
        <v>19</v>
      </c>
      <c r="F451" s="237" t="s">
        <v>478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204</v>
      </c>
      <c r="AU451" s="243" t="s">
        <v>84</v>
      </c>
      <c r="AV451" s="13" t="s">
        <v>78</v>
      </c>
      <c r="AW451" s="13" t="s">
        <v>33</v>
      </c>
      <c r="AX451" s="13" t="s">
        <v>71</v>
      </c>
      <c r="AY451" s="243" t="s">
        <v>192</v>
      </c>
    </row>
    <row r="452" s="14" customFormat="1">
      <c r="A452" s="14"/>
      <c r="B452" s="244"/>
      <c r="C452" s="245"/>
      <c r="D452" s="235" t="s">
        <v>204</v>
      </c>
      <c r="E452" s="246" t="s">
        <v>19</v>
      </c>
      <c r="F452" s="247" t="s">
        <v>78</v>
      </c>
      <c r="G452" s="245"/>
      <c r="H452" s="248">
        <v>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204</v>
      </c>
      <c r="AU452" s="254" t="s">
        <v>84</v>
      </c>
      <c r="AV452" s="14" t="s">
        <v>84</v>
      </c>
      <c r="AW452" s="14" t="s">
        <v>33</v>
      </c>
      <c r="AX452" s="14" t="s">
        <v>71</v>
      </c>
      <c r="AY452" s="254" t="s">
        <v>192</v>
      </c>
    </row>
    <row r="453" s="13" customFormat="1">
      <c r="A453" s="13"/>
      <c r="B453" s="233"/>
      <c r="C453" s="234"/>
      <c r="D453" s="235" t="s">
        <v>204</v>
      </c>
      <c r="E453" s="236" t="s">
        <v>19</v>
      </c>
      <c r="F453" s="237" t="s">
        <v>1365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204</v>
      </c>
      <c r="AU453" s="243" t="s">
        <v>84</v>
      </c>
      <c r="AV453" s="13" t="s">
        <v>78</v>
      </c>
      <c r="AW453" s="13" t="s">
        <v>33</v>
      </c>
      <c r="AX453" s="13" t="s">
        <v>71</v>
      </c>
      <c r="AY453" s="243" t="s">
        <v>192</v>
      </c>
    </row>
    <row r="454" s="14" customFormat="1">
      <c r="A454" s="14"/>
      <c r="B454" s="244"/>
      <c r="C454" s="245"/>
      <c r="D454" s="235" t="s">
        <v>204</v>
      </c>
      <c r="E454" s="246" t="s">
        <v>19</v>
      </c>
      <c r="F454" s="247" t="s">
        <v>208</v>
      </c>
      <c r="G454" s="245"/>
      <c r="H454" s="248">
        <v>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204</v>
      </c>
      <c r="AU454" s="254" t="s">
        <v>84</v>
      </c>
      <c r="AV454" s="14" t="s">
        <v>84</v>
      </c>
      <c r="AW454" s="14" t="s">
        <v>33</v>
      </c>
      <c r="AX454" s="14" t="s">
        <v>71</v>
      </c>
      <c r="AY454" s="254" t="s">
        <v>192</v>
      </c>
    </row>
    <row r="455" s="16" customFormat="1">
      <c r="A455" s="16"/>
      <c r="B455" s="276"/>
      <c r="C455" s="277"/>
      <c r="D455" s="235" t="s">
        <v>204</v>
      </c>
      <c r="E455" s="278" t="s">
        <v>19</v>
      </c>
      <c r="F455" s="279" t="s">
        <v>246</v>
      </c>
      <c r="G455" s="277"/>
      <c r="H455" s="280">
        <v>3</v>
      </c>
      <c r="I455" s="281"/>
      <c r="J455" s="277"/>
      <c r="K455" s="277"/>
      <c r="L455" s="282"/>
      <c r="M455" s="283"/>
      <c r="N455" s="284"/>
      <c r="O455" s="284"/>
      <c r="P455" s="284"/>
      <c r="Q455" s="284"/>
      <c r="R455" s="284"/>
      <c r="S455" s="284"/>
      <c r="T455" s="28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6" t="s">
        <v>204</v>
      </c>
      <c r="AU455" s="286" t="s">
        <v>84</v>
      </c>
      <c r="AV455" s="16" t="s">
        <v>193</v>
      </c>
      <c r="AW455" s="16" t="s">
        <v>33</v>
      </c>
      <c r="AX455" s="16" t="s">
        <v>71</v>
      </c>
      <c r="AY455" s="286" t="s">
        <v>192</v>
      </c>
    </row>
    <row r="456" s="15" customFormat="1">
      <c r="A456" s="15"/>
      <c r="B456" s="255"/>
      <c r="C456" s="256"/>
      <c r="D456" s="235" t="s">
        <v>204</v>
      </c>
      <c r="E456" s="257" t="s">
        <v>19</v>
      </c>
      <c r="F456" s="258" t="s">
        <v>210</v>
      </c>
      <c r="G456" s="256"/>
      <c r="H456" s="259">
        <v>5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204</v>
      </c>
      <c r="AU456" s="265" t="s">
        <v>84</v>
      </c>
      <c r="AV456" s="15" t="s">
        <v>200</v>
      </c>
      <c r="AW456" s="15" t="s">
        <v>33</v>
      </c>
      <c r="AX456" s="15" t="s">
        <v>78</v>
      </c>
      <c r="AY456" s="265" t="s">
        <v>192</v>
      </c>
    </row>
    <row r="457" s="2" customFormat="1" ht="16.5" customHeight="1">
      <c r="A457" s="41"/>
      <c r="B457" s="42"/>
      <c r="C457" s="266" t="s">
        <v>479</v>
      </c>
      <c r="D457" s="266" t="s">
        <v>211</v>
      </c>
      <c r="E457" s="267" t="s">
        <v>480</v>
      </c>
      <c r="F457" s="268" t="s">
        <v>481</v>
      </c>
      <c r="G457" s="269" t="s">
        <v>198</v>
      </c>
      <c r="H457" s="270">
        <v>2</v>
      </c>
      <c r="I457" s="271"/>
      <c r="J457" s="272">
        <f>ROUND(I457*H457,2)</f>
        <v>0</v>
      </c>
      <c r="K457" s="268" t="s">
        <v>199</v>
      </c>
      <c r="L457" s="273"/>
      <c r="M457" s="274" t="s">
        <v>19</v>
      </c>
      <c r="N457" s="275" t="s">
        <v>43</v>
      </c>
      <c r="O457" s="87"/>
      <c r="P457" s="224">
        <f>O457*H457</f>
        <v>0</v>
      </c>
      <c r="Q457" s="224">
        <v>0.016</v>
      </c>
      <c r="R457" s="224">
        <f>Q457*H457</f>
        <v>0.032000000000000001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423</v>
      </c>
      <c r="AT457" s="226" t="s">
        <v>211</v>
      </c>
      <c r="AU457" s="226" t="s">
        <v>84</v>
      </c>
      <c r="AY457" s="20" t="s">
        <v>192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84</v>
      </c>
      <c r="BK457" s="227">
        <f>ROUND(I457*H457,2)</f>
        <v>0</v>
      </c>
      <c r="BL457" s="20" t="s">
        <v>321</v>
      </c>
      <c r="BM457" s="226" t="s">
        <v>482</v>
      </c>
    </row>
    <row r="458" s="13" customFormat="1">
      <c r="A458" s="13"/>
      <c r="B458" s="233"/>
      <c r="C458" s="234"/>
      <c r="D458" s="235" t="s">
        <v>204</v>
      </c>
      <c r="E458" s="236" t="s">
        <v>19</v>
      </c>
      <c r="F458" s="237" t="s">
        <v>205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204</v>
      </c>
      <c r="AU458" s="243" t="s">
        <v>84</v>
      </c>
      <c r="AV458" s="13" t="s">
        <v>78</v>
      </c>
      <c r="AW458" s="13" t="s">
        <v>33</v>
      </c>
      <c r="AX458" s="13" t="s">
        <v>71</v>
      </c>
      <c r="AY458" s="243" t="s">
        <v>192</v>
      </c>
    </row>
    <row r="459" s="13" customFormat="1">
      <c r="A459" s="13"/>
      <c r="B459" s="233"/>
      <c r="C459" s="234"/>
      <c r="D459" s="235" t="s">
        <v>204</v>
      </c>
      <c r="E459" s="236" t="s">
        <v>19</v>
      </c>
      <c r="F459" s="237" t="s">
        <v>477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204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192</v>
      </c>
    </row>
    <row r="460" s="14" customFormat="1">
      <c r="A460" s="14"/>
      <c r="B460" s="244"/>
      <c r="C460" s="245"/>
      <c r="D460" s="235" t="s">
        <v>204</v>
      </c>
      <c r="E460" s="246" t="s">
        <v>19</v>
      </c>
      <c r="F460" s="247" t="s">
        <v>78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204</v>
      </c>
      <c r="AU460" s="254" t="s">
        <v>84</v>
      </c>
      <c r="AV460" s="14" t="s">
        <v>84</v>
      </c>
      <c r="AW460" s="14" t="s">
        <v>33</v>
      </c>
      <c r="AX460" s="14" t="s">
        <v>71</v>
      </c>
      <c r="AY460" s="254" t="s">
        <v>192</v>
      </c>
    </row>
    <row r="461" s="13" customFormat="1">
      <c r="A461" s="13"/>
      <c r="B461" s="233"/>
      <c r="C461" s="234"/>
      <c r="D461" s="235" t="s">
        <v>204</v>
      </c>
      <c r="E461" s="236" t="s">
        <v>19</v>
      </c>
      <c r="F461" s="237" t="s">
        <v>1367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204</v>
      </c>
      <c r="AU461" s="243" t="s">
        <v>84</v>
      </c>
      <c r="AV461" s="13" t="s">
        <v>78</v>
      </c>
      <c r="AW461" s="13" t="s">
        <v>33</v>
      </c>
      <c r="AX461" s="13" t="s">
        <v>71</v>
      </c>
      <c r="AY461" s="243" t="s">
        <v>192</v>
      </c>
    </row>
    <row r="462" s="14" customFormat="1">
      <c r="A462" s="14"/>
      <c r="B462" s="244"/>
      <c r="C462" s="245"/>
      <c r="D462" s="235" t="s">
        <v>204</v>
      </c>
      <c r="E462" s="246" t="s">
        <v>19</v>
      </c>
      <c r="F462" s="247" t="s">
        <v>78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204</v>
      </c>
      <c r="AU462" s="254" t="s">
        <v>84</v>
      </c>
      <c r="AV462" s="14" t="s">
        <v>84</v>
      </c>
      <c r="AW462" s="14" t="s">
        <v>33</v>
      </c>
      <c r="AX462" s="14" t="s">
        <v>71</v>
      </c>
      <c r="AY462" s="254" t="s">
        <v>192</v>
      </c>
    </row>
    <row r="463" s="15" customFormat="1">
      <c r="A463" s="15"/>
      <c r="B463" s="255"/>
      <c r="C463" s="256"/>
      <c r="D463" s="235" t="s">
        <v>204</v>
      </c>
      <c r="E463" s="257" t="s">
        <v>19</v>
      </c>
      <c r="F463" s="258" t="s">
        <v>210</v>
      </c>
      <c r="G463" s="256"/>
      <c r="H463" s="259">
        <v>2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204</v>
      </c>
      <c r="AU463" s="265" t="s">
        <v>84</v>
      </c>
      <c r="AV463" s="15" t="s">
        <v>200</v>
      </c>
      <c r="AW463" s="15" t="s">
        <v>33</v>
      </c>
      <c r="AX463" s="15" t="s">
        <v>78</v>
      </c>
      <c r="AY463" s="265" t="s">
        <v>192</v>
      </c>
    </row>
    <row r="464" s="2" customFormat="1" ht="16.5" customHeight="1">
      <c r="A464" s="41"/>
      <c r="B464" s="42"/>
      <c r="C464" s="266" t="s">
        <v>483</v>
      </c>
      <c r="D464" s="266" t="s">
        <v>211</v>
      </c>
      <c r="E464" s="267" t="s">
        <v>484</v>
      </c>
      <c r="F464" s="268" t="s">
        <v>485</v>
      </c>
      <c r="G464" s="269" t="s">
        <v>198</v>
      </c>
      <c r="H464" s="270">
        <v>3</v>
      </c>
      <c r="I464" s="271"/>
      <c r="J464" s="272">
        <f>ROUND(I464*H464,2)</f>
        <v>0</v>
      </c>
      <c r="K464" s="268" t="s">
        <v>199</v>
      </c>
      <c r="L464" s="273"/>
      <c r="M464" s="274" t="s">
        <v>19</v>
      </c>
      <c r="N464" s="275" t="s">
        <v>43</v>
      </c>
      <c r="O464" s="87"/>
      <c r="P464" s="224">
        <f>O464*H464</f>
        <v>0</v>
      </c>
      <c r="Q464" s="224">
        <v>0.0195</v>
      </c>
      <c r="R464" s="224">
        <f>Q464*H464</f>
        <v>0.058499999999999996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423</v>
      </c>
      <c r="AT464" s="226" t="s">
        <v>211</v>
      </c>
      <c r="AU464" s="226" t="s">
        <v>84</v>
      </c>
      <c r="AY464" s="20" t="s">
        <v>192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84</v>
      </c>
      <c r="BK464" s="227">
        <f>ROUND(I464*H464,2)</f>
        <v>0</v>
      </c>
      <c r="BL464" s="20" t="s">
        <v>321</v>
      </c>
      <c r="BM464" s="226" t="s">
        <v>486</v>
      </c>
    </row>
    <row r="465" s="13" customFormat="1">
      <c r="A465" s="13"/>
      <c r="B465" s="233"/>
      <c r="C465" s="234"/>
      <c r="D465" s="235" t="s">
        <v>204</v>
      </c>
      <c r="E465" s="236" t="s">
        <v>19</v>
      </c>
      <c r="F465" s="237" t="s">
        <v>205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204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192</v>
      </c>
    </row>
    <row r="466" s="13" customFormat="1">
      <c r="A466" s="13"/>
      <c r="B466" s="233"/>
      <c r="C466" s="234"/>
      <c r="D466" s="235" t="s">
        <v>204</v>
      </c>
      <c r="E466" s="236" t="s">
        <v>19</v>
      </c>
      <c r="F466" s="237" t="s">
        <v>478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204</v>
      </c>
      <c r="AU466" s="243" t="s">
        <v>84</v>
      </c>
      <c r="AV466" s="13" t="s">
        <v>78</v>
      </c>
      <c r="AW466" s="13" t="s">
        <v>33</v>
      </c>
      <c r="AX466" s="13" t="s">
        <v>71</v>
      </c>
      <c r="AY466" s="243" t="s">
        <v>192</v>
      </c>
    </row>
    <row r="467" s="14" customFormat="1">
      <c r="A467" s="14"/>
      <c r="B467" s="244"/>
      <c r="C467" s="245"/>
      <c r="D467" s="235" t="s">
        <v>204</v>
      </c>
      <c r="E467" s="246" t="s">
        <v>19</v>
      </c>
      <c r="F467" s="247" t="s">
        <v>78</v>
      </c>
      <c r="G467" s="245"/>
      <c r="H467" s="248">
        <v>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204</v>
      </c>
      <c r="AU467" s="254" t="s">
        <v>84</v>
      </c>
      <c r="AV467" s="14" t="s">
        <v>84</v>
      </c>
      <c r="AW467" s="14" t="s">
        <v>33</v>
      </c>
      <c r="AX467" s="14" t="s">
        <v>71</v>
      </c>
      <c r="AY467" s="254" t="s">
        <v>192</v>
      </c>
    </row>
    <row r="468" s="13" customFormat="1">
      <c r="A468" s="13"/>
      <c r="B468" s="233"/>
      <c r="C468" s="234"/>
      <c r="D468" s="235" t="s">
        <v>204</v>
      </c>
      <c r="E468" s="236" t="s">
        <v>19</v>
      </c>
      <c r="F468" s="237" t="s">
        <v>1365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204</v>
      </c>
      <c r="AU468" s="243" t="s">
        <v>84</v>
      </c>
      <c r="AV468" s="13" t="s">
        <v>78</v>
      </c>
      <c r="AW468" s="13" t="s">
        <v>33</v>
      </c>
      <c r="AX468" s="13" t="s">
        <v>71</v>
      </c>
      <c r="AY468" s="243" t="s">
        <v>192</v>
      </c>
    </row>
    <row r="469" s="14" customFormat="1">
      <c r="A469" s="14"/>
      <c r="B469" s="244"/>
      <c r="C469" s="245"/>
      <c r="D469" s="235" t="s">
        <v>204</v>
      </c>
      <c r="E469" s="246" t="s">
        <v>19</v>
      </c>
      <c r="F469" s="247" t="s">
        <v>208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204</v>
      </c>
      <c r="AU469" s="254" t="s">
        <v>84</v>
      </c>
      <c r="AV469" s="14" t="s">
        <v>84</v>
      </c>
      <c r="AW469" s="14" t="s">
        <v>33</v>
      </c>
      <c r="AX469" s="14" t="s">
        <v>71</v>
      </c>
      <c r="AY469" s="254" t="s">
        <v>192</v>
      </c>
    </row>
    <row r="470" s="15" customFormat="1">
      <c r="A470" s="15"/>
      <c r="B470" s="255"/>
      <c r="C470" s="256"/>
      <c r="D470" s="235" t="s">
        <v>204</v>
      </c>
      <c r="E470" s="257" t="s">
        <v>19</v>
      </c>
      <c r="F470" s="258" t="s">
        <v>210</v>
      </c>
      <c r="G470" s="256"/>
      <c r="H470" s="259">
        <v>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204</v>
      </c>
      <c r="AU470" s="265" t="s">
        <v>84</v>
      </c>
      <c r="AV470" s="15" t="s">
        <v>200</v>
      </c>
      <c r="AW470" s="15" t="s">
        <v>33</v>
      </c>
      <c r="AX470" s="15" t="s">
        <v>78</v>
      </c>
      <c r="AY470" s="265" t="s">
        <v>192</v>
      </c>
    </row>
    <row r="471" s="2" customFormat="1" ht="16.5" customHeight="1">
      <c r="A471" s="41"/>
      <c r="B471" s="42"/>
      <c r="C471" s="215" t="s">
        <v>487</v>
      </c>
      <c r="D471" s="215" t="s">
        <v>195</v>
      </c>
      <c r="E471" s="216" t="s">
        <v>488</v>
      </c>
      <c r="F471" s="217" t="s">
        <v>489</v>
      </c>
      <c r="G471" s="218" t="s">
        <v>198</v>
      </c>
      <c r="H471" s="219">
        <v>1</v>
      </c>
      <c r="I471" s="220"/>
      <c r="J471" s="221">
        <f>ROUND(I471*H471,2)</f>
        <v>0</v>
      </c>
      <c r="K471" s="217" t="s">
        <v>490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321</v>
      </c>
      <c r="AT471" s="226" t="s">
        <v>195</v>
      </c>
      <c r="AU471" s="226" t="s">
        <v>84</v>
      </c>
      <c r="AY471" s="20" t="s">
        <v>192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84</v>
      </c>
      <c r="BK471" s="227">
        <f>ROUND(I471*H471,2)</f>
        <v>0</v>
      </c>
      <c r="BL471" s="20" t="s">
        <v>321</v>
      </c>
      <c r="BM471" s="226" t="s">
        <v>491</v>
      </c>
    </row>
    <row r="472" s="13" customFormat="1">
      <c r="A472" s="13"/>
      <c r="B472" s="233"/>
      <c r="C472" s="234"/>
      <c r="D472" s="235" t="s">
        <v>204</v>
      </c>
      <c r="E472" s="236" t="s">
        <v>19</v>
      </c>
      <c r="F472" s="237" t="s">
        <v>205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204</v>
      </c>
      <c r="AU472" s="243" t="s">
        <v>84</v>
      </c>
      <c r="AV472" s="13" t="s">
        <v>78</v>
      </c>
      <c r="AW472" s="13" t="s">
        <v>33</v>
      </c>
      <c r="AX472" s="13" t="s">
        <v>71</v>
      </c>
      <c r="AY472" s="243" t="s">
        <v>192</v>
      </c>
    </row>
    <row r="473" s="13" customFormat="1">
      <c r="A473" s="13"/>
      <c r="B473" s="233"/>
      <c r="C473" s="234"/>
      <c r="D473" s="235" t="s">
        <v>204</v>
      </c>
      <c r="E473" s="236" t="s">
        <v>19</v>
      </c>
      <c r="F473" s="237" t="s">
        <v>492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204</v>
      </c>
      <c r="AU473" s="243" t="s">
        <v>84</v>
      </c>
      <c r="AV473" s="13" t="s">
        <v>78</v>
      </c>
      <c r="AW473" s="13" t="s">
        <v>33</v>
      </c>
      <c r="AX473" s="13" t="s">
        <v>71</v>
      </c>
      <c r="AY473" s="243" t="s">
        <v>192</v>
      </c>
    </row>
    <row r="474" s="13" customFormat="1">
      <c r="A474" s="13"/>
      <c r="B474" s="233"/>
      <c r="C474" s="234"/>
      <c r="D474" s="235" t="s">
        <v>204</v>
      </c>
      <c r="E474" s="236" t="s">
        <v>19</v>
      </c>
      <c r="F474" s="237" t="s">
        <v>493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204</v>
      </c>
      <c r="AU474" s="243" t="s">
        <v>84</v>
      </c>
      <c r="AV474" s="13" t="s">
        <v>78</v>
      </c>
      <c r="AW474" s="13" t="s">
        <v>33</v>
      </c>
      <c r="AX474" s="13" t="s">
        <v>71</v>
      </c>
      <c r="AY474" s="243" t="s">
        <v>192</v>
      </c>
    </row>
    <row r="475" s="14" customFormat="1">
      <c r="A475" s="14"/>
      <c r="B475" s="244"/>
      <c r="C475" s="245"/>
      <c r="D475" s="235" t="s">
        <v>204</v>
      </c>
      <c r="E475" s="246" t="s">
        <v>19</v>
      </c>
      <c r="F475" s="247" t="s">
        <v>78</v>
      </c>
      <c r="G475" s="245"/>
      <c r="H475" s="248">
        <v>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204</v>
      </c>
      <c r="AU475" s="254" t="s">
        <v>84</v>
      </c>
      <c r="AV475" s="14" t="s">
        <v>84</v>
      </c>
      <c r="AW475" s="14" t="s">
        <v>33</v>
      </c>
      <c r="AX475" s="14" t="s">
        <v>71</v>
      </c>
      <c r="AY475" s="254" t="s">
        <v>192</v>
      </c>
    </row>
    <row r="476" s="15" customFormat="1">
      <c r="A476" s="15"/>
      <c r="B476" s="255"/>
      <c r="C476" s="256"/>
      <c r="D476" s="235" t="s">
        <v>204</v>
      </c>
      <c r="E476" s="257" t="s">
        <v>19</v>
      </c>
      <c r="F476" s="258" t="s">
        <v>210</v>
      </c>
      <c r="G476" s="256"/>
      <c r="H476" s="259">
        <v>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204</v>
      </c>
      <c r="AU476" s="265" t="s">
        <v>84</v>
      </c>
      <c r="AV476" s="15" t="s">
        <v>200</v>
      </c>
      <c r="AW476" s="15" t="s">
        <v>33</v>
      </c>
      <c r="AX476" s="15" t="s">
        <v>78</v>
      </c>
      <c r="AY476" s="265" t="s">
        <v>192</v>
      </c>
    </row>
    <row r="477" s="2" customFormat="1" ht="16.5" customHeight="1">
      <c r="A477" s="41"/>
      <c r="B477" s="42"/>
      <c r="C477" s="266" t="s">
        <v>494</v>
      </c>
      <c r="D477" s="266" t="s">
        <v>211</v>
      </c>
      <c r="E477" s="267" t="s">
        <v>495</v>
      </c>
      <c r="F477" s="268" t="s">
        <v>496</v>
      </c>
      <c r="G477" s="269" t="s">
        <v>198</v>
      </c>
      <c r="H477" s="270">
        <v>1</v>
      </c>
      <c r="I477" s="271"/>
      <c r="J477" s="272">
        <f>ROUND(I477*H477,2)</f>
        <v>0</v>
      </c>
      <c r="K477" s="268" t="s">
        <v>490</v>
      </c>
      <c r="L477" s="273"/>
      <c r="M477" s="274" t="s">
        <v>19</v>
      </c>
      <c r="N477" s="275" t="s">
        <v>43</v>
      </c>
      <c r="O477" s="87"/>
      <c r="P477" s="224">
        <f>O477*H477</f>
        <v>0</v>
      </c>
      <c r="Q477" s="224">
        <v>0.016</v>
      </c>
      <c r="R477" s="224">
        <f>Q477*H477</f>
        <v>0.016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423</v>
      </c>
      <c r="AT477" s="226" t="s">
        <v>211</v>
      </c>
      <c r="AU477" s="226" t="s">
        <v>84</v>
      </c>
      <c r="AY477" s="20" t="s">
        <v>192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84</v>
      </c>
      <c r="BK477" s="227">
        <f>ROUND(I477*H477,2)</f>
        <v>0</v>
      </c>
      <c r="BL477" s="20" t="s">
        <v>321</v>
      </c>
      <c r="BM477" s="226" t="s">
        <v>497</v>
      </c>
    </row>
    <row r="478" s="13" customFormat="1">
      <c r="A478" s="13"/>
      <c r="B478" s="233"/>
      <c r="C478" s="234"/>
      <c r="D478" s="235" t="s">
        <v>204</v>
      </c>
      <c r="E478" s="236" t="s">
        <v>19</v>
      </c>
      <c r="F478" s="237" t="s">
        <v>205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204</v>
      </c>
      <c r="AU478" s="243" t="s">
        <v>84</v>
      </c>
      <c r="AV478" s="13" t="s">
        <v>78</v>
      </c>
      <c r="AW478" s="13" t="s">
        <v>33</v>
      </c>
      <c r="AX478" s="13" t="s">
        <v>71</v>
      </c>
      <c r="AY478" s="243" t="s">
        <v>192</v>
      </c>
    </row>
    <row r="479" s="13" customFormat="1">
      <c r="A479" s="13"/>
      <c r="B479" s="233"/>
      <c r="C479" s="234"/>
      <c r="D479" s="235" t="s">
        <v>204</v>
      </c>
      <c r="E479" s="236" t="s">
        <v>19</v>
      </c>
      <c r="F479" s="237" t="s">
        <v>492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204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192</v>
      </c>
    </row>
    <row r="480" s="13" customFormat="1">
      <c r="A480" s="13"/>
      <c r="B480" s="233"/>
      <c r="C480" s="234"/>
      <c r="D480" s="235" t="s">
        <v>204</v>
      </c>
      <c r="E480" s="236" t="s">
        <v>19</v>
      </c>
      <c r="F480" s="237" t="s">
        <v>493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204</v>
      </c>
      <c r="AU480" s="243" t="s">
        <v>84</v>
      </c>
      <c r="AV480" s="13" t="s">
        <v>78</v>
      </c>
      <c r="AW480" s="13" t="s">
        <v>33</v>
      </c>
      <c r="AX480" s="13" t="s">
        <v>71</v>
      </c>
      <c r="AY480" s="243" t="s">
        <v>192</v>
      </c>
    </row>
    <row r="481" s="14" customFormat="1">
      <c r="A481" s="14"/>
      <c r="B481" s="244"/>
      <c r="C481" s="245"/>
      <c r="D481" s="235" t="s">
        <v>204</v>
      </c>
      <c r="E481" s="246" t="s">
        <v>19</v>
      </c>
      <c r="F481" s="247" t="s">
        <v>78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204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192</v>
      </c>
    </row>
    <row r="482" s="15" customFormat="1">
      <c r="A482" s="15"/>
      <c r="B482" s="255"/>
      <c r="C482" s="256"/>
      <c r="D482" s="235" t="s">
        <v>204</v>
      </c>
      <c r="E482" s="257" t="s">
        <v>19</v>
      </c>
      <c r="F482" s="258" t="s">
        <v>210</v>
      </c>
      <c r="G482" s="256"/>
      <c r="H482" s="259">
        <v>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204</v>
      </c>
      <c r="AU482" s="265" t="s">
        <v>84</v>
      </c>
      <c r="AV482" s="15" t="s">
        <v>200</v>
      </c>
      <c r="AW482" s="15" t="s">
        <v>33</v>
      </c>
      <c r="AX482" s="15" t="s">
        <v>78</v>
      </c>
      <c r="AY482" s="265" t="s">
        <v>192</v>
      </c>
    </row>
    <row r="483" s="2" customFormat="1" ht="16.5" customHeight="1">
      <c r="A483" s="41"/>
      <c r="B483" s="42"/>
      <c r="C483" s="215" t="s">
        <v>498</v>
      </c>
      <c r="D483" s="215" t="s">
        <v>195</v>
      </c>
      <c r="E483" s="216" t="s">
        <v>499</v>
      </c>
      <c r="F483" s="217" t="s">
        <v>500</v>
      </c>
      <c r="G483" s="218" t="s">
        <v>198</v>
      </c>
      <c r="H483" s="219">
        <v>4</v>
      </c>
      <c r="I483" s="220"/>
      <c r="J483" s="221">
        <f>ROUND(I483*H483,2)</f>
        <v>0</v>
      </c>
      <c r="K483" s="217" t="s">
        <v>199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321</v>
      </c>
      <c r="AT483" s="226" t="s">
        <v>195</v>
      </c>
      <c r="AU483" s="226" t="s">
        <v>84</v>
      </c>
      <c r="AY483" s="20" t="s">
        <v>192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321</v>
      </c>
      <c r="BM483" s="226" t="s">
        <v>501</v>
      </c>
    </row>
    <row r="484" s="2" customFormat="1">
      <c r="A484" s="41"/>
      <c r="B484" s="42"/>
      <c r="C484" s="43"/>
      <c r="D484" s="228" t="s">
        <v>202</v>
      </c>
      <c r="E484" s="43"/>
      <c r="F484" s="229" t="s">
        <v>502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202</v>
      </c>
      <c r="AU484" s="20" t="s">
        <v>84</v>
      </c>
    </row>
    <row r="485" s="13" customFormat="1">
      <c r="A485" s="13"/>
      <c r="B485" s="233"/>
      <c r="C485" s="234"/>
      <c r="D485" s="235" t="s">
        <v>204</v>
      </c>
      <c r="E485" s="236" t="s">
        <v>19</v>
      </c>
      <c r="F485" s="237" t="s">
        <v>205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204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192</v>
      </c>
    </row>
    <row r="486" s="13" customFormat="1">
      <c r="A486" s="13"/>
      <c r="B486" s="233"/>
      <c r="C486" s="234"/>
      <c r="D486" s="235" t="s">
        <v>204</v>
      </c>
      <c r="E486" s="236" t="s">
        <v>19</v>
      </c>
      <c r="F486" s="237" t="s">
        <v>478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204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192</v>
      </c>
    </row>
    <row r="487" s="14" customFormat="1">
      <c r="A487" s="14"/>
      <c r="B487" s="244"/>
      <c r="C487" s="245"/>
      <c r="D487" s="235" t="s">
        <v>204</v>
      </c>
      <c r="E487" s="246" t="s">
        <v>19</v>
      </c>
      <c r="F487" s="247" t="s">
        <v>78</v>
      </c>
      <c r="G487" s="245"/>
      <c r="H487" s="248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204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192</v>
      </c>
    </row>
    <row r="488" s="13" customFormat="1">
      <c r="A488" s="13"/>
      <c r="B488" s="233"/>
      <c r="C488" s="234"/>
      <c r="D488" s="235" t="s">
        <v>204</v>
      </c>
      <c r="E488" s="236" t="s">
        <v>19</v>
      </c>
      <c r="F488" s="237" t="s">
        <v>1365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204</v>
      </c>
      <c r="AU488" s="243" t="s">
        <v>84</v>
      </c>
      <c r="AV488" s="13" t="s">
        <v>78</v>
      </c>
      <c r="AW488" s="13" t="s">
        <v>33</v>
      </c>
      <c r="AX488" s="13" t="s">
        <v>71</v>
      </c>
      <c r="AY488" s="243" t="s">
        <v>192</v>
      </c>
    </row>
    <row r="489" s="14" customFormat="1">
      <c r="A489" s="14"/>
      <c r="B489" s="244"/>
      <c r="C489" s="245"/>
      <c r="D489" s="235" t="s">
        <v>204</v>
      </c>
      <c r="E489" s="246" t="s">
        <v>19</v>
      </c>
      <c r="F489" s="247" t="s">
        <v>208</v>
      </c>
      <c r="G489" s="245"/>
      <c r="H489" s="248">
        <v>2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204</v>
      </c>
      <c r="AU489" s="254" t="s">
        <v>84</v>
      </c>
      <c r="AV489" s="14" t="s">
        <v>84</v>
      </c>
      <c r="AW489" s="14" t="s">
        <v>33</v>
      </c>
      <c r="AX489" s="14" t="s">
        <v>71</v>
      </c>
      <c r="AY489" s="254" t="s">
        <v>192</v>
      </c>
    </row>
    <row r="490" s="13" customFormat="1">
      <c r="A490" s="13"/>
      <c r="B490" s="233"/>
      <c r="C490" s="234"/>
      <c r="D490" s="235" t="s">
        <v>204</v>
      </c>
      <c r="E490" s="236" t="s">
        <v>19</v>
      </c>
      <c r="F490" s="237" t="s">
        <v>1367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204</v>
      </c>
      <c r="AU490" s="243" t="s">
        <v>84</v>
      </c>
      <c r="AV490" s="13" t="s">
        <v>78</v>
      </c>
      <c r="AW490" s="13" t="s">
        <v>33</v>
      </c>
      <c r="AX490" s="13" t="s">
        <v>71</v>
      </c>
      <c r="AY490" s="243" t="s">
        <v>192</v>
      </c>
    </row>
    <row r="491" s="14" customFormat="1">
      <c r="A491" s="14"/>
      <c r="B491" s="244"/>
      <c r="C491" s="245"/>
      <c r="D491" s="235" t="s">
        <v>204</v>
      </c>
      <c r="E491" s="246" t="s">
        <v>19</v>
      </c>
      <c r="F491" s="247" t="s">
        <v>78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204</v>
      </c>
      <c r="AU491" s="254" t="s">
        <v>84</v>
      </c>
      <c r="AV491" s="14" t="s">
        <v>84</v>
      </c>
      <c r="AW491" s="14" t="s">
        <v>33</v>
      </c>
      <c r="AX491" s="14" t="s">
        <v>71</v>
      </c>
      <c r="AY491" s="254" t="s">
        <v>192</v>
      </c>
    </row>
    <row r="492" s="15" customFormat="1">
      <c r="A492" s="15"/>
      <c r="B492" s="255"/>
      <c r="C492" s="256"/>
      <c r="D492" s="235" t="s">
        <v>204</v>
      </c>
      <c r="E492" s="257" t="s">
        <v>19</v>
      </c>
      <c r="F492" s="258" t="s">
        <v>210</v>
      </c>
      <c r="G492" s="256"/>
      <c r="H492" s="259">
        <v>4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204</v>
      </c>
      <c r="AU492" s="265" t="s">
        <v>84</v>
      </c>
      <c r="AV492" s="15" t="s">
        <v>200</v>
      </c>
      <c r="AW492" s="15" t="s">
        <v>33</v>
      </c>
      <c r="AX492" s="15" t="s">
        <v>78</v>
      </c>
      <c r="AY492" s="265" t="s">
        <v>192</v>
      </c>
    </row>
    <row r="493" s="2" customFormat="1" ht="16.5" customHeight="1">
      <c r="A493" s="41"/>
      <c r="B493" s="42"/>
      <c r="C493" s="266" t="s">
        <v>503</v>
      </c>
      <c r="D493" s="266" t="s">
        <v>211</v>
      </c>
      <c r="E493" s="267" t="s">
        <v>504</v>
      </c>
      <c r="F493" s="268" t="s">
        <v>505</v>
      </c>
      <c r="G493" s="269" t="s">
        <v>198</v>
      </c>
      <c r="H493" s="270">
        <v>4</v>
      </c>
      <c r="I493" s="271"/>
      <c r="J493" s="272">
        <f>ROUND(I493*H493,2)</f>
        <v>0</v>
      </c>
      <c r="K493" s="268" t="s">
        <v>199</v>
      </c>
      <c r="L493" s="273"/>
      <c r="M493" s="274" t="s">
        <v>19</v>
      </c>
      <c r="N493" s="275" t="s">
        <v>43</v>
      </c>
      <c r="O493" s="87"/>
      <c r="P493" s="224">
        <f>O493*H493</f>
        <v>0</v>
      </c>
      <c r="Q493" s="224">
        <v>0.00014999999999999999</v>
      </c>
      <c r="R493" s="224">
        <f>Q493*H493</f>
        <v>0.00059999999999999995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423</v>
      </c>
      <c r="AT493" s="226" t="s">
        <v>211</v>
      </c>
      <c r="AU493" s="226" t="s">
        <v>84</v>
      </c>
      <c r="AY493" s="20" t="s">
        <v>192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84</v>
      </c>
      <c r="BK493" s="227">
        <f>ROUND(I493*H493,2)</f>
        <v>0</v>
      </c>
      <c r="BL493" s="20" t="s">
        <v>321</v>
      </c>
      <c r="BM493" s="226" t="s">
        <v>506</v>
      </c>
    </row>
    <row r="494" s="13" customFormat="1">
      <c r="A494" s="13"/>
      <c r="B494" s="233"/>
      <c r="C494" s="234"/>
      <c r="D494" s="235" t="s">
        <v>204</v>
      </c>
      <c r="E494" s="236" t="s">
        <v>19</v>
      </c>
      <c r="F494" s="237" t="s">
        <v>205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204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192</v>
      </c>
    </row>
    <row r="495" s="13" customFormat="1">
      <c r="A495" s="13"/>
      <c r="B495" s="233"/>
      <c r="C495" s="234"/>
      <c r="D495" s="235" t="s">
        <v>204</v>
      </c>
      <c r="E495" s="236" t="s">
        <v>19</v>
      </c>
      <c r="F495" s="237" t="s">
        <v>478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204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192</v>
      </c>
    </row>
    <row r="496" s="14" customFormat="1">
      <c r="A496" s="14"/>
      <c r="B496" s="244"/>
      <c r="C496" s="245"/>
      <c r="D496" s="235" t="s">
        <v>204</v>
      </c>
      <c r="E496" s="246" t="s">
        <v>19</v>
      </c>
      <c r="F496" s="247" t="s">
        <v>78</v>
      </c>
      <c r="G496" s="245"/>
      <c r="H496" s="248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204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192</v>
      </c>
    </row>
    <row r="497" s="13" customFormat="1">
      <c r="A497" s="13"/>
      <c r="B497" s="233"/>
      <c r="C497" s="234"/>
      <c r="D497" s="235" t="s">
        <v>204</v>
      </c>
      <c r="E497" s="236" t="s">
        <v>19</v>
      </c>
      <c r="F497" s="237" t="s">
        <v>1365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204</v>
      </c>
      <c r="AU497" s="243" t="s">
        <v>84</v>
      </c>
      <c r="AV497" s="13" t="s">
        <v>78</v>
      </c>
      <c r="AW497" s="13" t="s">
        <v>33</v>
      </c>
      <c r="AX497" s="13" t="s">
        <v>71</v>
      </c>
      <c r="AY497" s="243" t="s">
        <v>192</v>
      </c>
    </row>
    <row r="498" s="14" customFormat="1">
      <c r="A498" s="14"/>
      <c r="B498" s="244"/>
      <c r="C498" s="245"/>
      <c r="D498" s="235" t="s">
        <v>204</v>
      </c>
      <c r="E498" s="246" t="s">
        <v>19</v>
      </c>
      <c r="F498" s="247" t="s">
        <v>208</v>
      </c>
      <c r="G498" s="245"/>
      <c r="H498" s="248">
        <v>2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204</v>
      </c>
      <c r="AU498" s="254" t="s">
        <v>84</v>
      </c>
      <c r="AV498" s="14" t="s">
        <v>84</v>
      </c>
      <c r="AW498" s="14" t="s">
        <v>33</v>
      </c>
      <c r="AX498" s="14" t="s">
        <v>71</v>
      </c>
      <c r="AY498" s="254" t="s">
        <v>192</v>
      </c>
    </row>
    <row r="499" s="13" customFormat="1">
      <c r="A499" s="13"/>
      <c r="B499" s="233"/>
      <c r="C499" s="234"/>
      <c r="D499" s="235" t="s">
        <v>204</v>
      </c>
      <c r="E499" s="236" t="s">
        <v>19</v>
      </c>
      <c r="F499" s="237" t="s">
        <v>1367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204</v>
      </c>
      <c r="AU499" s="243" t="s">
        <v>84</v>
      </c>
      <c r="AV499" s="13" t="s">
        <v>78</v>
      </c>
      <c r="AW499" s="13" t="s">
        <v>33</v>
      </c>
      <c r="AX499" s="13" t="s">
        <v>71</v>
      </c>
      <c r="AY499" s="243" t="s">
        <v>192</v>
      </c>
    </row>
    <row r="500" s="14" customFormat="1">
      <c r="A500" s="14"/>
      <c r="B500" s="244"/>
      <c r="C500" s="245"/>
      <c r="D500" s="235" t="s">
        <v>204</v>
      </c>
      <c r="E500" s="246" t="s">
        <v>19</v>
      </c>
      <c r="F500" s="247" t="s">
        <v>78</v>
      </c>
      <c r="G500" s="245"/>
      <c r="H500" s="248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204</v>
      </c>
      <c r="AU500" s="254" t="s">
        <v>84</v>
      </c>
      <c r="AV500" s="14" t="s">
        <v>84</v>
      </c>
      <c r="AW500" s="14" t="s">
        <v>33</v>
      </c>
      <c r="AX500" s="14" t="s">
        <v>71</v>
      </c>
      <c r="AY500" s="254" t="s">
        <v>192</v>
      </c>
    </row>
    <row r="501" s="15" customFormat="1">
      <c r="A501" s="15"/>
      <c r="B501" s="255"/>
      <c r="C501" s="256"/>
      <c r="D501" s="235" t="s">
        <v>204</v>
      </c>
      <c r="E501" s="257" t="s">
        <v>19</v>
      </c>
      <c r="F501" s="258" t="s">
        <v>210</v>
      </c>
      <c r="G501" s="256"/>
      <c r="H501" s="259">
        <v>4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204</v>
      </c>
      <c r="AU501" s="265" t="s">
        <v>84</v>
      </c>
      <c r="AV501" s="15" t="s">
        <v>200</v>
      </c>
      <c r="AW501" s="15" t="s">
        <v>33</v>
      </c>
      <c r="AX501" s="15" t="s">
        <v>78</v>
      </c>
      <c r="AY501" s="265" t="s">
        <v>192</v>
      </c>
    </row>
    <row r="502" s="2" customFormat="1" ht="16.5" customHeight="1">
      <c r="A502" s="41"/>
      <c r="B502" s="42"/>
      <c r="C502" s="215" t="s">
        <v>507</v>
      </c>
      <c r="D502" s="215" t="s">
        <v>195</v>
      </c>
      <c r="E502" s="216" t="s">
        <v>508</v>
      </c>
      <c r="F502" s="217" t="s">
        <v>509</v>
      </c>
      <c r="G502" s="218" t="s">
        <v>198</v>
      </c>
      <c r="H502" s="219">
        <v>4</v>
      </c>
      <c r="I502" s="220"/>
      <c r="J502" s="221">
        <f>ROUND(I502*H502,2)</f>
        <v>0</v>
      </c>
      <c r="K502" s="217" t="s">
        <v>199</v>
      </c>
      <c r="L502" s="47"/>
      <c r="M502" s="222" t="s">
        <v>19</v>
      </c>
      <c r="N502" s="223" t="s">
        <v>43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321</v>
      </c>
      <c r="AT502" s="226" t="s">
        <v>195</v>
      </c>
      <c r="AU502" s="226" t="s">
        <v>84</v>
      </c>
      <c r="AY502" s="20" t="s">
        <v>192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84</v>
      </c>
      <c r="BK502" s="227">
        <f>ROUND(I502*H502,2)</f>
        <v>0</v>
      </c>
      <c r="BL502" s="20" t="s">
        <v>321</v>
      </c>
      <c r="BM502" s="226" t="s">
        <v>510</v>
      </c>
    </row>
    <row r="503" s="2" customFormat="1">
      <c r="A503" s="41"/>
      <c r="B503" s="42"/>
      <c r="C503" s="43"/>
      <c r="D503" s="228" t="s">
        <v>202</v>
      </c>
      <c r="E503" s="43"/>
      <c r="F503" s="229" t="s">
        <v>511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202</v>
      </c>
      <c r="AU503" s="20" t="s">
        <v>84</v>
      </c>
    </row>
    <row r="504" s="13" customFormat="1">
      <c r="A504" s="13"/>
      <c r="B504" s="233"/>
      <c r="C504" s="234"/>
      <c r="D504" s="235" t="s">
        <v>204</v>
      </c>
      <c r="E504" s="236" t="s">
        <v>19</v>
      </c>
      <c r="F504" s="237" t="s">
        <v>205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204</v>
      </c>
      <c r="AU504" s="243" t="s">
        <v>84</v>
      </c>
      <c r="AV504" s="13" t="s">
        <v>78</v>
      </c>
      <c r="AW504" s="13" t="s">
        <v>33</v>
      </c>
      <c r="AX504" s="13" t="s">
        <v>71</v>
      </c>
      <c r="AY504" s="243" t="s">
        <v>192</v>
      </c>
    </row>
    <row r="505" s="13" customFormat="1">
      <c r="A505" s="13"/>
      <c r="B505" s="233"/>
      <c r="C505" s="234"/>
      <c r="D505" s="235" t="s">
        <v>204</v>
      </c>
      <c r="E505" s="236" t="s">
        <v>19</v>
      </c>
      <c r="F505" s="237" t="s">
        <v>478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204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192</v>
      </c>
    </row>
    <row r="506" s="14" customFormat="1">
      <c r="A506" s="14"/>
      <c r="B506" s="244"/>
      <c r="C506" s="245"/>
      <c r="D506" s="235" t="s">
        <v>204</v>
      </c>
      <c r="E506" s="246" t="s">
        <v>19</v>
      </c>
      <c r="F506" s="247" t="s">
        <v>78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204</v>
      </c>
      <c r="AU506" s="254" t="s">
        <v>84</v>
      </c>
      <c r="AV506" s="14" t="s">
        <v>84</v>
      </c>
      <c r="AW506" s="14" t="s">
        <v>33</v>
      </c>
      <c r="AX506" s="14" t="s">
        <v>71</v>
      </c>
      <c r="AY506" s="254" t="s">
        <v>192</v>
      </c>
    </row>
    <row r="507" s="13" customFormat="1">
      <c r="A507" s="13"/>
      <c r="B507" s="233"/>
      <c r="C507" s="234"/>
      <c r="D507" s="235" t="s">
        <v>204</v>
      </c>
      <c r="E507" s="236" t="s">
        <v>19</v>
      </c>
      <c r="F507" s="237" t="s">
        <v>1365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204</v>
      </c>
      <c r="AU507" s="243" t="s">
        <v>84</v>
      </c>
      <c r="AV507" s="13" t="s">
        <v>78</v>
      </c>
      <c r="AW507" s="13" t="s">
        <v>33</v>
      </c>
      <c r="AX507" s="13" t="s">
        <v>71</v>
      </c>
      <c r="AY507" s="243" t="s">
        <v>192</v>
      </c>
    </row>
    <row r="508" s="14" customFormat="1">
      <c r="A508" s="14"/>
      <c r="B508" s="244"/>
      <c r="C508" s="245"/>
      <c r="D508" s="235" t="s">
        <v>204</v>
      </c>
      <c r="E508" s="246" t="s">
        <v>19</v>
      </c>
      <c r="F508" s="247" t="s">
        <v>208</v>
      </c>
      <c r="G508" s="245"/>
      <c r="H508" s="248">
        <v>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204</v>
      </c>
      <c r="AU508" s="254" t="s">
        <v>84</v>
      </c>
      <c r="AV508" s="14" t="s">
        <v>84</v>
      </c>
      <c r="AW508" s="14" t="s">
        <v>33</v>
      </c>
      <c r="AX508" s="14" t="s">
        <v>71</v>
      </c>
      <c r="AY508" s="254" t="s">
        <v>192</v>
      </c>
    </row>
    <row r="509" s="13" customFormat="1">
      <c r="A509" s="13"/>
      <c r="B509" s="233"/>
      <c r="C509" s="234"/>
      <c r="D509" s="235" t="s">
        <v>204</v>
      </c>
      <c r="E509" s="236" t="s">
        <v>19</v>
      </c>
      <c r="F509" s="237" t="s">
        <v>1367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204</v>
      </c>
      <c r="AU509" s="243" t="s">
        <v>84</v>
      </c>
      <c r="AV509" s="13" t="s">
        <v>78</v>
      </c>
      <c r="AW509" s="13" t="s">
        <v>33</v>
      </c>
      <c r="AX509" s="13" t="s">
        <v>71</v>
      </c>
      <c r="AY509" s="243" t="s">
        <v>192</v>
      </c>
    </row>
    <row r="510" s="14" customFormat="1">
      <c r="A510" s="14"/>
      <c r="B510" s="244"/>
      <c r="C510" s="245"/>
      <c r="D510" s="235" t="s">
        <v>204</v>
      </c>
      <c r="E510" s="246" t="s">
        <v>19</v>
      </c>
      <c r="F510" s="247" t="s">
        <v>78</v>
      </c>
      <c r="G510" s="245"/>
      <c r="H510" s="248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204</v>
      </c>
      <c r="AU510" s="254" t="s">
        <v>84</v>
      </c>
      <c r="AV510" s="14" t="s">
        <v>84</v>
      </c>
      <c r="AW510" s="14" t="s">
        <v>33</v>
      </c>
      <c r="AX510" s="14" t="s">
        <v>71</v>
      </c>
      <c r="AY510" s="254" t="s">
        <v>192</v>
      </c>
    </row>
    <row r="511" s="15" customFormat="1">
      <c r="A511" s="15"/>
      <c r="B511" s="255"/>
      <c r="C511" s="256"/>
      <c r="D511" s="235" t="s">
        <v>204</v>
      </c>
      <c r="E511" s="257" t="s">
        <v>19</v>
      </c>
      <c r="F511" s="258" t="s">
        <v>210</v>
      </c>
      <c r="G511" s="256"/>
      <c r="H511" s="259">
        <v>4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204</v>
      </c>
      <c r="AU511" s="265" t="s">
        <v>84</v>
      </c>
      <c r="AV511" s="15" t="s">
        <v>200</v>
      </c>
      <c r="AW511" s="15" t="s">
        <v>33</v>
      </c>
      <c r="AX511" s="15" t="s">
        <v>78</v>
      </c>
      <c r="AY511" s="265" t="s">
        <v>192</v>
      </c>
    </row>
    <row r="512" s="2" customFormat="1" ht="16.5" customHeight="1">
      <c r="A512" s="41"/>
      <c r="B512" s="42"/>
      <c r="C512" s="266" t="s">
        <v>512</v>
      </c>
      <c r="D512" s="266" t="s">
        <v>211</v>
      </c>
      <c r="E512" s="267" t="s">
        <v>513</v>
      </c>
      <c r="F512" s="268" t="s">
        <v>514</v>
      </c>
      <c r="G512" s="269" t="s">
        <v>198</v>
      </c>
      <c r="H512" s="270">
        <v>4</v>
      </c>
      <c r="I512" s="271"/>
      <c r="J512" s="272">
        <f>ROUND(I512*H512,2)</f>
        <v>0</v>
      </c>
      <c r="K512" s="268" t="s">
        <v>199</v>
      </c>
      <c r="L512" s="273"/>
      <c r="M512" s="274" t="s">
        <v>19</v>
      </c>
      <c r="N512" s="275" t="s">
        <v>43</v>
      </c>
      <c r="O512" s="87"/>
      <c r="P512" s="224">
        <f>O512*H512</f>
        <v>0</v>
      </c>
      <c r="Q512" s="224">
        <v>0.0022000000000000001</v>
      </c>
      <c r="R512" s="224">
        <f>Q512*H512</f>
        <v>0.0088000000000000005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423</v>
      </c>
      <c r="AT512" s="226" t="s">
        <v>211</v>
      </c>
      <c r="AU512" s="226" t="s">
        <v>84</v>
      </c>
      <c r="AY512" s="20" t="s">
        <v>192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84</v>
      </c>
      <c r="BK512" s="227">
        <f>ROUND(I512*H512,2)</f>
        <v>0</v>
      </c>
      <c r="BL512" s="20" t="s">
        <v>321</v>
      </c>
      <c r="BM512" s="226" t="s">
        <v>515</v>
      </c>
    </row>
    <row r="513" s="13" customFormat="1">
      <c r="A513" s="13"/>
      <c r="B513" s="233"/>
      <c r="C513" s="234"/>
      <c r="D513" s="235" t="s">
        <v>204</v>
      </c>
      <c r="E513" s="236" t="s">
        <v>19</v>
      </c>
      <c r="F513" s="237" t="s">
        <v>205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204</v>
      </c>
      <c r="AU513" s="243" t="s">
        <v>84</v>
      </c>
      <c r="AV513" s="13" t="s">
        <v>78</v>
      </c>
      <c r="AW513" s="13" t="s">
        <v>33</v>
      </c>
      <c r="AX513" s="13" t="s">
        <v>71</v>
      </c>
      <c r="AY513" s="243" t="s">
        <v>192</v>
      </c>
    </row>
    <row r="514" s="13" customFormat="1">
      <c r="A514" s="13"/>
      <c r="B514" s="233"/>
      <c r="C514" s="234"/>
      <c r="D514" s="235" t="s">
        <v>204</v>
      </c>
      <c r="E514" s="236" t="s">
        <v>19</v>
      </c>
      <c r="F514" s="237" t="s">
        <v>478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204</v>
      </c>
      <c r="AU514" s="243" t="s">
        <v>84</v>
      </c>
      <c r="AV514" s="13" t="s">
        <v>78</v>
      </c>
      <c r="AW514" s="13" t="s">
        <v>33</v>
      </c>
      <c r="AX514" s="13" t="s">
        <v>71</v>
      </c>
      <c r="AY514" s="243" t="s">
        <v>192</v>
      </c>
    </row>
    <row r="515" s="14" customFormat="1">
      <c r="A515" s="14"/>
      <c r="B515" s="244"/>
      <c r="C515" s="245"/>
      <c r="D515" s="235" t="s">
        <v>204</v>
      </c>
      <c r="E515" s="246" t="s">
        <v>19</v>
      </c>
      <c r="F515" s="247" t="s">
        <v>78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204</v>
      </c>
      <c r="AU515" s="254" t="s">
        <v>84</v>
      </c>
      <c r="AV515" s="14" t="s">
        <v>84</v>
      </c>
      <c r="AW515" s="14" t="s">
        <v>33</v>
      </c>
      <c r="AX515" s="14" t="s">
        <v>71</v>
      </c>
      <c r="AY515" s="254" t="s">
        <v>192</v>
      </c>
    </row>
    <row r="516" s="13" customFormat="1">
      <c r="A516" s="13"/>
      <c r="B516" s="233"/>
      <c r="C516" s="234"/>
      <c r="D516" s="235" t="s">
        <v>204</v>
      </c>
      <c r="E516" s="236" t="s">
        <v>19</v>
      </c>
      <c r="F516" s="237" t="s">
        <v>1365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204</v>
      </c>
      <c r="AU516" s="243" t="s">
        <v>84</v>
      </c>
      <c r="AV516" s="13" t="s">
        <v>78</v>
      </c>
      <c r="AW516" s="13" t="s">
        <v>33</v>
      </c>
      <c r="AX516" s="13" t="s">
        <v>71</v>
      </c>
      <c r="AY516" s="243" t="s">
        <v>192</v>
      </c>
    </row>
    <row r="517" s="14" customFormat="1">
      <c r="A517" s="14"/>
      <c r="B517" s="244"/>
      <c r="C517" s="245"/>
      <c r="D517" s="235" t="s">
        <v>204</v>
      </c>
      <c r="E517" s="246" t="s">
        <v>19</v>
      </c>
      <c r="F517" s="247" t="s">
        <v>208</v>
      </c>
      <c r="G517" s="245"/>
      <c r="H517" s="248">
        <v>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204</v>
      </c>
      <c r="AU517" s="254" t="s">
        <v>84</v>
      </c>
      <c r="AV517" s="14" t="s">
        <v>84</v>
      </c>
      <c r="AW517" s="14" t="s">
        <v>33</v>
      </c>
      <c r="AX517" s="14" t="s">
        <v>71</v>
      </c>
      <c r="AY517" s="254" t="s">
        <v>192</v>
      </c>
    </row>
    <row r="518" s="13" customFormat="1">
      <c r="A518" s="13"/>
      <c r="B518" s="233"/>
      <c r="C518" s="234"/>
      <c r="D518" s="235" t="s">
        <v>204</v>
      </c>
      <c r="E518" s="236" t="s">
        <v>19</v>
      </c>
      <c r="F518" s="237" t="s">
        <v>1367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204</v>
      </c>
      <c r="AU518" s="243" t="s">
        <v>84</v>
      </c>
      <c r="AV518" s="13" t="s">
        <v>78</v>
      </c>
      <c r="AW518" s="13" t="s">
        <v>33</v>
      </c>
      <c r="AX518" s="13" t="s">
        <v>71</v>
      </c>
      <c r="AY518" s="243" t="s">
        <v>192</v>
      </c>
    </row>
    <row r="519" s="14" customFormat="1">
      <c r="A519" s="14"/>
      <c r="B519" s="244"/>
      <c r="C519" s="245"/>
      <c r="D519" s="235" t="s">
        <v>204</v>
      </c>
      <c r="E519" s="246" t="s">
        <v>19</v>
      </c>
      <c r="F519" s="247" t="s">
        <v>78</v>
      </c>
      <c r="G519" s="245"/>
      <c r="H519" s="248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204</v>
      </c>
      <c r="AU519" s="254" t="s">
        <v>84</v>
      </c>
      <c r="AV519" s="14" t="s">
        <v>84</v>
      </c>
      <c r="AW519" s="14" t="s">
        <v>33</v>
      </c>
      <c r="AX519" s="14" t="s">
        <v>71</v>
      </c>
      <c r="AY519" s="254" t="s">
        <v>192</v>
      </c>
    </row>
    <row r="520" s="15" customFormat="1">
      <c r="A520" s="15"/>
      <c r="B520" s="255"/>
      <c r="C520" s="256"/>
      <c r="D520" s="235" t="s">
        <v>204</v>
      </c>
      <c r="E520" s="257" t="s">
        <v>19</v>
      </c>
      <c r="F520" s="258" t="s">
        <v>210</v>
      </c>
      <c r="G520" s="256"/>
      <c r="H520" s="259">
        <v>4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204</v>
      </c>
      <c r="AU520" s="265" t="s">
        <v>84</v>
      </c>
      <c r="AV520" s="15" t="s">
        <v>200</v>
      </c>
      <c r="AW520" s="15" t="s">
        <v>33</v>
      </c>
      <c r="AX520" s="15" t="s">
        <v>78</v>
      </c>
      <c r="AY520" s="265" t="s">
        <v>192</v>
      </c>
    </row>
    <row r="521" s="2" customFormat="1" ht="16.5" customHeight="1">
      <c r="A521" s="41"/>
      <c r="B521" s="42"/>
      <c r="C521" s="266" t="s">
        <v>516</v>
      </c>
      <c r="D521" s="266" t="s">
        <v>211</v>
      </c>
      <c r="E521" s="267" t="s">
        <v>517</v>
      </c>
      <c r="F521" s="268" t="s">
        <v>518</v>
      </c>
      <c r="G521" s="269" t="s">
        <v>198</v>
      </c>
      <c r="H521" s="270">
        <v>4</v>
      </c>
      <c r="I521" s="271"/>
      <c r="J521" s="272">
        <f>ROUND(I521*H521,2)</f>
        <v>0</v>
      </c>
      <c r="K521" s="268" t="s">
        <v>199</v>
      </c>
      <c r="L521" s="273"/>
      <c r="M521" s="274" t="s">
        <v>19</v>
      </c>
      <c r="N521" s="275" t="s">
        <v>43</v>
      </c>
      <c r="O521" s="87"/>
      <c r="P521" s="224">
        <f>O521*H521</f>
        <v>0</v>
      </c>
      <c r="Q521" s="224">
        <v>0.0022000000000000001</v>
      </c>
      <c r="R521" s="224">
        <f>Q521*H521</f>
        <v>0.0088000000000000005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423</v>
      </c>
      <c r="AT521" s="226" t="s">
        <v>211</v>
      </c>
      <c r="AU521" s="226" t="s">
        <v>84</v>
      </c>
      <c r="AY521" s="20" t="s">
        <v>192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84</v>
      </c>
      <c r="BK521" s="227">
        <f>ROUND(I521*H521,2)</f>
        <v>0</v>
      </c>
      <c r="BL521" s="20" t="s">
        <v>321</v>
      </c>
      <c r="BM521" s="226" t="s">
        <v>519</v>
      </c>
    </row>
    <row r="522" s="13" customFormat="1">
      <c r="A522" s="13"/>
      <c r="B522" s="233"/>
      <c r="C522" s="234"/>
      <c r="D522" s="235" t="s">
        <v>204</v>
      </c>
      <c r="E522" s="236" t="s">
        <v>19</v>
      </c>
      <c r="F522" s="237" t="s">
        <v>205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204</v>
      </c>
      <c r="AU522" s="243" t="s">
        <v>84</v>
      </c>
      <c r="AV522" s="13" t="s">
        <v>78</v>
      </c>
      <c r="AW522" s="13" t="s">
        <v>33</v>
      </c>
      <c r="AX522" s="13" t="s">
        <v>71</v>
      </c>
      <c r="AY522" s="243" t="s">
        <v>192</v>
      </c>
    </row>
    <row r="523" s="13" customFormat="1">
      <c r="A523" s="13"/>
      <c r="B523" s="233"/>
      <c r="C523" s="234"/>
      <c r="D523" s="235" t="s">
        <v>204</v>
      </c>
      <c r="E523" s="236" t="s">
        <v>19</v>
      </c>
      <c r="F523" s="237" t="s">
        <v>478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204</v>
      </c>
      <c r="AU523" s="243" t="s">
        <v>84</v>
      </c>
      <c r="AV523" s="13" t="s">
        <v>78</v>
      </c>
      <c r="AW523" s="13" t="s">
        <v>33</v>
      </c>
      <c r="AX523" s="13" t="s">
        <v>71</v>
      </c>
      <c r="AY523" s="243" t="s">
        <v>192</v>
      </c>
    </row>
    <row r="524" s="14" customFormat="1">
      <c r="A524" s="14"/>
      <c r="B524" s="244"/>
      <c r="C524" s="245"/>
      <c r="D524" s="235" t="s">
        <v>204</v>
      </c>
      <c r="E524" s="246" t="s">
        <v>19</v>
      </c>
      <c r="F524" s="247" t="s">
        <v>78</v>
      </c>
      <c r="G524" s="245"/>
      <c r="H524" s="248">
        <v>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204</v>
      </c>
      <c r="AU524" s="254" t="s">
        <v>84</v>
      </c>
      <c r="AV524" s="14" t="s">
        <v>84</v>
      </c>
      <c r="AW524" s="14" t="s">
        <v>33</v>
      </c>
      <c r="AX524" s="14" t="s">
        <v>71</v>
      </c>
      <c r="AY524" s="254" t="s">
        <v>192</v>
      </c>
    </row>
    <row r="525" s="13" customFormat="1">
      <c r="A525" s="13"/>
      <c r="B525" s="233"/>
      <c r="C525" s="234"/>
      <c r="D525" s="235" t="s">
        <v>204</v>
      </c>
      <c r="E525" s="236" t="s">
        <v>19</v>
      </c>
      <c r="F525" s="237" t="s">
        <v>1365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204</v>
      </c>
      <c r="AU525" s="243" t="s">
        <v>84</v>
      </c>
      <c r="AV525" s="13" t="s">
        <v>78</v>
      </c>
      <c r="AW525" s="13" t="s">
        <v>33</v>
      </c>
      <c r="AX525" s="13" t="s">
        <v>71</v>
      </c>
      <c r="AY525" s="243" t="s">
        <v>192</v>
      </c>
    </row>
    <row r="526" s="14" customFormat="1">
      <c r="A526" s="14"/>
      <c r="B526" s="244"/>
      <c r="C526" s="245"/>
      <c r="D526" s="235" t="s">
        <v>204</v>
      </c>
      <c r="E526" s="246" t="s">
        <v>19</v>
      </c>
      <c r="F526" s="247" t="s">
        <v>208</v>
      </c>
      <c r="G526" s="245"/>
      <c r="H526" s="248">
        <v>2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204</v>
      </c>
      <c r="AU526" s="254" t="s">
        <v>84</v>
      </c>
      <c r="AV526" s="14" t="s">
        <v>84</v>
      </c>
      <c r="AW526" s="14" t="s">
        <v>33</v>
      </c>
      <c r="AX526" s="14" t="s">
        <v>71</v>
      </c>
      <c r="AY526" s="254" t="s">
        <v>192</v>
      </c>
    </row>
    <row r="527" s="13" customFormat="1">
      <c r="A527" s="13"/>
      <c r="B527" s="233"/>
      <c r="C527" s="234"/>
      <c r="D527" s="235" t="s">
        <v>204</v>
      </c>
      <c r="E527" s="236" t="s">
        <v>19</v>
      </c>
      <c r="F527" s="237" t="s">
        <v>1367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204</v>
      </c>
      <c r="AU527" s="243" t="s">
        <v>84</v>
      </c>
      <c r="AV527" s="13" t="s">
        <v>78</v>
      </c>
      <c r="AW527" s="13" t="s">
        <v>33</v>
      </c>
      <c r="AX527" s="13" t="s">
        <v>71</v>
      </c>
      <c r="AY527" s="243" t="s">
        <v>192</v>
      </c>
    </row>
    <row r="528" s="14" customFormat="1">
      <c r="A528" s="14"/>
      <c r="B528" s="244"/>
      <c r="C528" s="245"/>
      <c r="D528" s="235" t="s">
        <v>204</v>
      </c>
      <c r="E528" s="246" t="s">
        <v>19</v>
      </c>
      <c r="F528" s="247" t="s">
        <v>78</v>
      </c>
      <c r="G528" s="245"/>
      <c r="H528" s="248">
        <v>1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204</v>
      </c>
      <c r="AU528" s="254" t="s">
        <v>84</v>
      </c>
      <c r="AV528" s="14" t="s">
        <v>84</v>
      </c>
      <c r="AW528" s="14" t="s">
        <v>33</v>
      </c>
      <c r="AX528" s="14" t="s">
        <v>71</v>
      </c>
      <c r="AY528" s="254" t="s">
        <v>192</v>
      </c>
    </row>
    <row r="529" s="15" customFormat="1">
      <c r="A529" s="15"/>
      <c r="B529" s="255"/>
      <c r="C529" s="256"/>
      <c r="D529" s="235" t="s">
        <v>204</v>
      </c>
      <c r="E529" s="257" t="s">
        <v>19</v>
      </c>
      <c r="F529" s="258" t="s">
        <v>210</v>
      </c>
      <c r="G529" s="256"/>
      <c r="H529" s="259">
        <v>4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204</v>
      </c>
      <c r="AU529" s="265" t="s">
        <v>84</v>
      </c>
      <c r="AV529" s="15" t="s">
        <v>200</v>
      </c>
      <c r="AW529" s="15" t="s">
        <v>33</v>
      </c>
      <c r="AX529" s="15" t="s">
        <v>78</v>
      </c>
      <c r="AY529" s="265" t="s">
        <v>192</v>
      </c>
    </row>
    <row r="530" s="2" customFormat="1" ht="16.5" customHeight="1">
      <c r="A530" s="41"/>
      <c r="B530" s="42"/>
      <c r="C530" s="215" t="s">
        <v>520</v>
      </c>
      <c r="D530" s="215" t="s">
        <v>195</v>
      </c>
      <c r="E530" s="216" t="s">
        <v>521</v>
      </c>
      <c r="F530" s="217" t="s">
        <v>522</v>
      </c>
      <c r="G530" s="218" t="s">
        <v>198</v>
      </c>
      <c r="H530" s="219">
        <v>1</v>
      </c>
      <c r="I530" s="220"/>
      <c r="J530" s="221">
        <f>ROUND(I530*H530,2)</f>
        <v>0</v>
      </c>
      <c r="K530" s="217" t="s">
        <v>199</v>
      </c>
      <c r="L530" s="47"/>
      <c r="M530" s="222" t="s">
        <v>19</v>
      </c>
      <c r="N530" s="223" t="s">
        <v>43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321</v>
      </c>
      <c r="AT530" s="226" t="s">
        <v>195</v>
      </c>
      <c r="AU530" s="226" t="s">
        <v>84</v>
      </c>
      <c r="AY530" s="20" t="s">
        <v>192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84</v>
      </c>
      <c r="BK530" s="227">
        <f>ROUND(I530*H530,2)</f>
        <v>0</v>
      </c>
      <c r="BL530" s="20" t="s">
        <v>321</v>
      </c>
      <c r="BM530" s="226" t="s">
        <v>523</v>
      </c>
    </row>
    <row r="531" s="2" customFormat="1">
      <c r="A531" s="41"/>
      <c r="B531" s="42"/>
      <c r="C531" s="43"/>
      <c r="D531" s="228" t="s">
        <v>202</v>
      </c>
      <c r="E531" s="43"/>
      <c r="F531" s="229" t="s">
        <v>524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202</v>
      </c>
      <c r="AU531" s="20" t="s">
        <v>84</v>
      </c>
    </row>
    <row r="532" s="13" customFormat="1">
      <c r="A532" s="13"/>
      <c r="B532" s="233"/>
      <c r="C532" s="234"/>
      <c r="D532" s="235" t="s">
        <v>204</v>
      </c>
      <c r="E532" s="236" t="s">
        <v>19</v>
      </c>
      <c r="F532" s="237" t="s">
        <v>205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204</v>
      </c>
      <c r="AU532" s="243" t="s">
        <v>84</v>
      </c>
      <c r="AV532" s="13" t="s">
        <v>78</v>
      </c>
      <c r="AW532" s="13" t="s">
        <v>33</v>
      </c>
      <c r="AX532" s="13" t="s">
        <v>71</v>
      </c>
      <c r="AY532" s="243" t="s">
        <v>192</v>
      </c>
    </row>
    <row r="533" s="13" customFormat="1">
      <c r="A533" s="13"/>
      <c r="B533" s="233"/>
      <c r="C533" s="234"/>
      <c r="D533" s="235" t="s">
        <v>204</v>
      </c>
      <c r="E533" s="236" t="s">
        <v>19</v>
      </c>
      <c r="F533" s="237" t="s">
        <v>477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204</v>
      </c>
      <c r="AU533" s="243" t="s">
        <v>84</v>
      </c>
      <c r="AV533" s="13" t="s">
        <v>78</v>
      </c>
      <c r="AW533" s="13" t="s">
        <v>33</v>
      </c>
      <c r="AX533" s="13" t="s">
        <v>71</v>
      </c>
      <c r="AY533" s="243" t="s">
        <v>192</v>
      </c>
    </row>
    <row r="534" s="14" customFormat="1">
      <c r="A534" s="14"/>
      <c r="B534" s="244"/>
      <c r="C534" s="245"/>
      <c r="D534" s="235" t="s">
        <v>204</v>
      </c>
      <c r="E534" s="246" t="s">
        <v>19</v>
      </c>
      <c r="F534" s="247" t="s">
        <v>78</v>
      </c>
      <c r="G534" s="245"/>
      <c r="H534" s="248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204</v>
      </c>
      <c r="AU534" s="254" t="s">
        <v>84</v>
      </c>
      <c r="AV534" s="14" t="s">
        <v>84</v>
      </c>
      <c r="AW534" s="14" t="s">
        <v>33</v>
      </c>
      <c r="AX534" s="14" t="s">
        <v>71</v>
      </c>
      <c r="AY534" s="254" t="s">
        <v>192</v>
      </c>
    </row>
    <row r="535" s="15" customFormat="1">
      <c r="A535" s="15"/>
      <c r="B535" s="255"/>
      <c r="C535" s="256"/>
      <c r="D535" s="235" t="s">
        <v>204</v>
      </c>
      <c r="E535" s="257" t="s">
        <v>19</v>
      </c>
      <c r="F535" s="258" t="s">
        <v>210</v>
      </c>
      <c r="G535" s="256"/>
      <c r="H535" s="259">
        <v>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204</v>
      </c>
      <c r="AU535" s="265" t="s">
        <v>84</v>
      </c>
      <c r="AV535" s="15" t="s">
        <v>200</v>
      </c>
      <c r="AW535" s="15" t="s">
        <v>33</v>
      </c>
      <c r="AX535" s="15" t="s">
        <v>78</v>
      </c>
      <c r="AY535" s="265" t="s">
        <v>192</v>
      </c>
    </row>
    <row r="536" s="2" customFormat="1" ht="16.5" customHeight="1">
      <c r="A536" s="41"/>
      <c r="B536" s="42"/>
      <c r="C536" s="266" t="s">
        <v>525</v>
      </c>
      <c r="D536" s="266" t="s">
        <v>211</v>
      </c>
      <c r="E536" s="267" t="s">
        <v>513</v>
      </c>
      <c r="F536" s="268" t="s">
        <v>514</v>
      </c>
      <c r="G536" s="269" t="s">
        <v>198</v>
      </c>
      <c r="H536" s="270">
        <v>1</v>
      </c>
      <c r="I536" s="271"/>
      <c r="J536" s="272">
        <f>ROUND(I536*H536,2)</f>
        <v>0</v>
      </c>
      <c r="K536" s="268" t="s">
        <v>199</v>
      </c>
      <c r="L536" s="273"/>
      <c r="M536" s="274" t="s">
        <v>19</v>
      </c>
      <c r="N536" s="275" t="s">
        <v>43</v>
      </c>
      <c r="O536" s="87"/>
      <c r="P536" s="224">
        <f>O536*H536</f>
        <v>0</v>
      </c>
      <c r="Q536" s="224">
        <v>0.0022000000000000001</v>
      </c>
      <c r="R536" s="224">
        <f>Q536*H536</f>
        <v>0.0022000000000000001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423</v>
      </c>
      <c r="AT536" s="226" t="s">
        <v>211</v>
      </c>
      <c r="AU536" s="226" t="s">
        <v>84</v>
      </c>
      <c r="AY536" s="20" t="s">
        <v>192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84</v>
      </c>
      <c r="BK536" s="227">
        <f>ROUND(I536*H536,2)</f>
        <v>0</v>
      </c>
      <c r="BL536" s="20" t="s">
        <v>321</v>
      </c>
      <c r="BM536" s="226" t="s">
        <v>526</v>
      </c>
    </row>
    <row r="537" s="13" customFormat="1">
      <c r="A537" s="13"/>
      <c r="B537" s="233"/>
      <c r="C537" s="234"/>
      <c r="D537" s="235" t="s">
        <v>204</v>
      </c>
      <c r="E537" s="236" t="s">
        <v>19</v>
      </c>
      <c r="F537" s="237" t="s">
        <v>205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204</v>
      </c>
      <c r="AU537" s="243" t="s">
        <v>84</v>
      </c>
      <c r="AV537" s="13" t="s">
        <v>78</v>
      </c>
      <c r="AW537" s="13" t="s">
        <v>33</v>
      </c>
      <c r="AX537" s="13" t="s">
        <v>71</v>
      </c>
      <c r="AY537" s="243" t="s">
        <v>192</v>
      </c>
    </row>
    <row r="538" s="13" customFormat="1">
      <c r="A538" s="13"/>
      <c r="B538" s="233"/>
      <c r="C538" s="234"/>
      <c r="D538" s="235" t="s">
        <v>204</v>
      </c>
      <c r="E538" s="236" t="s">
        <v>19</v>
      </c>
      <c r="F538" s="237" t="s">
        <v>477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204</v>
      </c>
      <c r="AU538" s="243" t="s">
        <v>84</v>
      </c>
      <c r="AV538" s="13" t="s">
        <v>78</v>
      </c>
      <c r="AW538" s="13" t="s">
        <v>33</v>
      </c>
      <c r="AX538" s="13" t="s">
        <v>71</v>
      </c>
      <c r="AY538" s="243" t="s">
        <v>192</v>
      </c>
    </row>
    <row r="539" s="14" customFormat="1">
      <c r="A539" s="14"/>
      <c r="B539" s="244"/>
      <c r="C539" s="245"/>
      <c r="D539" s="235" t="s">
        <v>204</v>
      </c>
      <c r="E539" s="246" t="s">
        <v>19</v>
      </c>
      <c r="F539" s="247" t="s">
        <v>78</v>
      </c>
      <c r="G539" s="245"/>
      <c r="H539" s="248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204</v>
      </c>
      <c r="AU539" s="254" t="s">
        <v>84</v>
      </c>
      <c r="AV539" s="14" t="s">
        <v>84</v>
      </c>
      <c r="AW539" s="14" t="s">
        <v>33</v>
      </c>
      <c r="AX539" s="14" t="s">
        <v>71</v>
      </c>
      <c r="AY539" s="254" t="s">
        <v>192</v>
      </c>
    </row>
    <row r="540" s="15" customFormat="1">
      <c r="A540" s="15"/>
      <c r="B540" s="255"/>
      <c r="C540" s="256"/>
      <c r="D540" s="235" t="s">
        <v>204</v>
      </c>
      <c r="E540" s="257" t="s">
        <v>19</v>
      </c>
      <c r="F540" s="258" t="s">
        <v>210</v>
      </c>
      <c r="G540" s="256"/>
      <c r="H540" s="259">
        <v>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204</v>
      </c>
      <c r="AU540" s="265" t="s">
        <v>84</v>
      </c>
      <c r="AV540" s="15" t="s">
        <v>200</v>
      </c>
      <c r="AW540" s="15" t="s">
        <v>33</v>
      </c>
      <c r="AX540" s="15" t="s">
        <v>78</v>
      </c>
      <c r="AY540" s="265" t="s">
        <v>192</v>
      </c>
    </row>
    <row r="541" s="2" customFormat="1" ht="16.5" customHeight="1">
      <c r="A541" s="41"/>
      <c r="B541" s="42"/>
      <c r="C541" s="266" t="s">
        <v>527</v>
      </c>
      <c r="D541" s="266" t="s">
        <v>211</v>
      </c>
      <c r="E541" s="267" t="s">
        <v>528</v>
      </c>
      <c r="F541" s="268" t="s">
        <v>529</v>
      </c>
      <c r="G541" s="269" t="s">
        <v>198</v>
      </c>
      <c r="H541" s="270">
        <v>1</v>
      </c>
      <c r="I541" s="271"/>
      <c r="J541" s="272">
        <f>ROUND(I541*H541,2)</f>
        <v>0</v>
      </c>
      <c r="K541" s="268" t="s">
        <v>199</v>
      </c>
      <c r="L541" s="273"/>
      <c r="M541" s="274" t="s">
        <v>19</v>
      </c>
      <c r="N541" s="275" t="s">
        <v>43</v>
      </c>
      <c r="O541" s="87"/>
      <c r="P541" s="224">
        <f>O541*H541</f>
        <v>0</v>
      </c>
      <c r="Q541" s="224">
        <v>0.0022000000000000001</v>
      </c>
      <c r="R541" s="224">
        <f>Q541*H541</f>
        <v>0.0022000000000000001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423</v>
      </c>
      <c r="AT541" s="226" t="s">
        <v>211</v>
      </c>
      <c r="AU541" s="226" t="s">
        <v>84</v>
      </c>
      <c r="AY541" s="20" t="s">
        <v>192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321</v>
      </c>
      <c r="BM541" s="226" t="s">
        <v>530</v>
      </c>
    </row>
    <row r="542" s="13" customFormat="1">
      <c r="A542" s="13"/>
      <c r="B542" s="233"/>
      <c r="C542" s="234"/>
      <c r="D542" s="235" t="s">
        <v>204</v>
      </c>
      <c r="E542" s="236" t="s">
        <v>19</v>
      </c>
      <c r="F542" s="237" t="s">
        <v>205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204</v>
      </c>
      <c r="AU542" s="243" t="s">
        <v>84</v>
      </c>
      <c r="AV542" s="13" t="s">
        <v>78</v>
      </c>
      <c r="AW542" s="13" t="s">
        <v>33</v>
      </c>
      <c r="AX542" s="13" t="s">
        <v>71</v>
      </c>
      <c r="AY542" s="243" t="s">
        <v>192</v>
      </c>
    </row>
    <row r="543" s="13" customFormat="1">
      <c r="A543" s="13"/>
      <c r="B543" s="233"/>
      <c r="C543" s="234"/>
      <c r="D543" s="235" t="s">
        <v>204</v>
      </c>
      <c r="E543" s="236" t="s">
        <v>19</v>
      </c>
      <c r="F543" s="237" t="s">
        <v>477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204</v>
      </c>
      <c r="AU543" s="243" t="s">
        <v>84</v>
      </c>
      <c r="AV543" s="13" t="s">
        <v>78</v>
      </c>
      <c r="AW543" s="13" t="s">
        <v>33</v>
      </c>
      <c r="AX543" s="13" t="s">
        <v>71</v>
      </c>
      <c r="AY543" s="243" t="s">
        <v>192</v>
      </c>
    </row>
    <row r="544" s="14" customFormat="1">
      <c r="A544" s="14"/>
      <c r="B544" s="244"/>
      <c r="C544" s="245"/>
      <c r="D544" s="235" t="s">
        <v>204</v>
      </c>
      <c r="E544" s="246" t="s">
        <v>19</v>
      </c>
      <c r="F544" s="247" t="s">
        <v>78</v>
      </c>
      <c r="G544" s="245"/>
      <c r="H544" s="248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204</v>
      </c>
      <c r="AU544" s="254" t="s">
        <v>84</v>
      </c>
      <c r="AV544" s="14" t="s">
        <v>84</v>
      </c>
      <c r="AW544" s="14" t="s">
        <v>33</v>
      </c>
      <c r="AX544" s="14" t="s">
        <v>71</v>
      </c>
      <c r="AY544" s="254" t="s">
        <v>192</v>
      </c>
    </row>
    <row r="545" s="15" customFormat="1">
      <c r="A545" s="15"/>
      <c r="B545" s="255"/>
      <c r="C545" s="256"/>
      <c r="D545" s="235" t="s">
        <v>204</v>
      </c>
      <c r="E545" s="257" t="s">
        <v>19</v>
      </c>
      <c r="F545" s="258" t="s">
        <v>210</v>
      </c>
      <c r="G545" s="256"/>
      <c r="H545" s="259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204</v>
      </c>
      <c r="AU545" s="265" t="s">
        <v>84</v>
      </c>
      <c r="AV545" s="15" t="s">
        <v>200</v>
      </c>
      <c r="AW545" s="15" t="s">
        <v>33</v>
      </c>
      <c r="AX545" s="15" t="s">
        <v>78</v>
      </c>
      <c r="AY545" s="265" t="s">
        <v>192</v>
      </c>
    </row>
    <row r="546" s="2" customFormat="1" ht="16.5" customHeight="1">
      <c r="A546" s="41"/>
      <c r="B546" s="42"/>
      <c r="C546" s="266" t="s">
        <v>531</v>
      </c>
      <c r="D546" s="266" t="s">
        <v>211</v>
      </c>
      <c r="E546" s="267" t="s">
        <v>532</v>
      </c>
      <c r="F546" s="268" t="s">
        <v>533</v>
      </c>
      <c r="G546" s="269" t="s">
        <v>198</v>
      </c>
      <c r="H546" s="270">
        <v>1</v>
      </c>
      <c r="I546" s="271"/>
      <c r="J546" s="272">
        <f>ROUND(I546*H546,2)</f>
        <v>0</v>
      </c>
      <c r="K546" s="268" t="s">
        <v>199</v>
      </c>
      <c r="L546" s="273"/>
      <c r="M546" s="274" t="s">
        <v>19</v>
      </c>
      <c r="N546" s="275" t="s">
        <v>43</v>
      </c>
      <c r="O546" s="87"/>
      <c r="P546" s="224">
        <f>O546*H546</f>
        <v>0</v>
      </c>
      <c r="Q546" s="224">
        <v>0.00014999999999999999</v>
      </c>
      <c r="R546" s="224">
        <f>Q546*H546</f>
        <v>0.00014999999999999999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423</v>
      </c>
      <c r="AT546" s="226" t="s">
        <v>211</v>
      </c>
      <c r="AU546" s="226" t="s">
        <v>84</v>
      </c>
      <c r="AY546" s="20" t="s">
        <v>192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84</v>
      </c>
      <c r="BK546" s="227">
        <f>ROUND(I546*H546,2)</f>
        <v>0</v>
      </c>
      <c r="BL546" s="20" t="s">
        <v>321</v>
      </c>
      <c r="BM546" s="226" t="s">
        <v>534</v>
      </c>
    </row>
    <row r="547" s="13" customFormat="1">
      <c r="A547" s="13"/>
      <c r="B547" s="233"/>
      <c r="C547" s="234"/>
      <c r="D547" s="235" t="s">
        <v>204</v>
      </c>
      <c r="E547" s="236" t="s">
        <v>19</v>
      </c>
      <c r="F547" s="237" t="s">
        <v>205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204</v>
      </c>
      <c r="AU547" s="243" t="s">
        <v>84</v>
      </c>
      <c r="AV547" s="13" t="s">
        <v>78</v>
      </c>
      <c r="AW547" s="13" t="s">
        <v>33</v>
      </c>
      <c r="AX547" s="13" t="s">
        <v>71</v>
      </c>
      <c r="AY547" s="243" t="s">
        <v>192</v>
      </c>
    </row>
    <row r="548" s="13" customFormat="1">
      <c r="A548" s="13"/>
      <c r="B548" s="233"/>
      <c r="C548" s="234"/>
      <c r="D548" s="235" t="s">
        <v>204</v>
      </c>
      <c r="E548" s="236" t="s">
        <v>19</v>
      </c>
      <c r="F548" s="237" t="s">
        <v>477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204</v>
      </c>
      <c r="AU548" s="243" t="s">
        <v>84</v>
      </c>
      <c r="AV548" s="13" t="s">
        <v>78</v>
      </c>
      <c r="AW548" s="13" t="s">
        <v>33</v>
      </c>
      <c r="AX548" s="13" t="s">
        <v>71</v>
      </c>
      <c r="AY548" s="243" t="s">
        <v>192</v>
      </c>
    </row>
    <row r="549" s="14" customFormat="1">
      <c r="A549" s="14"/>
      <c r="B549" s="244"/>
      <c r="C549" s="245"/>
      <c r="D549" s="235" t="s">
        <v>204</v>
      </c>
      <c r="E549" s="246" t="s">
        <v>19</v>
      </c>
      <c r="F549" s="247" t="s">
        <v>78</v>
      </c>
      <c r="G549" s="245"/>
      <c r="H549" s="248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204</v>
      </c>
      <c r="AU549" s="254" t="s">
        <v>84</v>
      </c>
      <c r="AV549" s="14" t="s">
        <v>84</v>
      </c>
      <c r="AW549" s="14" t="s">
        <v>33</v>
      </c>
      <c r="AX549" s="14" t="s">
        <v>71</v>
      </c>
      <c r="AY549" s="254" t="s">
        <v>192</v>
      </c>
    </row>
    <row r="550" s="15" customFormat="1">
      <c r="A550" s="15"/>
      <c r="B550" s="255"/>
      <c r="C550" s="256"/>
      <c r="D550" s="235" t="s">
        <v>204</v>
      </c>
      <c r="E550" s="257" t="s">
        <v>19</v>
      </c>
      <c r="F550" s="258" t="s">
        <v>210</v>
      </c>
      <c r="G550" s="256"/>
      <c r="H550" s="259">
        <v>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5" t="s">
        <v>204</v>
      </c>
      <c r="AU550" s="265" t="s">
        <v>84</v>
      </c>
      <c r="AV550" s="15" t="s">
        <v>200</v>
      </c>
      <c r="AW550" s="15" t="s">
        <v>33</v>
      </c>
      <c r="AX550" s="15" t="s">
        <v>78</v>
      </c>
      <c r="AY550" s="265" t="s">
        <v>192</v>
      </c>
    </row>
    <row r="551" s="2" customFormat="1" ht="16.5" customHeight="1">
      <c r="A551" s="41"/>
      <c r="B551" s="42"/>
      <c r="C551" s="215" t="s">
        <v>535</v>
      </c>
      <c r="D551" s="215" t="s">
        <v>195</v>
      </c>
      <c r="E551" s="216" t="s">
        <v>536</v>
      </c>
      <c r="F551" s="217" t="s">
        <v>537</v>
      </c>
      <c r="G551" s="218" t="s">
        <v>198</v>
      </c>
      <c r="H551" s="219">
        <v>4</v>
      </c>
      <c r="I551" s="220"/>
      <c r="J551" s="221">
        <f>ROUND(I551*H551,2)</f>
        <v>0</v>
      </c>
      <c r="K551" s="217" t="s">
        <v>199</v>
      </c>
      <c r="L551" s="47"/>
      <c r="M551" s="222" t="s">
        <v>19</v>
      </c>
      <c r="N551" s="223" t="s">
        <v>43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0.024</v>
      </c>
      <c r="T551" s="225">
        <f>S551*H551</f>
        <v>0.096000000000000002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321</v>
      </c>
      <c r="AT551" s="226" t="s">
        <v>195</v>
      </c>
      <c r="AU551" s="226" t="s">
        <v>84</v>
      </c>
      <c r="AY551" s="20" t="s">
        <v>192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84</v>
      </c>
      <c r="BK551" s="227">
        <f>ROUND(I551*H551,2)</f>
        <v>0</v>
      </c>
      <c r="BL551" s="20" t="s">
        <v>321</v>
      </c>
      <c r="BM551" s="226" t="s">
        <v>538</v>
      </c>
    </row>
    <row r="552" s="2" customFormat="1">
      <c r="A552" s="41"/>
      <c r="B552" s="42"/>
      <c r="C552" s="43"/>
      <c r="D552" s="228" t="s">
        <v>202</v>
      </c>
      <c r="E552" s="43"/>
      <c r="F552" s="229" t="s">
        <v>539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202</v>
      </c>
      <c r="AU552" s="20" t="s">
        <v>84</v>
      </c>
    </row>
    <row r="553" s="13" customFormat="1">
      <c r="A553" s="13"/>
      <c r="B553" s="233"/>
      <c r="C553" s="234"/>
      <c r="D553" s="235" t="s">
        <v>204</v>
      </c>
      <c r="E553" s="236" t="s">
        <v>19</v>
      </c>
      <c r="F553" s="237" t="s">
        <v>458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204</v>
      </c>
      <c r="AU553" s="243" t="s">
        <v>84</v>
      </c>
      <c r="AV553" s="13" t="s">
        <v>78</v>
      </c>
      <c r="AW553" s="13" t="s">
        <v>33</v>
      </c>
      <c r="AX553" s="13" t="s">
        <v>71</v>
      </c>
      <c r="AY553" s="243" t="s">
        <v>192</v>
      </c>
    </row>
    <row r="554" s="13" customFormat="1">
      <c r="A554" s="13"/>
      <c r="B554" s="233"/>
      <c r="C554" s="234"/>
      <c r="D554" s="235" t="s">
        <v>204</v>
      </c>
      <c r="E554" s="236" t="s">
        <v>19</v>
      </c>
      <c r="F554" s="237" t="s">
        <v>282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204</v>
      </c>
      <c r="AU554" s="243" t="s">
        <v>84</v>
      </c>
      <c r="AV554" s="13" t="s">
        <v>78</v>
      </c>
      <c r="AW554" s="13" t="s">
        <v>33</v>
      </c>
      <c r="AX554" s="13" t="s">
        <v>71</v>
      </c>
      <c r="AY554" s="243" t="s">
        <v>192</v>
      </c>
    </row>
    <row r="555" s="14" customFormat="1">
      <c r="A555" s="14"/>
      <c r="B555" s="244"/>
      <c r="C555" s="245"/>
      <c r="D555" s="235" t="s">
        <v>204</v>
      </c>
      <c r="E555" s="246" t="s">
        <v>19</v>
      </c>
      <c r="F555" s="247" t="s">
        <v>78</v>
      </c>
      <c r="G555" s="245"/>
      <c r="H555" s="248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204</v>
      </c>
      <c r="AU555" s="254" t="s">
        <v>84</v>
      </c>
      <c r="AV555" s="14" t="s">
        <v>84</v>
      </c>
      <c r="AW555" s="14" t="s">
        <v>33</v>
      </c>
      <c r="AX555" s="14" t="s">
        <v>71</v>
      </c>
      <c r="AY555" s="254" t="s">
        <v>192</v>
      </c>
    </row>
    <row r="556" s="13" customFormat="1">
      <c r="A556" s="13"/>
      <c r="B556" s="233"/>
      <c r="C556" s="234"/>
      <c r="D556" s="235" t="s">
        <v>204</v>
      </c>
      <c r="E556" s="236" t="s">
        <v>19</v>
      </c>
      <c r="F556" s="237" t="s">
        <v>1365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204</v>
      </c>
      <c r="AU556" s="243" t="s">
        <v>84</v>
      </c>
      <c r="AV556" s="13" t="s">
        <v>78</v>
      </c>
      <c r="AW556" s="13" t="s">
        <v>33</v>
      </c>
      <c r="AX556" s="13" t="s">
        <v>71</v>
      </c>
      <c r="AY556" s="243" t="s">
        <v>192</v>
      </c>
    </row>
    <row r="557" s="14" customFormat="1">
      <c r="A557" s="14"/>
      <c r="B557" s="244"/>
      <c r="C557" s="245"/>
      <c r="D557" s="235" t="s">
        <v>204</v>
      </c>
      <c r="E557" s="246" t="s">
        <v>19</v>
      </c>
      <c r="F557" s="247" t="s">
        <v>208</v>
      </c>
      <c r="G557" s="245"/>
      <c r="H557" s="248">
        <v>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204</v>
      </c>
      <c r="AU557" s="254" t="s">
        <v>84</v>
      </c>
      <c r="AV557" s="14" t="s">
        <v>84</v>
      </c>
      <c r="AW557" s="14" t="s">
        <v>33</v>
      </c>
      <c r="AX557" s="14" t="s">
        <v>71</v>
      </c>
      <c r="AY557" s="254" t="s">
        <v>192</v>
      </c>
    </row>
    <row r="558" s="13" customFormat="1">
      <c r="A558" s="13"/>
      <c r="B558" s="233"/>
      <c r="C558" s="234"/>
      <c r="D558" s="235" t="s">
        <v>204</v>
      </c>
      <c r="E558" s="236" t="s">
        <v>19</v>
      </c>
      <c r="F558" s="237" t="s">
        <v>1367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204</v>
      </c>
      <c r="AU558" s="243" t="s">
        <v>84</v>
      </c>
      <c r="AV558" s="13" t="s">
        <v>78</v>
      </c>
      <c r="AW558" s="13" t="s">
        <v>33</v>
      </c>
      <c r="AX558" s="13" t="s">
        <v>71</v>
      </c>
      <c r="AY558" s="243" t="s">
        <v>192</v>
      </c>
    </row>
    <row r="559" s="14" customFormat="1">
      <c r="A559" s="14"/>
      <c r="B559" s="244"/>
      <c r="C559" s="245"/>
      <c r="D559" s="235" t="s">
        <v>204</v>
      </c>
      <c r="E559" s="246" t="s">
        <v>19</v>
      </c>
      <c r="F559" s="247" t="s">
        <v>78</v>
      </c>
      <c r="G559" s="245"/>
      <c r="H559" s="248">
        <v>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204</v>
      </c>
      <c r="AU559" s="254" t="s">
        <v>84</v>
      </c>
      <c r="AV559" s="14" t="s">
        <v>84</v>
      </c>
      <c r="AW559" s="14" t="s">
        <v>33</v>
      </c>
      <c r="AX559" s="14" t="s">
        <v>71</v>
      </c>
      <c r="AY559" s="254" t="s">
        <v>192</v>
      </c>
    </row>
    <row r="560" s="15" customFormat="1">
      <c r="A560" s="15"/>
      <c r="B560" s="255"/>
      <c r="C560" s="256"/>
      <c r="D560" s="235" t="s">
        <v>204</v>
      </c>
      <c r="E560" s="257" t="s">
        <v>19</v>
      </c>
      <c r="F560" s="258" t="s">
        <v>210</v>
      </c>
      <c r="G560" s="256"/>
      <c r="H560" s="259">
        <v>4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5" t="s">
        <v>204</v>
      </c>
      <c r="AU560" s="265" t="s">
        <v>84</v>
      </c>
      <c r="AV560" s="15" t="s">
        <v>200</v>
      </c>
      <c r="AW560" s="15" t="s">
        <v>33</v>
      </c>
      <c r="AX560" s="15" t="s">
        <v>78</v>
      </c>
      <c r="AY560" s="265" t="s">
        <v>192</v>
      </c>
    </row>
    <row r="561" s="2" customFormat="1" ht="16.5" customHeight="1">
      <c r="A561" s="41"/>
      <c r="B561" s="42"/>
      <c r="C561" s="215" t="s">
        <v>540</v>
      </c>
      <c r="D561" s="215" t="s">
        <v>195</v>
      </c>
      <c r="E561" s="216" t="s">
        <v>541</v>
      </c>
      <c r="F561" s="217" t="s">
        <v>542</v>
      </c>
      <c r="G561" s="218" t="s">
        <v>198</v>
      </c>
      <c r="H561" s="219">
        <v>1</v>
      </c>
      <c r="I561" s="220"/>
      <c r="J561" s="221">
        <f>ROUND(I561*H561,2)</f>
        <v>0</v>
      </c>
      <c r="K561" s="217" t="s">
        <v>490</v>
      </c>
      <c r="L561" s="47"/>
      <c r="M561" s="222" t="s">
        <v>19</v>
      </c>
      <c r="N561" s="223" t="s">
        <v>43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321</v>
      </c>
      <c r="AT561" s="226" t="s">
        <v>195</v>
      </c>
      <c r="AU561" s="226" t="s">
        <v>84</v>
      </c>
      <c r="AY561" s="20" t="s">
        <v>192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84</v>
      </c>
      <c r="BK561" s="227">
        <f>ROUND(I561*H561,2)</f>
        <v>0</v>
      </c>
      <c r="BL561" s="20" t="s">
        <v>321</v>
      </c>
      <c r="BM561" s="226" t="s">
        <v>543</v>
      </c>
    </row>
    <row r="562" s="14" customFormat="1">
      <c r="A562" s="14"/>
      <c r="B562" s="244"/>
      <c r="C562" s="245"/>
      <c r="D562" s="235" t="s">
        <v>204</v>
      </c>
      <c r="E562" s="246" t="s">
        <v>19</v>
      </c>
      <c r="F562" s="247" t="s">
        <v>78</v>
      </c>
      <c r="G562" s="245"/>
      <c r="H562" s="248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204</v>
      </c>
      <c r="AU562" s="254" t="s">
        <v>84</v>
      </c>
      <c r="AV562" s="14" t="s">
        <v>84</v>
      </c>
      <c r="AW562" s="14" t="s">
        <v>33</v>
      </c>
      <c r="AX562" s="14" t="s">
        <v>71</v>
      </c>
      <c r="AY562" s="254" t="s">
        <v>192</v>
      </c>
    </row>
    <row r="563" s="15" customFormat="1">
      <c r="A563" s="15"/>
      <c r="B563" s="255"/>
      <c r="C563" s="256"/>
      <c r="D563" s="235" t="s">
        <v>204</v>
      </c>
      <c r="E563" s="257" t="s">
        <v>19</v>
      </c>
      <c r="F563" s="258" t="s">
        <v>210</v>
      </c>
      <c r="G563" s="256"/>
      <c r="H563" s="259">
        <v>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204</v>
      </c>
      <c r="AU563" s="265" t="s">
        <v>84</v>
      </c>
      <c r="AV563" s="15" t="s">
        <v>200</v>
      </c>
      <c r="AW563" s="15" t="s">
        <v>33</v>
      </c>
      <c r="AX563" s="15" t="s">
        <v>78</v>
      </c>
      <c r="AY563" s="265" t="s">
        <v>192</v>
      </c>
    </row>
    <row r="564" s="2" customFormat="1" ht="16.5" customHeight="1">
      <c r="A564" s="41"/>
      <c r="B564" s="42"/>
      <c r="C564" s="215" t="s">
        <v>544</v>
      </c>
      <c r="D564" s="215" t="s">
        <v>195</v>
      </c>
      <c r="E564" s="216" t="s">
        <v>545</v>
      </c>
      <c r="F564" s="217" t="s">
        <v>546</v>
      </c>
      <c r="G564" s="218" t="s">
        <v>198</v>
      </c>
      <c r="H564" s="219">
        <v>1</v>
      </c>
      <c r="I564" s="220"/>
      <c r="J564" s="221">
        <f>ROUND(I564*H564,2)</f>
        <v>0</v>
      </c>
      <c r="K564" s="217" t="s">
        <v>199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321</v>
      </c>
      <c r="AT564" s="226" t="s">
        <v>195</v>
      </c>
      <c r="AU564" s="226" t="s">
        <v>84</v>
      </c>
      <c r="AY564" s="20" t="s">
        <v>192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84</v>
      </c>
      <c r="BK564" s="227">
        <f>ROUND(I564*H564,2)</f>
        <v>0</v>
      </c>
      <c r="BL564" s="20" t="s">
        <v>321</v>
      </c>
      <c r="BM564" s="226" t="s">
        <v>547</v>
      </c>
    </row>
    <row r="565" s="2" customFormat="1">
      <c r="A565" s="41"/>
      <c r="B565" s="42"/>
      <c r="C565" s="43"/>
      <c r="D565" s="228" t="s">
        <v>202</v>
      </c>
      <c r="E565" s="43"/>
      <c r="F565" s="229" t="s">
        <v>548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202</v>
      </c>
      <c r="AU565" s="20" t="s">
        <v>84</v>
      </c>
    </row>
    <row r="566" s="13" customFormat="1">
      <c r="A566" s="13"/>
      <c r="B566" s="233"/>
      <c r="C566" s="234"/>
      <c r="D566" s="235" t="s">
        <v>204</v>
      </c>
      <c r="E566" s="236" t="s">
        <v>19</v>
      </c>
      <c r="F566" s="237" t="s">
        <v>205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204</v>
      </c>
      <c r="AU566" s="243" t="s">
        <v>84</v>
      </c>
      <c r="AV566" s="13" t="s">
        <v>78</v>
      </c>
      <c r="AW566" s="13" t="s">
        <v>33</v>
      </c>
      <c r="AX566" s="13" t="s">
        <v>71</v>
      </c>
      <c r="AY566" s="243" t="s">
        <v>192</v>
      </c>
    </row>
    <row r="567" s="13" customFormat="1">
      <c r="A567" s="13"/>
      <c r="B567" s="233"/>
      <c r="C567" s="234"/>
      <c r="D567" s="235" t="s">
        <v>204</v>
      </c>
      <c r="E567" s="236" t="s">
        <v>19</v>
      </c>
      <c r="F567" s="237" t="s">
        <v>282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204</v>
      </c>
      <c r="AU567" s="243" t="s">
        <v>84</v>
      </c>
      <c r="AV567" s="13" t="s">
        <v>78</v>
      </c>
      <c r="AW567" s="13" t="s">
        <v>33</v>
      </c>
      <c r="AX567" s="13" t="s">
        <v>71</v>
      </c>
      <c r="AY567" s="243" t="s">
        <v>192</v>
      </c>
    </row>
    <row r="568" s="14" customFormat="1">
      <c r="A568" s="14"/>
      <c r="B568" s="244"/>
      <c r="C568" s="245"/>
      <c r="D568" s="235" t="s">
        <v>204</v>
      </c>
      <c r="E568" s="246" t="s">
        <v>19</v>
      </c>
      <c r="F568" s="247" t="s">
        <v>78</v>
      </c>
      <c r="G568" s="245"/>
      <c r="H568" s="248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204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192</v>
      </c>
    </row>
    <row r="569" s="15" customFormat="1">
      <c r="A569" s="15"/>
      <c r="B569" s="255"/>
      <c r="C569" s="256"/>
      <c r="D569" s="235" t="s">
        <v>204</v>
      </c>
      <c r="E569" s="257" t="s">
        <v>19</v>
      </c>
      <c r="F569" s="258" t="s">
        <v>210</v>
      </c>
      <c r="G569" s="256"/>
      <c r="H569" s="259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204</v>
      </c>
      <c r="AU569" s="265" t="s">
        <v>84</v>
      </c>
      <c r="AV569" s="15" t="s">
        <v>200</v>
      </c>
      <c r="AW569" s="15" t="s">
        <v>33</v>
      </c>
      <c r="AX569" s="15" t="s">
        <v>78</v>
      </c>
      <c r="AY569" s="265" t="s">
        <v>192</v>
      </c>
    </row>
    <row r="570" s="2" customFormat="1" ht="16.5" customHeight="1">
      <c r="A570" s="41"/>
      <c r="B570" s="42"/>
      <c r="C570" s="266" t="s">
        <v>549</v>
      </c>
      <c r="D570" s="266" t="s">
        <v>211</v>
      </c>
      <c r="E570" s="267" t="s">
        <v>550</v>
      </c>
      <c r="F570" s="268" t="s">
        <v>551</v>
      </c>
      <c r="G570" s="269" t="s">
        <v>198</v>
      </c>
      <c r="H570" s="270">
        <v>1</v>
      </c>
      <c r="I570" s="271"/>
      <c r="J570" s="272">
        <f>ROUND(I570*H570,2)</f>
        <v>0</v>
      </c>
      <c r="K570" s="268" t="s">
        <v>199</v>
      </c>
      <c r="L570" s="273"/>
      <c r="M570" s="274" t="s">
        <v>19</v>
      </c>
      <c r="N570" s="275" t="s">
        <v>43</v>
      </c>
      <c r="O570" s="87"/>
      <c r="P570" s="224">
        <f>O570*H570</f>
        <v>0</v>
      </c>
      <c r="Q570" s="224">
        <v>0.036299999999999999</v>
      </c>
      <c r="R570" s="224">
        <f>Q570*H570</f>
        <v>0.036299999999999999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423</v>
      </c>
      <c r="AT570" s="226" t="s">
        <v>211</v>
      </c>
      <c r="AU570" s="226" t="s">
        <v>84</v>
      </c>
      <c r="AY570" s="20" t="s">
        <v>192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84</v>
      </c>
      <c r="BK570" s="227">
        <f>ROUND(I570*H570,2)</f>
        <v>0</v>
      </c>
      <c r="BL570" s="20" t="s">
        <v>321</v>
      </c>
      <c r="BM570" s="226" t="s">
        <v>552</v>
      </c>
    </row>
    <row r="571" s="13" customFormat="1">
      <c r="A571" s="13"/>
      <c r="B571" s="233"/>
      <c r="C571" s="234"/>
      <c r="D571" s="235" t="s">
        <v>204</v>
      </c>
      <c r="E571" s="236" t="s">
        <v>19</v>
      </c>
      <c r="F571" s="237" t="s">
        <v>205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204</v>
      </c>
      <c r="AU571" s="243" t="s">
        <v>84</v>
      </c>
      <c r="AV571" s="13" t="s">
        <v>78</v>
      </c>
      <c r="AW571" s="13" t="s">
        <v>33</v>
      </c>
      <c r="AX571" s="13" t="s">
        <v>71</v>
      </c>
      <c r="AY571" s="243" t="s">
        <v>192</v>
      </c>
    </row>
    <row r="572" s="13" customFormat="1">
      <c r="A572" s="13"/>
      <c r="B572" s="233"/>
      <c r="C572" s="234"/>
      <c r="D572" s="235" t="s">
        <v>204</v>
      </c>
      <c r="E572" s="236" t="s">
        <v>19</v>
      </c>
      <c r="F572" s="237" t="s">
        <v>282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204</v>
      </c>
      <c r="AU572" s="243" t="s">
        <v>84</v>
      </c>
      <c r="AV572" s="13" t="s">
        <v>78</v>
      </c>
      <c r="AW572" s="13" t="s">
        <v>33</v>
      </c>
      <c r="AX572" s="13" t="s">
        <v>71</v>
      </c>
      <c r="AY572" s="243" t="s">
        <v>192</v>
      </c>
    </row>
    <row r="573" s="14" customFormat="1">
      <c r="A573" s="14"/>
      <c r="B573" s="244"/>
      <c r="C573" s="245"/>
      <c r="D573" s="235" t="s">
        <v>204</v>
      </c>
      <c r="E573" s="246" t="s">
        <v>19</v>
      </c>
      <c r="F573" s="247" t="s">
        <v>78</v>
      </c>
      <c r="G573" s="245"/>
      <c r="H573" s="248">
        <v>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204</v>
      </c>
      <c r="AU573" s="254" t="s">
        <v>84</v>
      </c>
      <c r="AV573" s="14" t="s">
        <v>84</v>
      </c>
      <c r="AW573" s="14" t="s">
        <v>33</v>
      </c>
      <c r="AX573" s="14" t="s">
        <v>71</v>
      </c>
      <c r="AY573" s="254" t="s">
        <v>192</v>
      </c>
    </row>
    <row r="574" s="15" customFormat="1">
      <c r="A574" s="15"/>
      <c r="B574" s="255"/>
      <c r="C574" s="256"/>
      <c r="D574" s="235" t="s">
        <v>204</v>
      </c>
      <c r="E574" s="257" t="s">
        <v>19</v>
      </c>
      <c r="F574" s="258" t="s">
        <v>210</v>
      </c>
      <c r="G574" s="256"/>
      <c r="H574" s="259">
        <v>1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204</v>
      </c>
      <c r="AU574" s="265" t="s">
        <v>84</v>
      </c>
      <c r="AV574" s="15" t="s">
        <v>200</v>
      </c>
      <c r="AW574" s="15" t="s">
        <v>33</v>
      </c>
      <c r="AX574" s="15" t="s">
        <v>78</v>
      </c>
      <c r="AY574" s="265" t="s">
        <v>192</v>
      </c>
    </row>
    <row r="575" s="2" customFormat="1" ht="21.75" customHeight="1">
      <c r="A575" s="41"/>
      <c r="B575" s="42"/>
      <c r="C575" s="215" t="s">
        <v>553</v>
      </c>
      <c r="D575" s="215" t="s">
        <v>195</v>
      </c>
      <c r="E575" s="216" t="s">
        <v>554</v>
      </c>
      <c r="F575" s="217" t="s">
        <v>555</v>
      </c>
      <c r="G575" s="218" t="s">
        <v>198</v>
      </c>
      <c r="H575" s="219">
        <v>1</v>
      </c>
      <c r="I575" s="220"/>
      <c r="J575" s="221">
        <f>ROUND(I575*H575,2)</f>
        <v>0</v>
      </c>
      <c r="K575" s="217" t="s">
        <v>199</v>
      </c>
      <c r="L575" s="47"/>
      <c r="M575" s="222" t="s">
        <v>19</v>
      </c>
      <c r="N575" s="223" t="s">
        <v>43</v>
      </c>
      <c r="O575" s="87"/>
      <c r="P575" s="224">
        <f>O575*H575</f>
        <v>0</v>
      </c>
      <c r="Q575" s="224">
        <v>0</v>
      </c>
      <c r="R575" s="224">
        <f>Q575*H575</f>
        <v>0</v>
      </c>
      <c r="S575" s="224">
        <v>0.13100000000000001</v>
      </c>
      <c r="T575" s="225">
        <f>S575*H575</f>
        <v>0.13100000000000001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321</v>
      </c>
      <c r="AT575" s="226" t="s">
        <v>195</v>
      </c>
      <c r="AU575" s="226" t="s">
        <v>84</v>
      </c>
      <c r="AY575" s="20" t="s">
        <v>192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84</v>
      </c>
      <c r="BK575" s="227">
        <f>ROUND(I575*H575,2)</f>
        <v>0</v>
      </c>
      <c r="BL575" s="20" t="s">
        <v>321</v>
      </c>
      <c r="BM575" s="226" t="s">
        <v>556</v>
      </c>
    </row>
    <row r="576" s="2" customFormat="1">
      <c r="A576" s="41"/>
      <c r="B576" s="42"/>
      <c r="C576" s="43"/>
      <c r="D576" s="228" t="s">
        <v>202</v>
      </c>
      <c r="E576" s="43"/>
      <c r="F576" s="229" t="s">
        <v>557</v>
      </c>
      <c r="G576" s="43"/>
      <c r="H576" s="43"/>
      <c r="I576" s="230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202</v>
      </c>
      <c r="AU576" s="20" t="s">
        <v>84</v>
      </c>
    </row>
    <row r="577" s="13" customFormat="1">
      <c r="A577" s="13"/>
      <c r="B577" s="233"/>
      <c r="C577" s="234"/>
      <c r="D577" s="235" t="s">
        <v>204</v>
      </c>
      <c r="E577" s="236" t="s">
        <v>19</v>
      </c>
      <c r="F577" s="237" t="s">
        <v>376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204</v>
      </c>
      <c r="AU577" s="243" t="s">
        <v>84</v>
      </c>
      <c r="AV577" s="13" t="s">
        <v>78</v>
      </c>
      <c r="AW577" s="13" t="s">
        <v>33</v>
      </c>
      <c r="AX577" s="13" t="s">
        <v>71</v>
      </c>
      <c r="AY577" s="243" t="s">
        <v>192</v>
      </c>
    </row>
    <row r="578" s="14" customFormat="1">
      <c r="A578" s="14"/>
      <c r="B578" s="244"/>
      <c r="C578" s="245"/>
      <c r="D578" s="235" t="s">
        <v>204</v>
      </c>
      <c r="E578" s="246" t="s">
        <v>19</v>
      </c>
      <c r="F578" s="247" t="s">
        <v>78</v>
      </c>
      <c r="G578" s="245"/>
      <c r="H578" s="248">
        <v>1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204</v>
      </c>
      <c r="AU578" s="254" t="s">
        <v>84</v>
      </c>
      <c r="AV578" s="14" t="s">
        <v>84</v>
      </c>
      <c r="AW578" s="14" t="s">
        <v>33</v>
      </c>
      <c r="AX578" s="14" t="s">
        <v>71</v>
      </c>
      <c r="AY578" s="254" t="s">
        <v>192</v>
      </c>
    </row>
    <row r="579" s="15" customFormat="1">
      <c r="A579" s="15"/>
      <c r="B579" s="255"/>
      <c r="C579" s="256"/>
      <c r="D579" s="235" t="s">
        <v>204</v>
      </c>
      <c r="E579" s="257" t="s">
        <v>19</v>
      </c>
      <c r="F579" s="258" t="s">
        <v>210</v>
      </c>
      <c r="G579" s="256"/>
      <c r="H579" s="259">
        <v>1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204</v>
      </c>
      <c r="AU579" s="265" t="s">
        <v>84</v>
      </c>
      <c r="AV579" s="15" t="s">
        <v>200</v>
      </c>
      <c r="AW579" s="15" t="s">
        <v>33</v>
      </c>
      <c r="AX579" s="15" t="s">
        <v>78</v>
      </c>
      <c r="AY579" s="265" t="s">
        <v>192</v>
      </c>
    </row>
    <row r="580" s="2" customFormat="1" ht="16.5" customHeight="1">
      <c r="A580" s="41"/>
      <c r="B580" s="42"/>
      <c r="C580" s="215" t="s">
        <v>558</v>
      </c>
      <c r="D580" s="215" t="s">
        <v>195</v>
      </c>
      <c r="E580" s="216" t="s">
        <v>559</v>
      </c>
      <c r="F580" s="217" t="s">
        <v>560</v>
      </c>
      <c r="G580" s="218" t="s">
        <v>198</v>
      </c>
      <c r="H580" s="219">
        <v>1</v>
      </c>
      <c r="I580" s="220"/>
      <c r="J580" s="221">
        <f>ROUND(I580*H580,2)</f>
        <v>0</v>
      </c>
      <c r="K580" s="217" t="s">
        <v>199</v>
      </c>
      <c r="L580" s="47"/>
      <c r="M580" s="222" t="s">
        <v>19</v>
      </c>
      <c r="N580" s="223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321</v>
      </c>
      <c r="AT580" s="226" t="s">
        <v>195</v>
      </c>
      <c r="AU580" s="226" t="s">
        <v>84</v>
      </c>
      <c r="AY580" s="20" t="s">
        <v>192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84</v>
      </c>
      <c r="BK580" s="227">
        <f>ROUND(I580*H580,2)</f>
        <v>0</v>
      </c>
      <c r="BL580" s="20" t="s">
        <v>321</v>
      </c>
      <c r="BM580" s="226" t="s">
        <v>561</v>
      </c>
    </row>
    <row r="581" s="2" customFormat="1">
      <c r="A581" s="41"/>
      <c r="B581" s="42"/>
      <c r="C581" s="43"/>
      <c r="D581" s="228" t="s">
        <v>202</v>
      </c>
      <c r="E581" s="43"/>
      <c r="F581" s="229" t="s">
        <v>562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202</v>
      </c>
      <c r="AU581" s="20" t="s">
        <v>84</v>
      </c>
    </row>
    <row r="582" s="13" customFormat="1">
      <c r="A582" s="13"/>
      <c r="B582" s="233"/>
      <c r="C582" s="234"/>
      <c r="D582" s="235" t="s">
        <v>204</v>
      </c>
      <c r="E582" s="236" t="s">
        <v>19</v>
      </c>
      <c r="F582" s="237" t="s">
        <v>205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204</v>
      </c>
      <c r="AU582" s="243" t="s">
        <v>84</v>
      </c>
      <c r="AV582" s="13" t="s">
        <v>78</v>
      </c>
      <c r="AW582" s="13" t="s">
        <v>33</v>
      </c>
      <c r="AX582" s="13" t="s">
        <v>71</v>
      </c>
      <c r="AY582" s="243" t="s">
        <v>192</v>
      </c>
    </row>
    <row r="583" s="14" customFormat="1">
      <c r="A583" s="14"/>
      <c r="B583" s="244"/>
      <c r="C583" s="245"/>
      <c r="D583" s="235" t="s">
        <v>204</v>
      </c>
      <c r="E583" s="246" t="s">
        <v>19</v>
      </c>
      <c r="F583" s="247" t="s">
        <v>78</v>
      </c>
      <c r="G583" s="245"/>
      <c r="H583" s="248">
        <v>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204</v>
      </c>
      <c r="AU583" s="254" t="s">
        <v>84</v>
      </c>
      <c r="AV583" s="14" t="s">
        <v>84</v>
      </c>
      <c r="AW583" s="14" t="s">
        <v>33</v>
      </c>
      <c r="AX583" s="14" t="s">
        <v>71</v>
      </c>
      <c r="AY583" s="254" t="s">
        <v>192</v>
      </c>
    </row>
    <row r="584" s="15" customFormat="1">
      <c r="A584" s="15"/>
      <c r="B584" s="255"/>
      <c r="C584" s="256"/>
      <c r="D584" s="235" t="s">
        <v>204</v>
      </c>
      <c r="E584" s="257" t="s">
        <v>19</v>
      </c>
      <c r="F584" s="258" t="s">
        <v>210</v>
      </c>
      <c r="G584" s="256"/>
      <c r="H584" s="259">
        <v>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204</v>
      </c>
      <c r="AU584" s="265" t="s">
        <v>84</v>
      </c>
      <c r="AV584" s="15" t="s">
        <v>200</v>
      </c>
      <c r="AW584" s="15" t="s">
        <v>33</v>
      </c>
      <c r="AX584" s="15" t="s">
        <v>78</v>
      </c>
      <c r="AY584" s="265" t="s">
        <v>192</v>
      </c>
    </row>
    <row r="585" s="2" customFormat="1" ht="16.5" customHeight="1">
      <c r="A585" s="41"/>
      <c r="B585" s="42"/>
      <c r="C585" s="266" t="s">
        <v>563</v>
      </c>
      <c r="D585" s="266" t="s">
        <v>211</v>
      </c>
      <c r="E585" s="267" t="s">
        <v>564</v>
      </c>
      <c r="F585" s="268" t="s">
        <v>565</v>
      </c>
      <c r="G585" s="269" t="s">
        <v>566</v>
      </c>
      <c r="H585" s="270">
        <v>1</v>
      </c>
      <c r="I585" s="271"/>
      <c r="J585" s="272">
        <f>ROUND(I585*H585,2)</f>
        <v>0</v>
      </c>
      <c r="K585" s="268" t="s">
        <v>490</v>
      </c>
      <c r="L585" s="273"/>
      <c r="M585" s="274" t="s">
        <v>19</v>
      </c>
      <c r="N585" s="275" t="s">
        <v>43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423</v>
      </c>
      <c r="AT585" s="226" t="s">
        <v>211</v>
      </c>
      <c r="AU585" s="226" t="s">
        <v>84</v>
      </c>
      <c r="AY585" s="20" t="s">
        <v>192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84</v>
      </c>
      <c r="BK585" s="227">
        <f>ROUND(I585*H585,2)</f>
        <v>0</v>
      </c>
      <c r="BL585" s="20" t="s">
        <v>321</v>
      </c>
      <c r="BM585" s="226" t="s">
        <v>567</v>
      </c>
    </row>
    <row r="586" s="13" customFormat="1">
      <c r="A586" s="13"/>
      <c r="B586" s="233"/>
      <c r="C586" s="234"/>
      <c r="D586" s="235" t="s">
        <v>204</v>
      </c>
      <c r="E586" s="236" t="s">
        <v>19</v>
      </c>
      <c r="F586" s="237" t="s">
        <v>205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204</v>
      </c>
      <c r="AU586" s="243" t="s">
        <v>84</v>
      </c>
      <c r="AV586" s="13" t="s">
        <v>78</v>
      </c>
      <c r="AW586" s="13" t="s">
        <v>33</v>
      </c>
      <c r="AX586" s="13" t="s">
        <v>71</v>
      </c>
      <c r="AY586" s="243" t="s">
        <v>192</v>
      </c>
    </row>
    <row r="587" s="14" customFormat="1">
      <c r="A587" s="14"/>
      <c r="B587" s="244"/>
      <c r="C587" s="245"/>
      <c r="D587" s="235" t="s">
        <v>204</v>
      </c>
      <c r="E587" s="246" t="s">
        <v>19</v>
      </c>
      <c r="F587" s="247" t="s">
        <v>78</v>
      </c>
      <c r="G587" s="245"/>
      <c r="H587" s="248">
        <v>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204</v>
      </c>
      <c r="AU587" s="254" t="s">
        <v>84</v>
      </c>
      <c r="AV587" s="14" t="s">
        <v>84</v>
      </c>
      <c r="AW587" s="14" t="s">
        <v>33</v>
      </c>
      <c r="AX587" s="14" t="s">
        <v>71</v>
      </c>
      <c r="AY587" s="254" t="s">
        <v>192</v>
      </c>
    </row>
    <row r="588" s="15" customFormat="1">
      <c r="A588" s="15"/>
      <c r="B588" s="255"/>
      <c r="C588" s="256"/>
      <c r="D588" s="235" t="s">
        <v>204</v>
      </c>
      <c r="E588" s="257" t="s">
        <v>19</v>
      </c>
      <c r="F588" s="258" t="s">
        <v>210</v>
      </c>
      <c r="G588" s="256"/>
      <c r="H588" s="259">
        <v>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204</v>
      </c>
      <c r="AU588" s="265" t="s">
        <v>84</v>
      </c>
      <c r="AV588" s="15" t="s">
        <v>200</v>
      </c>
      <c r="AW588" s="15" t="s">
        <v>33</v>
      </c>
      <c r="AX588" s="15" t="s">
        <v>78</v>
      </c>
      <c r="AY588" s="265" t="s">
        <v>192</v>
      </c>
    </row>
    <row r="589" s="2" customFormat="1" ht="16.5" customHeight="1">
      <c r="A589" s="41"/>
      <c r="B589" s="42"/>
      <c r="C589" s="215" t="s">
        <v>568</v>
      </c>
      <c r="D589" s="215" t="s">
        <v>195</v>
      </c>
      <c r="E589" s="216" t="s">
        <v>569</v>
      </c>
      <c r="F589" s="217" t="s">
        <v>570</v>
      </c>
      <c r="G589" s="218" t="s">
        <v>198</v>
      </c>
      <c r="H589" s="219">
        <v>1</v>
      </c>
      <c r="I589" s="220"/>
      <c r="J589" s="221">
        <f>ROUND(I589*H589,2)</f>
        <v>0</v>
      </c>
      <c r="K589" s="217" t="s">
        <v>199</v>
      </c>
      <c r="L589" s="47"/>
      <c r="M589" s="222" t="s">
        <v>19</v>
      </c>
      <c r="N589" s="223" t="s">
        <v>43</v>
      </c>
      <c r="O589" s="87"/>
      <c r="P589" s="224">
        <f>O589*H589</f>
        <v>0</v>
      </c>
      <c r="Q589" s="224">
        <v>0</v>
      </c>
      <c r="R589" s="224">
        <f>Q589*H589</f>
        <v>0</v>
      </c>
      <c r="S589" s="224">
        <v>0.088099999999999998</v>
      </c>
      <c r="T589" s="225">
        <f>S589*H589</f>
        <v>0.088099999999999998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321</v>
      </c>
      <c r="AT589" s="226" t="s">
        <v>195</v>
      </c>
      <c r="AU589" s="226" t="s">
        <v>84</v>
      </c>
      <c r="AY589" s="20" t="s">
        <v>192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84</v>
      </c>
      <c r="BK589" s="227">
        <f>ROUND(I589*H589,2)</f>
        <v>0</v>
      </c>
      <c r="BL589" s="20" t="s">
        <v>321</v>
      </c>
      <c r="BM589" s="226" t="s">
        <v>571</v>
      </c>
    </row>
    <row r="590" s="2" customFormat="1">
      <c r="A590" s="41"/>
      <c r="B590" s="42"/>
      <c r="C590" s="43"/>
      <c r="D590" s="228" t="s">
        <v>202</v>
      </c>
      <c r="E590" s="43"/>
      <c r="F590" s="229" t="s">
        <v>572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202</v>
      </c>
      <c r="AU590" s="20" t="s">
        <v>84</v>
      </c>
    </row>
    <row r="591" s="13" customFormat="1">
      <c r="A591" s="13"/>
      <c r="B591" s="233"/>
      <c r="C591" s="234"/>
      <c r="D591" s="235" t="s">
        <v>204</v>
      </c>
      <c r="E591" s="236" t="s">
        <v>19</v>
      </c>
      <c r="F591" s="237" t="s">
        <v>376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204</v>
      </c>
      <c r="AU591" s="243" t="s">
        <v>84</v>
      </c>
      <c r="AV591" s="13" t="s">
        <v>78</v>
      </c>
      <c r="AW591" s="13" t="s">
        <v>33</v>
      </c>
      <c r="AX591" s="13" t="s">
        <v>71</v>
      </c>
      <c r="AY591" s="243" t="s">
        <v>192</v>
      </c>
    </row>
    <row r="592" s="14" customFormat="1">
      <c r="A592" s="14"/>
      <c r="B592" s="244"/>
      <c r="C592" s="245"/>
      <c r="D592" s="235" t="s">
        <v>204</v>
      </c>
      <c r="E592" s="246" t="s">
        <v>19</v>
      </c>
      <c r="F592" s="247" t="s">
        <v>78</v>
      </c>
      <c r="G592" s="245"/>
      <c r="H592" s="248">
        <v>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204</v>
      </c>
      <c r="AU592" s="254" t="s">
        <v>84</v>
      </c>
      <c r="AV592" s="14" t="s">
        <v>84</v>
      </c>
      <c r="AW592" s="14" t="s">
        <v>33</v>
      </c>
      <c r="AX592" s="14" t="s">
        <v>71</v>
      </c>
      <c r="AY592" s="254" t="s">
        <v>192</v>
      </c>
    </row>
    <row r="593" s="15" customFormat="1">
      <c r="A593" s="15"/>
      <c r="B593" s="255"/>
      <c r="C593" s="256"/>
      <c r="D593" s="235" t="s">
        <v>204</v>
      </c>
      <c r="E593" s="257" t="s">
        <v>19</v>
      </c>
      <c r="F593" s="258" t="s">
        <v>210</v>
      </c>
      <c r="G593" s="256"/>
      <c r="H593" s="259">
        <v>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204</v>
      </c>
      <c r="AU593" s="265" t="s">
        <v>84</v>
      </c>
      <c r="AV593" s="15" t="s">
        <v>200</v>
      </c>
      <c r="AW593" s="15" t="s">
        <v>33</v>
      </c>
      <c r="AX593" s="15" t="s">
        <v>78</v>
      </c>
      <c r="AY593" s="265" t="s">
        <v>192</v>
      </c>
    </row>
    <row r="594" s="2" customFormat="1" ht="33" customHeight="1">
      <c r="A594" s="41"/>
      <c r="B594" s="42"/>
      <c r="C594" s="215" t="s">
        <v>573</v>
      </c>
      <c r="D594" s="215" t="s">
        <v>195</v>
      </c>
      <c r="E594" s="216" t="s">
        <v>574</v>
      </c>
      <c r="F594" s="217" t="s">
        <v>575</v>
      </c>
      <c r="G594" s="218" t="s">
        <v>226</v>
      </c>
      <c r="H594" s="219">
        <v>0.16600000000000001</v>
      </c>
      <c r="I594" s="220"/>
      <c r="J594" s="221">
        <f>ROUND(I594*H594,2)</f>
        <v>0</v>
      </c>
      <c r="K594" s="217" t="s">
        <v>199</v>
      </c>
      <c r="L594" s="47"/>
      <c r="M594" s="222" t="s">
        <v>19</v>
      </c>
      <c r="N594" s="223" t="s">
        <v>43</v>
      </c>
      <c r="O594" s="87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321</v>
      </c>
      <c r="AT594" s="226" t="s">
        <v>195</v>
      </c>
      <c r="AU594" s="226" t="s">
        <v>84</v>
      </c>
      <c r="AY594" s="20" t="s">
        <v>192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84</v>
      </c>
      <c r="BK594" s="227">
        <f>ROUND(I594*H594,2)</f>
        <v>0</v>
      </c>
      <c r="BL594" s="20" t="s">
        <v>321</v>
      </c>
      <c r="BM594" s="226" t="s">
        <v>576</v>
      </c>
    </row>
    <row r="595" s="2" customFormat="1">
      <c r="A595" s="41"/>
      <c r="B595" s="42"/>
      <c r="C595" s="43"/>
      <c r="D595" s="228" t="s">
        <v>202</v>
      </c>
      <c r="E595" s="43"/>
      <c r="F595" s="229" t="s">
        <v>577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202</v>
      </c>
      <c r="AU595" s="20" t="s">
        <v>84</v>
      </c>
    </row>
    <row r="596" s="12" customFormat="1" ht="22.8" customHeight="1">
      <c r="A596" s="12"/>
      <c r="B596" s="199"/>
      <c r="C596" s="200"/>
      <c r="D596" s="201" t="s">
        <v>70</v>
      </c>
      <c r="E596" s="213" t="s">
        <v>578</v>
      </c>
      <c r="F596" s="213" t="s">
        <v>579</v>
      </c>
      <c r="G596" s="200"/>
      <c r="H596" s="200"/>
      <c r="I596" s="203"/>
      <c r="J596" s="214">
        <f>BK596</f>
        <v>0</v>
      </c>
      <c r="K596" s="200"/>
      <c r="L596" s="205"/>
      <c r="M596" s="206"/>
      <c r="N596" s="207"/>
      <c r="O596" s="207"/>
      <c r="P596" s="208">
        <f>SUM(P597:P693)</f>
        <v>0</v>
      </c>
      <c r="Q596" s="207"/>
      <c r="R596" s="208">
        <f>SUM(R597:R693)</f>
        <v>0.20284693000000004</v>
      </c>
      <c r="S596" s="207"/>
      <c r="T596" s="209">
        <f>SUM(T597:T693)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0" t="s">
        <v>84</v>
      </c>
      <c r="AT596" s="211" t="s">
        <v>70</v>
      </c>
      <c r="AU596" s="211" t="s">
        <v>78</v>
      </c>
      <c r="AY596" s="210" t="s">
        <v>192</v>
      </c>
      <c r="BK596" s="212">
        <f>SUM(BK597:BK693)</f>
        <v>0</v>
      </c>
    </row>
    <row r="597" s="2" customFormat="1" ht="16.5" customHeight="1">
      <c r="A597" s="41"/>
      <c r="B597" s="42"/>
      <c r="C597" s="215" t="s">
        <v>580</v>
      </c>
      <c r="D597" s="215" t="s">
        <v>195</v>
      </c>
      <c r="E597" s="216" t="s">
        <v>581</v>
      </c>
      <c r="F597" s="217" t="s">
        <v>582</v>
      </c>
      <c r="G597" s="218" t="s">
        <v>239</v>
      </c>
      <c r="H597" s="219">
        <v>4.2679999999999998</v>
      </c>
      <c r="I597" s="220"/>
      <c r="J597" s="221">
        <f>ROUND(I597*H597,2)</f>
        <v>0</v>
      </c>
      <c r="K597" s="217" t="s">
        <v>199</v>
      </c>
      <c r="L597" s="47"/>
      <c r="M597" s="222" t="s">
        <v>19</v>
      </c>
      <c r="N597" s="223" t="s">
        <v>43</v>
      </c>
      <c r="O597" s="87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321</v>
      </c>
      <c r="AT597" s="226" t="s">
        <v>195</v>
      </c>
      <c r="AU597" s="226" t="s">
        <v>84</v>
      </c>
      <c r="AY597" s="20" t="s">
        <v>192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84</v>
      </c>
      <c r="BK597" s="227">
        <f>ROUND(I597*H597,2)</f>
        <v>0</v>
      </c>
      <c r="BL597" s="20" t="s">
        <v>321</v>
      </c>
      <c r="BM597" s="226" t="s">
        <v>583</v>
      </c>
    </row>
    <row r="598" s="2" customFormat="1">
      <c r="A598" s="41"/>
      <c r="B598" s="42"/>
      <c r="C598" s="43"/>
      <c r="D598" s="228" t="s">
        <v>202</v>
      </c>
      <c r="E598" s="43"/>
      <c r="F598" s="229" t="s">
        <v>584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202</v>
      </c>
      <c r="AU598" s="20" t="s">
        <v>84</v>
      </c>
    </row>
    <row r="599" s="13" customFormat="1">
      <c r="A599" s="13"/>
      <c r="B599" s="233"/>
      <c r="C599" s="234"/>
      <c r="D599" s="235" t="s">
        <v>204</v>
      </c>
      <c r="E599" s="236" t="s">
        <v>19</v>
      </c>
      <c r="F599" s="237" t="s">
        <v>205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204</v>
      </c>
      <c r="AU599" s="243" t="s">
        <v>84</v>
      </c>
      <c r="AV599" s="13" t="s">
        <v>78</v>
      </c>
      <c r="AW599" s="13" t="s">
        <v>33</v>
      </c>
      <c r="AX599" s="13" t="s">
        <v>71</v>
      </c>
      <c r="AY599" s="243" t="s">
        <v>192</v>
      </c>
    </row>
    <row r="600" s="13" customFormat="1">
      <c r="A600" s="13"/>
      <c r="B600" s="233"/>
      <c r="C600" s="234"/>
      <c r="D600" s="235" t="s">
        <v>204</v>
      </c>
      <c r="E600" s="236" t="s">
        <v>19</v>
      </c>
      <c r="F600" s="237" t="s">
        <v>268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204</v>
      </c>
      <c r="AU600" s="243" t="s">
        <v>84</v>
      </c>
      <c r="AV600" s="13" t="s">
        <v>78</v>
      </c>
      <c r="AW600" s="13" t="s">
        <v>33</v>
      </c>
      <c r="AX600" s="13" t="s">
        <v>71</v>
      </c>
      <c r="AY600" s="243" t="s">
        <v>192</v>
      </c>
    </row>
    <row r="601" s="14" customFormat="1">
      <c r="A601" s="14"/>
      <c r="B601" s="244"/>
      <c r="C601" s="245"/>
      <c r="D601" s="235" t="s">
        <v>204</v>
      </c>
      <c r="E601" s="246" t="s">
        <v>19</v>
      </c>
      <c r="F601" s="247" t="s">
        <v>269</v>
      </c>
      <c r="G601" s="245"/>
      <c r="H601" s="248">
        <v>3.1699999999999999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204</v>
      </c>
      <c r="AU601" s="254" t="s">
        <v>84</v>
      </c>
      <c r="AV601" s="14" t="s">
        <v>84</v>
      </c>
      <c r="AW601" s="14" t="s">
        <v>33</v>
      </c>
      <c r="AX601" s="14" t="s">
        <v>71</v>
      </c>
      <c r="AY601" s="254" t="s">
        <v>192</v>
      </c>
    </row>
    <row r="602" s="13" customFormat="1">
      <c r="A602" s="13"/>
      <c r="B602" s="233"/>
      <c r="C602" s="234"/>
      <c r="D602" s="235" t="s">
        <v>204</v>
      </c>
      <c r="E602" s="236" t="s">
        <v>19</v>
      </c>
      <c r="F602" s="237" t="s">
        <v>585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204</v>
      </c>
      <c r="AU602" s="243" t="s">
        <v>84</v>
      </c>
      <c r="AV602" s="13" t="s">
        <v>78</v>
      </c>
      <c r="AW602" s="13" t="s">
        <v>33</v>
      </c>
      <c r="AX602" s="13" t="s">
        <v>71</v>
      </c>
      <c r="AY602" s="243" t="s">
        <v>192</v>
      </c>
    </row>
    <row r="603" s="14" customFormat="1">
      <c r="A603" s="14"/>
      <c r="B603" s="244"/>
      <c r="C603" s="245"/>
      <c r="D603" s="235" t="s">
        <v>204</v>
      </c>
      <c r="E603" s="246" t="s">
        <v>19</v>
      </c>
      <c r="F603" s="247" t="s">
        <v>586</v>
      </c>
      <c r="G603" s="245"/>
      <c r="H603" s="248">
        <v>1.0980000000000001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204</v>
      </c>
      <c r="AU603" s="254" t="s">
        <v>84</v>
      </c>
      <c r="AV603" s="14" t="s">
        <v>84</v>
      </c>
      <c r="AW603" s="14" t="s">
        <v>33</v>
      </c>
      <c r="AX603" s="14" t="s">
        <v>71</v>
      </c>
      <c r="AY603" s="254" t="s">
        <v>192</v>
      </c>
    </row>
    <row r="604" s="15" customFormat="1">
      <c r="A604" s="15"/>
      <c r="B604" s="255"/>
      <c r="C604" s="256"/>
      <c r="D604" s="235" t="s">
        <v>204</v>
      </c>
      <c r="E604" s="257" t="s">
        <v>19</v>
      </c>
      <c r="F604" s="258" t="s">
        <v>210</v>
      </c>
      <c r="G604" s="256"/>
      <c r="H604" s="259">
        <v>4.2679999999999998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204</v>
      </c>
      <c r="AU604" s="265" t="s">
        <v>84</v>
      </c>
      <c r="AV604" s="15" t="s">
        <v>200</v>
      </c>
      <c r="AW604" s="15" t="s">
        <v>33</v>
      </c>
      <c r="AX604" s="15" t="s">
        <v>78</v>
      </c>
      <c r="AY604" s="265" t="s">
        <v>192</v>
      </c>
    </row>
    <row r="605" s="2" customFormat="1" ht="16.5" customHeight="1">
      <c r="A605" s="41"/>
      <c r="B605" s="42"/>
      <c r="C605" s="215" t="s">
        <v>587</v>
      </c>
      <c r="D605" s="215" t="s">
        <v>195</v>
      </c>
      <c r="E605" s="216" t="s">
        <v>588</v>
      </c>
      <c r="F605" s="217" t="s">
        <v>589</v>
      </c>
      <c r="G605" s="218" t="s">
        <v>239</v>
      </c>
      <c r="H605" s="219">
        <v>4.2679999999999998</v>
      </c>
      <c r="I605" s="220"/>
      <c r="J605" s="221">
        <f>ROUND(I605*H605,2)</f>
        <v>0</v>
      </c>
      <c r="K605" s="217" t="s">
        <v>199</v>
      </c>
      <c r="L605" s="47"/>
      <c r="M605" s="222" t="s">
        <v>19</v>
      </c>
      <c r="N605" s="223" t="s">
        <v>43</v>
      </c>
      <c r="O605" s="87"/>
      <c r="P605" s="224">
        <f>O605*H605</f>
        <v>0</v>
      </c>
      <c r="Q605" s="224">
        <v>0.00029999999999999997</v>
      </c>
      <c r="R605" s="224">
        <f>Q605*H605</f>
        <v>0.0012803999999999999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321</v>
      </c>
      <c r="AT605" s="226" t="s">
        <v>195</v>
      </c>
      <c r="AU605" s="226" t="s">
        <v>84</v>
      </c>
      <c r="AY605" s="20" t="s">
        <v>192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84</v>
      </c>
      <c r="BK605" s="227">
        <f>ROUND(I605*H605,2)</f>
        <v>0</v>
      </c>
      <c r="BL605" s="20" t="s">
        <v>321</v>
      </c>
      <c r="BM605" s="226" t="s">
        <v>590</v>
      </c>
    </row>
    <row r="606" s="2" customFormat="1">
      <c r="A606" s="41"/>
      <c r="B606" s="42"/>
      <c r="C606" s="43"/>
      <c r="D606" s="228" t="s">
        <v>202</v>
      </c>
      <c r="E606" s="43"/>
      <c r="F606" s="229" t="s">
        <v>591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202</v>
      </c>
      <c r="AU606" s="20" t="s">
        <v>84</v>
      </c>
    </row>
    <row r="607" s="13" customFormat="1">
      <c r="A607" s="13"/>
      <c r="B607" s="233"/>
      <c r="C607" s="234"/>
      <c r="D607" s="235" t="s">
        <v>204</v>
      </c>
      <c r="E607" s="236" t="s">
        <v>19</v>
      </c>
      <c r="F607" s="237" t="s">
        <v>205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204</v>
      </c>
      <c r="AU607" s="243" t="s">
        <v>84</v>
      </c>
      <c r="AV607" s="13" t="s">
        <v>78</v>
      </c>
      <c r="AW607" s="13" t="s">
        <v>33</v>
      </c>
      <c r="AX607" s="13" t="s">
        <v>71</v>
      </c>
      <c r="AY607" s="243" t="s">
        <v>192</v>
      </c>
    </row>
    <row r="608" s="13" customFormat="1">
      <c r="A608" s="13"/>
      <c r="B608" s="233"/>
      <c r="C608" s="234"/>
      <c r="D608" s="235" t="s">
        <v>204</v>
      </c>
      <c r="E608" s="236" t="s">
        <v>19</v>
      </c>
      <c r="F608" s="237" t="s">
        <v>268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204</v>
      </c>
      <c r="AU608" s="243" t="s">
        <v>84</v>
      </c>
      <c r="AV608" s="13" t="s">
        <v>78</v>
      </c>
      <c r="AW608" s="13" t="s">
        <v>33</v>
      </c>
      <c r="AX608" s="13" t="s">
        <v>71</v>
      </c>
      <c r="AY608" s="243" t="s">
        <v>192</v>
      </c>
    </row>
    <row r="609" s="14" customFormat="1">
      <c r="A609" s="14"/>
      <c r="B609" s="244"/>
      <c r="C609" s="245"/>
      <c r="D609" s="235" t="s">
        <v>204</v>
      </c>
      <c r="E609" s="246" t="s">
        <v>19</v>
      </c>
      <c r="F609" s="247" t="s">
        <v>269</v>
      </c>
      <c r="G609" s="245"/>
      <c r="H609" s="248">
        <v>3.1699999999999999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204</v>
      </c>
      <c r="AU609" s="254" t="s">
        <v>84</v>
      </c>
      <c r="AV609" s="14" t="s">
        <v>84</v>
      </c>
      <c r="AW609" s="14" t="s">
        <v>33</v>
      </c>
      <c r="AX609" s="14" t="s">
        <v>71</v>
      </c>
      <c r="AY609" s="254" t="s">
        <v>192</v>
      </c>
    </row>
    <row r="610" s="13" customFormat="1">
      <c r="A610" s="13"/>
      <c r="B610" s="233"/>
      <c r="C610" s="234"/>
      <c r="D610" s="235" t="s">
        <v>204</v>
      </c>
      <c r="E610" s="236" t="s">
        <v>19</v>
      </c>
      <c r="F610" s="237" t="s">
        <v>585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204</v>
      </c>
      <c r="AU610" s="243" t="s">
        <v>84</v>
      </c>
      <c r="AV610" s="13" t="s">
        <v>78</v>
      </c>
      <c r="AW610" s="13" t="s">
        <v>33</v>
      </c>
      <c r="AX610" s="13" t="s">
        <v>71</v>
      </c>
      <c r="AY610" s="243" t="s">
        <v>192</v>
      </c>
    </row>
    <row r="611" s="14" customFormat="1">
      <c r="A611" s="14"/>
      <c r="B611" s="244"/>
      <c r="C611" s="245"/>
      <c r="D611" s="235" t="s">
        <v>204</v>
      </c>
      <c r="E611" s="246" t="s">
        <v>19</v>
      </c>
      <c r="F611" s="247" t="s">
        <v>586</v>
      </c>
      <c r="G611" s="245"/>
      <c r="H611" s="248">
        <v>1.0980000000000001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204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192</v>
      </c>
    </row>
    <row r="612" s="15" customFormat="1">
      <c r="A612" s="15"/>
      <c r="B612" s="255"/>
      <c r="C612" s="256"/>
      <c r="D612" s="235" t="s">
        <v>204</v>
      </c>
      <c r="E612" s="257" t="s">
        <v>19</v>
      </c>
      <c r="F612" s="258" t="s">
        <v>210</v>
      </c>
      <c r="G612" s="256"/>
      <c r="H612" s="259">
        <v>4.2679999999999998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204</v>
      </c>
      <c r="AU612" s="265" t="s">
        <v>84</v>
      </c>
      <c r="AV612" s="15" t="s">
        <v>200</v>
      </c>
      <c r="AW612" s="15" t="s">
        <v>33</v>
      </c>
      <c r="AX612" s="15" t="s">
        <v>78</v>
      </c>
      <c r="AY612" s="265" t="s">
        <v>192</v>
      </c>
    </row>
    <row r="613" s="2" customFormat="1" ht="24.15" customHeight="1">
      <c r="A613" s="41"/>
      <c r="B613" s="42"/>
      <c r="C613" s="215" t="s">
        <v>592</v>
      </c>
      <c r="D613" s="215" t="s">
        <v>195</v>
      </c>
      <c r="E613" s="216" t="s">
        <v>593</v>
      </c>
      <c r="F613" s="217" t="s">
        <v>594</v>
      </c>
      <c r="G613" s="218" t="s">
        <v>239</v>
      </c>
      <c r="H613" s="219">
        <v>4.2679999999999998</v>
      </c>
      <c r="I613" s="220"/>
      <c r="J613" s="221">
        <f>ROUND(I613*H613,2)</f>
        <v>0</v>
      </c>
      <c r="K613" s="217" t="s">
        <v>199</v>
      </c>
      <c r="L613" s="47"/>
      <c r="M613" s="222" t="s">
        <v>19</v>
      </c>
      <c r="N613" s="223" t="s">
        <v>43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321</v>
      </c>
      <c r="AT613" s="226" t="s">
        <v>195</v>
      </c>
      <c r="AU613" s="226" t="s">
        <v>84</v>
      </c>
      <c r="AY613" s="20" t="s">
        <v>192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84</v>
      </c>
      <c r="BK613" s="227">
        <f>ROUND(I613*H613,2)</f>
        <v>0</v>
      </c>
      <c r="BL613" s="20" t="s">
        <v>321</v>
      </c>
      <c r="BM613" s="226" t="s">
        <v>595</v>
      </c>
    </row>
    <row r="614" s="2" customFormat="1">
      <c r="A614" s="41"/>
      <c r="B614" s="42"/>
      <c r="C614" s="43"/>
      <c r="D614" s="228" t="s">
        <v>202</v>
      </c>
      <c r="E614" s="43"/>
      <c r="F614" s="229" t="s">
        <v>596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202</v>
      </c>
      <c r="AU614" s="20" t="s">
        <v>84</v>
      </c>
    </row>
    <row r="615" s="13" customFormat="1">
      <c r="A615" s="13"/>
      <c r="B615" s="233"/>
      <c r="C615" s="234"/>
      <c r="D615" s="235" t="s">
        <v>204</v>
      </c>
      <c r="E615" s="236" t="s">
        <v>19</v>
      </c>
      <c r="F615" s="237" t="s">
        <v>205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204</v>
      </c>
      <c r="AU615" s="243" t="s">
        <v>84</v>
      </c>
      <c r="AV615" s="13" t="s">
        <v>78</v>
      </c>
      <c r="AW615" s="13" t="s">
        <v>33</v>
      </c>
      <c r="AX615" s="13" t="s">
        <v>71</v>
      </c>
      <c r="AY615" s="243" t="s">
        <v>192</v>
      </c>
    </row>
    <row r="616" s="13" customFormat="1">
      <c r="A616" s="13"/>
      <c r="B616" s="233"/>
      <c r="C616" s="234"/>
      <c r="D616" s="235" t="s">
        <v>204</v>
      </c>
      <c r="E616" s="236" t="s">
        <v>19</v>
      </c>
      <c r="F616" s="237" t="s">
        <v>268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204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192</v>
      </c>
    </row>
    <row r="617" s="14" customFormat="1">
      <c r="A617" s="14"/>
      <c r="B617" s="244"/>
      <c r="C617" s="245"/>
      <c r="D617" s="235" t="s">
        <v>204</v>
      </c>
      <c r="E617" s="246" t="s">
        <v>19</v>
      </c>
      <c r="F617" s="247" t="s">
        <v>269</v>
      </c>
      <c r="G617" s="245"/>
      <c r="H617" s="248">
        <v>3.1699999999999999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204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192</v>
      </c>
    </row>
    <row r="618" s="13" customFormat="1">
      <c r="A618" s="13"/>
      <c r="B618" s="233"/>
      <c r="C618" s="234"/>
      <c r="D618" s="235" t="s">
        <v>204</v>
      </c>
      <c r="E618" s="236" t="s">
        <v>19</v>
      </c>
      <c r="F618" s="237" t="s">
        <v>585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204</v>
      </c>
      <c r="AU618" s="243" t="s">
        <v>84</v>
      </c>
      <c r="AV618" s="13" t="s">
        <v>78</v>
      </c>
      <c r="AW618" s="13" t="s">
        <v>33</v>
      </c>
      <c r="AX618" s="13" t="s">
        <v>71</v>
      </c>
      <c r="AY618" s="243" t="s">
        <v>192</v>
      </c>
    </row>
    <row r="619" s="14" customFormat="1">
      <c r="A619" s="14"/>
      <c r="B619" s="244"/>
      <c r="C619" s="245"/>
      <c r="D619" s="235" t="s">
        <v>204</v>
      </c>
      <c r="E619" s="246" t="s">
        <v>19</v>
      </c>
      <c r="F619" s="247" t="s">
        <v>586</v>
      </c>
      <c r="G619" s="245"/>
      <c r="H619" s="248">
        <v>1.0980000000000001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204</v>
      </c>
      <c r="AU619" s="254" t="s">
        <v>84</v>
      </c>
      <c r="AV619" s="14" t="s">
        <v>84</v>
      </c>
      <c r="AW619" s="14" t="s">
        <v>33</v>
      </c>
      <c r="AX619" s="14" t="s">
        <v>71</v>
      </c>
      <c r="AY619" s="254" t="s">
        <v>192</v>
      </c>
    </row>
    <row r="620" s="15" customFormat="1">
      <c r="A620" s="15"/>
      <c r="B620" s="255"/>
      <c r="C620" s="256"/>
      <c r="D620" s="235" t="s">
        <v>204</v>
      </c>
      <c r="E620" s="257" t="s">
        <v>19</v>
      </c>
      <c r="F620" s="258" t="s">
        <v>210</v>
      </c>
      <c r="G620" s="256"/>
      <c r="H620" s="259">
        <v>4.2679999999999998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204</v>
      </c>
      <c r="AU620" s="265" t="s">
        <v>84</v>
      </c>
      <c r="AV620" s="15" t="s">
        <v>200</v>
      </c>
      <c r="AW620" s="15" t="s">
        <v>33</v>
      </c>
      <c r="AX620" s="15" t="s">
        <v>78</v>
      </c>
      <c r="AY620" s="265" t="s">
        <v>192</v>
      </c>
    </row>
    <row r="621" s="2" customFormat="1" ht="24.15" customHeight="1">
      <c r="A621" s="41"/>
      <c r="B621" s="42"/>
      <c r="C621" s="215" t="s">
        <v>597</v>
      </c>
      <c r="D621" s="215" t="s">
        <v>195</v>
      </c>
      <c r="E621" s="216" t="s">
        <v>598</v>
      </c>
      <c r="F621" s="217" t="s">
        <v>599</v>
      </c>
      <c r="G621" s="218" t="s">
        <v>239</v>
      </c>
      <c r="H621" s="219">
        <v>4.2679999999999998</v>
      </c>
      <c r="I621" s="220"/>
      <c r="J621" s="221">
        <f>ROUND(I621*H621,2)</f>
        <v>0</v>
      </c>
      <c r="K621" s="217" t="s">
        <v>199</v>
      </c>
      <c r="L621" s="47"/>
      <c r="M621" s="222" t="s">
        <v>19</v>
      </c>
      <c r="N621" s="223" t="s">
        <v>43</v>
      </c>
      <c r="O621" s="87"/>
      <c r="P621" s="224">
        <f>O621*H621</f>
        <v>0</v>
      </c>
      <c r="Q621" s="224">
        <v>0.012</v>
      </c>
      <c r="R621" s="224">
        <f>Q621*H621</f>
        <v>0.051215999999999998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321</v>
      </c>
      <c r="AT621" s="226" t="s">
        <v>195</v>
      </c>
      <c r="AU621" s="226" t="s">
        <v>84</v>
      </c>
      <c r="AY621" s="20" t="s">
        <v>192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84</v>
      </c>
      <c r="BK621" s="227">
        <f>ROUND(I621*H621,2)</f>
        <v>0</v>
      </c>
      <c r="BL621" s="20" t="s">
        <v>321</v>
      </c>
      <c r="BM621" s="226" t="s">
        <v>600</v>
      </c>
    </row>
    <row r="622" s="2" customFormat="1">
      <c r="A622" s="41"/>
      <c r="B622" s="42"/>
      <c r="C622" s="43"/>
      <c r="D622" s="228" t="s">
        <v>202</v>
      </c>
      <c r="E622" s="43"/>
      <c r="F622" s="229" t="s">
        <v>601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202</v>
      </c>
      <c r="AU622" s="20" t="s">
        <v>84</v>
      </c>
    </row>
    <row r="623" s="13" customFormat="1">
      <c r="A623" s="13"/>
      <c r="B623" s="233"/>
      <c r="C623" s="234"/>
      <c r="D623" s="235" t="s">
        <v>204</v>
      </c>
      <c r="E623" s="236" t="s">
        <v>19</v>
      </c>
      <c r="F623" s="237" t="s">
        <v>205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204</v>
      </c>
      <c r="AU623" s="243" t="s">
        <v>84</v>
      </c>
      <c r="AV623" s="13" t="s">
        <v>78</v>
      </c>
      <c r="AW623" s="13" t="s">
        <v>33</v>
      </c>
      <c r="AX623" s="13" t="s">
        <v>71</v>
      </c>
      <c r="AY623" s="243" t="s">
        <v>192</v>
      </c>
    </row>
    <row r="624" s="13" customFormat="1">
      <c r="A624" s="13"/>
      <c r="B624" s="233"/>
      <c r="C624" s="234"/>
      <c r="D624" s="235" t="s">
        <v>204</v>
      </c>
      <c r="E624" s="236" t="s">
        <v>19</v>
      </c>
      <c r="F624" s="237" t="s">
        <v>268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204</v>
      </c>
      <c r="AU624" s="243" t="s">
        <v>84</v>
      </c>
      <c r="AV624" s="13" t="s">
        <v>78</v>
      </c>
      <c r="AW624" s="13" t="s">
        <v>33</v>
      </c>
      <c r="AX624" s="13" t="s">
        <v>71</v>
      </c>
      <c r="AY624" s="243" t="s">
        <v>192</v>
      </c>
    </row>
    <row r="625" s="14" customFormat="1">
      <c r="A625" s="14"/>
      <c r="B625" s="244"/>
      <c r="C625" s="245"/>
      <c r="D625" s="235" t="s">
        <v>204</v>
      </c>
      <c r="E625" s="246" t="s">
        <v>19</v>
      </c>
      <c r="F625" s="247" t="s">
        <v>269</v>
      </c>
      <c r="G625" s="245"/>
      <c r="H625" s="248">
        <v>3.1699999999999999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204</v>
      </c>
      <c r="AU625" s="254" t="s">
        <v>84</v>
      </c>
      <c r="AV625" s="14" t="s">
        <v>84</v>
      </c>
      <c r="AW625" s="14" t="s">
        <v>33</v>
      </c>
      <c r="AX625" s="14" t="s">
        <v>71</v>
      </c>
      <c r="AY625" s="254" t="s">
        <v>192</v>
      </c>
    </row>
    <row r="626" s="13" customFormat="1">
      <c r="A626" s="13"/>
      <c r="B626" s="233"/>
      <c r="C626" s="234"/>
      <c r="D626" s="235" t="s">
        <v>204</v>
      </c>
      <c r="E626" s="236" t="s">
        <v>19</v>
      </c>
      <c r="F626" s="237" t="s">
        <v>585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204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192</v>
      </c>
    </row>
    <row r="627" s="14" customFormat="1">
      <c r="A627" s="14"/>
      <c r="B627" s="244"/>
      <c r="C627" s="245"/>
      <c r="D627" s="235" t="s">
        <v>204</v>
      </c>
      <c r="E627" s="246" t="s">
        <v>19</v>
      </c>
      <c r="F627" s="247" t="s">
        <v>586</v>
      </c>
      <c r="G627" s="245"/>
      <c r="H627" s="248">
        <v>1.0980000000000001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204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192</v>
      </c>
    </row>
    <row r="628" s="15" customFormat="1">
      <c r="A628" s="15"/>
      <c r="B628" s="255"/>
      <c r="C628" s="256"/>
      <c r="D628" s="235" t="s">
        <v>204</v>
      </c>
      <c r="E628" s="257" t="s">
        <v>19</v>
      </c>
      <c r="F628" s="258" t="s">
        <v>210</v>
      </c>
      <c r="G628" s="256"/>
      <c r="H628" s="259">
        <v>4.2679999999999998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204</v>
      </c>
      <c r="AU628" s="265" t="s">
        <v>84</v>
      </c>
      <c r="AV628" s="15" t="s">
        <v>200</v>
      </c>
      <c r="AW628" s="15" t="s">
        <v>33</v>
      </c>
      <c r="AX628" s="15" t="s">
        <v>78</v>
      </c>
      <c r="AY628" s="265" t="s">
        <v>192</v>
      </c>
    </row>
    <row r="629" s="2" customFormat="1" ht="24.15" customHeight="1">
      <c r="A629" s="41"/>
      <c r="B629" s="42"/>
      <c r="C629" s="215" t="s">
        <v>602</v>
      </c>
      <c r="D629" s="215" t="s">
        <v>195</v>
      </c>
      <c r="E629" s="216" t="s">
        <v>603</v>
      </c>
      <c r="F629" s="217" t="s">
        <v>604</v>
      </c>
      <c r="G629" s="218" t="s">
        <v>214</v>
      </c>
      <c r="H629" s="219">
        <v>2.73</v>
      </c>
      <c r="I629" s="220"/>
      <c r="J629" s="221">
        <f>ROUND(I629*H629,2)</f>
        <v>0</v>
      </c>
      <c r="K629" s="217" t="s">
        <v>199</v>
      </c>
      <c r="L629" s="47"/>
      <c r="M629" s="222" t="s">
        <v>19</v>
      </c>
      <c r="N629" s="223" t="s">
        <v>43</v>
      </c>
      <c r="O629" s="87"/>
      <c r="P629" s="224">
        <f>O629*H629</f>
        <v>0</v>
      </c>
      <c r="Q629" s="224">
        <v>0.00020000000000000001</v>
      </c>
      <c r="R629" s="224">
        <f>Q629*H629</f>
        <v>0.00054600000000000004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321</v>
      </c>
      <c r="AT629" s="226" t="s">
        <v>195</v>
      </c>
      <c r="AU629" s="226" t="s">
        <v>84</v>
      </c>
      <c r="AY629" s="20" t="s">
        <v>192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84</v>
      </c>
      <c r="BK629" s="227">
        <f>ROUND(I629*H629,2)</f>
        <v>0</v>
      </c>
      <c r="BL629" s="20" t="s">
        <v>321</v>
      </c>
      <c r="BM629" s="226" t="s">
        <v>1380</v>
      </c>
    </row>
    <row r="630" s="2" customFormat="1">
      <c r="A630" s="41"/>
      <c r="B630" s="42"/>
      <c r="C630" s="43"/>
      <c r="D630" s="228" t="s">
        <v>202</v>
      </c>
      <c r="E630" s="43"/>
      <c r="F630" s="229" t="s">
        <v>606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202</v>
      </c>
      <c r="AU630" s="20" t="s">
        <v>84</v>
      </c>
    </row>
    <row r="631" s="13" customFormat="1">
      <c r="A631" s="13"/>
      <c r="B631" s="233"/>
      <c r="C631" s="234"/>
      <c r="D631" s="235" t="s">
        <v>204</v>
      </c>
      <c r="E631" s="236" t="s">
        <v>19</v>
      </c>
      <c r="F631" s="237" t="s">
        <v>607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204</v>
      </c>
      <c r="AU631" s="243" t="s">
        <v>84</v>
      </c>
      <c r="AV631" s="13" t="s">
        <v>78</v>
      </c>
      <c r="AW631" s="13" t="s">
        <v>33</v>
      </c>
      <c r="AX631" s="13" t="s">
        <v>71</v>
      </c>
      <c r="AY631" s="243" t="s">
        <v>192</v>
      </c>
    </row>
    <row r="632" s="14" customFormat="1">
      <c r="A632" s="14"/>
      <c r="B632" s="244"/>
      <c r="C632" s="245"/>
      <c r="D632" s="235" t="s">
        <v>204</v>
      </c>
      <c r="E632" s="246" t="s">
        <v>19</v>
      </c>
      <c r="F632" s="247" t="s">
        <v>608</v>
      </c>
      <c r="G632" s="245"/>
      <c r="H632" s="248">
        <v>0.59999999999999998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204</v>
      </c>
      <c r="AU632" s="254" t="s">
        <v>84</v>
      </c>
      <c r="AV632" s="14" t="s">
        <v>84</v>
      </c>
      <c r="AW632" s="14" t="s">
        <v>33</v>
      </c>
      <c r="AX632" s="14" t="s">
        <v>71</v>
      </c>
      <c r="AY632" s="254" t="s">
        <v>192</v>
      </c>
    </row>
    <row r="633" s="13" customFormat="1">
      <c r="A633" s="13"/>
      <c r="B633" s="233"/>
      <c r="C633" s="234"/>
      <c r="D633" s="235" t="s">
        <v>204</v>
      </c>
      <c r="E633" s="236" t="s">
        <v>19</v>
      </c>
      <c r="F633" s="237" t="s">
        <v>609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204</v>
      </c>
      <c r="AU633" s="243" t="s">
        <v>84</v>
      </c>
      <c r="AV633" s="13" t="s">
        <v>78</v>
      </c>
      <c r="AW633" s="13" t="s">
        <v>33</v>
      </c>
      <c r="AX633" s="13" t="s">
        <v>71</v>
      </c>
      <c r="AY633" s="243" t="s">
        <v>192</v>
      </c>
    </row>
    <row r="634" s="14" customFormat="1">
      <c r="A634" s="14"/>
      <c r="B634" s="244"/>
      <c r="C634" s="245"/>
      <c r="D634" s="235" t="s">
        <v>204</v>
      </c>
      <c r="E634" s="246" t="s">
        <v>19</v>
      </c>
      <c r="F634" s="247" t="s">
        <v>610</v>
      </c>
      <c r="G634" s="245"/>
      <c r="H634" s="248">
        <v>2.1299999999999999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204</v>
      </c>
      <c r="AU634" s="254" t="s">
        <v>84</v>
      </c>
      <c r="AV634" s="14" t="s">
        <v>84</v>
      </c>
      <c r="AW634" s="14" t="s">
        <v>33</v>
      </c>
      <c r="AX634" s="14" t="s">
        <v>71</v>
      </c>
      <c r="AY634" s="254" t="s">
        <v>192</v>
      </c>
    </row>
    <row r="635" s="15" customFormat="1">
      <c r="A635" s="15"/>
      <c r="B635" s="255"/>
      <c r="C635" s="256"/>
      <c r="D635" s="235" t="s">
        <v>204</v>
      </c>
      <c r="E635" s="257" t="s">
        <v>19</v>
      </c>
      <c r="F635" s="258" t="s">
        <v>210</v>
      </c>
      <c r="G635" s="256"/>
      <c r="H635" s="259">
        <v>2.73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204</v>
      </c>
      <c r="AU635" s="265" t="s">
        <v>84</v>
      </c>
      <c r="AV635" s="15" t="s">
        <v>200</v>
      </c>
      <c r="AW635" s="15" t="s">
        <v>33</v>
      </c>
      <c r="AX635" s="15" t="s">
        <v>78</v>
      </c>
      <c r="AY635" s="265" t="s">
        <v>192</v>
      </c>
    </row>
    <row r="636" s="2" customFormat="1" ht="16.5" customHeight="1">
      <c r="A636" s="41"/>
      <c r="B636" s="42"/>
      <c r="C636" s="266" t="s">
        <v>611</v>
      </c>
      <c r="D636" s="266" t="s">
        <v>211</v>
      </c>
      <c r="E636" s="267" t="s">
        <v>612</v>
      </c>
      <c r="F636" s="268" t="s">
        <v>613</v>
      </c>
      <c r="G636" s="269" t="s">
        <v>214</v>
      </c>
      <c r="H636" s="270">
        <v>3.0030000000000001</v>
      </c>
      <c r="I636" s="271"/>
      <c r="J636" s="272">
        <f>ROUND(I636*H636,2)</f>
        <v>0</v>
      </c>
      <c r="K636" s="268" t="s">
        <v>199</v>
      </c>
      <c r="L636" s="273"/>
      <c r="M636" s="274" t="s">
        <v>19</v>
      </c>
      <c r="N636" s="275" t="s">
        <v>43</v>
      </c>
      <c r="O636" s="87"/>
      <c r="P636" s="224">
        <f>O636*H636</f>
        <v>0</v>
      </c>
      <c r="Q636" s="224">
        <v>0.00021000000000000001</v>
      </c>
      <c r="R636" s="224">
        <f>Q636*H636</f>
        <v>0.00063063000000000008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423</v>
      </c>
      <c r="AT636" s="226" t="s">
        <v>211</v>
      </c>
      <c r="AU636" s="226" t="s">
        <v>84</v>
      </c>
      <c r="AY636" s="20" t="s">
        <v>192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84</v>
      </c>
      <c r="BK636" s="227">
        <f>ROUND(I636*H636,2)</f>
        <v>0</v>
      </c>
      <c r="BL636" s="20" t="s">
        <v>321</v>
      </c>
      <c r="BM636" s="226" t="s">
        <v>1381</v>
      </c>
    </row>
    <row r="637" s="13" customFormat="1">
      <c r="A637" s="13"/>
      <c r="B637" s="233"/>
      <c r="C637" s="234"/>
      <c r="D637" s="235" t="s">
        <v>204</v>
      </c>
      <c r="E637" s="236" t="s">
        <v>19</v>
      </c>
      <c r="F637" s="237" t="s">
        <v>607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204</v>
      </c>
      <c r="AU637" s="243" t="s">
        <v>84</v>
      </c>
      <c r="AV637" s="13" t="s">
        <v>78</v>
      </c>
      <c r="AW637" s="13" t="s">
        <v>33</v>
      </c>
      <c r="AX637" s="13" t="s">
        <v>71</v>
      </c>
      <c r="AY637" s="243" t="s">
        <v>192</v>
      </c>
    </row>
    <row r="638" s="14" customFormat="1">
      <c r="A638" s="14"/>
      <c r="B638" s="244"/>
      <c r="C638" s="245"/>
      <c r="D638" s="235" t="s">
        <v>204</v>
      </c>
      <c r="E638" s="246" t="s">
        <v>19</v>
      </c>
      <c r="F638" s="247" t="s">
        <v>608</v>
      </c>
      <c r="G638" s="245"/>
      <c r="H638" s="248">
        <v>0.59999999999999998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204</v>
      </c>
      <c r="AU638" s="254" t="s">
        <v>84</v>
      </c>
      <c r="AV638" s="14" t="s">
        <v>84</v>
      </c>
      <c r="AW638" s="14" t="s">
        <v>33</v>
      </c>
      <c r="AX638" s="14" t="s">
        <v>71</v>
      </c>
      <c r="AY638" s="254" t="s">
        <v>192</v>
      </c>
    </row>
    <row r="639" s="13" customFormat="1">
      <c r="A639" s="13"/>
      <c r="B639" s="233"/>
      <c r="C639" s="234"/>
      <c r="D639" s="235" t="s">
        <v>204</v>
      </c>
      <c r="E639" s="236" t="s">
        <v>19</v>
      </c>
      <c r="F639" s="237" t="s">
        <v>609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204</v>
      </c>
      <c r="AU639" s="243" t="s">
        <v>84</v>
      </c>
      <c r="AV639" s="13" t="s">
        <v>78</v>
      </c>
      <c r="AW639" s="13" t="s">
        <v>33</v>
      </c>
      <c r="AX639" s="13" t="s">
        <v>71</v>
      </c>
      <c r="AY639" s="243" t="s">
        <v>192</v>
      </c>
    </row>
    <row r="640" s="14" customFormat="1">
      <c r="A640" s="14"/>
      <c r="B640" s="244"/>
      <c r="C640" s="245"/>
      <c r="D640" s="235" t="s">
        <v>204</v>
      </c>
      <c r="E640" s="246" t="s">
        <v>19</v>
      </c>
      <c r="F640" s="247" t="s">
        <v>610</v>
      </c>
      <c r="G640" s="245"/>
      <c r="H640" s="248">
        <v>2.1299999999999999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204</v>
      </c>
      <c r="AU640" s="254" t="s">
        <v>84</v>
      </c>
      <c r="AV640" s="14" t="s">
        <v>84</v>
      </c>
      <c r="AW640" s="14" t="s">
        <v>33</v>
      </c>
      <c r="AX640" s="14" t="s">
        <v>71</v>
      </c>
      <c r="AY640" s="254" t="s">
        <v>192</v>
      </c>
    </row>
    <row r="641" s="15" customFormat="1">
      <c r="A641" s="15"/>
      <c r="B641" s="255"/>
      <c r="C641" s="256"/>
      <c r="D641" s="235" t="s">
        <v>204</v>
      </c>
      <c r="E641" s="257" t="s">
        <v>19</v>
      </c>
      <c r="F641" s="258" t="s">
        <v>210</v>
      </c>
      <c r="G641" s="256"/>
      <c r="H641" s="259">
        <v>2.73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5" t="s">
        <v>204</v>
      </c>
      <c r="AU641" s="265" t="s">
        <v>84</v>
      </c>
      <c r="AV641" s="15" t="s">
        <v>200</v>
      </c>
      <c r="AW641" s="15" t="s">
        <v>33</v>
      </c>
      <c r="AX641" s="15" t="s">
        <v>78</v>
      </c>
      <c r="AY641" s="265" t="s">
        <v>192</v>
      </c>
    </row>
    <row r="642" s="14" customFormat="1">
      <c r="A642" s="14"/>
      <c r="B642" s="244"/>
      <c r="C642" s="245"/>
      <c r="D642" s="235" t="s">
        <v>204</v>
      </c>
      <c r="E642" s="245"/>
      <c r="F642" s="247" t="s">
        <v>615</v>
      </c>
      <c r="G642" s="245"/>
      <c r="H642" s="248">
        <v>3.0030000000000001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204</v>
      </c>
      <c r="AU642" s="254" t="s">
        <v>84</v>
      </c>
      <c r="AV642" s="14" t="s">
        <v>84</v>
      </c>
      <c r="AW642" s="14" t="s">
        <v>4</v>
      </c>
      <c r="AX642" s="14" t="s">
        <v>78</v>
      </c>
      <c r="AY642" s="254" t="s">
        <v>192</v>
      </c>
    </row>
    <row r="643" s="2" customFormat="1" ht="24.15" customHeight="1">
      <c r="A643" s="41"/>
      <c r="B643" s="42"/>
      <c r="C643" s="215" t="s">
        <v>616</v>
      </c>
      <c r="D643" s="215" t="s">
        <v>195</v>
      </c>
      <c r="E643" s="216" t="s">
        <v>617</v>
      </c>
      <c r="F643" s="217" t="s">
        <v>618</v>
      </c>
      <c r="G643" s="218" t="s">
        <v>239</v>
      </c>
      <c r="H643" s="219">
        <v>4.2679999999999998</v>
      </c>
      <c r="I643" s="220"/>
      <c r="J643" s="221">
        <f>ROUND(I643*H643,2)</f>
        <v>0</v>
      </c>
      <c r="K643" s="217" t="s">
        <v>199</v>
      </c>
      <c r="L643" s="47"/>
      <c r="M643" s="222" t="s">
        <v>19</v>
      </c>
      <c r="N643" s="223" t="s">
        <v>43</v>
      </c>
      <c r="O643" s="87"/>
      <c r="P643" s="224">
        <f>O643*H643</f>
        <v>0</v>
      </c>
      <c r="Q643" s="224">
        <v>0.0060000000000000001</v>
      </c>
      <c r="R643" s="224">
        <f>Q643*H643</f>
        <v>0.025607999999999999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321</v>
      </c>
      <c r="AT643" s="226" t="s">
        <v>195</v>
      </c>
      <c r="AU643" s="226" t="s">
        <v>84</v>
      </c>
      <c r="AY643" s="20" t="s">
        <v>192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84</v>
      </c>
      <c r="BK643" s="227">
        <f>ROUND(I643*H643,2)</f>
        <v>0</v>
      </c>
      <c r="BL643" s="20" t="s">
        <v>321</v>
      </c>
      <c r="BM643" s="226" t="s">
        <v>619</v>
      </c>
    </row>
    <row r="644" s="2" customFormat="1">
      <c r="A644" s="41"/>
      <c r="B644" s="42"/>
      <c r="C644" s="43"/>
      <c r="D644" s="228" t="s">
        <v>202</v>
      </c>
      <c r="E644" s="43"/>
      <c r="F644" s="229" t="s">
        <v>620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202</v>
      </c>
      <c r="AU644" s="20" t="s">
        <v>84</v>
      </c>
    </row>
    <row r="645" s="13" customFormat="1">
      <c r="A645" s="13"/>
      <c r="B645" s="233"/>
      <c r="C645" s="234"/>
      <c r="D645" s="235" t="s">
        <v>204</v>
      </c>
      <c r="E645" s="236" t="s">
        <v>19</v>
      </c>
      <c r="F645" s="237" t="s">
        <v>205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204</v>
      </c>
      <c r="AU645" s="243" t="s">
        <v>84</v>
      </c>
      <c r="AV645" s="13" t="s">
        <v>78</v>
      </c>
      <c r="AW645" s="13" t="s">
        <v>33</v>
      </c>
      <c r="AX645" s="13" t="s">
        <v>71</v>
      </c>
      <c r="AY645" s="243" t="s">
        <v>192</v>
      </c>
    </row>
    <row r="646" s="13" customFormat="1">
      <c r="A646" s="13"/>
      <c r="B646" s="233"/>
      <c r="C646" s="234"/>
      <c r="D646" s="235" t="s">
        <v>204</v>
      </c>
      <c r="E646" s="236" t="s">
        <v>19</v>
      </c>
      <c r="F646" s="237" t="s">
        <v>268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204</v>
      </c>
      <c r="AU646" s="243" t="s">
        <v>84</v>
      </c>
      <c r="AV646" s="13" t="s">
        <v>78</v>
      </c>
      <c r="AW646" s="13" t="s">
        <v>33</v>
      </c>
      <c r="AX646" s="13" t="s">
        <v>71</v>
      </c>
      <c r="AY646" s="243" t="s">
        <v>192</v>
      </c>
    </row>
    <row r="647" s="14" customFormat="1">
      <c r="A647" s="14"/>
      <c r="B647" s="244"/>
      <c r="C647" s="245"/>
      <c r="D647" s="235" t="s">
        <v>204</v>
      </c>
      <c r="E647" s="246" t="s">
        <v>19</v>
      </c>
      <c r="F647" s="247" t="s">
        <v>269</v>
      </c>
      <c r="G647" s="245"/>
      <c r="H647" s="248">
        <v>3.1699999999999999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204</v>
      </c>
      <c r="AU647" s="254" t="s">
        <v>84</v>
      </c>
      <c r="AV647" s="14" t="s">
        <v>84</v>
      </c>
      <c r="AW647" s="14" t="s">
        <v>33</v>
      </c>
      <c r="AX647" s="14" t="s">
        <v>71</v>
      </c>
      <c r="AY647" s="254" t="s">
        <v>192</v>
      </c>
    </row>
    <row r="648" s="13" customFormat="1">
      <c r="A648" s="13"/>
      <c r="B648" s="233"/>
      <c r="C648" s="234"/>
      <c r="D648" s="235" t="s">
        <v>204</v>
      </c>
      <c r="E648" s="236" t="s">
        <v>19</v>
      </c>
      <c r="F648" s="237" t="s">
        <v>585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204</v>
      </c>
      <c r="AU648" s="243" t="s">
        <v>84</v>
      </c>
      <c r="AV648" s="13" t="s">
        <v>78</v>
      </c>
      <c r="AW648" s="13" t="s">
        <v>33</v>
      </c>
      <c r="AX648" s="13" t="s">
        <v>71</v>
      </c>
      <c r="AY648" s="243" t="s">
        <v>192</v>
      </c>
    </row>
    <row r="649" s="14" customFormat="1">
      <c r="A649" s="14"/>
      <c r="B649" s="244"/>
      <c r="C649" s="245"/>
      <c r="D649" s="235" t="s">
        <v>204</v>
      </c>
      <c r="E649" s="246" t="s">
        <v>19</v>
      </c>
      <c r="F649" s="247" t="s">
        <v>586</v>
      </c>
      <c r="G649" s="245"/>
      <c r="H649" s="248">
        <v>1.0980000000000001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204</v>
      </c>
      <c r="AU649" s="254" t="s">
        <v>84</v>
      </c>
      <c r="AV649" s="14" t="s">
        <v>84</v>
      </c>
      <c r="AW649" s="14" t="s">
        <v>33</v>
      </c>
      <c r="AX649" s="14" t="s">
        <v>71</v>
      </c>
      <c r="AY649" s="254" t="s">
        <v>192</v>
      </c>
    </row>
    <row r="650" s="15" customFormat="1">
      <c r="A650" s="15"/>
      <c r="B650" s="255"/>
      <c r="C650" s="256"/>
      <c r="D650" s="235" t="s">
        <v>204</v>
      </c>
      <c r="E650" s="257" t="s">
        <v>19</v>
      </c>
      <c r="F650" s="258" t="s">
        <v>210</v>
      </c>
      <c r="G650" s="256"/>
      <c r="H650" s="259">
        <v>4.2679999999999998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5" t="s">
        <v>204</v>
      </c>
      <c r="AU650" s="265" t="s">
        <v>84</v>
      </c>
      <c r="AV650" s="15" t="s">
        <v>200</v>
      </c>
      <c r="AW650" s="15" t="s">
        <v>33</v>
      </c>
      <c r="AX650" s="15" t="s">
        <v>78</v>
      </c>
      <c r="AY650" s="265" t="s">
        <v>192</v>
      </c>
    </row>
    <row r="651" s="2" customFormat="1" ht="21.75" customHeight="1">
      <c r="A651" s="41"/>
      <c r="B651" s="42"/>
      <c r="C651" s="266" t="s">
        <v>621</v>
      </c>
      <c r="D651" s="266" t="s">
        <v>211</v>
      </c>
      <c r="E651" s="267" t="s">
        <v>622</v>
      </c>
      <c r="F651" s="268" t="s">
        <v>623</v>
      </c>
      <c r="G651" s="269" t="s">
        <v>239</v>
      </c>
      <c r="H651" s="270">
        <v>4.6950000000000003</v>
      </c>
      <c r="I651" s="271"/>
      <c r="J651" s="272">
        <f>ROUND(I651*H651,2)</f>
        <v>0</v>
      </c>
      <c r="K651" s="268" t="s">
        <v>199</v>
      </c>
      <c r="L651" s="273"/>
      <c r="M651" s="274" t="s">
        <v>19</v>
      </c>
      <c r="N651" s="275" t="s">
        <v>43</v>
      </c>
      <c r="O651" s="87"/>
      <c r="P651" s="224">
        <f>O651*H651</f>
        <v>0</v>
      </c>
      <c r="Q651" s="224">
        <v>0.021999999999999999</v>
      </c>
      <c r="R651" s="224">
        <f>Q651*H651</f>
        <v>0.10329000000000001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423</v>
      </c>
      <c r="AT651" s="226" t="s">
        <v>211</v>
      </c>
      <c r="AU651" s="226" t="s">
        <v>84</v>
      </c>
      <c r="AY651" s="20" t="s">
        <v>192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84</v>
      </c>
      <c r="BK651" s="227">
        <f>ROUND(I651*H651,2)</f>
        <v>0</v>
      </c>
      <c r="BL651" s="20" t="s">
        <v>321</v>
      </c>
      <c r="BM651" s="226" t="s">
        <v>624</v>
      </c>
    </row>
    <row r="652" s="13" customFormat="1">
      <c r="A652" s="13"/>
      <c r="B652" s="233"/>
      <c r="C652" s="234"/>
      <c r="D652" s="235" t="s">
        <v>204</v>
      </c>
      <c r="E652" s="236" t="s">
        <v>19</v>
      </c>
      <c r="F652" s="237" t="s">
        <v>205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204</v>
      </c>
      <c r="AU652" s="243" t="s">
        <v>84</v>
      </c>
      <c r="AV652" s="13" t="s">
        <v>78</v>
      </c>
      <c r="AW652" s="13" t="s">
        <v>33</v>
      </c>
      <c r="AX652" s="13" t="s">
        <v>71</v>
      </c>
      <c r="AY652" s="243" t="s">
        <v>192</v>
      </c>
    </row>
    <row r="653" s="13" customFormat="1">
      <c r="A653" s="13"/>
      <c r="B653" s="233"/>
      <c r="C653" s="234"/>
      <c r="D653" s="235" t="s">
        <v>204</v>
      </c>
      <c r="E653" s="236" t="s">
        <v>19</v>
      </c>
      <c r="F653" s="237" t="s">
        <v>268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204</v>
      </c>
      <c r="AU653" s="243" t="s">
        <v>84</v>
      </c>
      <c r="AV653" s="13" t="s">
        <v>78</v>
      </c>
      <c r="AW653" s="13" t="s">
        <v>33</v>
      </c>
      <c r="AX653" s="13" t="s">
        <v>71</v>
      </c>
      <c r="AY653" s="243" t="s">
        <v>192</v>
      </c>
    </row>
    <row r="654" s="14" customFormat="1">
      <c r="A654" s="14"/>
      <c r="B654" s="244"/>
      <c r="C654" s="245"/>
      <c r="D654" s="235" t="s">
        <v>204</v>
      </c>
      <c r="E654" s="246" t="s">
        <v>19</v>
      </c>
      <c r="F654" s="247" t="s">
        <v>269</v>
      </c>
      <c r="G654" s="245"/>
      <c r="H654" s="248">
        <v>3.1699999999999999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204</v>
      </c>
      <c r="AU654" s="254" t="s">
        <v>84</v>
      </c>
      <c r="AV654" s="14" t="s">
        <v>84</v>
      </c>
      <c r="AW654" s="14" t="s">
        <v>33</v>
      </c>
      <c r="AX654" s="14" t="s">
        <v>71</v>
      </c>
      <c r="AY654" s="254" t="s">
        <v>192</v>
      </c>
    </row>
    <row r="655" s="13" customFormat="1">
      <c r="A655" s="13"/>
      <c r="B655" s="233"/>
      <c r="C655" s="234"/>
      <c r="D655" s="235" t="s">
        <v>204</v>
      </c>
      <c r="E655" s="236" t="s">
        <v>19</v>
      </c>
      <c r="F655" s="237" t="s">
        <v>585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204</v>
      </c>
      <c r="AU655" s="243" t="s">
        <v>84</v>
      </c>
      <c r="AV655" s="13" t="s">
        <v>78</v>
      </c>
      <c r="AW655" s="13" t="s">
        <v>33</v>
      </c>
      <c r="AX655" s="13" t="s">
        <v>71</v>
      </c>
      <c r="AY655" s="243" t="s">
        <v>192</v>
      </c>
    </row>
    <row r="656" s="14" customFormat="1">
      <c r="A656" s="14"/>
      <c r="B656" s="244"/>
      <c r="C656" s="245"/>
      <c r="D656" s="235" t="s">
        <v>204</v>
      </c>
      <c r="E656" s="246" t="s">
        <v>19</v>
      </c>
      <c r="F656" s="247" t="s">
        <v>586</v>
      </c>
      <c r="G656" s="245"/>
      <c r="H656" s="248">
        <v>1.0980000000000001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204</v>
      </c>
      <c r="AU656" s="254" t="s">
        <v>84</v>
      </c>
      <c r="AV656" s="14" t="s">
        <v>84</v>
      </c>
      <c r="AW656" s="14" t="s">
        <v>33</v>
      </c>
      <c r="AX656" s="14" t="s">
        <v>71</v>
      </c>
      <c r="AY656" s="254" t="s">
        <v>192</v>
      </c>
    </row>
    <row r="657" s="15" customFormat="1">
      <c r="A657" s="15"/>
      <c r="B657" s="255"/>
      <c r="C657" s="256"/>
      <c r="D657" s="235" t="s">
        <v>204</v>
      </c>
      <c r="E657" s="257" t="s">
        <v>19</v>
      </c>
      <c r="F657" s="258" t="s">
        <v>210</v>
      </c>
      <c r="G657" s="256"/>
      <c r="H657" s="259">
        <v>4.2679999999999998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5" t="s">
        <v>204</v>
      </c>
      <c r="AU657" s="265" t="s">
        <v>84</v>
      </c>
      <c r="AV657" s="15" t="s">
        <v>200</v>
      </c>
      <c r="AW657" s="15" t="s">
        <v>33</v>
      </c>
      <c r="AX657" s="15" t="s">
        <v>78</v>
      </c>
      <c r="AY657" s="265" t="s">
        <v>192</v>
      </c>
    </row>
    <row r="658" s="14" customFormat="1">
      <c r="A658" s="14"/>
      <c r="B658" s="244"/>
      <c r="C658" s="245"/>
      <c r="D658" s="235" t="s">
        <v>204</v>
      </c>
      <c r="E658" s="245"/>
      <c r="F658" s="247" t="s">
        <v>625</v>
      </c>
      <c r="G658" s="245"/>
      <c r="H658" s="248">
        <v>4.6950000000000003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204</v>
      </c>
      <c r="AU658" s="254" t="s">
        <v>84</v>
      </c>
      <c r="AV658" s="14" t="s">
        <v>84</v>
      </c>
      <c r="AW658" s="14" t="s">
        <v>4</v>
      </c>
      <c r="AX658" s="14" t="s">
        <v>78</v>
      </c>
      <c r="AY658" s="254" t="s">
        <v>192</v>
      </c>
    </row>
    <row r="659" s="2" customFormat="1" ht="24.15" customHeight="1">
      <c r="A659" s="41"/>
      <c r="B659" s="42"/>
      <c r="C659" s="215" t="s">
        <v>626</v>
      </c>
      <c r="D659" s="215" t="s">
        <v>195</v>
      </c>
      <c r="E659" s="216" t="s">
        <v>627</v>
      </c>
      <c r="F659" s="217" t="s">
        <v>628</v>
      </c>
      <c r="G659" s="218" t="s">
        <v>239</v>
      </c>
      <c r="H659" s="219">
        <v>4.2679999999999998</v>
      </c>
      <c r="I659" s="220"/>
      <c r="J659" s="221">
        <f>ROUND(I659*H659,2)</f>
        <v>0</v>
      </c>
      <c r="K659" s="217" t="s">
        <v>199</v>
      </c>
      <c r="L659" s="47"/>
      <c r="M659" s="222" t="s">
        <v>19</v>
      </c>
      <c r="N659" s="223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321</v>
      </c>
      <c r="AT659" s="226" t="s">
        <v>195</v>
      </c>
      <c r="AU659" s="226" t="s">
        <v>84</v>
      </c>
      <c r="AY659" s="20" t="s">
        <v>192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84</v>
      </c>
      <c r="BK659" s="227">
        <f>ROUND(I659*H659,2)</f>
        <v>0</v>
      </c>
      <c r="BL659" s="20" t="s">
        <v>321</v>
      </c>
      <c r="BM659" s="226" t="s">
        <v>629</v>
      </c>
    </row>
    <row r="660" s="2" customFormat="1">
      <c r="A660" s="41"/>
      <c r="B660" s="42"/>
      <c r="C660" s="43"/>
      <c r="D660" s="228" t="s">
        <v>202</v>
      </c>
      <c r="E660" s="43"/>
      <c r="F660" s="229" t="s">
        <v>630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202</v>
      </c>
      <c r="AU660" s="20" t="s">
        <v>84</v>
      </c>
    </row>
    <row r="661" s="13" customFormat="1">
      <c r="A661" s="13"/>
      <c r="B661" s="233"/>
      <c r="C661" s="234"/>
      <c r="D661" s="235" t="s">
        <v>204</v>
      </c>
      <c r="E661" s="236" t="s">
        <v>19</v>
      </c>
      <c r="F661" s="237" t="s">
        <v>205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204</v>
      </c>
      <c r="AU661" s="243" t="s">
        <v>84</v>
      </c>
      <c r="AV661" s="13" t="s">
        <v>78</v>
      </c>
      <c r="AW661" s="13" t="s">
        <v>33</v>
      </c>
      <c r="AX661" s="13" t="s">
        <v>71</v>
      </c>
      <c r="AY661" s="243" t="s">
        <v>192</v>
      </c>
    </row>
    <row r="662" s="13" customFormat="1">
      <c r="A662" s="13"/>
      <c r="B662" s="233"/>
      <c r="C662" s="234"/>
      <c r="D662" s="235" t="s">
        <v>204</v>
      </c>
      <c r="E662" s="236" t="s">
        <v>19</v>
      </c>
      <c r="F662" s="237" t="s">
        <v>268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204</v>
      </c>
      <c r="AU662" s="243" t="s">
        <v>84</v>
      </c>
      <c r="AV662" s="13" t="s">
        <v>78</v>
      </c>
      <c r="AW662" s="13" t="s">
        <v>33</v>
      </c>
      <c r="AX662" s="13" t="s">
        <v>71</v>
      </c>
      <c r="AY662" s="243" t="s">
        <v>192</v>
      </c>
    </row>
    <row r="663" s="14" customFormat="1">
      <c r="A663" s="14"/>
      <c r="B663" s="244"/>
      <c r="C663" s="245"/>
      <c r="D663" s="235" t="s">
        <v>204</v>
      </c>
      <c r="E663" s="246" t="s">
        <v>19</v>
      </c>
      <c r="F663" s="247" t="s">
        <v>269</v>
      </c>
      <c r="G663" s="245"/>
      <c r="H663" s="248">
        <v>3.1699999999999999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204</v>
      </c>
      <c r="AU663" s="254" t="s">
        <v>84</v>
      </c>
      <c r="AV663" s="14" t="s">
        <v>84</v>
      </c>
      <c r="AW663" s="14" t="s">
        <v>33</v>
      </c>
      <c r="AX663" s="14" t="s">
        <v>71</v>
      </c>
      <c r="AY663" s="254" t="s">
        <v>192</v>
      </c>
    </row>
    <row r="664" s="13" customFormat="1">
      <c r="A664" s="13"/>
      <c r="B664" s="233"/>
      <c r="C664" s="234"/>
      <c r="D664" s="235" t="s">
        <v>204</v>
      </c>
      <c r="E664" s="236" t="s">
        <v>19</v>
      </c>
      <c r="F664" s="237" t="s">
        <v>585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204</v>
      </c>
      <c r="AU664" s="243" t="s">
        <v>84</v>
      </c>
      <c r="AV664" s="13" t="s">
        <v>78</v>
      </c>
      <c r="AW664" s="13" t="s">
        <v>33</v>
      </c>
      <c r="AX664" s="13" t="s">
        <v>71</v>
      </c>
      <c r="AY664" s="243" t="s">
        <v>192</v>
      </c>
    </row>
    <row r="665" s="14" customFormat="1">
      <c r="A665" s="14"/>
      <c r="B665" s="244"/>
      <c r="C665" s="245"/>
      <c r="D665" s="235" t="s">
        <v>204</v>
      </c>
      <c r="E665" s="246" t="s">
        <v>19</v>
      </c>
      <c r="F665" s="247" t="s">
        <v>586</v>
      </c>
      <c r="G665" s="245"/>
      <c r="H665" s="248">
        <v>1.0980000000000001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204</v>
      </c>
      <c r="AU665" s="254" t="s">
        <v>84</v>
      </c>
      <c r="AV665" s="14" t="s">
        <v>84</v>
      </c>
      <c r="AW665" s="14" t="s">
        <v>33</v>
      </c>
      <c r="AX665" s="14" t="s">
        <v>71</v>
      </c>
      <c r="AY665" s="254" t="s">
        <v>192</v>
      </c>
    </row>
    <row r="666" s="15" customFormat="1">
      <c r="A666" s="15"/>
      <c r="B666" s="255"/>
      <c r="C666" s="256"/>
      <c r="D666" s="235" t="s">
        <v>204</v>
      </c>
      <c r="E666" s="257" t="s">
        <v>19</v>
      </c>
      <c r="F666" s="258" t="s">
        <v>210</v>
      </c>
      <c r="G666" s="256"/>
      <c r="H666" s="259">
        <v>4.2679999999999998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204</v>
      </c>
      <c r="AU666" s="265" t="s">
        <v>84</v>
      </c>
      <c r="AV666" s="15" t="s">
        <v>200</v>
      </c>
      <c r="AW666" s="15" t="s">
        <v>33</v>
      </c>
      <c r="AX666" s="15" t="s">
        <v>78</v>
      </c>
      <c r="AY666" s="265" t="s">
        <v>192</v>
      </c>
    </row>
    <row r="667" s="2" customFormat="1" ht="16.5" customHeight="1">
      <c r="A667" s="41"/>
      <c r="B667" s="42"/>
      <c r="C667" s="215" t="s">
        <v>631</v>
      </c>
      <c r="D667" s="215" t="s">
        <v>195</v>
      </c>
      <c r="E667" s="216" t="s">
        <v>632</v>
      </c>
      <c r="F667" s="217" t="s">
        <v>633</v>
      </c>
      <c r="G667" s="218" t="s">
        <v>239</v>
      </c>
      <c r="H667" s="219">
        <v>3.1699999999999999</v>
      </c>
      <c r="I667" s="220"/>
      <c r="J667" s="221">
        <f>ROUND(I667*H667,2)</f>
        <v>0</v>
      </c>
      <c r="K667" s="217" t="s">
        <v>199</v>
      </c>
      <c r="L667" s="47"/>
      <c r="M667" s="222" t="s">
        <v>19</v>
      </c>
      <c r="N667" s="223" t="s">
        <v>43</v>
      </c>
      <c r="O667" s="87"/>
      <c r="P667" s="224">
        <f>O667*H667</f>
        <v>0</v>
      </c>
      <c r="Q667" s="224">
        <v>0.0015</v>
      </c>
      <c r="R667" s="224">
        <f>Q667*H667</f>
        <v>0.0047549999999999997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321</v>
      </c>
      <c r="AT667" s="226" t="s">
        <v>195</v>
      </c>
      <c r="AU667" s="226" t="s">
        <v>84</v>
      </c>
      <c r="AY667" s="20" t="s">
        <v>192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84</v>
      </c>
      <c r="BK667" s="227">
        <f>ROUND(I667*H667,2)</f>
        <v>0</v>
      </c>
      <c r="BL667" s="20" t="s">
        <v>321</v>
      </c>
      <c r="BM667" s="226" t="s">
        <v>634</v>
      </c>
    </row>
    <row r="668" s="2" customFormat="1">
      <c r="A668" s="41"/>
      <c r="B668" s="42"/>
      <c r="C668" s="43"/>
      <c r="D668" s="228" t="s">
        <v>202</v>
      </c>
      <c r="E668" s="43"/>
      <c r="F668" s="229" t="s">
        <v>635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202</v>
      </c>
      <c r="AU668" s="20" t="s">
        <v>84</v>
      </c>
    </row>
    <row r="669" s="13" customFormat="1">
      <c r="A669" s="13"/>
      <c r="B669" s="233"/>
      <c r="C669" s="234"/>
      <c r="D669" s="235" t="s">
        <v>204</v>
      </c>
      <c r="E669" s="236" t="s">
        <v>19</v>
      </c>
      <c r="F669" s="237" t="s">
        <v>205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204</v>
      </c>
      <c r="AU669" s="243" t="s">
        <v>84</v>
      </c>
      <c r="AV669" s="13" t="s">
        <v>78</v>
      </c>
      <c r="AW669" s="13" t="s">
        <v>33</v>
      </c>
      <c r="AX669" s="13" t="s">
        <v>71</v>
      </c>
      <c r="AY669" s="243" t="s">
        <v>192</v>
      </c>
    </row>
    <row r="670" s="13" customFormat="1">
      <c r="A670" s="13"/>
      <c r="B670" s="233"/>
      <c r="C670" s="234"/>
      <c r="D670" s="235" t="s">
        <v>204</v>
      </c>
      <c r="E670" s="236" t="s">
        <v>19</v>
      </c>
      <c r="F670" s="237" t="s">
        <v>268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204</v>
      </c>
      <c r="AU670" s="243" t="s">
        <v>84</v>
      </c>
      <c r="AV670" s="13" t="s">
        <v>78</v>
      </c>
      <c r="AW670" s="13" t="s">
        <v>33</v>
      </c>
      <c r="AX670" s="13" t="s">
        <v>71</v>
      </c>
      <c r="AY670" s="243" t="s">
        <v>192</v>
      </c>
    </row>
    <row r="671" s="14" customFormat="1">
      <c r="A671" s="14"/>
      <c r="B671" s="244"/>
      <c r="C671" s="245"/>
      <c r="D671" s="235" t="s">
        <v>204</v>
      </c>
      <c r="E671" s="246" t="s">
        <v>19</v>
      </c>
      <c r="F671" s="247" t="s">
        <v>269</v>
      </c>
      <c r="G671" s="245"/>
      <c r="H671" s="248">
        <v>3.1699999999999999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204</v>
      </c>
      <c r="AU671" s="254" t="s">
        <v>84</v>
      </c>
      <c r="AV671" s="14" t="s">
        <v>84</v>
      </c>
      <c r="AW671" s="14" t="s">
        <v>33</v>
      </c>
      <c r="AX671" s="14" t="s">
        <v>71</v>
      </c>
      <c r="AY671" s="254" t="s">
        <v>192</v>
      </c>
    </row>
    <row r="672" s="15" customFormat="1">
      <c r="A672" s="15"/>
      <c r="B672" s="255"/>
      <c r="C672" s="256"/>
      <c r="D672" s="235" t="s">
        <v>204</v>
      </c>
      <c r="E672" s="257" t="s">
        <v>19</v>
      </c>
      <c r="F672" s="258" t="s">
        <v>210</v>
      </c>
      <c r="G672" s="256"/>
      <c r="H672" s="259">
        <v>3.1699999999999999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204</v>
      </c>
      <c r="AU672" s="265" t="s">
        <v>84</v>
      </c>
      <c r="AV672" s="15" t="s">
        <v>200</v>
      </c>
      <c r="AW672" s="15" t="s">
        <v>33</v>
      </c>
      <c r="AX672" s="15" t="s">
        <v>78</v>
      </c>
      <c r="AY672" s="265" t="s">
        <v>192</v>
      </c>
    </row>
    <row r="673" s="2" customFormat="1" ht="16.5" customHeight="1">
      <c r="A673" s="41"/>
      <c r="B673" s="42"/>
      <c r="C673" s="215" t="s">
        <v>636</v>
      </c>
      <c r="D673" s="215" t="s">
        <v>195</v>
      </c>
      <c r="E673" s="216" t="s">
        <v>637</v>
      </c>
      <c r="F673" s="217" t="s">
        <v>638</v>
      </c>
      <c r="G673" s="218" t="s">
        <v>198</v>
      </c>
      <c r="H673" s="219">
        <v>9</v>
      </c>
      <c r="I673" s="220"/>
      <c r="J673" s="221">
        <f>ROUND(I673*H673,2)</f>
        <v>0</v>
      </c>
      <c r="K673" s="217" t="s">
        <v>199</v>
      </c>
      <c r="L673" s="47"/>
      <c r="M673" s="222" t="s">
        <v>19</v>
      </c>
      <c r="N673" s="223" t="s">
        <v>43</v>
      </c>
      <c r="O673" s="87"/>
      <c r="P673" s="224">
        <f>O673*H673</f>
        <v>0</v>
      </c>
      <c r="Q673" s="224">
        <v>0.00021000000000000001</v>
      </c>
      <c r="R673" s="224">
        <f>Q673*H673</f>
        <v>0.0018900000000000002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321</v>
      </c>
      <c r="AT673" s="226" t="s">
        <v>195</v>
      </c>
      <c r="AU673" s="226" t="s">
        <v>84</v>
      </c>
      <c r="AY673" s="20" t="s">
        <v>192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84</v>
      </c>
      <c r="BK673" s="227">
        <f>ROUND(I673*H673,2)</f>
        <v>0</v>
      </c>
      <c r="BL673" s="20" t="s">
        <v>321</v>
      </c>
      <c r="BM673" s="226" t="s">
        <v>639</v>
      </c>
    </row>
    <row r="674" s="2" customFormat="1">
      <c r="A674" s="41"/>
      <c r="B674" s="42"/>
      <c r="C674" s="43"/>
      <c r="D674" s="228" t="s">
        <v>202</v>
      </c>
      <c r="E674" s="43"/>
      <c r="F674" s="229" t="s">
        <v>640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202</v>
      </c>
      <c r="AU674" s="20" t="s">
        <v>84</v>
      </c>
    </row>
    <row r="675" s="13" customFormat="1">
      <c r="A675" s="13"/>
      <c r="B675" s="233"/>
      <c r="C675" s="234"/>
      <c r="D675" s="235" t="s">
        <v>204</v>
      </c>
      <c r="E675" s="236" t="s">
        <v>19</v>
      </c>
      <c r="F675" s="237" t="s">
        <v>205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204</v>
      </c>
      <c r="AU675" s="243" t="s">
        <v>84</v>
      </c>
      <c r="AV675" s="13" t="s">
        <v>78</v>
      </c>
      <c r="AW675" s="13" t="s">
        <v>33</v>
      </c>
      <c r="AX675" s="13" t="s">
        <v>71</v>
      </c>
      <c r="AY675" s="243" t="s">
        <v>192</v>
      </c>
    </row>
    <row r="676" s="13" customFormat="1">
      <c r="A676" s="13"/>
      <c r="B676" s="233"/>
      <c r="C676" s="234"/>
      <c r="D676" s="235" t="s">
        <v>204</v>
      </c>
      <c r="E676" s="236" t="s">
        <v>19</v>
      </c>
      <c r="F676" s="237" t="s">
        <v>268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204</v>
      </c>
      <c r="AU676" s="243" t="s">
        <v>84</v>
      </c>
      <c r="AV676" s="13" t="s">
        <v>78</v>
      </c>
      <c r="AW676" s="13" t="s">
        <v>33</v>
      </c>
      <c r="AX676" s="13" t="s">
        <v>71</v>
      </c>
      <c r="AY676" s="243" t="s">
        <v>192</v>
      </c>
    </row>
    <row r="677" s="14" customFormat="1">
      <c r="A677" s="14"/>
      <c r="B677" s="244"/>
      <c r="C677" s="245"/>
      <c r="D677" s="235" t="s">
        <v>204</v>
      </c>
      <c r="E677" s="246" t="s">
        <v>19</v>
      </c>
      <c r="F677" s="247" t="s">
        <v>263</v>
      </c>
      <c r="G677" s="245"/>
      <c r="H677" s="248">
        <v>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204</v>
      </c>
      <c r="AU677" s="254" t="s">
        <v>84</v>
      </c>
      <c r="AV677" s="14" t="s">
        <v>84</v>
      </c>
      <c r="AW677" s="14" t="s">
        <v>33</v>
      </c>
      <c r="AX677" s="14" t="s">
        <v>71</v>
      </c>
      <c r="AY677" s="254" t="s">
        <v>192</v>
      </c>
    </row>
    <row r="678" s="15" customFormat="1">
      <c r="A678" s="15"/>
      <c r="B678" s="255"/>
      <c r="C678" s="256"/>
      <c r="D678" s="235" t="s">
        <v>204</v>
      </c>
      <c r="E678" s="257" t="s">
        <v>19</v>
      </c>
      <c r="F678" s="258" t="s">
        <v>210</v>
      </c>
      <c r="G678" s="256"/>
      <c r="H678" s="259">
        <v>9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204</v>
      </c>
      <c r="AU678" s="265" t="s">
        <v>84</v>
      </c>
      <c r="AV678" s="15" t="s">
        <v>200</v>
      </c>
      <c r="AW678" s="15" t="s">
        <v>33</v>
      </c>
      <c r="AX678" s="15" t="s">
        <v>78</v>
      </c>
      <c r="AY678" s="265" t="s">
        <v>192</v>
      </c>
    </row>
    <row r="679" s="2" customFormat="1" ht="16.5" customHeight="1">
      <c r="A679" s="41"/>
      <c r="B679" s="42"/>
      <c r="C679" s="215" t="s">
        <v>641</v>
      </c>
      <c r="D679" s="215" t="s">
        <v>195</v>
      </c>
      <c r="E679" s="216" t="s">
        <v>642</v>
      </c>
      <c r="F679" s="217" t="s">
        <v>643</v>
      </c>
      <c r="G679" s="218" t="s">
        <v>198</v>
      </c>
      <c r="H679" s="219">
        <v>5</v>
      </c>
      <c r="I679" s="220"/>
      <c r="J679" s="221">
        <f>ROUND(I679*H679,2)</f>
        <v>0</v>
      </c>
      <c r="K679" s="217" t="s">
        <v>199</v>
      </c>
      <c r="L679" s="47"/>
      <c r="M679" s="222" t="s">
        <v>19</v>
      </c>
      <c r="N679" s="223" t="s">
        <v>43</v>
      </c>
      <c r="O679" s="87"/>
      <c r="P679" s="224">
        <f>O679*H679</f>
        <v>0</v>
      </c>
      <c r="Q679" s="224">
        <v>0.00020000000000000001</v>
      </c>
      <c r="R679" s="224">
        <f>Q679*H679</f>
        <v>0.001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321</v>
      </c>
      <c r="AT679" s="226" t="s">
        <v>195</v>
      </c>
      <c r="AU679" s="226" t="s">
        <v>84</v>
      </c>
      <c r="AY679" s="20" t="s">
        <v>192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84</v>
      </c>
      <c r="BK679" s="227">
        <f>ROUND(I679*H679,2)</f>
        <v>0</v>
      </c>
      <c r="BL679" s="20" t="s">
        <v>321</v>
      </c>
      <c r="BM679" s="226" t="s">
        <v>644</v>
      </c>
    </row>
    <row r="680" s="2" customFormat="1">
      <c r="A680" s="41"/>
      <c r="B680" s="42"/>
      <c r="C680" s="43"/>
      <c r="D680" s="228" t="s">
        <v>202</v>
      </c>
      <c r="E680" s="43"/>
      <c r="F680" s="229" t="s">
        <v>645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202</v>
      </c>
      <c r="AU680" s="20" t="s">
        <v>84</v>
      </c>
    </row>
    <row r="681" s="13" customFormat="1">
      <c r="A681" s="13"/>
      <c r="B681" s="233"/>
      <c r="C681" s="234"/>
      <c r="D681" s="235" t="s">
        <v>204</v>
      </c>
      <c r="E681" s="236" t="s">
        <v>19</v>
      </c>
      <c r="F681" s="237" t="s">
        <v>205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204</v>
      </c>
      <c r="AU681" s="243" t="s">
        <v>84</v>
      </c>
      <c r="AV681" s="13" t="s">
        <v>78</v>
      </c>
      <c r="AW681" s="13" t="s">
        <v>33</v>
      </c>
      <c r="AX681" s="13" t="s">
        <v>71</v>
      </c>
      <c r="AY681" s="243" t="s">
        <v>192</v>
      </c>
    </row>
    <row r="682" s="13" customFormat="1">
      <c r="A682" s="13"/>
      <c r="B682" s="233"/>
      <c r="C682" s="234"/>
      <c r="D682" s="235" t="s">
        <v>204</v>
      </c>
      <c r="E682" s="236" t="s">
        <v>19</v>
      </c>
      <c r="F682" s="237" t="s">
        <v>268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204</v>
      </c>
      <c r="AU682" s="243" t="s">
        <v>84</v>
      </c>
      <c r="AV682" s="13" t="s">
        <v>78</v>
      </c>
      <c r="AW682" s="13" t="s">
        <v>33</v>
      </c>
      <c r="AX682" s="13" t="s">
        <v>71</v>
      </c>
      <c r="AY682" s="243" t="s">
        <v>192</v>
      </c>
    </row>
    <row r="683" s="14" customFormat="1">
      <c r="A683" s="14"/>
      <c r="B683" s="244"/>
      <c r="C683" s="245"/>
      <c r="D683" s="235" t="s">
        <v>204</v>
      </c>
      <c r="E683" s="246" t="s">
        <v>19</v>
      </c>
      <c r="F683" s="247" t="s">
        <v>232</v>
      </c>
      <c r="G683" s="245"/>
      <c r="H683" s="248">
        <v>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204</v>
      </c>
      <c r="AU683" s="254" t="s">
        <v>84</v>
      </c>
      <c r="AV683" s="14" t="s">
        <v>84</v>
      </c>
      <c r="AW683" s="14" t="s">
        <v>33</v>
      </c>
      <c r="AX683" s="14" t="s">
        <v>71</v>
      </c>
      <c r="AY683" s="254" t="s">
        <v>192</v>
      </c>
    </row>
    <row r="684" s="15" customFormat="1">
      <c r="A684" s="15"/>
      <c r="B684" s="255"/>
      <c r="C684" s="256"/>
      <c r="D684" s="235" t="s">
        <v>204</v>
      </c>
      <c r="E684" s="257" t="s">
        <v>19</v>
      </c>
      <c r="F684" s="258" t="s">
        <v>210</v>
      </c>
      <c r="G684" s="256"/>
      <c r="H684" s="259">
        <v>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204</v>
      </c>
      <c r="AU684" s="265" t="s">
        <v>84</v>
      </c>
      <c r="AV684" s="15" t="s">
        <v>200</v>
      </c>
      <c r="AW684" s="15" t="s">
        <v>33</v>
      </c>
      <c r="AX684" s="15" t="s">
        <v>78</v>
      </c>
      <c r="AY684" s="265" t="s">
        <v>192</v>
      </c>
    </row>
    <row r="685" s="2" customFormat="1" ht="16.5" customHeight="1">
      <c r="A685" s="41"/>
      <c r="B685" s="42"/>
      <c r="C685" s="215" t="s">
        <v>646</v>
      </c>
      <c r="D685" s="215" t="s">
        <v>195</v>
      </c>
      <c r="E685" s="216" t="s">
        <v>647</v>
      </c>
      <c r="F685" s="217" t="s">
        <v>648</v>
      </c>
      <c r="G685" s="218" t="s">
        <v>214</v>
      </c>
      <c r="H685" s="219">
        <v>8.8949999999999996</v>
      </c>
      <c r="I685" s="220"/>
      <c r="J685" s="221">
        <f>ROUND(I685*H685,2)</f>
        <v>0</v>
      </c>
      <c r="K685" s="217" t="s">
        <v>199</v>
      </c>
      <c r="L685" s="47"/>
      <c r="M685" s="222" t="s">
        <v>19</v>
      </c>
      <c r="N685" s="223" t="s">
        <v>43</v>
      </c>
      <c r="O685" s="87"/>
      <c r="P685" s="224">
        <f>O685*H685</f>
        <v>0</v>
      </c>
      <c r="Q685" s="224">
        <v>0.00142</v>
      </c>
      <c r="R685" s="224">
        <f>Q685*H685</f>
        <v>0.012630900000000001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321</v>
      </c>
      <c r="AT685" s="226" t="s">
        <v>195</v>
      </c>
      <c r="AU685" s="226" t="s">
        <v>84</v>
      </c>
      <c r="AY685" s="20" t="s">
        <v>192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84</v>
      </c>
      <c r="BK685" s="227">
        <f>ROUND(I685*H685,2)</f>
        <v>0</v>
      </c>
      <c r="BL685" s="20" t="s">
        <v>321</v>
      </c>
      <c r="BM685" s="226" t="s">
        <v>649</v>
      </c>
    </row>
    <row r="686" s="2" customFormat="1">
      <c r="A686" s="41"/>
      <c r="B686" s="42"/>
      <c r="C686" s="43"/>
      <c r="D686" s="228" t="s">
        <v>202</v>
      </c>
      <c r="E686" s="43"/>
      <c r="F686" s="229" t="s">
        <v>650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202</v>
      </c>
      <c r="AU686" s="20" t="s">
        <v>84</v>
      </c>
    </row>
    <row r="687" s="13" customFormat="1">
      <c r="A687" s="13"/>
      <c r="B687" s="233"/>
      <c r="C687" s="234"/>
      <c r="D687" s="235" t="s">
        <v>204</v>
      </c>
      <c r="E687" s="236" t="s">
        <v>19</v>
      </c>
      <c r="F687" s="237" t="s">
        <v>205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204</v>
      </c>
      <c r="AU687" s="243" t="s">
        <v>84</v>
      </c>
      <c r="AV687" s="13" t="s">
        <v>78</v>
      </c>
      <c r="AW687" s="13" t="s">
        <v>33</v>
      </c>
      <c r="AX687" s="13" t="s">
        <v>71</v>
      </c>
      <c r="AY687" s="243" t="s">
        <v>192</v>
      </c>
    </row>
    <row r="688" s="13" customFormat="1">
      <c r="A688" s="13"/>
      <c r="B688" s="233"/>
      <c r="C688" s="234"/>
      <c r="D688" s="235" t="s">
        <v>204</v>
      </c>
      <c r="E688" s="236" t="s">
        <v>19</v>
      </c>
      <c r="F688" s="237" t="s">
        <v>268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204</v>
      </c>
      <c r="AU688" s="243" t="s">
        <v>84</v>
      </c>
      <c r="AV688" s="13" t="s">
        <v>78</v>
      </c>
      <c r="AW688" s="13" t="s">
        <v>33</v>
      </c>
      <c r="AX688" s="13" t="s">
        <v>71</v>
      </c>
      <c r="AY688" s="243" t="s">
        <v>192</v>
      </c>
    </row>
    <row r="689" s="14" customFormat="1">
      <c r="A689" s="14"/>
      <c r="B689" s="244"/>
      <c r="C689" s="245"/>
      <c r="D689" s="235" t="s">
        <v>204</v>
      </c>
      <c r="E689" s="246" t="s">
        <v>19</v>
      </c>
      <c r="F689" s="247" t="s">
        <v>651</v>
      </c>
      <c r="G689" s="245"/>
      <c r="H689" s="248">
        <v>6.4050000000000002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204</v>
      </c>
      <c r="AU689" s="254" t="s">
        <v>84</v>
      </c>
      <c r="AV689" s="14" t="s">
        <v>84</v>
      </c>
      <c r="AW689" s="14" t="s">
        <v>33</v>
      </c>
      <c r="AX689" s="14" t="s">
        <v>71</v>
      </c>
      <c r="AY689" s="254" t="s">
        <v>192</v>
      </c>
    </row>
    <row r="690" s="14" customFormat="1">
      <c r="A690" s="14"/>
      <c r="B690" s="244"/>
      <c r="C690" s="245"/>
      <c r="D690" s="235" t="s">
        <v>204</v>
      </c>
      <c r="E690" s="246" t="s">
        <v>19</v>
      </c>
      <c r="F690" s="247" t="s">
        <v>652</v>
      </c>
      <c r="G690" s="245"/>
      <c r="H690" s="248">
        <v>2.4900000000000002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204</v>
      </c>
      <c r="AU690" s="254" t="s">
        <v>84</v>
      </c>
      <c r="AV690" s="14" t="s">
        <v>84</v>
      </c>
      <c r="AW690" s="14" t="s">
        <v>33</v>
      </c>
      <c r="AX690" s="14" t="s">
        <v>71</v>
      </c>
      <c r="AY690" s="254" t="s">
        <v>192</v>
      </c>
    </row>
    <row r="691" s="15" customFormat="1">
      <c r="A691" s="15"/>
      <c r="B691" s="255"/>
      <c r="C691" s="256"/>
      <c r="D691" s="235" t="s">
        <v>204</v>
      </c>
      <c r="E691" s="257" t="s">
        <v>19</v>
      </c>
      <c r="F691" s="258" t="s">
        <v>210</v>
      </c>
      <c r="G691" s="256"/>
      <c r="H691" s="259">
        <v>8.8949999999999996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204</v>
      </c>
      <c r="AU691" s="265" t="s">
        <v>84</v>
      </c>
      <c r="AV691" s="15" t="s">
        <v>200</v>
      </c>
      <c r="AW691" s="15" t="s">
        <v>33</v>
      </c>
      <c r="AX691" s="15" t="s">
        <v>78</v>
      </c>
      <c r="AY691" s="265" t="s">
        <v>192</v>
      </c>
    </row>
    <row r="692" s="2" customFormat="1" ht="24.15" customHeight="1">
      <c r="A692" s="41"/>
      <c r="B692" s="42"/>
      <c r="C692" s="215" t="s">
        <v>653</v>
      </c>
      <c r="D692" s="215" t="s">
        <v>195</v>
      </c>
      <c r="E692" s="216" t="s">
        <v>654</v>
      </c>
      <c r="F692" s="217" t="s">
        <v>655</v>
      </c>
      <c r="G692" s="218" t="s">
        <v>226</v>
      </c>
      <c r="H692" s="219">
        <v>0.20300000000000001</v>
      </c>
      <c r="I692" s="220"/>
      <c r="J692" s="221">
        <f>ROUND(I692*H692,2)</f>
        <v>0</v>
      </c>
      <c r="K692" s="217" t="s">
        <v>199</v>
      </c>
      <c r="L692" s="47"/>
      <c r="M692" s="222" t="s">
        <v>19</v>
      </c>
      <c r="N692" s="223" t="s">
        <v>43</v>
      </c>
      <c r="O692" s="87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321</v>
      </c>
      <c r="AT692" s="226" t="s">
        <v>195</v>
      </c>
      <c r="AU692" s="226" t="s">
        <v>84</v>
      </c>
      <c r="AY692" s="20" t="s">
        <v>192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84</v>
      </c>
      <c r="BK692" s="227">
        <f>ROUND(I692*H692,2)</f>
        <v>0</v>
      </c>
      <c r="BL692" s="20" t="s">
        <v>321</v>
      </c>
      <c r="BM692" s="226" t="s">
        <v>656</v>
      </c>
    </row>
    <row r="693" s="2" customFormat="1">
      <c r="A693" s="41"/>
      <c r="B693" s="42"/>
      <c r="C693" s="43"/>
      <c r="D693" s="228" t="s">
        <v>202</v>
      </c>
      <c r="E693" s="43"/>
      <c r="F693" s="229" t="s">
        <v>657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202</v>
      </c>
      <c r="AU693" s="20" t="s">
        <v>84</v>
      </c>
    </row>
    <row r="694" s="12" customFormat="1" ht="22.8" customHeight="1">
      <c r="A694" s="12"/>
      <c r="B694" s="199"/>
      <c r="C694" s="200"/>
      <c r="D694" s="201" t="s">
        <v>70</v>
      </c>
      <c r="E694" s="213" t="s">
        <v>658</v>
      </c>
      <c r="F694" s="213" t="s">
        <v>659</v>
      </c>
      <c r="G694" s="200"/>
      <c r="H694" s="200"/>
      <c r="I694" s="203"/>
      <c r="J694" s="214">
        <f>BK694</f>
        <v>0</v>
      </c>
      <c r="K694" s="200"/>
      <c r="L694" s="205"/>
      <c r="M694" s="206"/>
      <c r="N694" s="207"/>
      <c r="O694" s="207"/>
      <c r="P694" s="208">
        <f>SUM(P695:P861)</f>
        <v>0</v>
      </c>
      <c r="Q694" s="207"/>
      <c r="R694" s="208">
        <f>SUM(R695:R861)</f>
        <v>0.53446157000000016</v>
      </c>
      <c r="S694" s="207"/>
      <c r="T694" s="209">
        <f>SUM(T695:T861)</f>
        <v>0.099082500000000004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0" t="s">
        <v>84</v>
      </c>
      <c r="AT694" s="211" t="s">
        <v>70</v>
      </c>
      <c r="AU694" s="211" t="s">
        <v>78</v>
      </c>
      <c r="AY694" s="210" t="s">
        <v>192</v>
      </c>
      <c r="BK694" s="212">
        <f>SUM(BK695:BK861)</f>
        <v>0</v>
      </c>
    </row>
    <row r="695" s="2" customFormat="1" ht="24.15" customHeight="1">
      <c r="A695" s="41"/>
      <c r="B695" s="42"/>
      <c r="C695" s="215" t="s">
        <v>660</v>
      </c>
      <c r="D695" s="215" t="s">
        <v>195</v>
      </c>
      <c r="E695" s="216" t="s">
        <v>661</v>
      </c>
      <c r="F695" s="217" t="s">
        <v>662</v>
      </c>
      <c r="G695" s="218" t="s">
        <v>239</v>
      </c>
      <c r="H695" s="219">
        <v>36.003999999999998</v>
      </c>
      <c r="I695" s="220"/>
      <c r="J695" s="221">
        <f>ROUND(I695*H695,2)</f>
        <v>0</v>
      </c>
      <c r="K695" s="217" t="s">
        <v>199</v>
      </c>
      <c r="L695" s="47"/>
      <c r="M695" s="222" t="s">
        <v>19</v>
      </c>
      <c r="N695" s="223" t="s">
        <v>43</v>
      </c>
      <c r="O695" s="87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6" t="s">
        <v>321</v>
      </c>
      <c r="AT695" s="226" t="s">
        <v>195</v>
      </c>
      <c r="AU695" s="226" t="s">
        <v>84</v>
      </c>
      <c r="AY695" s="20" t="s">
        <v>192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0" t="s">
        <v>84</v>
      </c>
      <c r="BK695" s="227">
        <f>ROUND(I695*H695,2)</f>
        <v>0</v>
      </c>
      <c r="BL695" s="20" t="s">
        <v>321</v>
      </c>
      <c r="BM695" s="226" t="s">
        <v>663</v>
      </c>
    </row>
    <row r="696" s="2" customFormat="1">
      <c r="A696" s="41"/>
      <c r="B696" s="42"/>
      <c r="C696" s="43"/>
      <c r="D696" s="228" t="s">
        <v>202</v>
      </c>
      <c r="E696" s="43"/>
      <c r="F696" s="229" t="s">
        <v>664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202</v>
      </c>
      <c r="AU696" s="20" t="s">
        <v>84</v>
      </c>
    </row>
    <row r="697" s="13" customFormat="1">
      <c r="A697" s="13"/>
      <c r="B697" s="233"/>
      <c r="C697" s="234"/>
      <c r="D697" s="235" t="s">
        <v>204</v>
      </c>
      <c r="E697" s="236" t="s">
        <v>19</v>
      </c>
      <c r="F697" s="237" t="s">
        <v>205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204</v>
      </c>
      <c r="AU697" s="243" t="s">
        <v>84</v>
      </c>
      <c r="AV697" s="13" t="s">
        <v>78</v>
      </c>
      <c r="AW697" s="13" t="s">
        <v>33</v>
      </c>
      <c r="AX697" s="13" t="s">
        <v>71</v>
      </c>
      <c r="AY697" s="243" t="s">
        <v>192</v>
      </c>
    </row>
    <row r="698" s="13" customFormat="1">
      <c r="A698" s="13"/>
      <c r="B698" s="233"/>
      <c r="C698" s="234"/>
      <c r="D698" s="235" t="s">
        <v>204</v>
      </c>
      <c r="E698" s="236" t="s">
        <v>19</v>
      </c>
      <c r="F698" s="237" t="s">
        <v>280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204</v>
      </c>
      <c r="AU698" s="243" t="s">
        <v>84</v>
      </c>
      <c r="AV698" s="13" t="s">
        <v>78</v>
      </c>
      <c r="AW698" s="13" t="s">
        <v>33</v>
      </c>
      <c r="AX698" s="13" t="s">
        <v>71</v>
      </c>
      <c r="AY698" s="243" t="s">
        <v>192</v>
      </c>
    </row>
    <row r="699" s="14" customFormat="1">
      <c r="A699" s="14"/>
      <c r="B699" s="244"/>
      <c r="C699" s="245"/>
      <c r="D699" s="235" t="s">
        <v>204</v>
      </c>
      <c r="E699" s="246" t="s">
        <v>19</v>
      </c>
      <c r="F699" s="247" t="s">
        <v>281</v>
      </c>
      <c r="G699" s="245"/>
      <c r="H699" s="248">
        <v>2.6699999999999999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204</v>
      </c>
      <c r="AU699" s="254" t="s">
        <v>84</v>
      </c>
      <c r="AV699" s="14" t="s">
        <v>84</v>
      </c>
      <c r="AW699" s="14" t="s">
        <v>33</v>
      </c>
      <c r="AX699" s="14" t="s">
        <v>71</v>
      </c>
      <c r="AY699" s="254" t="s">
        <v>192</v>
      </c>
    </row>
    <row r="700" s="14" customFormat="1">
      <c r="A700" s="14"/>
      <c r="B700" s="244"/>
      <c r="C700" s="245"/>
      <c r="D700" s="235" t="s">
        <v>204</v>
      </c>
      <c r="E700" s="246" t="s">
        <v>19</v>
      </c>
      <c r="F700" s="247" t="s">
        <v>1364</v>
      </c>
      <c r="G700" s="245"/>
      <c r="H700" s="248">
        <v>2.2610000000000001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204</v>
      </c>
      <c r="AU700" s="254" t="s">
        <v>84</v>
      </c>
      <c r="AV700" s="14" t="s">
        <v>84</v>
      </c>
      <c r="AW700" s="14" t="s">
        <v>33</v>
      </c>
      <c r="AX700" s="14" t="s">
        <v>71</v>
      </c>
      <c r="AY700" s="254" t="s">
        <v>192</v>
      </c>
    </row>
    <row r="701" s="13" customFormat="1">
      <c r="A701" s="13"/>
      <c r="B701" s="233"/>
      <c r="C701" s="234"/>
      <c r="D701" s="235" t="s">
        <v>204</v>
      </c>
      <c r="E701" s="236" t="s">
        <v>19</v>
      </c>
      <c r="F701" s="237" t="s">
        <v>282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204</v>
      </c>
      <c r="AU701" s="243" t="s">
        <v>84</v>
      </c>
      <c r="AV701" s="13" t="s">
        <v>78</v>
      </c>
      <c r="AW701" s="13" t="s">
        <v>33</v>
      </c>
      <c r="AX701" s="13" t="s">
        <v>71</v>
      </c>
      <c r="AY701" s="243" t="s">
        <v>192</v>
      </c>
    </row>
    <row r="702" s="14" customFormat="1">
      <c r="A702" s="14"/>
      <c r="B702" s="244"/>
      <c r="C702" s="245"/>
      <c r="D702" s="235" t="s">
        <v>204</v>
      </c>
      <c r="E702" s="246" t="s">
        <v>19</v>
      </c>
      <c r="F702" s="247" t="s">
        <v>283</v>
      </c>
      <c r="G702" s="245"/>
      <c r="H702" s="248">
        <v>13.079000000000001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204</v>
      </c>
      <c r="AU702" s="254" t="s">
        <v>84</v>
      </c>
      <c r="AV702" s="14" t="s">
        <v>84</v>
      </c>
      <c r="AW702" s="14" t="s">
        <v>33</v>
      </c>
      <c r="AX702" s="14" t="s">
        <v>71</v>
      </c>
      <c r="AY702" s="254" t="s">
        <v>192</v>
      </c>
    </row>
    <row r="703" s="14" customFormat="1">
      <c r="A703" s="14"/>
      <c r="B703" s="244"/>
      <c r="C703" s="245"/>
      <c r="D703" s="235" t="s">
        <v>204</v>
      </c>
      <c r="E703" s="246" t="s">
        <v>19</v>
      </c>
      <c r="F703" s="247" t="s">
        <v>665</v>
      </c>
      <c r="G703" s="245"/>
      <c r="H703" s="248">
        <v>-0.54900000000000004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204</v>
      </c>
      <c r="AU703" s="254" t="s">
        <v>84</v>
      </c>
      <c r="AV703" s="14" t="s">
        <v>84</v>
      </c>
      <c r="AW703" s="14" t="s">
        <v>33</v>
      </c>
      <c r="AX703" s="14" t="s">
        <v>71</v>
      </c>
      <c r="AY703" s="254" t="s">
        <v>192</v>
      </c>
    </row>
    <row r="704" s="13" customFormat="1">
      <c r="A704" s="13"/>
      <c r="B704" s="233"/>
      <c r="C704" s="234"/>
      <c r="D704" s="235" t="s">
        <v>204</v>
      </c>
      <c r="E704" s="236" t="s">
        <v>19</v>
      </c>
      <c r="F704" s="237" t="s">
        <v>1365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204</v>
      </c>
      <c r="AU704" s="243" t="s">
        <v>84</v>
      </c>
      <c r="AV704" s="13" t="s">
        <v>78</v>
      </c>
      <c r="AW704" s="13" t="s">
        <v>33</v>
      </c>
      <c r="AX704" s="13" t="s">
        <v>71</v>
      </c>
      <c r="AY704" s="243" t="s">
        <v>192</v>
      </c>
    </row>
    <row r="705" s="14" customFormat="1">
      <c r="A705" s="14"/>
      <c r="B705" s="244"/>
      <c r="C705" s="245"/>
      <c r="D705" s="235" t="s">
        <v>204</v>
      </c>
      <c r="E705" s="246" t="s">
        <v>19</v>
      </c>
      <c r="F705" s="247" t="s">
        <v>1366</v>
      </c>
      <c r="G705" s="245"/>
      <c r="H705" s="248">
        <v>16.309000000000001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204</v>
      </c>
      <c r="AU705" s="254" t="s">
        <v>84</v>
      </c>
      <c r="AV705" s="14" t="s">
        <v>84</v>
      </c>
      <c r="AW705" s="14" t="s">
        <v>33</v>
      </c>
      <c r="AX705" s="14" t="s">
        <v>71</v>
      </c>
      <c r="AY705" s="254" t="s">
        <v>192</v>
      </c>
    </row>
    <row r="706" s="13" customFormat="1">
      <c r="A706" s="13"/>
      <c r="B706" s="233"/>
      <c r="C706" s="234"/>
      <c r="D706" s="235" t="s">
        <v>204</v>
      </c>
      <c r="E706" s="236" t="s">
        <v>19</v>
      </c>
      <c r="F706" s="237" t="s">
        <v>1367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204</v>
      </c>
      <c r="AU706" s="243" t="s">
        <v>84</v>
      </c>
      <c r="AV706" s="13" t="s">
        <v>78</v>
      </c>
      <c r="AW706" s="13" t="s">
        <v>33</v>
      </c>
      <c r="AX706" s="13" t="s">
        <v>71</v>
      </c>
      <c r="AY706" s="243" t="s">
        <v>192</v>
      </c>
    </row>
    <row r="707" s="14" customFormat="1">
      <c r="A707" s="14"/>
      <c r="B707" s="244"/>
      <c r="C707" s="245"/>
      <c r="D707" s="235" t="s">
        <v>204</v>
      </c>
      <c r="E707" s="246" t="s">
        <v>19</v>
      </c>
      <c r="F707" s="247" t="s">
        <v>1368</v>
      </c>
      <c r="G707" s="245"/>
      <c r="H707" s="248">
        <v>2.234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204</v>
      </c>
      <c r="AU707" s="254" t="s">
        <v>84</v>
      </c>
      <c r="AV707" s="14" t="s">
        <v>84</v>
      </c>
      <c r="AW707" s="14" t="s">
        <v>33</v>
      </c>
      <c r="AX707" s="14" t="s">
        <v>71</v>
      </c>
      <c r="AY707" s="254" t="s">
        <v>192</v>
      </c>
    </row>
    <row r="708" s="15" customFormat="1">
      <c r="A708" s="15"/>
      <c r="B708" s="255"/>
      <c r="C708" s="256"/>
      <c r="D708" s="235" t="s">
        <v>204</v>
      </c>
      <c r="E708" s="257" t="s">
        <v>19</v>
      </c>
      <c r="F708" s="258" t="s">
        <v>210</v>
      </c>
      <c r="G708" s="256"/>
      <c r="H708" s="259">
        <v>36.004000000000005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204</v>
      </c>
      <c r="AU708" s="265" t="s">
        <v>84</v>
      </c>
      <c r="AV708" s="15" t="s">
        <v>200</v>
      </c>
      <c r="AW708" s="15" t="s">
        <v>33</v>
      </c>
      <c r="AX708" s="15" t="s">
        <v>78</v>
      </c>
      <c r="AY708" s="265" t="s">
        <v>192</v>
      </c>
    </row>
    <row r="709" s="2" customFormat="1" ht="16.5" customHeight="1">
      <c r="A709" s="41"/>
      <c r="B709" s="42"/>
      <c r="C709" s="215" t="s">
        <v>666</v>
      </c>
      <c r="D709" s="215" t="s">
        <v>195</v>
      </c>
      <c r="E709" s="216" t="s">
        <v>667</v>
      </c>
      <c r="F709" s="217" t="s">
        <v>668</v>
      </c>
      <c r="G709" s="218" t="s">
        <v>239</v>
      </c>
      <c r="H709" s="219">
        <v>36.003999999999998</v>
      </c>
      <c r="I709" s="220"/>
      <c r="J709" s="221">
        <f>ROUND(I709*H709,2)</f>
        <v>0</v>
      </c>
      <c r="K709" s="217" t="s">
        <v>199</v>
      </c>
      <c r="L709" s="47"/>
      <c r="M709" s="222" t="s">
        <v>19</v>
      </c>
      <c r="N709" s="223" t="s">
        <v>43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321</v>
      </c>
      <c r="AT709" s="226" t="s">
        <v>195</v>
      </c>
      <c r="AU709" s="226" t="s">
        <v>84</v>
      </c>
      <c r="AY709" s="20" t="s">
        <v>192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84</v>
      </c>
      <c r="BK709" s="227">
        <f>ROUND(I709*H709,2)</f>
        <v>0</v>
      </c>
      <c r="BL709" s="20" t="s">
        <v>321</v>
      </c>
      <c r="BM709" s="226" t="s">
        <v>669</v>
      </c>
    </row>
    <row r="710" s="2" customFormat="1">
      <c r="A710" s="41"/>
      <c r="B710" s="42"/>
      <c r="C710" s="43"/>
      <c r="D710" s="228" t="s">
        <v>202</v>
      </c>
      <c r="E710" s="43"/>
      <c r="F710" s="229" t="s">
        <v>670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202</v>
      </c>
      <c r="AU710" s="20" t="s">
        <v>84</v>
      </c>
    </row>
    <row r="711" s="13" customFormat="1">
      <c r="A711" s="13"/>
      <c r="B711" s="233"/>
      <c r="C711" s="234"/>
      <c r="D711" s="235" t="s">
        <v>204</v>
      </c>
      <c r="E711" s="236" t="s">
        <v>19</v>
      </c>
      <c r="F711" s="237" t="s">
        <v>205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204</v>
      </c>
      <c r="AU711" s="243" t="s">
        <v>84</v>
      </c>
      <c r="AV711" s="13" t="s">
        <v>78</v>
      </c>
      <c r="AW711" s="13" t="s">
        <v>33</v>
      </c>
      <c r="AX711" s="13" t="s">
        <v>71</v>
      </c>
      <c r="AY711" s="243" t="s">
        <v>192</v>
      </c>
    </row>
    <row r="712" s="13" customFormat="1">
      <c r="A712" s="13"/>
      <c r="B712" s="233"/>
      <c r="C712" s="234"/>
      <c r="D712" s="235" t="s">
        <v>204</v>
      </c>
      <c r="E712" s="236" t="s">
        <v>19</v>
      </c>
      <c r="F712" s="237" t="s">
        <v>280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204</v>
      </c>
      <c r="AU712" s="243" t="s">
        <v>84</v>
      </c>
      <c r="AV712" s="13" t="s">
        <v>78</v>
      </c>
      <c r="AW712" s="13" t="s">
        <v>33</v>
      </c>
      <c r="AX712" s="13" t="s">
        <v>71</v>
      </c>
      <c r="AY712" s="243" t="s">
        <v>192</v>
      </c>
    </row>
    <row r="713" s="14" customFormat="1">
      <c r="A713" s="14"/>
      <c r="B713" s="244"/>
      <c r="C713" s="245"/>
      <c r="D713" s="235" t="s">
        <v>204</v>
      </c>
      <c r="E713" s="246" t="s">
        <v>19</v>
      </c>
      <c r="F713" s="247" t="s">
        <v>281</v>
      </c>
      <c r="G713" s="245"/>
      <c r="H713" s="248">
        <v>2.6699999999999999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204</v>
      </c>
      <c r="AU713" s="254" t="s">
        <v>84</v>
      </c>
      <c r="AV713" s="14" t="s">
        <v>84</v>
      </c>
      <c r="AW713" s="14" t="s">
        <v>33</v>
      </c>
      <c r="AX713" s="14" t="s">
        <v>71</v>
      </c>
      <c r="AY713" s="254" t="s">
        <v>192</v>
      </c>
    </row>
    <row r="714" s="14" customFormat="1">
      <c r="A714" s="14"/>
      <c r="B714" s="244"/>
      <c r="C714" s="245"/>
      <c r="D714" s="235" t="s">
        <v>204</v>
      </c>
      <c r="E714" s="246" t="s">
        <v>19</v>
      </c>
      <c r="F714" s="247" t="s">
        <v>1364</v>
      </c>
      <c r="G714" s="245"/>
      <c r="H714" s="248">
        <v>2.2610000000000001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204</v>
      </c>
      <c r="AU714" s="254" t="s">
        <v>84</v>
      </c>
      <c r="AV714" s="14" t="s">
        <v>84</v>
      </c>
      <c r="AW714" s="14" t="s">
        <v>33</v>
      </c>
      <c r="AX714" s="14" t="s">
        <v>71</v>
      </c>
      <c r="AY714" s="254" t="s">
        <v>192</v>
      </c>
    </row>
    <row r="715" s="13" customFormat="1">
      <c r="A715" s="13"/>
      <c r="B715" s="233"/>
      <c r="C715" s="234"/>
      <c r="D715" s="235" t="s">
        <v>204</v>
      </c>
      <c r="E715" s="236" t="s">
        <v>19</v>
      </c>
      <c r="F715" s="237" t="s">
        <v>282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204</v>
      </c>
      <c r="AU715" s="243" t="s">
        <v>84</v>
      </c>
      <c r="AV715" s="13" t="s">
        <v>78</v>
      </c>
      <c r="AW715" s="13" t="s">
        <v>33</v>
      </c>
      <c r="AX715" s="13" t="s">
        <v>71</v>
      </c>
      <c r="AY715" s="243" t="s">
        <v>192</v>
      </c>
    </row>
    <row r="716" s="14" customFormat="1">
      <c r="A716" s="14"/>
      <c r="B716" s="244"/>
      <c r="C716" s="245"/>
      <c r="D716" s="235" t="s">
        <v>204</v>
      </c>
      <c r="E716" s="246" t="s">
        <v>19</v>
      </c>
      <c r="F716" s="247" t="s">
        <v>283</v>
      </c>
      <c r="G716" s="245"/>
      <c r="H716" s="248">
        <v>13.079000000000001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204</v>
      </c>
      <c r="AU716" s="254" t="s">
        <v>84</v>
      </c>
      <c r="AV716" s="14" t="s">
        <v>84</v>
      </c>
      <c r="AW716" s="14" t="s">
        <v>33</v>
      </c>
      <c r="AX716" s="14" t="s">
        <v>71</v>
      </c>
      <c r="AY716" s="254" t="s">
        <v>192</v>
      </c>
    </row>
    <row r="717" s="14" customFormat="1">
      <c r="A717" s="14"/>
      <c r="B717" s="244"/>
      <c r="C717" s="245"/>
      <c r="D717" s="235" t="s">
        <v>204</v>
      </c>
      <c r="E717" s="246" t="s">
        <v>19</v>
      </c>
      <c r="F717" s="247" t="s">
        <v>665</v>
      </c>
      <c r="G717" s="245"/>
      <c r="H717" s="248">
        <v>-0.54900000000000004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204</v>
      </c>
      <c r="AU717" s="254" t="s">
        <v>84</v>
      </c>
      <c r="AV717" s="14" t="s">
        <v>84</v>
      </c>
      <c r="AW717" s="14" t="s">
        <v>33</v>
      </c>
      <c r="AX717" s="14" t="s">
        <v>71</v>
      </c>
      <c r="AY717" s="254" t="s">
        <v>192</v>
      </c>
    </row>
    <row r="718" s="13" customFormat="1">
      <c r="A718" s="13"/>
      <c r="B718" s="233"/>
      <c r="C718" s="234"/>
      <c r="D718" s="235" t="s">
        <v>204</v>
      </c>
      <c r="E718" s="236" t="s">
        <v>19</v>
      </c>
      <c r="F718" s="237" t="s">
        <v>1365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204</v>
      </c>
      <c r="AU718" s="243" t="s">
        <v>84</v>
      </c>
      <c r="AV718" s="13" t="s">
        <v>78</v>
      </c>
      <c r="AW718" s="13" t="s">
        <v>33</v>
      </c>
      <c r="AX718" s="13" t="s">
        <v>71</v>
      </c>
      <c r="AY718" s="243" t="s">
        <v>192</v>
      </c>
    </row>
    <row r="719" s="14" customFormat="1">
      <c r="A719" s="14"/>
      <c r="B719" s="244"/>
      <c r="C719" s="245"/>
      <c r="D719" s="235" t="s">
        <v>204</v>
      </c>
      <c r="E719" s="246" t="s">
        <v>19</v>
      </c>
      <c r="F719" s="247" t="s">
        <v>1366</v>
      </c>
      <c r="G719" s="245"/>
      <c r="H719" s="248">
        <v>16.309000000000001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204</v>
      </c>
      <c r="AU719" s="254" t="s">
        <v>84</v>
      </c>
      <c r="AV719" s="14" t="s">
        <v>84</v>
      </c>
      <c r="AW719" s="14" t="s">
        <v>33</v>
      </c>
      <c r="AX719" s="14" t="s">
        <v>71</v>
      </c>
      <c r="AY719" s="254" t="s">
        <v>192</v>
      </c>
    </row>
    <row r="720" s="13" customFormat="1">
      <c r="A720" s="13"/>
      <c r="B720" s="233"/>
      <c r="C720" s="234"/>
      <c r="D720" s="235" t="s">
        <v>204</v>
      </c>
      <c r="E720" s="236" t="s">
        <v>19</v>
      </c>
      <c r="F720" s="237" t="s">
        <v>1367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204</v>
      </c>
      <c r="AU720" s="243" t="s">
        <v>84</v>
      </c>
      <c r="AV720" s="13" t="s">
        <v>78</v>
      </c>
      <c r="AW720" s="13" t="s">
        <v>33</v>
      </c>
      <c r="AX720" s="13" t="s">
        <v>71</v>
      </c>
      <c r="AY720" s="243" t="s">
        <v>192</v>
      </c>
    </row>
    <row r="721" s="14" customFormat="1">
      <c r="A721" s="14"/>
      <c r="B721" s="244"/>
      <c r="C721" s="245"/>
      <c r="D721" s="235" t="s">
        <v>204</v>
      </c>
      <c r="E721" s="246" t="s">
        <v>19</v>
      </c>
      <c r="F721" s="247" t="s">
        <v>1368</v>
      </c>
      <c r="G721" s="245"/>
      <c r="H721" s="248">
        <v>2.234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204</v>
      </c>
      <c r="AU721" s="254" t="s">
        <v>84</v>
      </c>
      <c r="AV721" s="14" t="s">
        <v>84</v>
      </c>
      <c r="AW721" s="14" t="s">
        <v>33</v>
      </c>
      <c r="AX721" s="14" t="s">
        <v>71</v>
      </c>
      <c r="AY721" s="254" t="s">
        <v>192</v>
      </c>
    </row>
    <row r="722" s="15" customFormat="1">
      <c r="A722" s="15"/>
      <c r="B722" s="255"/>
      <c r="C722" s="256"/>
      <c r="D722" s="235" t="s">
        <v>204</v>
      </c>
      <c r="E722" s="257" t="s">
        <v>19</v>
      </c>
      <c r="F722" s="258" t="s">
        <v>210</v>
      </c>
      <c r="G722" s="256"/>
      <c r="H722" s="259">
        <v>36.004000000000005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204</v>
      </c>
      <c r="AU722" s="265" t="s">
        <v>84</v>
      </c>
      <c r="AV722" s="15" t="s">
        <v>200</v>
      </c>
      <c r="AW722" s="15" t="s">
        <v>33</v>
      </c>
      <c r="AX722" s="15" t="s">
        <v>78</v>
      </c>
      <c r="AY722" s="265" t="s">
        <v>192</v>
      </c>
    </row>
    <row r="723" s="2" customFormat="1" ht="16.5" customHeight="1">
      <c r="A723" s="41"/>
      <c r="B723" s="42"/>
      <c r="C723" s="215" t="s">
        <v>671</v>
      </c>
      <c r="D723" s="215" t="s">
        <v>195</v>
      </c>
      <c r="E723" s="216" t="s">
        <v>672</v>
      </c>
      <c r="F723" s="217" t="s">
        <v>673</v>
      </c>
      <c r="G723" s="218" t="s">
        <v>239</v>
      </c>
      <c r="H723" s="219">
        <v>36.003999999999998</v>
      </c>
      <c r="I723" s="220"/>
      <c r="J723" s="221">
        <f>ROUND(I723*H723,2)</f>
        <v>0</v>
      </c>
      <c r="K723" s="217" t="s">
        <v>199</v>
      </c>
      <c r="L723" s="47"/>
      <c r="M723" s="222" t="s">
        <v>19</v>
      </c>
      <c r="N723" s="223" t="s">
        <v>43</v>
      </c>
      <c r="O723" s="87"/>
      <c r="P723" s="224">
        <f>O723*H723</f>
        <v>0</v>
      </c>
      <c r="Q723" s="224">
        <v>0.00020000000000000001</v>
      </c>
      <c r="R723" s="224">
        <f>Q723*H723</f>
        <v>0.0072008000000000003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321</v>
      </c>
      <c r="AT723" s="226" t="s">
        <v>195</v>
      </c>
      <c r="AU723" s="226" t="s">
        <v>84</v>
      </c>
      <c r="AY723" s="20" t="s">
        <v>192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84</v>
      </c>
      <c r="BK723" s="227">
        <f>ROUND(I723*H723,2)</f>
        <v>0</v>
      </c>
      <c r="BL723" s="20" t="s">
        <v>321</v>
      </c>
      <c r="BM723" s="226" t="s">
        <v>674</v>
      </c>
    </row>
    <row r="724" s="2" customFormat="1">
      <c r="A724" s="41"/>
      <c r="B724" s="42"/>
      <c r="C724" s="43"/>
      <c r="D724" s="228" t="s">
        <v>202</v>
      </c>
      <c r="E724" s="43"/>
      <c r="F724" s="229" t="s">
        <v>675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202</v>
      </c>
      <c r="AU724" s="20" t="s">
        <v>84</v>
      </c>
    </row>
    <row r="725" s="13" customFormat="1">
      <c r="A725" s="13"/>
      <c r="B725" s="233"/>
      <c r="C725" s="234"/>
      <c r="D725" s="235" t="s">
        <v>204</v>
      </c>
      <c r="E725" s="236" t="s">
        <v>19</v>
      </c>
      <c r="F725" s="237" t="s">
        <v>205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204</v>
      </c>
      <c r="AU725" s="243" t="s">
        <v>84</v>
      </c>
      <c r="AV725" s="13" t="s">
        <v>78</v>
      </c>
      <c r="AW725" s="13" t="s">
        <v>33</v>
      </c>
      <c r="AX725" s="13" t="s">
        <v>71</v>
      </c>
      <c r="AY725" s="243" t="s">
        <v>192</v>
      </c>
    </row>
    <row r="726" s="13" customFormat="1">
      <c r="A726" s="13"/>
      <c r="B726" s="233"/>
      <c r="C726" s="234"/>
      <c r="D726" s="235" t="s">
        <v>204</v>
      </c>
      <c r="E726" s="236" t="s">
        <v>19</v>
      </c>
      <c r="F726" s="237" t="s">
        <v>280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204</v>
      </c>
      <c r="AU726" s="243" t="s">
        <v>84</v>
      </c>
      <c r="AV726" s="13" t="s">
        <v>78</v>
      </c>
      <c r="AW726" s="13" t="s">
        <v>33</v>
      </c>
      <c r="AX726" s="13" t="s">
        <v>71</v>
      </c>
      <c r="AY726" s="243" t="s">
        <v>192</v>
      </c>
    </row>
    <row r="727" s="14" customFormat="1">
      <c r="A727" s="14"/>
      <c r="B727" s="244"/>
      <c r="C727" s="245"/>
      <c r="D727" s="235" t="s">
        <v>204</v>
      </c>
      <c r="E727" s="246" t="s">
        <v>19</v>
      </c>
      <c r="F727" s="247" t="s">
        <v>281</v>
      </c>
      <c r="G727" s="245"/>
      <c r="H727" s="248">
        <v>2.6699999999999999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204</v>
      </c>
      <c r="AU727" s="254" t="s">
        <v>84</v>
      </c>
      <c r="AV727" s="14" t="s">
        <v>84</v>
      </c>
      <c r="AW727" s="14" t="s">
        <v>33</v>
      </c>
      <c r="AX727" s="14" t="s">
        <v>71</v>
      </c>
      <c r="AY727" s="254" t="s">
        <v>192</v>
      </c>
    </row>
    <row r="728" s="14" customFormat="1">
      <c r="A728" s="14"/>
      <c r="B728" s="244"/>
      <c r="C728" s="245"/>
      <c r="D728" s="235" t="s">
        <v>204</v>
      </c>
      <c r="E728" s="246" t="s">
        <v>19</v>
      </c>
      <c r="F728" s="247" t="s">
        <v>1364</v>
      </c>
      <c r="G728" s="245"/>
      <c r="H728" s="248">
        <v>2.2610000000000001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204</v>
      </c>
      <c r="AU728" s="254" t="s">
        <v>84</v>
      </c>
      <c r="AV728" s="14" t="s">
        <v>84</v>
      </c>
      <c r="AW728" s="14" t="s">
        <v>33</v>
      </c>
      <c r="AX728" s="14" t="s">
        <v>71</v>
      </c>
      <c r="AY728" s="254" t="s">
        <v>192</v>
      </c>
    </row>
    <row r="729" s="13" customFormat="1">
      <c r="A729" s="13"/>
      <c r="B729" s="233"/>
      <c r="C729" s="234"/>
      <c r="D729" s="235" t="s">
        <v>204</v>
      </c>
      <c r="E729" s="236" t="s">
        <v>19</v>
      </c>
      <c r="F729" s="237" t="s">
        <v>282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204</v>
      </c>
      <c r="AU729" s="243" t="s">
        <v>84</v>
      </c>
      <c r="AV729" s="13" t="s">
        <v>78</v>
      </c>
      <c r="AW729" s="13" t="s">
        <v>33</v>
      </c>
      <c r="AX729" s="13" t="s">
        <v>71</v>
      </c>
      <c r="AY729" s="243" t="s">
        <v>192</v>
      </c>
    </row>
    <row r="730" s="14" customFormat="1">
      <c r="A730" s="14"/>
      <c r="B730" s="244"/>
      <c r="C730" s="245"/>
      <c r="D730" s="235" t="s">
        <v>204</v>
      </c>
      <c r="E730" s="246" t="s">
        <v>19</v>
      </c>
      <c r="F730" s="247" t="s">
        <v>283</v>
      </c>
      <c r="G730" s="245"/>
      <c r="H730" s="248">
        <v>13.079000000000001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204</v>
      </c>
      <c r="AU730" s="254" t="s">
        <v>84</v>
      </c>
      <c r="AV730" s="14" t="s">
        <v>84</v>
      </c>
      <c r="AW730" s="14" t="s">
        <v>33</v>
      </c>
      <c r="AX730" s="14" t="s">
        <v>71</v>
      </c>
      <c r="AY730" s="254" t="s">
        <v>192</v>
      </c>
    </row>
    <row r="731" s="14" customFormat="1">
      <c r="A731" s="14"/>
      <c r="B731" s="244"/>
      <c r="C731" s="245"/>
      <c r="D731" s="235" t="s">
        <v>204</v>
      </c>
      <c r="E731" s="246" t="s">
        <v>19</v>
      </c>
      <c r="F731" s="247" t="s">
        <v>665</v>
      </c>
      <c r="G731" s="245"/>
      <c r="H731" s="248">
        <v>-0.54900000000000004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204</v>
      </c>
      <c r="AU731" s="254" t="s">
        <v>84</v>
      </c>
      <c r="AV731" s="14" t="s">
        <v>84</v>
      </c>
      <c r="AW731" s="14" t="s">
        <v>33</v>
      </c>
      <c r="AX731" s="14" t="s">
        <v>71</v>
      </c>
      <c r="AY731" s="254" t="s">
        <v>192</v>
      </c>
    </row>
    <row r="732" s="13" customFormat="1">
      <c r="A732" s="13"/>
      <c r="B732" s="233"/>
      <c r="C732" s="234"/>
      <c r="D732" s="235" t="s">
        <v>204</v>
      </c>
      <c r="E732" s="236" t="s">
        <v>19</v>
      </c>
      <c r="F732" s="237" t="s">
        <v>1365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204</v>
      </c>
      <c r="AU732" s="243" t="s">
        <v>84</v>
      </c>
      <c r="AV732" s="13" t="s">
        <v>78</v>
      </c>
      <c r="AW732" s="13" t="s">
        <v>33</v>
      </c>
      <c r="AX732" s="13" t="s">
        <v>71</v>
      </c>
      <c r="AY732" s="243" t="s">
        <v>192</v>
      </c>
    </row>
    <row r="733" s="14" customFormat="1">
      <c r="A733" s="14"/>
      <c r="B733" s="244"/>
      <c r="C733" s="245"/>
      <c r="D733" s="235" t="s">
        <v>204</v>
      </c>
      <c r="E733" s="246" t="s">
        <v>19</v>
      </c>
      <c r="F733" s="247" t="s">
        <v>1366</v>
      </c>
      <c r="G733" s="245"/>
      <c r="H733" s="248">
        <v>16.309000000000001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204</v>
      </c>
      <c r="AU733" s="254" t="s">
        <v>84</v>
      </c>
      <c r="AV733" s="14" t="s">
        <v>84</v>
      </c>
      <c r="AW733" s="14" t="s">
        <v>33</v>
      </c>
      <c r="AX733" s="14" t="s">
        <v>71</v>
      </c>
      <c r="AY733" s="254" t="s">
        <v>192</v>
      </c>
    </row>
    <row r="734" s="13" customFormat="1">
      <c r="A734" s="13"/>
      <c r="B734" s="233"/>
      <c r="C734" s="234"/>
      <c r="D734" s="235" t="s">
        <v>204</v>
      </c>
      <c r="E734" s="236" t="s">
        <v>19</v>
      </c>
      <c r="F734" s="237" t="s">
        <v>1367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204</v>
      </c>
      <c r="AU734" s="243" t="s">
        <v>84</v>
      </c>
      <c r="AV734" s="13" t="s">
        <v>78</v>
      </c>
      <c r="AW734" s="13" t="s">
        <v>33</v>
      </c>
      <c r="AX734" s="13" t="s">
        <v>71</v>
      </c>
      <c r="AY734" s="243" t="s">
        <v>192</v>
      </c>
    </row>
    <row r="735" s="14" customFormat="1">
      <c r="A735" s="14"/>
      <c r="B735" s="244"/>
      <c r="C735" s="245"/>
      <c r="D735" s="235" t="s">
        <v>204</v>
      </c>
      <c r="E735" s="246" t="s">
        <v>19</v>
      </c>
      <c r="F735" s="247" t="s">
        <v>1368</v>
      </c>
      <c r="G735" s="245"/>
      <c r="H735" s="248">
        <v>2.234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204</v>
      </c>
      <c r="AU735" s="254" t="s">
        <v>84</v>
      </c>
      <c r="AV735" s="14" t="s">
        <v>84</v>
      </c>
      <c r="AW735" s="14" t="s">
        <v>33</v>
      </c>
      <c r="AX735" s="14" t="s">
        <v>71</v>
      </c>
      <c r="AY735" s="254" t="s">
        <v>192</v>
      </c>
    </row>
    <row r="736" s="15" customFormat="1">
      <c r="A736" s="15"/>
      <c r="B736" s="255"/>
      <c r="C736" s="256"/>
      <c r="D736" s="235" t="s">
        <v>204</v>
      </c>
      <c r="E736" s="257" t="s">
        <v>19</v>
      </c>
      <c r="F736" s="258" t="s">
        <v>210</v>
      </c>
      <c r="G736" s="256"/>
      <c r="H736" s="259">
        <v>36.004000000000005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204</v>
      </c>
      <c r="AU736" s="265" t="s">
        <v>84</v>
      </c>
      <c r="AV736" s="15" t="s">
        <v>200</v>
      </c>
      <c r="AW736" s="15" t="s">
        <v>33</v>
      </c>
      <c r="AX736" s="15" t="s">
        <v>78</v>
      </c>
      <c r="AY736" s="265" t="s">
        <v>192</v>
      </c>
    </row>
    <row r="737" s="2" customFormat="1" ht="24.15" customHeight="1">
      <c r="A737" s="41"/>
      <c r="B737" s="42"/>
      <c r="C737" s="215" t="s">
        <v>676</v>
      </c>
      <c r="D737" s="215" t="s">
        <v>195</v>
      </c>
      <c r="E737" s="216" t="s">
        <v>677</v>
      </c>
      <c r="F737" s="217" t="s">
        <v>678</v>
      </c>
      <c r="G737" s="218" t="s">
        <v>239</v>
      </c>
      <c r="H737" s="219">
        <v>36.003999999999998</v>
      </c>
      <c r="I737" s="220"/>
      <c r="J737" s="221">
        <f>ROUND(I737*H737,2)</f>
        <v>0</v>
      </c>
      <c r="K737" s="217" t="s">
        <v>199</v>
      </c>
      <c r="L737" s="47"/>
      <c r="M737" s="222" t="s">
        <v>19</v>
      </c>
      <c r="N737" s="223" t="s">
        <v>43</v>
      </c>
      <c r="O737" s="87"/>
      <c r="P737" s="224">
        <f>O737*H737</f>
        <v>0</v>
      </c>
      <c r="Q737" s="224">
        <v>0.012</v>
      </c>
      <c r="R737" s="224">
        <f>Q737*H737</f>
        <v>0.43204799999999999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321</v>
      </c>
      <c r="AT737" s="226" t="s">
        <v>195</v>
      </c>
      <c r="AU737" s="226" t="s">
        <v>84</v>
      </c>
      <c r="AY737" s="20" t="s">
        <v>192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84</v>
      </c>
      <c r="BK737" s="227">
        <f>ROUND(I737*H737,2)</f>
        <v>0</v>
      </c>
      <c r="BL737" s="20" t="s">
        <v>321</v>
      </c>
      <c r="BM737" s="226" t="s">
        <v>679</v>
      </c>
    </row>
    <row r="738" s="2" customFormat="1">
      <c r="A738" s="41"/>
      <c r="B738" s="42"/>
      <c r="C738" s="43"/>
      <c r="D738" s="228" t="s">
        <v>202</v>
      </c>
      <c r="E738" s="43"/>
      <c r="F738" s="229" t="s">
        <v>680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202</v>
      </c>
      <c r="AU738" s="20" t="s">
        <v>84</v>
      </c>
    </row>
    <row r="739" s="13" customFormat="1">
      <c r="A739" s="13"/>
      <c r="B739" s="233"/>
      <c r="C739" s="234"/>
      <c r="D739" s="235" t="s">
        <v>204</v>
      </c>
      <c r="E739" s="236" t="s">
        <v>19</v>
      </c>
      <c r="F739" s="237" t="s">
        <v>205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204</v>
      </c>
      <c r="AU739" s="243" t="s">
        <v>84</v>
      </c>
      <c r="AV739" s="13" t="s">
        <v>78</v>
      </c>
      <c r="AW739" s="13" t="s">
        <v>33</v>
      </c>
      <c r="AX739" s="13" t="s">
        <v>71</v>
      </c>
      <c r="AY739" s="243" t="s">
        <v>192</v>
      </c>
    </row>
    <row r="740" s="13" customFormat="1">
      <c r="A740" s="13"/>
      <c r="B740" s="233"/>
      <c r="C740" s="234"/>
      <c r="D740" s="235" t="s">
        <v>204</v>
      </c>
      <c r="E740" s="236" t="s">
        <v>19</v>
      </c>
      <c r="F740" s="237" t="s">
        <v>280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204</v>
      </c>
      <c r="AU740" s="243" t="s">
        <v>84</v>
      </c>
      <c r="AV740" s="13" t="s">
        <v>78</v>
      </c>
      <c r="AW740" s="13" t="s">
        <v>33</v>
      </c>
      <c r="AX740" s="13" t="s">
        <v>71</v>
      </c>
      <c r="AY740" s="243" t="s">
        <v>192</v>
      </c>
    </row>
    <row r="741" s="14" customFormat="1">
      <c r="A741" s="14"/>
      <c r="B741" s="244"/>
      <c r="C741" s="245"/>
      <c r="D741" s="235" t="s">
        <v>204</v>
      </c>
      <c r="E741" s="246" t="s">
        <v>19</v>
      </c>
      <c r="F741" s="247" t="s">
        <v>281</v>
      </c>
      <c r="G741" s="245"/>
      <c r="H741" s="248">
        <v>2.6699999999999999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204</v>
      </c>
      <c r="AU741" s="254" t="s">
        <v>84</v>
      </c>
      <c r="AV741" s="14" t="s">
        <v>84</v>
      </c>
      <c r="AW741" s="14" t="s">
        <v>33</v>
      </c>
      <c r="AX741" s="14" t="s">
        <v>71</v>
      </c>
      <c r="AY741" s="254" t="s">
        <v>192</v>
      </c>
    </row>
    <row r="742" s="14" customFormat="1">
      <c r="A742" s="14"/>
      <c r="B742" s="244"/>
      <c r="C742" s="245"/>
      <c r="D742" s="235" t="s">
        <v>204</v>
      </c>
      <c r="E742" s="246" t="s">
        <v>19</v>
      </c>
      <c r="F742" s="247" t="s">
        <v>1364</v>
      </c>
      <c r="G742" s="245"/>
      <c r="H742" s="248">
        <v>2.2610000000000001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204</v>
      </c>
      <c r="AU742" s="254" t="s">
        <v>84</v>
      </c>
      <c r="AV742" s="14" t="s">
        <v>84</v>
      </c>
      <c r="AW742" s="14" t="s">
        <v>33</v>
      </c>
      <c r="AX742" s="14" t="s">
        <v>71</v>
      </c>
      <c r="AY742" s="254" t="s">
        <v>192</v>
      </c>
    </row>
    <row r="743" s="13" customFormat="1">
      <c r="A743" s="13"/>
      <c r="B743" s="233"/>
      <c r="C743" s="234"/>
      <c r="D743" s="235" t="s">
        <v>204</v>
      </c>
      <c r="E743" s="236" t="s">
        <v>19</v>
      </c>
      <c r="F743" s="237" t="s">
        <v>282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204</v>
      </c>
      <c r="AU743" s="243" t="s">
        <v>84</v>
      </c>
      <c r="AV743" s="13" t="s">
        <v>78</v>
      </c>
      <c r="AW743" s="13" t="s">
        <v>33</v>
      </c>
      <c r="AX743" s="13" t="s">
        <v>71</v>
      </c>
      <c r="AY743" s="243" t="s">
        <v>192</v>
      </c>
    </row>
    <row r="744" s="14" customFormat="1">
      <c r="A744" s="14"/>
      <c r="B744" s="244"/>
      <c r="C744" s="245"/>
      <c r="D744" s="235" t="s">
        <v>204</v>
      </c>
      <c r="E744" s="246" t="s">
        <v>19</v>
      </c>
      <c r="F744" s="247" t="s">
        <v>283</v>
      </c>
      <c r="G744" s="245"/>
      <c r="H744" s="248">
        <v>13.079000000000001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204</v>
      </c>
      <c r="AU744" s="254" t="s">
        <v>84</v>
      </c>
      <c r="AV744" s="14" t="s">
        <v>84</v>
      </c>
      <c r="AW744" s="14" t="s">
        <v>33</v>
      </c>
      <c r="AX744" s="14" t="s">
        <v>71</v>
      </c>
      <c r="AY744" s="254" t="s">
        <v>192</v>
      </c>
    </row>
    <row r="745" s="14" customFormat="1">
      <c r="A745" s="14"/>
      <c r="B745" s="244"/>
      <c r="C745" s="245"/>
      <c r="D745" s="235" t="s">
        <v>204</v>
      </c>
      <c r="E745" s="246" t="s">
        <v>19</v>
      </c>
      <c r="F745" s="247" t="s">
        <v>665</v>
      </c>
      <c r="G745" s="245"/>
      <c r="H745" s="248">
        <v>-0.54900000000000004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204</v>
      </c>
      <c r="AU745" s="254" t="s">
        <v>84</v>
      </c>
      <c r="AV745" s="14" t="s">
        <v>84</v>
      </c>
      <c r="AW745" s="14" t="s">
        <v>33</v>
      </c>
      <c r="AX745" s="14" t="s">
        <v>71</v>
      </c>
      <c r="AY745" s="254" t="s">
        <v>192</v>
      </c>
    </row>
    <row r="746" s="13" customFormat="1">
      <c r="A746" s="13"/>
      <c r="B746" s="233"/>
      <c r="C746" s="234"/>
      <c r="D746" s="235" t="s">
        <v>204</v>
      </c>
      <c r="E746" s="236" t="s">
        <v>19</v>
      </c>
      <c r="F746" s="237" t="s">
        <v>1365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204</v>
      </c>
      <c r="AU746" s="243" t="s">
        <v>84</v>
      </c>
      <c r="AV746" s="13" t="s">
        <v>78</v>
      </c>
      <c r="AW746" s="13" t="s">
        <v>33</v>
      </c>
      <c r="AX746" s="13" t="s">
        <v>71</v>
      </c>
      <c r="AY746" s="243" t="s">
        <v>192</v>
      </c>
    </row>
    <row r="747" s="14" customFormat="1">
      <c r="A747" s="14"/>
      <c r="B747" s="244"/>
      <c r="C747" s="245"/>
      <c r="D747" s="235" t="s">
        <v>204</v>
      </c>
      <c r="E747" s="246" t="s">
        <v>19</v>
      </c>
      <c r="F747" s="247" t="s">
        <v>1366</v>
      </c>
      <c r="G747" s="245"/>
      <c r="H747" s="248">
        <v>16.309000000000001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204</v>
      </c>
      <c r="AU747" s="254" t="s">
        <v>84</v>
      </c>
      <c r="AV747" s="14" t="s">
        <v>84</v>
      </c>
      <c r="AW747" s="14" t="s">
        <v>33</v>
      </c>
      <c r="AX747" s="14" t="s">
        <v>71</v>
      </c>
      <c r="AY747" s="254" t="s">
        <v>192</v>
      </c>
    </row>
    <row r="748" s="13" customFormat="1">
      <c r="A748" s="13"/>
      <c r="B748" s="233"/>
      <c r="C748" s="234"/>
      <c r="D748" s="235" t="s">
        <v>204</v>
      </c>
      <c r="E748" s="236" t="s">
        <v>19</v>
      </c>
      <c r="F748" s="237" t="s">
        <v>1367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204</v>
      </c>
      <c r="AU748" s="243" t="s">
        <v>84</v>
      </c>
      <c r="AV748" s="13" t="s">
        <v>78</v>
      </c>
      <c r="AW748" s="13" t="s">
        <v>33</v>
      </c>
      <c r="AX748" s="13" t="s">
        <v>71</v>
      </c>
      <c r="AY748" s="243" t="s">
        <v>192</v>
      </c>
    </row>
    <row r="749" s="14" customFormat="1">
      <c r="A749" s="14"/>
      <c r="B749" s="244"/>
      <c r="C749" s="245"/>
      <c r="D749" s="235" t="s">
        <v>204</v>
      </c>
      <c r="E749" s="246" t="s">
        <v>19</v>
      </c>
      <c r="F749" s="247" t="s">
        <v>1368</v>
      </c>
      <c r="G749" s="245"/>
      <c r="H749" s="248">
        <v>2.234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204</v>
      </c>
      <c r="AU749" s="254" t="s">
        <v>84</v>
      </c>
      <c r="AV749" s="14" t="s">
        <v>84</v>
      </c>
      <c r="AW749" s="14" t="s">
        <v>33</v>
      </c>
      <c r="AX749" s="14" t="s">
        <v>71</v>
      </c>
      <c r="AY749" s="254" t="s">
        <v>192</v>
      </c>
    </row>
    <row r="750" s="15" customFormat="1">
      <c r="A750" s="15"/>
      <c r="B750" s="255"/>
      <c r="C750" s="256"/>
      <c r="D750" s="235" t="s">
        <v>204</v>
      </c>
      <c r="E750" s="257" t="s">
        <v>19</v>
      </c>
      <c r="F750" s="258" t="s">
        <v>210</v>
      </c>
      <c r="G750" s="256"/>
      <c r="H750" s="259">
        <v>36.004000000000005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204</v>
      </c>
      <c r="AU750" s="265" t="s">
        <v>84</v>
      </c>
      <c r="AV750" s="15" t="s">
        <v>200</v>
      </c>
      <c r="AW750" s="15" t="s">
        <v>33</v>
      </c>
      <c r="AX750" s="15" t="s">
        <v>78</v>
      </c>
      <c r="AY750" s="265" t="s">
        <v>192</v>
      </c>
    </row>
    <row r="751" s="2" customFormat="1" ht="16.5" customHeight="1">
      <c r="A751" s="41"/>
      <c r="B751" s="42"/>
      <c r="C751" s="215" t="s">
        <v>681</v>
      </c>
      <c r="D751" s="215" t="s">
        <v>195</v>
      </c>
      <c r="E751" s="216" t="s">
        <v>682</v>
      </c>
      <c r="F751" s="217" t="s">
        <v>683</v>
      </c>
      <c r="G751" s="218" t="s">
        <v>239</v>
      </c>
      <c r="H751" s="219">
        <v>39.633000000000003</v>
      </c>
      <c r="I751" s="220"/>
      <c r="J751" s="221">
        <f>ROUND(I751*H751,2)</f>
        <v>0</v>
      </c>
      <c r="K751" s="217" t="s">
        <v>199</v>
      </c>
      <c r="L751" s="47"/>
      <c r="M751" s="222" t="s">
        <v>19</v>
      </c>
      <c r="N751" s="223" t="s">
        <v>43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0.0025000000000000001</v>
      </c>
      <c r="T751" s="225">
        <f>S751*H751</f>
        <v>0.099082500000000004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321</v>
      </c>
      <c r="AT751" s="226" t="s">
        <v>195</v>
      </c>
      <c r="AU751" s="226" t="s">
        <v>84</v>
      </c>
      <c r="AY751" s="20" t="s">
        <v>192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84</v>
      </c>
      <c r="BK751" s="227">
        <f>ROUND(I751*H751,2)</f>
        <v>0</v>
      </c>
      <c r="BL751" s="20" t="s">
        <v>321</v>
      </c>
      <c r="BM751" s="226" t="s">
        <v>684</v>
      </c>
    </row>
    <row r="752" s="2" customFormat="1">
      <c r="A752" s="41"/>
      <c r="B752" s="42"/>
      <c r="C752" s="43"/>
      <c r="D752" s="228" t="s">
        <v>202</v>
      </c>
      <c r="E752" s="43"/>
      <c r="F752" s="229" t="s">
        <v>685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202</v>
      </c>
      <c r="AU752" s="20" t="s">
        <v>84</v>
      </c>
    </row>
    <row r="753" s="13" customFormat="1">
      <c r="A753" s="13"/>
      <c r="B753" s="233"/>
      <c r="C753" s="234"/>
      <c r="D753" s="235" t="s">
        <v>204</v>
      </c>
      <c r="E753" s="236" t="s">
        <v>19</v>
      </c>
      <c r="F753" s="237" t="s">
        <v>458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204</v>
      </c>
      <c r="AU753" s="243" t="s">
        <v>84</v>
      </c>
      <c r="AV753" s="13" t="s">
        <v>78</v>
      </c>
      <c r="AW753" s="13" t="s">
        <v>33</v>
      </c>
      <c r="AX753" s="13" t="s">
        <v>71</v>
      </c>
      <c r="AY753" s="243" t="s">
        <v>192</v>
      </c>
    </row>
    <row r="754" s="13" customFormat="1">
      <c r="A754" s="13"/>
      <c r="B754" s="233"/>
      <c r="C754" s="234"/>
      <c r="D754" s="235" t="s">
        <v>204</v>
      </c>
      <c r="E754" s="236" t="s">
        <v>19</v>
      </c>
      <c r="F754" s="237" t="s">
        <v>280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204</v>
      </c>
      <c r="AU754" s="243" t="s">
        <v>84</v>
      </c>
      <c r="AV754" s="13" t="s">
        <v>78</v>
      </c>
      <c r="AW754" s="13" t="s">
        <v>33</v>
      </c>
      <c r="AX754" s="13" t="s">
        <v>71</v>
      </c>
      <c r="AY754" s="243" t="s">
        <v>192</v>
      </c>
    </row>
    <row r="755" s="14" customFormat="1">
      <c r="A755" s="14"/>
      <c r="B755" s="244"/>
      <c r="C755" s="245"/>
      <c r="D755" s="235" t="s">
        <v>204</v>
      </c>
      <c r="E755" s="246" t="s">
        <v>19</v>
      </c>
      <c r="F755" s="247" t="s">
        <v>686</v>
      </c>
      <c r="G755" s="245"/>
      <c r="H755" s="248">
        <v>2.8199999999999998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204</v>
      </c>
      <c r="AU755" s="254" t="s">
        <v>84</v>
      </c>
      <c r="AV755" s="14" t="s">
        <v>84</v>
      </c>
      <c r="AW755" s="14" t="s">
        <v>33</v>
      </c>
      <c r="AX755" s="14" t="s">
        <v>71</v>
      </c>
      <c r="AY755" s="254" t="s">
        <v>192</v>
      </c>
    </row>
    <row r="756" s="14" customFormat="1">
      <c r="A756" s="14"/>
      <c r="B756" s="244"/>
      <c r="C756" s="245"/>
      <c r="D756" s="235" t="s">
        <v>204</v>
      </c>
      <c r="E756" s="246" t="s">
        <v>19</v>
      </c>
      <c r="F756" s="247" t="s">
        <v>1364</v>
      </c>
      <c r="G756" s="245"/>
      <c r="H756" s="248">
        <v>2.2610000000000001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204</v>
      </c>
      <c r="AU756" s="254" t="s">
        <v>84</v>
      </c>
      <c r="AV756" s="14" t="s">
        <v>84</v>
      </c>
      <c r="AW756" s="14" t="s">
        <v>33</v>
      </c>
      <c r="AX756" s="14" t="s">
        <v>71</v>
      </c>
      <c r="AY756" s="254" t="s">
        <v>192</v>
      </c>
    </row>
    <row r="757" s="13" customFormat="1">
      <c r="A757" s="13"/>
      <c r="B757" s="233"/>
      <c r="C757" s="234"/>
      <c r="D757" s="235" t="s">
        <v>204</v>
      </c>
      <c r="E757" s="236" t="s">
        <v>19</v>
      </c>
      <c r="F757" s="237" t="s">
        <v>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204</v>
      </c>
      <c r="AU757" s="243" t="s">
        <v>84</v>
      </c>
      <c r="AV757" s="13" t="s">
        <v>78</v>
      </c>
      <c r="AW757" s="13" t="s">
        <v>33</v>
      </c>
      <c r="AX757" s="13" t="s">
        <v>71</v>
      </c>
      <c r="AY757" s="243" t="s">
        <v>192</v>
      </c>
    </row>
    <row r="758" s="14" customFormat="1">
      <c r="A758" s="14"/>
      <c r="B758" s="244"/>
      <c r="C758" s="245"/>
      <c r="D758" s="235" t="s">
        <v>204</v>
      </c>
      <c r="E758" s="246" t="s">
        <v>19</v>
      </c>
      <c r="F758" s="247" t="s">
        <v>469</v>
      </c>
      <c r="G758" s="245"/>
      <c r="H758" s="248">
        <v>1.97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204</v>
      </c>
      <c r="AU758" s="254" t="s">
        <v>84</v>
      </c>
      <c r="AV758" s="14" t="s">
        <v>84</v>
      </c>
      <c r="AW758" s="14" t="s">
        <v>33</v>
      </c>
      <c r="AX758" s="14" t="s">
        <v>71</v>
      </c>
      <c r="AY758" s="254" t="s">
        <v>192</v>
      </c>
    </row>
    <row r="759" s="13" customFormat="1">
      <c r="A759" s="13"/>
      <c r="B759" s="233"/>
      <c r="C759" s="234"/>
      <c r="D759" s="235" t="s">
        <v>204</v>
      </c>
      <c r="E759" s="236" t="s">
        <v>19</v>
      </c>
      <c r="F759" s="237" t="s">
        <v>470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204</v>
      </c>
      <c r="AU759" s="243" t="s">
        <v>84</v>
      </c>
      <c r="AV759" s="13" t="s">
        <v>78</v>
      </c>
      <c r="AW759" s="13" t="s">
        <v>33</v>
      </c>
      <c r="AX759" s="13" t="s">
        <v>71</v>
      </c>
      <c r="AY759" s="243" t="s">
        <v>192</v>
      </c>
    </row>
    <row r="760" s="14" customFormat="1">
      <c r="A760" s="14"/>
      <c r="B760" s="244"/>
      <c r="C760" s="245"/>
      <c r="D760" s="235" t="s">
        <v>204</v>
      </c>
      <c r="E760" s="246" t="s">
        <v>19</v>
      </c>
      <c r="F760" s="247" t="s">
        <v>471</v>
      </c>
      <c r="G760" s="245"/>
      <c r="H760" s="248">
        <v>0.95999999999999996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204</v>
      </c>
      <c r="AU760" s="254" t="s">
        <v>84</v>
      </c>
      <c r="AV760" s="14" t="s">
        <v>84</v>
      </c>
      <c r="AW760" s="14" t="s">
        <v>33</v>
      </c>
      <c r="AX760" s="14" t="s">
        <v>71</v>
      </c>
      <c r="AY760" s="254" t="s">
        <v>192</v>
      </c>
    </row>
    <row r="761" s="13" customFormat="1">
      <c r="A761" s="13"/>
      <c r="B761" s="233"/>
      <c r="C761" s="234"/>
      <c r="D761" s="235" t="s">
        <v>204</v>
      </c>
      <c r="E761" s="236" t="s">
        <v>19</v>
      </c>
      <c r="F761" s="237" t="s">
        <v>282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204</v>
      </c>
      <c r="AU761" s="243" t="s">
        <v>84</v>
      </c>
      <c r="AV761" s="13" t="s">
        <v>78</v>
      </c>
      <c r="AW761" s="13" t="s">
        <v>33</v>
      </c>
      <c r="AX761" s="13" t="s">
        <v>71</v>
      </c>
      <c r="AY761" s="243" t="s">
        <v>192</v>
      </c>
    </row>
    <row r="762" s="14" customFormat="1">
      <c r="A762" s="14"/>
      <c r="B762" s="244"/>
      <c r="C762" s="245"/>
      <c r="D762" s="235" t="s">
        <v>204</v>
      </c>
      <c r="E762" s="246" t="s">
        <v>19</v>
      </c>
      <c r="F762" s="247" t="s">
        <v>283</v>
      </c>
      <c r="G762" s="245"/>
      <c r="H762" s="248">
        <v>13.079000000000001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204</v>
      </c>
      <c r="AU762" s="254" t="s">
        <v>84</v>
      </c>
      <c r="AV762" s="14" t="s">
        <v>84</v>
      </c>
      <c r="AW762" s="14" t="s">
        <v>33</v>
      </c>
      <c r="AX762" s="14" t="s">
        <v>71</v>
      </c>
      <c r="AY762" s="254" t="s">
        <v>192</v>
      </c>
    </row>
    <row r="763" s="13" customFormat="1">
      <c r="A763" s="13"/>
      <c r="B763" s="233"/>
      <c r="C763" s="234"/>
      <c r="D763" s="235" t="s">
        <v>204</v>
      </c>
      <c r="E763" s="236" t="s">
        <v>19</v>
      </c>
      <c r="F763" s="237" t="s">
        <v>1365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204</v>
      </c>
      <c r="AU763" s="243" t="s">
        <v>84</v>
      </c>
      <c r="AV763" s="13" t="s">
        <v>78</v>
      </c>
      <c r="AW763" s="13" t="s">
        <v>33</v>
      </c>
      <c r="AX763" s="13" t="s">
        <v>71</v>
      </c>
      <c r="AY763" s="243" t="s">
        <v>192</v>
      </c>
    </row>
    <row r="764" s="14" customFormat="1">
      <c r="A764" s="14"/>
      <c r="B764" s="244"/>
      <c r="C764" s="245"/>
      <c r="D764" s="235" t="s">
        <v>204</v>
      </c>
      <c r="E764" s="246" t="s">
        <v>19</v>
      </c>
      <c r="F764" s="247" t="s">
        <v>1366</v>
      </c>
      <c r="G764" s="245"/>
      <c r="H764" s="248">
        <v>16.309000000000001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204</v>
      </c>
      <c r="AU764" s="254" t="s">
        <v>84</v>
      </c>
      <c r="AV764" s="14" t="s">
        <v>84</v>
      </c>
      <c r="AW764" s="14" t="s">
        <v>33</v>
      </c>
      <c r="AX764" s="14" t="s">
        <v>71</v>
      </c>
      <c r="AY764" s="254" t="s">
        <v>192</v>
      </c>
    </row>
    <row r="765" s="13" customFormat="1">
      <c r="A765" s="13"/>
      <c r="B765" s="233"/>
      <c r="C765" s="234"/>
      <c r="D765" s="235" t="s">
        <v>204</v>
      </c>
      <c r="E765" s="236" t="s">
        <v>19</v>
      </c>
      <c r="F765" s="237" t="s">
        <v>1367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204</v>
      </c>
      <c r="AU765" s="243" t="s">
        <v>84</v>
      </c>
      <c r="AV765" s="13" t="s">
        <v>78</v>
      </c>
      <c r="AW765" s="13" t="s">
        <v>33</v>
      </c>
      <c r="AX765" s="13" t="s">
        <v>71</v>
      </c>
      <c r="AY765" s="243" t="s">
        <v>192</v>
      </c>
    </row>
    <row r="766" s="14" customFormat="1">
      <c r="A766" s="14"/>
      <c r="B766" s="244"/>
      <c r="C766" s="245"/>
      <c r="D766" s="235" t="s">
        <v>204</v>
      </c>
      <c r="E766" s="246" t="s">
        <v>19</v>
      </c>
      <c r="F766" s="247" t="s">
        <v>1368</v>
      </c>
      <c r="G766" s="245"/>
      <c r="H766" s="248">
        <v>2.234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204</v>
      </c>
      <c r="AU766" s="254" t="s">
        <v>84</v>
      </c>
      <c r="AV766" s="14" t="s">
        <v>84</v>
      </c>
      <c r="AW766" s="14" t="s">
        <v>33</v>
      </c>
      <c r="AX766" s="14" t="s">
        <v>71</v>
      </c>
      <c r="AY766" s="254" t="s">
        <v>192</v>
      </c>
    </row>
    <row r="767" s="15" customFormat="1">
      <c r="A767" s="15"/>
      <c r="B767" s="255"/>
      <c r="C767" s="256"/>
      <c r="D767" s="235" t="s">
        <v>204</v>
      </c>
      <c r="E767" s="257" t="s">
        <v>19</v>
      </c>
      <c r="F767" s="258" t="s">
        <v>210</v>
      </c>
      <c r="G767" s="256"/>
      <c r="H767" s="259">
        <v>39.633000000000003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5" t="s">
        <v>204</v>
      </c>
      <c r="AU767" s="265" t="s">
        <v>84</v>
      </c>
      <c r="AV767" s="15" t="s">
        <v>200</v>
      </c>
      <c r="AW767" s="15" t="s">
        <v>33</v>
      </c>
      <c r="AX767" s="15" t="s">
        <v>78</v>
      </c>
      <c r="AY767" s="265" t="s">
        <v>192</v>
      </c>
    </row>
    <row r="768" s="2" customFormat="1" ht="16.5" customHeight="1">
      <c r="A768" s="41"/>
      <c r="B768" s="42"/>
      <c r="C768" s="215" t="s">
        <v>687</v>
      </c>
      <c r="D768" s="215" t="s">
        <v>195</v>
      </c>
      <c r="E768" s="216" t="s">
        <v>688</v>
      </c>
      <c r="F768" s="217" t="s">
        <v>689</v>
      </c>
      <c r="G768" s="218" t="s">
        <v>239</v>
      </c>
      <c r="H768" s="219">
        <v>36.003999999999998</v>
      </c>
      <c r="I768" s="220"/>
      <c r="J768" s="221">
        <f>ROUND(I768*H768,2)</f>
        <v>0</v>
      </c>
      <c r="K768" s="217" t="s">
        <v>199</v>
      </c>
      <c r="L768" s="47"/>
      <c r="M768" s="222" t="s">
        <v>19</v>
      </c>
      <c r="N768" s="223" t="s">
        <v>43</v>
      </c>
      <c r="O768" s="87"/>
      <c r="P768" s="224">
        <f>O768*H768</f>
        <v>0</v>
      </c>
      <c r="Q768" s="224">
        <v>0.00029999999999999997</v>
      </c>
      <c r="R768" s="224">
        <f>Q768*H768</f>
        <v>0.010801199999999999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321</v>
      </c>
      <c r="AT768" s="226" t="s">
        <v>195</v>
      </c>
      <c r="AU768" s="226" t="s">
        <v>84</v>
      </c>
      <c r="AY768" s="20" t="s">
        <v>192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84</v>
      </c>
      <c r="BK768" s="227">
        <f>ROUND(I768*H768,2)</f>
        <v>0</v>
      </c>
      <c r="BL768" s="20" t="s">
        <v>321</v>
      </c>
      <c r="BM768" s="226" t="s">
        <v>690</v>
      </c>
    </row>
    <row r="769" s="2" customFormat="1">
      <c r="A769" s="41"/>
      <c r="B769" s="42"/>
      <c r="C769" s="43"/>
      <c r="D769" s="228" t="s">
        <v>202</v>
      </c>
      <c r="E769" s="43"/>
      <c r="F769" s="229" t="s">
        <v>691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202</v>
      </c>
      <c r="AU769" s="20" t="s">
        <v>84</v>
      </c>
    </row>
    <row r="770" s="13" customFormat="1">
      <c r="A770" s="13"/>
      <c r="B770" s="233"/>
      <c r="C770" s="234"/>
      <c r="D770" s="235" t="s">
        <v>204</v>
      </c>
      <c r="E770" s="236" t="s">
        <v>19</v>
      </c>
      <c r="F770" s="237" t="s">
        <v>205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204</v>
      </c>
      <c r="AU770" s="243" t="s">
        <v>84</v>
      </c>
      <c r="AV770" s="13" t="s">
        <v>78</v>
      </c>
      <c r="AW770" s="13" t="s">
        <v>33</v>
      </c>
      <c r="AX770" s="13" t="s">
        <v>71</v>
      </c>
      <c r="AY770" s="243" t="s">
        <v>192</v>
      </c>
    </row>
    <row r="771" s="13" customFormat="1">
      <c r="A771" s="13"/>
      <c r="B771" s="233"/>
      <c r="C771" s="234"/>
      <c r="D771" s="235" t="s">
        <v>204</v>
      </c>
      <c r="E771" s="236" t="s">
        <v>19</v>
      </c>
      <c r="F771" s="237" t="s">
        <v>280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204</v>
      </c>
      <c r="AU771" s="243" t="s">
        <v>84</v>
      </c>
      <c r="AV771" s="13" t="s">
        <v>78</v>
      </c>
      <c r="AW771" s="13" t="s">
        <v>33</v>
      </c>
      <c r="AX771" s="13" t="s">
        <v>71</v>
      </c>
      <c r="AY771" s="243" t="s">
        <v>192</v>
      </c>
    </row>
    <row r="772" s="14" customFormat="1">
      <c r="A772" s="14"/>
      <c r="B772" s="244"/>
      <c r="C772" s="245"/>
      <c r="D772" s="235" t="s">
        <v>204</v>
      </c>
      <c r="E772" s="246" t="s">
        <v>19</v>
      </c>
      <c r="F772" s="247" t="s">
        <v>281</v>
      </c>
      <c r="G772" s="245"/>
      <c r="H772" s="248">
        <v>2.6699999999999999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204</v>
      </c>
      <c r="AU772" s="254" t="s">
        <v>84</v>
      </c>
      <c r="AV772" s="14" t="s">
        <v>84</v>
      </c>
      <c r="AW772" s="14" t="s">
        <v>33</v>
      </c>
      <c r="AX772" s="14" t="s">
        <v>71</v>
      </c>
      <c r="AY772" s="254" t="s">
        <v>192</v>
      </c>
    </row>
    <row r="773" s="14" customFormat="1">
      <c r="A773" s="14"/>
      <c r="B773" s="244"/>
      <c r="C773" s="245"/>
      <c r="D773" s="235" t="s">
        <v>204</v>
      </c>
      <c r="E773" s="246" t="s">
        <v>19</v>
      </c>
      <c r="F773" s="247" t="s">
        <v>1364</v>
      </c>
      <c r="G773" s="245"/>
      <c r="H773" s="248">
        <v>2.2610000000000001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204</v>
      </c>
      <c r="AU773" s="254" t="s">
        <v>84</v>
      </c>
      <c r="AV773" s="14" t="s">
        <v>84</v>
      </c>
      <c r="AW773" s="14" t="s">
        <v>33</v>
      </c>
      <c r="AX773" s="14" t="s">
        <v>71</v>
      </c>
      <c r="AY773" s="254" t="s">
        <v>192</v>
      </c>
    </row>
    <row r="774" s="13" customFormat="1">
      <c r="A774" s="13"/>
      <c r="B774" s="233"/>
      <c r="C774" s="234"/>
      <c r="D774" s="235" t="s">
        <v>204</v>
      </c>
      <c r="E774" s="236" t="s">
        <v>19</v>
      </c>
      <c r="F774" s="237" t="s">
        <v>282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204</v>
      </c>
      <c r="AU774" s="243" t="s">
        <v>84</v>
      </c>
      <c r="AV774" s="13" t="s">
        <v>78</v>
      </c>
      <c r="AW774" s="13" t="s">
        <v>33</v>
      </c>
      <c r="AX774" s="13" t="s">
        <v>71</v>
      </c>
      <c r="AY774" s="243" t="s">
        <v>192</v>
      </c>
    </row>
    <row r="775" s="14" customFormat="1">
      <c r="A775" s="14"/>
      <c r="B775" s="244"/>
      <c r="C775" s="245"/>
      <c r="D775" s="235" t="s">
        <v>204</v>
      </c>
      <c r="E775" s="246" t="s">
        <v>19</v>
      </c>
      <c r="F775" s="247" t="s">
        <v>283</v>
      </c>
      <c r="G775" s="245"/>
      <c r="H775" s="248">
        <v>13.079000000000001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204</v>
      </c>
      <c r="AU775" s="254" t="s">
        <v>84</v>
      </c>
      <c r="AV775" s="14" t="s">
        <v>84</v>
      </c>
      <c r="AW775" s="14" t="s">
        <v>33</v>
      </c>
      <c r="AX775" s="14" t="s">
        <v>71</v>
      </c>
      <c r="AY775" s="254" t="s">
        <v>192</v>
      </c>
    </row>
    <row r="776" s="14" customFormat="1">
      <c r="A776" s="14"/>
      <c r="B776" s="244"/>
      <c r="C776" s="245"/>
      <c r="D776" s="235" t="s">
        <v>204</v>
      </c>
      <c r="E776" s="246" t="s">
        <v>19</v>
      </c>
      <c r="F776" s="247" t="s">
        <v>665</v>
      </c>
      <c r="G776" s="245"/>
      <c r="H776" s="248">
        <v>-0.54900000000000004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204</v>
      </c>
      <c r="AU776" s="254" t="s">
        <v>84</v>
      </c>
      <c r="AV776" s="14" t="s">
        <v>84</v>
      </c>
      <c r="AW776" s="14" t="s">
        <v>33</v>
      </c>
      <c r="AX776" s="14" t="s">
        <v>71</v>
      </c>
      <c r="AY776" s="254" t="s">
        <v>192</v>
      </c>
    </row>
    <row r="777" s="13" customFormat="1">
      <c r="A777" s="13"/>
      <c r="B777" s="233"/>
      <c r="C777" s="234"/>
      <c r="D777" s="235" t="s">
        <v>204</v>
      </c>
      <c r="E777" s="236" t="s">
        <v>19</v>
      </c>
      <c r="F777" s="237" t="s">
        <v>1365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204</v>
      </c>
      <c r="AU777" s="243" t="s">
        <v>84</v>
      </c>
      <c r="AV777" s="13" t="s">
        <v>78</v>
      </c>
      <c r="AW777" s="13" t="s">
        <v>33</v>
      </c>
      <c r="AX777" s="13" t="s">
        <v>71</v>
      </c>
      <c r="AY777" s="243" t="s">
        <v>192</v>
      </c>
    </row>
    <row r="778" s="14" customFormat="1">
      <c r="A778" s="14"/>
      <c r="B778" s="244"/>
      <c r="C778" s="245"/>
      <c r="D778" s="235" t="s">
        <v>204</v>
      </c>
      <c r="E778" s="246" t="s">
        <v>19</v>
      </c>
      <c r="F778" s="247" t="s">
        <v>1366</v>
      </c>
      <c r="G778" s="245"/>
      <c r="H778" s="248">
        <v>16.309000000000001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204</v>
      </c>
      <c r="AU778" s="254" t="s">
        <v>84</v>
      </c>
      <c r="AV778" s="14" t="s">
        <v>84</v>
      </c>
      <c r="AW778" s="14" t="s">
        <v>33</v>
      </c>
      <c r="AX778" s="14" t="s">
        <v>71</v>
      </c>
      <c r="AY778" s="254" t="s">
        <v>192</v>
      </c>
    </row>
    <row r="779" s="13" customFormat="1">
      <c r="A779" s="13"/>
      <c r="B779" s="233"/>
      <c r="C779" s="234"/>
      <c r="D779" s="235" t="s">
        <v>204</v>
      </c>
      <c r="E779" s="236" t="s">
        <v>19</v>
      </c>
      <c r="F779" s="237" t="s">
        <v>1367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204</v>
      </c>
      <c r="AU779" s="243" t="s">
        <v>84</v>
      </c>
      <c r="AV779" s="13" t="s">
        <v>78</v>
      </c>
      <c r="AW779" s="13" t="s">
        <v>33</v>
      </c>
      <c r="AX779" s="13" t="s">
        <v>71</v>
      </c>
      <c r="AY779" s="243" t="s">
        <v>192</v>
      </c>
    </row>
    <row r="780" s="14" customFormat="1">
      <c r="A780" s="14"/>
      <c r="B780" s="244"/>
      <c r="C780" s="245"/>
      <c r="D780" s="235" t="s">
        <v>204</v>
      </c>
      <c r="E780" s="246" t="s">
        <v>19</v>
      </c>
      <c r="F780" s="247" t="s">
        <v>1368</v>
      </c>
      <c r="G780" s="245"/>
      <c r="H780" s="248">
        <v>2.234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204</v>
      </c>
      <c r="AU780" s="254" t="s">
        <v>84</v>
      </c>
      <c r="AV780" s="14" t="s">
        <v>84</v>
      </c>
      <c r="AW780" s="14" t="s">
        <v>33</v>
      </c>
      <c r="AX780" s="14" t="s">
        <v>71</v>
      </c>
      <c r="AY780" s="254" t="s">
        <v>192</v>
      </c>
    </row>
    <row r="781" s="15" customFormat="1">
      <c r="A781" s="15"/>
      <c r="B781" s="255"/>
      <c r="C781" s="256"/>
      <c r="D781" s="235" t="s">
        <v>204</v>
      </c>
      <c r="E781" s="257" t="s">
        <v>19</v>
      </c>
      <c r="F781" s="258" t="s">
        <v>210</v>
      </c>
      <c r="G781" s="256"/>
      <c r="H781" s="259">
        <v>36.004000000000005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204</v>
      </c>
      <c r="AU781" s="265" t="s">
        <v>84</v>
      </c>
      <c r="AV781" s="15" t="s">
        <v>200</v>
      </c>
      <c r="AW781" s="15" t="s">
        <v>33</v>
      </c>
      <c r="AX781" s="15" t="s">
        <v>78</v>
      </c>
      <c r="AY781" s="265" t="s">
        <v>192</v>
      </c>
    </row>
    <row r="782" s="2" customFormat="1" ht="24.15" customHeight="1">
      <c r="A782" s="41"/>
      <c r="B782" s="42"/>
      <c r="C782" s="266" t="s">
        <v>692</v>
      </c>
      <c r="D782" s="266" t="s">
        <v>211</v>
      </c>
      <c r="E782" s="267" t="s">
        <v>693</v>
      </c>
      <c r="F782" s="268" t="s">
        <v>694</v>
      </c>
      <c r="G782" s="269" t="s">
        <v>239</v>
      </c>
      <c r="H782" s="270">
        <v>39.603999999999999</v>
      </c>
      <c r="I782" s="271"/>
      <c r="J782" s="272">
        <f>ROUND(I782*H782,2)</f>
        <v>0</v>
      </c>
      <c r="K782" s="268" t="s">
        <v>199</v>
      </c>
      <c r="L782" s="273"/>
      <c r="M782" s="274" t="s">
        <v>19</v>
      </c>
      <c r="N782" s="275" t="s">
        <v>43</v>
      </c>
      <c r="O782" s="87"/>
      <c r="P782" s="224">
        <f>O782*H782</f>
        <v>0</v>
      </c>
      <c r="Q782" s="224">
        <v>0.0018</v>
      </c>
      <c r="R782" s="224">
        <f>Q782*H782</f>
        <v>0.071287199999999995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423</v>
      </c>
      <c r="AT782" s="226" t="s">
        <v>211</v>
      </c>
      <c r="AU782" s="226" t="s">
        <v>84</v>
      </c>
      <c r="AY782" s="20" t="s">
        <v>192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84</v>
      </c>
      <c r="BK782" s="227">
        <f>ROUND(I782*H782,2)</f>
        <v>0</v>
      </c>
      <c r="BL782" s="20" t="s">
        <v>321</v>
      </c>
      <c r="BM782" s="226" t="s">
        <v>695</v>
      </c>
    </row>
    <row r="783" s="13" customFormat="1">
      <c r="A783" s="13"/>
      <c r="B783" s="233"/>
      <c r="C783" s="234"/>
      <c r="D783" s="235" t="s">
        <v>204</v>
      </c>
      <c r="E783" s="236" t="s">
        <v>19</v>
      </c>
      <c r="F783" s="237" t="s">
        <v>205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204</v>
      </c>
      <c r="AU783" s="243" t="s">
        <v>84</v>
      </c>
      <c r="AV783" s="13" t="s">
        <v>78</v>
      </c>
      <c r="AW783" s="13" t="s">
        <v>33</v>
      </c>
      <c r="AX783" s="13" t="s">
        <v>71</v>
      </c>
      <c r="AY783" s="243" t="s">
        <v>192</v>
      </c>
    </row>
    <row r="784" s="13" customFormat="1">
      <c r="A784" s="13"/>
      <c r="B784" s="233"/>
      <c r="C784" s="234"/>
      <c r="D784" s="235" t="s">
        <v>204</v>
      </c>
      <c r="E784" s="236" t="s">
        <v>19</v>
      </c>
      <c r="F784" s="237" t="s">
        <v>280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204</v>
      </c>
      <c r="AU784" s="243" t="s">
        <v>84</v>
      </c>
      <c r="AV784" s="13" t="s">
        <v>78</v>
      </c>
      <c r="AW784" s="13" t="s">
        <v>33</v>
      </c>
      <c r="AX784" s="13" t="s">
        <v>71</v>
      </c>
      <c r="AY784" s="243" t="s">
        <v>192</v>
      </c>
    </row>
    <row r="785" s="14" customFormat="1">
      <c r="A785" s="14"/>
      <c r="B785" s="244"/>
      <c r="C785" s="245"/>
      <c r="D785" s="235" t="s">
        <v>204</v>
      </c>
      <c r="E785" s="246" t="s">
        <v>19</v>
      </c>
      <c r="F785" s="247" t="s">
        <v>281</v>
      </c>
      <c r="G785" s="245"/>
      <c r="H785" s="248">
        <v>2.6699999999999999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204</v>
      </c>
      <c r="AU785" s="254" t="s">
        <v>84</v>
      </c>
      <c r="AV785" s="14" t="s">
        <v>84</v>
      </c>
      <c r="AW785" s="14" t="s">
        <v>33</v>
      </c>
      <c r="AX785" s="14" t="s">
        <v>71</v>
      </c>
      <c r="AY785" s="254" t="s">
        <v>192</v>
      </c>
    </row>
    <row r="786" s="14" customFormat="1">
      <c r="A786" s="14"/>
      <c r="B786" s="244"/>
      <c r="C786" s="245"/>
      <c r="D786" s="235" t="s">
        <v>204</v>
      </c>
      <c r="E786" s="246" t="s">
        <v>19</v>
      </c>
      <c r="F786" s="247" t="s">
        <v>1364</v>
      </c>
      <c r="G786" s="245"/>
      <c r="H786" s="248">
        <v>2.2610000000000001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204</v>
      </c>
      <c r="AU786" s="254" t="s">
        <v>84</v>
      </c>
      <c r="AV786" s="14" t="s">
        <v>84</v>
      </c>
      <c r="AW786" s="14" t="s">
        <v>33</v>
      </c>
      <c r="AX786" s="14" t="s">
        <v>71</v>
      </c>
      <c r="AY786" s="254" t="s">
        <v>192</v>
      </c>
    </row>
    <row r="787" s="13" customFormat="1">
      <c r="A787" s="13"/>
      <c r="B787" s="233"/>
      <c r="C787" s="234"/>
      <c r="D787" s="235" t="s">
        <v>204</v>
      </c>
      <c r="E787" s="236" t="s">
        <v>19</v>
      </c>
      <c r="F787" s="237" t="s">
        <v>282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204</v>
      </c>
      <c r="AU787" s="243" t="s">
        <v>84</v>
      </c>
      <c r="AV787" s="13" t="s">
        <v>78</v>
      </c>
      <c r="AW787" s="13" t="s">
        <v>33</v>
      </c>
      <c r="AX787" s="13" t="s">
        <v>71</v>
      </c>
      <c r="AY787" s="243" t="s">
        <v>192</v>
      </c>
    </row>
    <row r="788" s="14" customFormat="1">
      <c r="A788" s="14"/>
      <c r="B788" s="244"/>
      <c r="C788" s="245"/>
      <c r="D788" s="235" t="s">
        <v>204</v>
      </c>
      <c r="E788" s="246" t="s">
        <v>19</v>
      </c>
      <c r="F788" s="247" t="s">
        <v>283</v>
      </c>
      <c r="G788" s="245"/>
      <c r="H788" s="248">
        <v>13.079000000000001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204</v>
      </c>
      <c r="AU788" s="254" t="s">
        <v>84</v>
      </c>
      <c r="AV788" s="14" t="s">
        <v>84</v>
      </c>
      <c r="AW788" s="14" t="s">
        <v>33</v>
      </c>
      <c r="AX788" s="14" t="s">
        <v>71</v>
      </c>
      <c r="AY788" s="254" t="s">
        <v>192</v>
      </c>
    </row>
    <row r="789" s="14" customFormat="1">
      <c r="A789" s="14"/>
      <c r="B789" s="244"/>
      <c r="C789" s="245"/>
      <c r="D789" s="235" t="s">
        <v>204</v>
      </c>
      <c r="E789" s="246" t="s">
        <v>19</v>
      </c>
      <c r="F789" s="247" t="s">
        <v>665</v>
      </c>
      <c r="G789" s="245"/>
      <c r="H789" s="248">
        <v>-0.54900000000000004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204</v>
      </c>
      <c r="AU789" s="254" t="s">
        <v>84</v>
      </c>
      <c r="AV789" s="14" t="s">
        <v>84</v>
      </c>
      <c r="AW789" s="14" t="s">
        <v>33</v>
      </c>
      <c r="AX789" s="14" t="s">
        <v>71</v>
      </c>
      <c r="AY789" s="254" t="s">
        <v>192</v>
      </c>
    </row>
    <row r="790" s="13" customFormat="1">
      <c r="A790" s="13"/>
      <c r="B790" s="233"/>
      <c r="C790" s="234"/>
      <c r="D790" s="235" t="s">
        <v>204</v>
      </c>
      <c r="E790" s="236" t="s">
        <v>19</v>
      </c>
      <c r="F790" s="237" t="s">
        <v>1365</v>
      </c>
      <c r="G790" s="234"/>
      <c r="H790" s="236" t="s">
        <v>19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204</v>
      </c>
      <c r="AU790" s="243" t="s">
        <v>84</v>
      </c>
      <c r="AV790" s="13" t="s">
        <v>78</v>
      </c>
      <c r="AW790" s="13" t="s">
        <v>33</v>
      </c>
      <c r="AX790" s="13" t="s">
        <v>71</v>
      </c>
      <c r="AY790" s="243" t="s">
        <v>192</v>
      </c>
    </row>
    <row r="791" s="14" customFormat="1">
      <c r="A791" s="14"/>
      <c r="B791" s="244"/>
      <c r="C791" s="245"/>
      <c r="D791" s="235" t="s">
        <v>204</v>
      </c>
      <c r="E791" s="246" t="s">
        <v>19</v>
      </c>
      <c r="F791" s="247" t="s">
        <v>1366</v>
      </c>
      <c r="G791" s="245"/>
      <c r="H791" s="248">
        <v>16.309000000000001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204</v>
      </c>
      <c r="AU791" s="254" t="s">
        <v>84</v>
      </c>
      <c r="AV791" s="14" t="s">
        <v>84</v>
      </c>
      <c r="AW791" s="14" t="s">
        <v>33</v>
      </c>
      <c r="AX791" s="14" t="s">
        <v>71</v>
      </c>
      <c r="AY791" s="254" t="s">
        <v>192</v>
      </c>
    </row>
    <row r="792" s="13" customFormat="1">
      <c r="A792" s="13"/>
      <c r="B792" s="233"/>
      <c r="C792" s="234"/>
      <c r="D792" s="235" t="s">
        <v>204</v>
      </c>
      <c r="E792" s="236" t="s">
        <v>19</v>
      </c>
      <c r="F792" s="237" t="s">
        <v>1367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204</v>
      </c>
      <c r="AU792" s="243" t="s">
        <v>84</v>
      </c>
      <c r="AV792" s="13" t="s">
        <v>78</v>
      </c>
      <c r="AW792" s="13" t="s">
        <v>33</v>
      </c>
      <c r="AX792" s="13" t="s">
        <v>71</v>
      </c>
      <c r="AY792" s="243" t="s">
        <v>192</v>
      </c>
    </row>
    <row r="793" s="14" customFormat="1">
      <c r="A793" s="14"/>
      <c r="B793" s="244"/>
      <c r="C793" s="245"/>
      <c r="D793" s="235" t="s">
        <v>204</v>
      </c>
      <c r="E793" s="246" t="s">
        <v>19</v>
      </c>
      <c r="F793" s="247" t="s">
        <v>1368</v>
      </c>
      <c r="G793" s="245"/>
      <c r="H793" s="248">
        <v>2.234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204</v>
      </c>
      <c r="AU793" s="254" t="s">
        <v>84</v>
      </c>
      <c r="AV793" s="14" t="s">
        <v>84</v>
      </c>
      <c r="AW793" s="14" t="s">
        <v>33</v>
      </c>
      <c r="AX793" s="14" t="s">
        <v>71</v>
      </c>
      <c r="AY793" s="254" t="s">
        <v>192</v>
      </c>
    </row>
    <row r="794" s="15" customFormat="1">
      <c r="A794" s="15"/>
      <c r="B794" s="255"/>
      <c r="C794" s="256"/>
      <c r="D794" s="235" t="s">
        <v>204</v>
      </c>
      <c r="E794" s="257" t="s">
        <v>19</v>
      </c>
      <c r="F794" s="258" t="s">
        <v>210</v>
      </c>
      <c r="G794" s="256"/>
      <c r="H794" s="259">
        <v>36.004000000000005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204</v>
      </c>
      <c r="AU794" s="265" t="s">
        <v>84</v>
      </c>
      <c r="AV794" s="15" t="s">
        <v>200</v>
      </c>
      <c r="AW794" s="15" t="s">
        <v>33</v>
      </c>
      <c r="AX794" s="15" t="s">
        <v>78</v>
      </c>
      <c r="AY794" s="265" t="s">
        <v>192</v>
      </c>
    </row>
    <row r="795" s="14" customFormat="1">
      <c r="A795" s="14"/>
      <c r="B795" s="244"/>
      <c r="C795" s="245"/>
      <c r="D795" s="235" t="s">
        <v>204</v>
      </c>
      <c r="E795" s="245"/>
      <c r="F795" s="247" t="s">
        <v>1382</v>
      </c>
      <c r="G795" s="245"/>
      <c r="H795" s="248">
        <v>39.603999999999999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204</v>
      </c>
      <c r="AU795" s="254" t="s">
        <v>84</v>
      </c>
      <c r="AV795" s="14" t="s">
        <v>84</v>
      </c>
      <c r="AW795" s="14" t="s">
        <v>4</v>
      </c>
      <c r="AX795" s="14" t="s">
        <v>78</v>
      </c>
      <c r="AY795" s="254" t="s">
        <v>192</v>
      </c>
    </row>
    <row r="796" s="2" customFormat="1" ht="16.5" customHeight="1">
      <c r="A796" s="41"/>
      <c r="B796" s="42"/>
      <c r="C796" s="215" t="s">
        <v>697</v>
      </c>
      <c r="D796" s="215" t="s">
        <v>195</v>
      </c>
      <c r="E796" s="216" t="s">
        <v>698</v>
      </c>
      <c r="F796" s="217" t="s">
        <v>699</v>
      </c>
      <c r="G796" s="218" t="s">
        <v>214</v>
      </c>
      <c r="H796" s="219">
        <v>38.115000000000002</v>
      </c>
      <c r="I796" s="220"/>
      <c r="J796" s="221">
        <f>ROUND(I796*H796,2)</f>
        <v>0</v>
      </c>
      <c r="K796" s="217" t="s">
        <v>199</v>
      </c>
      <c r="L796" s="47"/>
      <c r="M796" s="222" t="s">
        <v>19</v>
      </c>
      <c r="N796" s="223" t="s">
        <v>43</v>
      </c>
      <c r="O796" s="87"/>
      <c r="P796" s="224">
        <f>O796*H796</f>
        <v>0</v>
      </c>
      <c r="Q796" s="224">
        <v>1.0000000000000001E-05</v>
      </c>
      <c r="R796" s="224">
        <f>Q796*H796</f>
        <v>0.00038115000000000008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321</v>
      </c>
      <c r="AT796" s="226" t="s">
        <v>195</v>
      </c>
      <c r="AU796" s="226" t="s">
        <v>84</v>
      </c>
      <c r="AY796" s="20" t="s">
        <v>192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84</v>
      </c>
      <c r="BK796" s="227">
        <f>ROUND(I796*H796,2)</f>
        <v>0</v>
      </c>
      <c r="BL796" s="20" t="s">
        <v>321</v>
      </c>
      <c r="BM796" s="226" t="s">
        <v>700</v>
      </c>
    </row>
    <row r="797" s="2" customFormat="1">
      <c r="A797" s="41"/>
      <c r="B797" s="42"/>
      <c r="C797" s="43"/>
      <c r="D797" s="228" t="s">
        <v>202</v>
      </c>
      <c r="E797" s="43"/>
      <c r="F797" s="229" t="s">
        <v>701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202</v>
      </c>
      <c r="AU797" s="20" t="s">
        <v>84</v>
      </c>
    </row>
    <row r="798" s="13" customFormat="1">
      <c r="A798" s="13"/>
      <c r="B798" s="233"/>
      <c r="C798" s="234"/>
      <c r="D798" s="235" t="s">
        <v>204</v>
      </c>
      <c r="E798" s="236" t="s">
        <v>19</v>
      </c>
      <c r="F798" s="237" t="s">
        <v>205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204</v>
      </c>
      <c r="AU798" s="243" t="s">
        <v>84</v>
      </c>
      <c r="AV798" s="13" t="s">
        <v>78</v>
      </c>
      <c r="AW798" s="13" t="s">
        <v>33</v>
      </c>
      <c r="AX798" s="13" t="s">
        <v>71</v>
      </c>
      <c r="AY798" s="243" t="s">
        <v>192</v>
      </c>
    </row>
    <row r="799" s="13" customFormat="1">
      <c r="A799" s="13"/>
      <c r="B799" s="233"/>
      <c r="C799" s="234"/>
      <c r="D799" s="235" t="s">
        <v>204</v>
      </c>
      <c r="E799" s="236" t="s">
        <v>19</v>
      </c>
      <c r="F799" s="237" t="s">
        <v>280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204</v>
      </c>
      <c r="AU799" s="243" t="s">
        <v>84</v>
      </c>
      <c r="AV799" s="13" t="s">
        <v>78</v>
      </c>
      <c r="AW799" s="13" t="s">
        <v>33</v>
      </c>
      <c r="AX799" s="13" t="s">
        <v>71</v>
      </c>
      <c r="AY799" s="243" t="s">
        <v>192</v>
      </c>
    </row>
    <row r="800" s="14" customFormat="1">
      <c r="A800" s="14"/>
      <c r="B800" s="244"/>
      <c r="C800" s="245"/>
      <c r="D800" s="235" t="s">
        <v>204</v>
      </c>
      <c r="E800" s="246" t="s">
        <v>19</v>
      </c>
      <c r="F800" s="247" t="s">
        <v>702</v>
      </c>
      <c r="G800" s="245"/>
      <c r="H800" s="248">
        <v>5.9649999999999999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204</v>
      </c>
      <c r="AU800" s="254" t="s">
        <v>84</v>
      </c>
      <c r="AV800" s="14" t="s">
        <v>84</v>
      </c>
      <c r="AW800" s="14" t="s">
        <v>33</v>
      </c>
      <c r="AX800" s="14" t="s">
        <v>71</v>
      </c>
      <c r="AY800" s="254" t="s">
        <v>192</v>
      </c>
    </row>
    <row r="801" s="14" customFormat="1">
      <c r="A801" s="14"/>
      <c r="B801" s="244"/>
      <c r="C801" s="245"/>
      <c r="D801" s="235" t="s">
        <v>204</v>
      </c>
      <c r="E801" s="246" t="s">
        <v>19</v>
      </c>
      <c r="F801" s="247" t="s">
        <v>1383</v>
      </c>
      <c r="G801" s="245"/>
      <c r="H801" s="248">
        <v>-2.7999999999999998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204</v>
      </c>
      <c r="AU801" s="254" t="s">
        <v>84</v>
      </c>
      <c r="AV801" s="14" t="s">
        <v>84</v>
      </c>
      <c r="AW801" s="14" t="s">
        <v>33</v>
      </c>
      <c r="AX801" s="14" t="s">
        <v>71</v>
      </c>
      <c r="AY801" s="254" t="s">
        <v>192</v>
      </c>
    </row>
    <row r="802" s="14" customFormat="1">
      <c r="A802" s="14"/>
      <c r="B802" s="244"/>
      <c r="C802" s="245"/>
      <c r="D802" s="235" t="s">
        <v>204</v>
      </c>
      <c r="E802" s="246" t="s">
        <v>19</v>
      </c>
      <c r="F802" s="247" t="s">
        <v>1384</v>
      </c>
      <c r="G802" s="245"/>
      <c r="H802" s="248">
        <v>6.0599999999999996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204</v>
      </c>
      <c r="AU802" s="254" t="s">
        <v>84</v>
      </c>
      <c r="AV802" s="14" t="s">
        <v>84</v>
      </c>
      <c r="AW802" s="14" t="s">
        <v>33</v>
      </c>
      <c r="AX802" s="14" t="s">
        <v>71</v>
      </c>
      <c r="AY802" s="254" t="s">
        <v>192</v>
      </c>
    </row>
    <row r="803" s="14" customFormat="1">
      <c r="A803" s="14"/>
      <c r="B803" s="244"/>
      <c r="C803" s="245"/>
      <c r="D803" s="235" t="s">
        <v>204</v>
      </c>
      <c r="E803" s="246" t="s">
        <v>19</v>
      </c>
      <c r="F803" s="247" t="s">
        <v>1385</v>
      </c>
      <c r="G803" s="245"/>
      <c r="H803" s="248">
        <v>-2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204</v>
      </c>
      <c r="AU803" s="254" t="s">
        <v>84</v>
      </c>
      <c r="AV803" s="14" t="s">
        <v>84</v>
      </c>
      <c r="AW803" s="14" t="s">
        <v>33</v>
      </c>
      <c r="AX803" s="14" t="s">
        <v>71</v>
      </c>
      <c r="AY803" s="254" t="s">
        <v>192</v>
      </c>
    </row>
    <row r="804" s="13" customFormat="1">
      <c r="A804" s="13"/>
      <c r="B804" s="233"/>
      <c r="C804" s="234"/>
      <c r="D804" s="235" t="s">
        <v>204</v>
      </c>
      <c r="E804" s="236" t="s">
        <v>19</v>
      </c>
      <c r="F804" s="237" t="s">
        <v>282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204</v>
      </c>
      <c r="AU804" s="243" t="s">
        <v>84</v>
      </c>
      <c r="AV804" s="13" t="s">
        <v>78</v>
      </c>
      <c r="AW804" s="13" t="s">
        <v>33</v>
      </c>
      <c r="AX804" s="13" t="s">
        <v>71</v>
      </c>
      <c r="AY804" s="243" t="s">
        <v>192</v>
      </c>
    </row>
    <row r="805" s="14" customFormat="1">
      <c r="A805" s="14"/>
      <c r="B805" s="244"/>
      <c r="C805" s="245"/>
      <c r="D805" s="235" t="s">
        <v>204</v>
      </c>
      <c r="E805" s="246" t="s">
        <v>19</v>
      </c>
      <c r="F805" s="247" t="s">
        <v>704</v>
      </c>
      <c r="G805" s="245"/>
      <c r="H805" s="248">
        <v>12.33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204</v>
      </c>
      <c r="AU805" s="254" t="s">
        <v>84</v>
      </c>
      <c r="AV805" s="14" t="s">
        <v>84</v>
      </c>
      <c r="AW805" s="14" t="s">
        <v>33</v>
      </c>
      <c r="AX805" s="14" t="s">
        <v>71</v>
      </c>
      <c r="AY805" s="254" t="s">
        <v>192</v>
      </c>
    </row>
    <row r="806" s="14" customFormat="1">
      <c r="A806" s="14"/>
      <c r="B806" s="244"/>
      <c r="C806" s="245"/>
      <c r="D806" s="235" t="s">
        <v>204</v>
      </c>
      <c r="E806" s="246" t="s">
        <v>19</v>
      </c>
      <c r="F806" s="247" t="s">
        <v>1386</v>
      </c>
      <c r="G806" s="245"/>
      <c r="H806" s="248">
        <v>-1.6000000000000001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204</v>
      </c>
      <c r="AU806" s="254" t="s">
        <v>84</v>
      </c>
      <c r="AV806" s="14" t="s">
        <v>84</v>
      </c>
      <c r="AW806" s="14" t="s">
        <v>33</v>
      </c>
      <c r="AX806" s="14" t="s">
        <v>71</v>
      </c>
      <c r="AY806" s="254" t="s">
        <v>192</v>
      </c>
    </row>
    <row r="807" s="13" customFormat="1">
      <c r="A807" s="13"/>
      <c r="B807" s="233"/>
      <c r="C807" s="234"/>
      <c r="D807" s="235" t="s">
        <v>204</v>
      </c>
      <c r="E807" s="236" t="s">
        <v>19</v>
      </c>
      <c r="F807" s="237" t="s">
        <v>1365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204</v>
      </c>
      <c r="AU807" s="243" t="s">
        <v>84</v>
      </c>
      <c r="AV807" s="13" t="s">
        <v>78</v>
      </c>
      <c r="AW807" s="13" t="s">
        <v>33</v>
      </c>
      <c r="AX807" s="13" t="s">
        <v>71</v>
      </c>
      <c r="AY807" s="243" t="s">
        <v>192</v>
      </c>
    </row>
    <row r="808" s="14" customFormat="1">
      <c r="A808" s="14"/>
      <c r="B808" s="244"/>
      <c r="C808" s="245"/>
      <c r="D808" s="235" t="s">
        <v>204</v>
      </c>
      <c r="E808" s="246" t="s">
        <v>19</v>
      </c>
      <c r="F808" s="247" t="s">
        <v>1387</v>
      </c>
      <c r="G808" s="245"/>
      <c r="H808" s="248">
        <v>16.34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204</v>
      </c>
      <c r="AU808" s="254" t="s">
        <v>84</v>
      </c>
      <c r="AV808" s="14" t="s">
        <v>84</v>
      </c>
      <c r="AW808" s="14" t="s">
        <v>33</v>
      </c>
      <c r="AX808" s="14" t="s">
        <v>71</v>
      </c>
      <c r="AY808" s="254" t="s">
        <v>192</v>
      </c>
    </row>
    <row r="809" s="14" customFormat="1">
      <c r="A809" s="14"/>
      <c r="B809" s="244"/>
      <c r="C809" s="245"/>
      <c r="D809" s="235" t="s">
        <v>204</v>
      </c>
      <c r="E809" s="246" t="s">
        <v>19</v>
      </c>
      <c r="F809" s="247" t="s">
        <v>1386</v>
      </c>
      <c r="G809" s="245"/>
      <c r="H809" s="248">
        <v>-1.6000000000000001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204</v>
      </c>
      <c r="AU809" s="254" t="s">
        <v>84</v>
      </c>
      <c r="AV809" s="14" t="s">
        <v>84</v>
      </c>
      <c r="AW809" s="14" t="s">
        <v>33</v>
      </c>
      <c r="AX809" s="14" t="s">
        <v>71</v>
      </c>
      <c r="AY809" s="254" t="s">
        <v>192</v>
      </c>
    </row>
    <row r="810" s="13" customFormat="1">
      <c r="A810" s="13"/>
      <c r="B810" s="233"/>
      <c r="C810" s="234"/>
      <c r="D810" s="235" t="s">
        <v>204</v>
      </c>
      <c r="E810" s="236" t="s">
        <v>19</v>
      </c>
      <c r="F810" s="237" t="s">
        <v>1367</v>
      </c>
      <c r="G810" s="234"/>
      <c r="H810" s="236" t="s">
        <v>19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204</v>
      </c>
      <c r="AU810" s="243" t="s">
        <v>84</v>
      </c>
      <c r="AV810" s="13" t="s">
        <v>78</v>
      </c>
      <c r="AW810" s="13" t="s">
        <v>33</v>
      </c>
      <c r="AX810" s="13" t="s">
        <v>71</v>
      </c>
      <c r="AY810" s="243" t="s">
        <v>192</v>
      </c>
    </row>
    <row r="811" s="14" customFormat="1">
      <c r="A811" s="14"/>
      <c r="B811" s="244"/>
      <c r="C811" s="245"/>
      <c r="D811" s="235" t="s">
        <v>204</v>
      </c>
      <c r="E811" s="246" t="s">
        <v>19</v>
      </c>
      <c r="F811" s="247" t="s">
        <v>1388</v>
      </c>
      <c r="G811" s="245"/>
      <c r="H811" s="248">
        <v>6.0199999999999996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204</v>
      </c>
      <c r="AU811" s="254" t="s">
        <v>84</v>
      </c>
      <c r="AV811" s="14" t="s">
        <v>84</v>
      </c>
      <c r="AW811" s="14" t="s">
        <v>33</v>
      </c>
      <c r="AX811" s="14" t="s">
        <v>71</v>
      </c>
      <c r="AY811" s="254" t="s">
        <v>192</v>
      </c>
    </row>
    <row r="812" s="14" customFormat="1">
      <c r="A812" s="14"/>
      <c r="B812" s="244"/>
      <c r="C812" s="245"/>
      <c r="D812" s="235" t="s">
        <v>204</v>
      </c>
      <c r="E812" s="246" t="s">
        <v>19</v>
      </c>
      <c r="F812" s="247" t="s">
        <v>1389</v>
      </c>
      <c r="G812" s="245"/>
      <c r="H812" s="248">
        <v>-0.59999999999999998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204</v>
      </c>
      <c r="AU812" s="254" t="s">
        <v>84</v>
      </c>
      <c r="AV812" s="14" t="s">
        <v>84</v>
      </c>
      <c r="AW812" s="14" t="s">
        <v>33</v>
      </c>
      <c r="AX812" s="14" t="s">
        <v>71</v>
      </c>
      <c r="AY812" s="254" t="s">
        <v>192</v>
      </c>
    </row>
    <row r="813" s="15" customFormat="1">
      <c r="A813" s="15"/>
      <c r="B813" s="255"/>
      <c r="C813" s="256"/>
      <c r="D813" s="235" t="s">
        <v>204</v>
      </c>
      <c r="E813" s="257" t="s">
        <v>19</v>
      </c>
      <c r="F813" s="258" t="s">
        <v>210</v>
      </c>
      <c r="G813" s="256"/>
      <c r="H813" s="259">
        <v>38.115000000000002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5" t="s">
        <v>204</v>
      </c>
      <c r="AU813" s="265" t="s">
        <v>84</v>
      </c>
      <c r="AV813" s="15" t="s">
        <v>200</v>
      </c>
      <c r="AW813" s="15" t="s">
        <v>33</v>
      </c>
      <c r="AX813" s="15" t="s">
        <v>78</v>
      </c>
      <c r="AY813" s="265" t="s">
        <v>192</v>
      </c>
    </row>
    <row r="814" s="2" customFormat="1" ht="16.5" customHeight="1">
      <c r="A814" s="41"/>
      <c r="B814" s="42"/>
      <c r="C814" s="266" t="s">
        <v>706</v>
      </c>
      <c r="D814" s="266" t="s">
        <v>211</v>
      </c>
      <c r="E814" s="267" t="s">
        <v>707</v>
      </c>
      <c r="F814" s="268" t="s">
        <v>708</v>
      </c>
      <c r="G814" s="269" t="s">
        <v>214</v>
      </c>
      <c r="H814" s="270">
        <v>38.877000000000002</v>
      </c>
      <c r="I814" s="271"/>
      <c r="J814" s="272">
        <f>ROUND(I814*H814,2)</f>
        <v>0</v>
      </c>
      <c r="K814" s="268" t="s">
        <v>199</v>
      </c>
      <c r="L814" s="273"/>
      <c r="M814" s="274" t="s">
        <v>19</v>
      </c>
      <c r="N814" s="275" t="s">
        <v>43</v>
      </c>
      <c r="O814" s="87"/>
      <c r="P814" s="224">
        <f>O814*H814</f>
        <v>0</v>
      </c>
      <c r="Q814" s="224">
        <v>0.00029999999999999997</v>
      </c>
      <c r="R814" s="224">
        <f>Q814*H814</f>
        <v>0.011663099999999999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423</v>
      </c>
      <c r="AT814" s="226" t="s">
        <v>211</v>
      </c>
      <c r="AU814" s="226" t="s">
        <v>84</v>
      </c>
      <c r="AY814" s="20" t="s">
        <v>192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84</v>
      </c>
      <c r="BK814" s="227">
        <f>ROUND(I814*H814,2)</f>
        <v>0</v>
      </c>
      <c r="BL814" s="20" t="s">
        <v>321</v>
      </c>
      <c r="BM814" s="226" t="s">
        <v>709</v>
      </c>
    </row>
    <row r="815" s="13" customFormat="1">
      <c r="A815" s="13"/>
      <c r="B815" s="233"/>
      <c r="C815" s="234"/>
      <c r="D815" s="235" t="s">
        <v>204</v>
      </c>
      <c r="E815" s="236" t="s">
        <v>19</v>
      </c>
      <c r="F815" s="237" t="s">
        <v>205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204</v>
      </c>
      <c r="AU815" s="243" t="s">
        <v>84</v>
      </c>
      <c r="AV815" s="13" t="s">
        <v>78</v>
      </c>
      <c r="AW815" s="13" t="s">
        <v>33</v>
      </c>
      <c r="AX815" s="13" t="s">
        <v>71</v>
      </c>
      <c r="AY815" s="243" t="s">
        <v>192</v>
      </c>
    </row>
    <row r="816" s="13" customFormat="1">
      <c r="A816" s="13"/>
      <c r="B816" s="233"/>
      <c r="C816" s="234"/>
      <c r="D816" s="235" t="s">
        <v>204</v>
      </c>
      <c r="E816" s="236" t="s">
        <v>19</v>
      </c>
      <c r="F816" s="237" t="s">
        <v>280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204</v>
      </c>
      <c r="AU816" s="243" t="s">
        <v>84</v>
      </c>
      <c r="AV816" s="13" t="s">
        <v>78</v>
      </c>
      <c r="AW816" s="13" t="s">
        <v>33</v>
      </c>
      <c r="AX816" s="13" t="s">
        <v>71</v>
      </c>
      <c r="AY816" s="243" t="s">
        <v>192</v>
      </c>
    </row>
    <row r="817" s="14" customFormat="1">
      <c r="A817" s="14"/>
      <c r="B817" s="244"/>
      <c r="C817" s="245"/>
      <c r="D817" s="235" t="s">
        <v>204</v>
      </c>
      <c r="E817" s="246" t="s">
        <v>19</v>
      </c>
      <c r="F817" s="247" t="s">
        <v>702</v>
      </c>
      <c r="G817" s="245"/>
      <c r="H817" s="248">
        <v>5.9649999999999999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204</v>
      </c>
      <c r="AU817" s="254" t="s">
        <v>84</v>
      </c>
      <c r="AV817" s="14" t="s">
        <v>84</v>
      </c>
      <c r="AW817" s="14" t="s">
        <v>33</v>
      </c>
      <c r="AX817" s="14" t="s">
        <v>71</v>
      </c>
      <c r="AY817" s="254" t="s">
        <v>192</v>
      </c>
    </row>
    <row r="818" s="14" customFormat="1">
      <c r="A818" s="14"/>
      <c r="B818" s="244"/>
      <c r="C818" s="245"/>
      <c r="D818" s="235" t="s">
        <v>204</v>
      </c>
      <c r="E818" s="246" t="s">
        <v>19</v>
      </c>
      <c r="F818" s="247" t="s">
        <v>1383</v>
      </c>
      <c r="G818" s="245"/>
      <c r="H818" s="248">
        <v>-2.7999999999999998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204</v>
      </c>
      <c r="AU818" s="254" t="s">
        <v>84</v>
      </c>
      <c r="AV818" s="14" t="s">
        <v>84</v>
      </c>
      <c r="AW818" s="14" t="s">
        <v>33</v>
      </c>
      <c r="AX818" s="14" t="s">
        <v>71</v>
      </c>
      <c r="AY818" s="254" t="s">
        <v>192</v>
      </c>
    </row>
    <row r="819" s="14" customFormat="1">
      <c r="A819" s="14"/>
      <c r="B819" s="244"/>
      <c r="C819" s="245"/>
      <c r="D819" s="235" t="s">
        <v>204</v>
      </c>
      <c r="E819" s="246" t="s">
        <v>19</v>
      </c>
      <c r="F819" s="247" t="s">
        <v>1384</v>
      </c>
      <c r="G819" s="245"/>
      <c r="H819" s="248">
        <v>6.0599999999999996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204</v>
      </c>
      <c r="AU819" s="254" t="s">
        <v>84</v>
      </c>
      <c r="AV819" s="14" t="s">
        <v>84</v>
      </c>
      <c r="AW819" s="14" t="s">
        <v>33</v>
      </c>
      <c r="AX819" s="14" t="s">
        <v>71</v>
      </c>
      <c r="AY819" s="254" t="s">
        <v>192</v>
      </c>
    </row>
    <row r="820" s="14" customFormat="1">
      <c r="A820" s="14"/>
      <c r="B820" s="244"/>
      <c r="C820" s="245"/>
      <c r="D820" s="235" t="s">
        <v>204</v>
      </c>
      <c r="E820" s="246" t="s">
        <v>19</v>
      </c>
      <c r="F820" s="247" t="s">
        <v>1385</v>
      </c>
      <c r="G820" s="245"/>
      <c r="H820" s="248">
        <v>-2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204</v>
      </c>
      <c r="AU820" s="254" t="s">
        <v>84</v>
      </c>
      <c r="AV820" s="14" t="s">
        <v>84</v>
      </c>
      <c r="AW820" s="14" t="s">
        <v>33</v>
      </c>
      <c r="AX820" s="14" t="s">
        <v>71</v>
      </c>
      <c r="AY820" s="254" t="s">
        <v>192</v>
      </c>
    </row>
    <row r="821" s="13" customFormat="1">
      <c r="A821" s="13"/>
      <c r="B821" s="233"/>
      <c r="C821" s="234"/>
      <c r="D821" s="235" t="s">
        <v>204</v>
      </c>
      <c r="E821" s="236" t="s">
        <v>19</v>
      </c>
      <c r="F821" s="237" t="s">
        <v>282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204</v>
      </c>
      <c r="AU821" s="243" t="s">
        <v>84</v>
      </c>
      <c r="AV821" s="13" t="s">
        <v>78</v>
      </c>
      <c r="AW821" s="13" t="s">
        <v>33</v>
      </c>
      <c r="AX821" s="13" t="s">
        <v>71</v>
      </c>
      <c r="AY821" s="243" t="s">
        <v>192</v>
      </c>
    </row>
    <row r="822" s="14" customFormat="1">
      <c r="A822" s="14"/>
      <c r="B822" s="244"/>
      <c r="C822" s="245"/>
      <c r="D822" s="235" t="s">
        <v>204</v>
      </c>
      <c r="E822" s="246" t="s">
        <v>19</v>
      </c>
      <c r="F822" s="247" t="s">
        <v>704</v>
      </c>
      <c r="G822" s="245"/>
      <c r="H822" s="248">
        <v>12.33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204</v>
      </c>
      <c r="AU822" s="254" t="s">
        <v>84</v>
      </c>
      <c r="AV822" s="14" t="s">
        <v>84</v>
      </c>
      <c r="AW822" s="14" t="s">
        <v>33</v>
      </c>
      <c r="AX822" s="14" t="s">
        <v>71</v>
      </c>
      <c r="AY822" s="254" t="s">
        <v>192</v>
      </c>
    </row>
    <row r="823" s="14" customFormat="1">
      <c r="A823" s="14"/>
      <c r="B823" s="244"/>
      <c r="C823" s="245"/>
      <c r="D823" s="235" t="s">
        <v>204</v>
      </c>
      <c r="E823" s="246" t="s">
        <v>19</v>
      </c>
      <c r="F823" s="247" t="s">
        <v>1386</v>
      </c>
      <c r="G823" s="245"/>
      <c r="H823" s="248">
        <v>-1.6000000000000001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204</v>
      </c>
      <c r="AU823" s="254" t="s">
        <v>84</v>
      </c>
      <c r="AV823" s="14" t="s">
        <v>84</v>
      </c>
      <c r="AW823" s="14" t="s">
        <v>33</v>
      </c>
      <c r="AX823" s="14" t="s">
        <v>71</v>
      </c>
      <c r="AY823" s="254" t="s">
        <v>192</v>
      </c>
    </row>
    <row r="824" s="13" customFormat="1">
      <c r="A824" s="13"/>
      <c r="B824" s="233"/>
      <c r="C824" s="234"/>
      <c r="D824" s="235" t="s">
        <v>204</v>
      </c>
      <c r="E824" s="236" t="s">
        <v>19</v>
      </c>
      <c r="F824" s="237" t="s">
        <v>1365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204</v>
      </c>
      <c r="AU824" s="243" t="s">
        <v>84</v>
      </c>
      <c r="AV824" s="13" t="s">
        <v>78</v>
      </c>
      <c r="AW824" s="13" t="s">
        <v>33</v>
      </c>
      <c r="AX824" s="13" t="s">
        <v>71</v>
      </c>
      <c r="AY824" s="243" t="s">
        <v>192</v>
      </c>
    </row>
    <row r="825" s="14" customFormat="1">
      <c r="A825" s="14"/>
      <c r="B825" s="244"/>
      <c r="C825" s="245"/>
      <c r="D825" s="235" t="s">
        <v>204</v>
      </c>
      <c r="E825" s="246" t="s">
        <v>19</v>
      </c>
      <c r="F825" s="247" t="s">
        <v>1387</v>
      </c>
      <c r="G825" s="245"/>
      <c r="H825" s="248">
        <v>16.34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204</v>
      </c>
      <c r="AU825" s="254" t="s">
        <v>84</v>
      </c>
      <c r="AV825" s="14" t="s">
        <v>84</v>
      </c>
      <c r="AW825" s="14" t="s">
        <v>33</v>
      </c>
      <c r="AX825" s="14" t="s">
        <v>71</v>
      </c>
      <c r="AY825" s="254" t="s">
        <v>192</v>
      </c>
    </row>
    <row r="826" s="14" customFormat="1">
      <c r="A826" s="14"/>
      <c r="B826" s="244"/>
      <c r="C826" s="245"/>
      <c r="D826" s="235" t="s">
        <v>204</v>
      </c>
      <c r="E826" s="246" t="s">
        <v>19</v>
      </c>
      <c r="F826" s="247" t="s">
        <v>1386</v>
      </c>
      <c r="G826" s="245"/>
      <c r="H826" s="248">
        <v>-1.6000000000000001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204</v>
      </c>
      <c r="AU826" s="254" t="s">
        <v>84</v>
      </c>
      <c r="AV826" s="14" t="s">
        <v>84</v>
      </c>
      <c r="AW826" s="14" t="s">
        <v>33</v>
      </c>
      <c r="AX826" s="14" t="s">
        <v>71</v>
      </c>
      <c r="AY826" s="254" t="s">
        <v>192</v>
      </c>
    </row>
    <row r="827" s="13" customFormat="1">
      <c r="A827" s="13"/>
      <c r="B827" s="233"/>
      <c r="C827" s="234"/>
      <c r="D827" s="235" t="s">
        <v>204</v>
      </c>
      <c r="E827" s="236" t="s">
        <v>19</v>
      </c>
      <c r="F827" s="237" t="s">
        <v>1367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204</v>
      </c>
      <c r="AU827" s="243" t="s">
        <v>84</v>
      </c>
      <c r="AV827" s="13" t="s">
        <v>78</v>
      </c>
      <c r="AW827" s="13" t="s">
        <v>33</v>
      </c>
      <c r="AX827" s="13" t="s">
        <v>71</v>
      </c>
      <c r="AY827" s="243" t="s">
        <v>192</v>
      </c>
    </row>
    <row r="828" s="14" customFormat="1">
      <c r="A828" s="14"/>
      <c r="B828" s="244"/>
      <c r="C828" s="245"/>
      <c r="D828" s="235" t="s">
        <v>204</v>
      </c>
      <c r="E828" s="246" t="s">
        <v>19</v>
      </c>
      <c r="F828" s="247" t="s">
        <v>1388</v>
      </c>
      <c r="G828" s="245"/>
      <c r="H828" s="248">
        <v>6.0199999999999996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204</v>
      </c>
      <c r="AU828" s="254" t="s">
        <v>84</v>
      </c>
      <c r="AV828" s="14" t="s">
        <v>84</v>
      </c>
      <c r="AW828" s="14" t="s">
        <v>33</v>
      </c>
      <c r="AX828" s="14" t="s">
        <v>71</v>
      </c>
      <c r="AY828" s="254" t="s">
        <v>192</v>
      </c>
    </row>
    <row r="829" s="14" customFormat="1">
      <c r="A829" s="14"/>
      <c r="B829" s="244"/>
      <c r="C829" s="245"/>
      <c r="D829" s="235" t="s">
        <v>204</v>
      </c>
      <c r="E829" s="246" t="s">
        <v>19</v>
      </c>
      <c r="F829" s="247" t="s">
        <v>1389</v>
      </c>
      <c r="G829" s="245"/>
      <c r="H829" s="248">
        <v>-0.59999999999999998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204</v>
      </c>
      <c r="AU829" s="254" t="s">
        <v>84</v>
      </c>
      <c r="AV829" s="14" t="s">
        <v>84</v>
      </c>
      <c r="AW829" s="14" t="s">
        <v>33</v>
      </c>
      <c r="AX829" s="14" t="s">
        <v>71</v>
      </c>
      <c r="AY829" s="254" t="s">
        <v>192</v>
      </c>
    </row>
    <row r="830" s="15" customFormat="1">
      <c r="A830" s="15"/>
      <c r="B830" s="255"/>
      <c r="C830" s="256"/>
      <c r="D830" s="235" t="s">
        <v>204</v>
      </c>
      <c r="E830" s="257" t="s">
        <v>19</v>
      </c>
      <c r="F830" s="258" t="s">
        <v>210</v>
      </c>
      <c r="G830" s="256"/>
      <c r="H830" s="259">
        <v>38.115000000000002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204</v>
      </c>
      <c r="AU830" s="265" t="s">
        <v>84</v>
      </c>
      <c r="AV830" s="15" t="s">
        <v>200</v>
      </c>
      <c r="AW830" s="15" t="s">
        <v>33</v>
      </c>
      <c r="AX830" s="15" t="s">
        <v>78</v>
      </c>
      <c r="AY830" s="265" t="s">
        <v>192</v>
      </c>
    </row>
    <row r="831" s="14" customFormat="1">
      <c r="A831" s="14"/>
      <c r="B831" s="244"/>
      <c r="C831" s="245"/>
      <c r="D831" s="235" t="s">
        <v>204</v>
      </c>
      <c r="E831" s="245"/>
      <c r="F831" s="247" t="s">
        <v>1390</v>
      </c>
      <c r="G831" s="245"/>
      <c r="H831" s="248">
        <v>38.877000000000002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204</v>
      </c>
      <c r="AU831" s="254" t="s">
        <v>84</v>
      </c>
      <c r="AV831" s="14" t="s">
        <v>84</v>
      </c>
      <c r="AW831" s="14" t="s">
        <v>4</v>
      </c>
      <c r="AX831" s="14" t="s">
        <v>78</v>
      </c>
      <c r="AY831" s="254" t="s">
        <v>192</v>
      </c>
    </row>
    <row r="832" s="2" customFormat="1" ht="16.5" customHeight="1">
      <c r="A832" s="41"/>
      <c r="B832" s="42"/>
      <c r="C832" s="215" t="s">
        <v>711</v>
      </c>
      <c r="D832" s="215" t="s">
        <v>195</v>
      </c>
      <c r="E832" s="216" t="s">
        <v>712</v>
      </c>
      <c r="F832" s="217" t="s">
        <v>713</v>
      </c>
      <c r="G832" s="218" t="s">
        <v>239</v>
      </c>
      <c r="H832" s="219">
        <v>36.003999999999998</v>
      </c>
      <c r="I832" s="220"/>
      <c r="J832" s="221">
        <f>ROUND(I832*H832,2)</f>
        <v>0</v>
      </c>
      <c r="K832" s="217" t="s">
        <v>199</v>
      </c>
      <c r="L832" s="47"/>
      <c r="M832" s="222" t="s">
        <v>19</v>
      </c>
      <c r="N832" s="223" t="s">
        <v>43</v>
      </c>
      <c r="O832" s="87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321</v>
      </c>
      <c r="AT832" s="226" t="s">
        <v>195</v>
      </c>
      <c r="AU832" s="226" t="s">
        <v>84</v>
      </c>
      <c r="AY832" s="20" t="s">
        <v>192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84</v>
      </c>
      <c r="BK832" s="227">
        <f>ROUND(I832*H832,2)</f>
        <v>0</v>
      </c>
      <c r="BL832" s="20" t="s">
        <v>321</v>
      </c>
      <c r="BM832" s="226" t="s">
        <v>714</v>
      </c>
    </row>
    <row r="833" s="2" customFormat="1">
      <c r="A833" s="41"/>
      <c r="B833" s="42"/>
      <c r="C833" s="43"/>
      <c r="D833" s="228" t="s">
        <v>202</v>
      </c>
      <c r="E833" s="43"/>
      <c r="F833" s="229" t="s">
        <v>715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202</v>
      </c>
      <c r="AU833" s="20" t="s">
        <v>84</v>
      </c>
    </row>
    <row r="834" s="13" customFormat="1">
      <c r="A834" s="13"/>
      <c r="B834" s="233"/>
      <c r="C834" s="234"/>
      <c r="D834" s="235" t="s">
        <v>204</v>
      </c>
      <c r="E834" s="236" t="s">
        <v>19</v>
      </c>
      <c r="F834" s="237" t="s">
        <v>205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204</v>
      </c>
      <c r="AU834" s="243" t="s">
        <v>84</v>
      </c>
      <c r="AV834" s="13" t="s">
        <v>78</v>
      </c>
      <c r="AW834" s="13" t="s">
        <v>33</v>
      </c>
      <c r="AX834" s="13" t="s">
        <v>71</v>
      </c>
      <c r="AY834" s="243" t="s">
        <v>192</v>
      </c>
    </row>
    <row r="835" s="13" customFormat="1">
      <c r="A835" s="13"/>
      <c r="B835" s="233"/>
      <c r="C835" s="234"/>
      <c r="D835" s="235" t="s">
        <v>204</v>
      </c>
      <c r="E835" s="236" t="s">
        <v>19</v>
      </c>
      <c r="F835" s="237" t="s">
        <v>280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204</v>
      </c>
      <c r="AU835" s="243" t="s">
        <v>84</v>
      </c>
      <c r="AV835" s="13" t="s">
        <v>78</v>
      </c>
      <c r="AW835" s="13" t="s">
        <v>33</v>
      </c>
      <c r="AX835" s="13" t="s">
        <v>71</v>
      </c>
      <c r="AY835" s="243" t="s">
        <v>192</v>
      </c>
    </row>
    <row r="836" s="14" customFormat="1">
      <c r="A836" s="14"/>
      <c r="B836" s="244"/>
      <c r="C836" s="245"/>
      <c r="D836" s="235" t="s">
        <v>204</v>
      </c>
      <c r="E836" s="246" t="s">
        <v>19</v>
      </c>
      <c r="F836" s="247" t="s">
        <v>281</v>
      </c>
      <c r="G836" s="245"/>
      <c r="H836" s="248">
        <v>2.6699999999999999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204</v>
      </c>
      <c r="AU836" s="254" t="s">
        <v>84</v>
      </c>
      <c r="AV836" s="14" t="s">
        <v>84</v>
      </c>
      <c r="AW836" s="14" t="s">
        <v>33</v>
      </c>
      <c r="AX836" s="14" t="s">
        <v>71</v>
      </c>
      <c r="AY836" s="254" t="s">
        <v>192</v>
      </c>
    </row>
    <row r="837" s="14" customFormat="1">
      <c r="A837" s="14"/>
      <c r="B837" s="244"/>
      <c r="C837" s="245"/>
      <c r="D837" s="235" t="s">
        <v>204</v>
      </c>
      <c r="E837" s="246" t="s">
        <v>19</v>
      </c>
      <c r="F837" s="247" t="s">
        <v>1364</v>
      </c>
      <c r="G837" s="245"/>
      <c r="H837" s="248">
        <v>2.2610000000000001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204</v>
      </c>
      <c r="AU837" s="254" t="s">
        <v>84</v>
      </c>
      <c r="AV837" s="14" t="s">
        <v>84</v>
      </c>
      <c r="AW837" s="14" t="s">
        <v>33</v>
      </c>
      <c r="AX837" s="14" t="s">
        <v>71</v>
      </c>
      <c r="AY837" s="254" t="s">
        <v>192</v>
      </c>
    </row>
    <row r="838" s="13" customFormat="1">
      <c r="A838" s="13"/>
      <c r="B838" s="233"/>
      <c r="C838" s="234"/>
      <c r="D838" s="235" t="s">
        <v>204</v>
      </c>
      <c r="E838" s="236" t="s">
        <v>19</v>
      </c>
      <c r="F838" s="237" t="s">
        <v>282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204</v>
      </c>
      <c r="AU838" s="243" t="s">
        <v>84</v>
      </c>
      <c r="AV838" s="13" t="s">
        <v>78</v>
      </c>
      <c r="AW838" s="13" t="s">
        <v>33</v>
      </c>
      <c r="AX838" s="13" t="s">
        <v>71</v>
      </c>
      <c r="AY838" s="243" t="s">
        <v>192</v>
      </c>
    </row>
    <row r="839" s="14" customFormat="1">
      <c r="A839" s="14"/>
      <c r="B839" s="244"/>
      <c r="C839" s="245"/>
      <c r="D839" s="235" t="s">
        <v>204</v>
      </c>
      <c r="E839" s="246" t="s">
        <v>19</v>
      </c>
      <c r="F839" s="247" t="s">
        <v>283</v>
      </c>
      <c r="G839" s="245"/>
      <c r="H839" s="248">
        <v>13.079000000000001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204</v>
      </c>
      <c r="AU839" s="254" t="s">
        <v>84</v>
      </c>
      <c r="AV839" s="14" t="s">
        <v>84</v>
      </c>
      <c r="AW839" s="14" t="s">
        <v>33</v>
      </c>
      <c r="AX839" s="14" t="s">
        <v>71</v>
      </c>
      <c r="AY839" s="254" t="s">
        <v>192</v>
      </c>
    </row>
    <row r="840" s="14" customFormat="1">
      <c r="A840" s="14"/>
      <c r="B840" s="244"/>
      <c r="C840" s="245"/>
      <c r="D840" s="235" t="s">
        <v>204</v>
      </c>
      <c r="E840" s="246" t="s">
        <v>19</v>
      </c>
      <c r="F840" s="247" t="s">
        <v>665</v>
      </c>
      <c r="G840" s="245"/>
      <c r="H840" s="248">
        <v>-0.54900000000000004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204</v>
      </c>
      <c r="AU840" s="254" t="s">
        <v>84</v>
      </c>
      <c r="AV840" s="14" t="s">
        <v>84</v>
      </c>
      <c r="AW840" s="14" t="s">
        <v>33</v>
      </c>
      <c r="AX840" s="14" t="s">
        <v>71</v>
      </c>
      <c r="AY840" s="254" t="s">
        <v>192</v>
      </c>
    </row>
    <row r="841" s="13" customFormat="1">
      <c r="A841" s="13"/>
      <c r="B841" s="233"/>
      <c r="C841" s="234"/>
      <c r="D841" s="235" t="s">
        <v>204</v>
      </c>
      <c r="E841" s="236" t="s">
        <v>19</v>
      </c>
      <c r="F841" s="237" t="s">
        <v>1365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204</v>
      </c>
      <c r="AU841" s="243" t="s">
        <v>84</v>
      </c>
      <c r="AV841" s="13" t="s">
        <v>78</v>
      </c>
      <c r="AW841" s="13" t="s">
        <v>33</v>
      </c>
      <c r="AX841" s="13" t="s">
        <v>71</v>
      </c>
      <c r="AY841" s="243" t="s">
        <v>192</v>
      </c>
    </row>
    <row r="842" s="14" customFormat="1">
      <c r="A842" s="14"/>
      <c r="B842" s="244"/>
      <c r="C842" s="245"/>
      <c r="D842" s="235" t="s">
        <v>204</v>
      </c>
      <c r="E842" s="246" t="s">
        <v>19</v>
      </c>
      <c r="F842" s="247" t="s">
        <v>1366</v>
      </c>
      <c r="G842" s="245"/>
      <c r="H842" s="248">
        <v>16.309000000000001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204</v>
      </c>
      <c r="AU842" s="254" t="s">
        <v>84</v>
      </c>
      <c r="AV842" s="14" t="s">
        <v>84</v>
      </c>
      <c r="AW842" s="14" t="s">
        <v>33</v>
      </c>
      <c r="AX842" s="14" t="s">
        <v>71</v>
      </c>
      <c r="AY842" s="254" t="s">
        <v>192</v>
      </c>
    </row>
    <row r="843" s="13" customFormat="1">
      <c r="A843" s="13"/>
      <c r="B843" s="233"/>
      <c r="C843" s="234"/>
      <c r="D843" s="235" t="s">
        <v>204</v>
      </c>
      <c r="E843" s="236" t="s">
        <v>19</v>
      </c>
      <c r="F843" s="237" t="s">
        <v>1367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204</v>
      </c>
      <c r="AU843" s="243" t="s">
        <v>84</v>
      </c>
      <c r="AV843" s="13" t="s">
        <v>78</v>
      </c>
      <c r="AW843" s="13" t="s">
        <v>33</v>
      </c>
      <c r="AX843" s="13" t="s">
        <v>71</v>
      </c>
      <c r="AY843" s="243" t="s">
        <v>192</v>
      </c>
    </row>
    <row r="844" s="14" customFormat="1">
      <c r="A844" s="14"/>
      <c r="B844" s="244"/>
      <c r="C844" s="245"/>
      <c r="D844" s="235" t="s">
        <v>204</v>
      </c>
      <c r="E844" s="246" t="s">
        <v>19</v>
      </c>
      <c r="F844" s="247" t="s">
        <v>1368</v>
      </c>
      <c r="G844" s="245"/>
      <c r="H844" s="248">
        <v>2.234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204</v>
      </c>
      <c r="AU844" s="254" t="s">
        <v>84</v>
      </c>
      <c r="AV844" s="14" t="s">
        <v>84</v>
      </c>
      <c r="AW844" s="14" t="s">
        <v>33</v>
      </c>
      <c r="AX844" s="14" t="s">
        <v>71</v>
      </c>
      <c r="AY844" s="254" t="s">
        <v>192</v>
      </c>
    </row>
    <row r="845" s="15" customFormat="1">
      <c r="A845" s="15"/>
      <c r="B845" s="255"/>
      <c r="C845" s="256"/>
      <c r="D845" s="235" t="s">
        <v>204</v>
      </c>
      <c r="E845" s="257" t="s">
        <v>19</v>
      </c>
      <c r="F845" s="258" t="s">
        <v>210</v>
      </c>
      <c r="G845" s="256"/>
      <c r="H845" s="259">
        <v>36.004000000000005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5" t="s">
        <v>204</v>
      </c>
      <c r="AU845" s="265" t="s">
        <v>84</v>
      </c>
      <c r="AV845" s="15" t="s">
        <v>200</v>
      </c>
      <c r="AW845" s="15" t="s">
        <v>33</v>
      </c>
      <c r="AX845" s="15" t="s">
        <v>78</v>
      </c>
      <c r="AY845" s="265" t="s">
        <v>192</v>
      </c>
    </row>
    <row r="846" s="2" customFormat="1" ht="16.5" customHeight="1">
      <c r="A846" s="41"/>
      <c r="B846" s="42"/>
      <c r="C846" s="215" t="s">
        <v>716</v>
      </c>
      <c r="D846" s="215" t="s">
        <v>195</v>
      </c>
      <c r="E846" s="216" t="s">
        <v>717</v>
      </c>
      <c r="F846" s="217" t="s">
        <v>718</v>
      </c>
      <c r="G846" s="218" t="s">
        <v>239</v>
      </c>
      <c r="H846" s="219">
        <v>36.003999999999998</v>
      </c>
      <c r="I846" s="220"/>
      <c r="J846" s="221">
        <f>ROUND(I846*H846,2)</f>
        <v>0</v>
      </c>
      <c r="K846" s="217" t="s">
        <v>199</v>
      </c>
      <c r="L846" s="47"/>
      <c r="M846" s="222" t="s">
        <v>19</v>
      </c>
      <c r="N846" s="223" t="s">
        <v>43</v>
      </c>
      <c r="O846" s="87"/>
      <c r="P846" s="224">
        <f>O846*H846</f>
        <v>0</v>
      </c>
      <c r="Q846" s="224">
        <v>3.0000000000000001E-05</v>
      </c>
      <c r="R846" s="224">
        <f>Q846*H846</f>
        <v>0.00108012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321</v>
      </c>
      <c r="AT846" s="226" t="s">
        <v>195</v>
      </c>
      <c r="AU846" s="226" t="s">
        <v>84</v>
      </c>
      <c r="AY846" s="20" t="s">
        <v>192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84</v>
      </c>
      <c r="BK846" s="227">
        <f>ROUND(I846*H846,2)</f>
        <v>0</v>
      </c>
      <c r="BL846" s="20" t="s">
        <v>321</v>
      </c>
      <c r="BM846" s="226" t="s">
        <v>719</v>
      </c>
    </row>
    <row r="847" s="2" customFormat="1">
      <c r="A847" s="41"/>
      <c r="B847" s="42"/>
      <c r="C847" s="43"/>
      <c r="D847" s="228" t="s">
        <v>202</v>
      </c>
      <c r="E847" s="43"/>
      <c r="F847" s="229" t="s">
        <v>720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202</v>
      </c>
      <c r="AU847" s="20" t="s">
        <v>84</v>
      </c>
    </row>
    <row r="848" s="13" customFormat="1">
      <c r="A848" s="13"/>
      <c r="B848" s="233"/>
      <c r="C848" s="234"/>
      <c r="D848" s="235" t="s">
        <v>204</v>
      </c>
      <c r="E848" s="236" t="s">
        <v>19</v>
      </c>
      <c r="F848" s="237" t="s">
        <v>205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204</v>
      </c>
      <c r="AU848" s="243" t="s">
        <v>84</v>
      </c>
      <c r="AV848" s="13" t="s">
        <v>78</v>
      </c>
      <c r="AW848" s="13" t="s">
        <v>33</v>
      </c>
      <c r="AX848" s="13" t="s">
        <v>71</v>
      </c>
      <c r="AY848" s="243" t="s">
        <v>192</v>
      </c>
    </row>
    <row r="849" s="13" customFormat="1">
      <c r="A849" s="13"/>
      <c r="B849" s="233"/>
      <c r="C849" s="234"/>
      <c r="D849" s="235" t="s">
        <v>204</v>
      </c>
      <c r="E849" s="236" t="s">
        <v>19</v>
      </c>
      <c r="F849" s="237" t="s">
        <v>280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204</v>
      </c>
      <c r="AU849" s="243" t="s">
        <v>84</v>
      </c>
      <c r="AV849" s="13" t="s">
        <v>78</v>
      </c>
      <c r="AW849" s="13" t="s">
        <v>33</v>
      </c>
      <c r="AX849" s="13" t="s">
        <v>71</v>
      </c>
      <c r="AY849" s="243" t="s">
        <v>192</v>
      </c>
    </row>
    <row r="850" s="14" customFormat="1">
      <c r="A850" s="14"/>
      <c r="B850" s="244"/>
      <c r="C850" s="245"/>
      <c r="D850" s="235" t="s">
        <v>204</v>
      </c>
      <c r="E850" s="246" t="s">
        <v>19</v>
      </c>
      <c r="F850" s="247" t="s">
        <v>281</v>
      </c>
      <c r="G850" s="245"/>
      <c r="H850" s="248">
        <v>2.6699999999999999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204</v>
      </c>
      <c r="AU850" s="254" t="s">
        <v>84</v>
      </c>
      <c r="AV850" s="14" t="s">
        <v>84</v>
      </c>
      <c r="AW850" s="14" t="s">
        <v>33</v>
      </c>
      <c r="AX850" s="14" t="s">
        <v>71</v>
      </c>
      <c r="AY850" s="254" t="s">
        <v>192</v>
      </c>
    </row>
    <row r="851" s="14" customFormat="1">
      <c r="A851" s="14"/>
      <c r="B851" s="244"/>
      <c r="C851" s="245"/>
      <c r="D851" s="235" t="s">
        <v>204</v>
      </c>
      <c r="E851" s="246" t="s">
        <v>19</v>
      </c>
      <c r="F851" s="247" t="s">
        <v>1364</v>
      </c>
      <c r="G851" s="245"/>
      <c r="H851" s="248">
        <v>2.2610000000000001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204</v>
      </c>
      <c r="AU851" s="254" t="s">
        <v>84</v>
      </c>
      <c r="AV851" s="14" t="s">
        <v>84</v>
      </c>
      <c r="AW851" s="14" t="s">
        <v>33</v>
      </c>
      <c r="AX851" s="14" t="s">
        <v>71</v>
      </c>
      <c r="AY851" s="254" t="s">
        <v>192</v>
      </c>
    </row>
    <row r="852" s="13" customFormat="1">
      <c r="A852" s="13"/>
      <c r="B852" s="233"/>
      <c r="C852" s="234"/>
      <c r="D852" s="235" t="s">
        <v>204</v>
      </c>
      <c r="E852" s="236" t="s">
        <v>19</v>
      </c>
      <c r="F852" s="237" t="s">
        <v>282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204</v>
      </c>
      <c r="AU852" s="243" t="s">
        <v>84</v>
      </c>
      <c r="AV852" s="13" t="s">
        <v>78</v>
      </c>
      <c r="AW852" s="13" t="s">
        <v>33</v>
      </c>
      <c r="AX852" s="13" t="s">
        <v>71</v>
      </c>
      <c r="AY852" s="243" t="s">
        <v>192</v>
      </c>
    </row>
    <row r="853" s="14" customFormat="1">
      <c r="A853" s="14"/>
      <c r="B853" s="244"/>
      <c r="C853" s="245"/>
      <c r="D853" s="235" t="s">
        <v>204</v>
      </c>
      <c r="E853" s="246" t="s">
        <v>19</v>
      </c>
      <c r="F853" s="247" t="s">
        <v>283</v>
      </c>
      <c r="G853" s="245"/>
      <c r="H853" s="248">
        <v>13.079000000000001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204</v>
      </c>
      <c r="AU853" s="254" t="s">
        <v>84</v>
      </c>
      <c r="AV853" s="14" t="s">
        <v>84</v>
      </c>
      <c r="AW853" s="14" t="s">
        <v>33</v>
      </c>
      <c r="AX853" s="14" t="s">
        <v>71</v>
      </c>
      <c r="AY853" s="254" t="s">
        <v>192</v>
      </c>
    </row>
    <row r="854" s="14" customFormat="1">
      <c r="A854" s="14"/>
      <c r="B854" s="244"/>
      <c r="C854" s="245"/>
      <c r="D854" s="235" t="s">
        <v>204</v>
      </c>
      <c r="E854" s="246" t="s">
        <v>19</v>
      </c>
      <c r="F854" s="247" t="s">
        <v>665</v>
      </c>
      <c r="G854" s="245"/>
      <c r="H854" s="248">
        <v>-0.54900000000000004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204</v>
      </c>
      <c r="AU854" s="254" t="s">
        <v>84</v>
      </c>
      <c r="AV854" s="14" t="s">
        <v>84</v>
      </c>
      <c r="AW854" s="14" t="s">
        <v>33</v>
      </c>
      <c r="AX854" s="14" t="s">
        <v>71</v>
      </c>
      <c r="AY854" s="254" t="s">
        <v>192</v>
      </c>
    </row>
    <row r="855" s="13" customFormat="1">
      <c r="A855" s="13"/>
      <c r="B855" s="233"/>
      <c r="C855" s="234"/>
      <c r="D855" s="235" t="s">
        <v>204</v>
      </c>
      <c r="E855" s="236" t="s">
        <v>19</v>
      </c>
      <c r="F855" s="237" t="s">
        <v>1365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204</v>
      </c>
      <c r="AU855" s="243" t="s">
        <v>84</v>
      </c>
      <c r="AV855" s="13" t="s">
        <v>78</v>
      </c>
      <c r="AW855" s="13" t="s">
        <v>33</v>
      </c>
      <c r="AX855" s="13" t="s">
        <v>71</v>
      </c>
      <c r="AY855" s="243" t="s">
        <v>192</v>
      </c>
    </row>
    <row r="856" s="14" customFormat="1">
      <c r="A856" s="14"/>
      <c r="B856" s="244"/>
      <c r="C856" s="245"/>
      <c r="D856" s="235" t="s">
        <v>204</v>
      </c>
      <c r="E856" s="246" t="s">
        <v>19</v>
      </c>
      <c r="F856" s="247" t="s">
        <v>1366</v>
      </c>
      <c r="G856" s="245"/>
      <c r="H856" s="248">
        <v>16.309000000000001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204</v>
      </c>
      <c r="AU856" s="254" t="s">
        <v>84</v>
      </c>
      <c r="AV856" s="14" t="s">
        <v>84</v>
      </c>
      <c r="AW856" s="14" t="s">
        <v>33</v>
      </c>
      <c r="AX856" s="14" t="s">
        <v>71</v>
      </c>
      <c r="AY856" s="254" t="s">
        <v>192</v>
      </c>
    </row>
    <row r="857" s="13" customFormat="1">
      <c r="A857" s="13"/>
      <c r="B857" s="233"/>
      <c r="C857" s="234"/>
      <c r="D857" s="235" t="s">
        <v>204</v>
      </c>
      <c r="E857" s="236" t="s">
        <v>19</v>
      </c>
      <c r="F857" s="237" t="s">
        <v>1367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204</v>
      </c>
      <c r="AU857" s="243" t="s">
        <v>84</v>
      </c>
      <c r="AV857" s="13" t="s">
        <v>78</v>
      </c>
      <c r="AW857" s="13" t="s">
        <v>33</v>
      </c>
      <c r="AX857" s="13" t="s">
        <v>71</v>
      </c>
      <c r="AY857" s="243" t="s">
        <v>192</v>
      </c>
    </row>
    <row r="858" s="14" customFormat="1">
      <c r="A858" s="14"/>
      <c r="B858" s="244"/>
      <c r="C858" s="245"/>
      <c r="D858" s="235" t="s">
        <v>204</v>
      </c>
      <c r="E858" s="246" t="s">
        <v>19</v>
      </c>
      <c r="F858" s="247" t="s">
        <v>1368</v>
      </c>
      <c r="G858" s="245"/>
      <c r="H858" s="248">
        <v>2.234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204</v>
      </c>
      <c r="AU858" s="254" t="s">
        <v>84</v>
      </c>
      <c r="AV858" s="14" t="s">
        <v>84</v>
      </c>
      <c r="AW858" s="14" t="s">
        <v>33</v>
      </c>
      <c r="AX858" s="14" t="s">
        <v>71</v>
      </c>
      <c r="AY858" s="254" t="s">
        <v>192</v>
      </c>
    </row>
    <row r="859" s="15" customFormat="1">
      <c r="A859" s="15"/>
      <c r="B859" s="255"/>
      <c r="C859" s="256"/>
      <c r="D859" s="235" t="s">
        <v>204</v>
      </c>
      <c r="E859" s="257" t="s">
        <v>19</v>
      </c>
      <c r="F859" s="258" t="s">
        <v>210</v>
      </c>
      <c r="G859" s="256"/>
      <c r="H859" s="259">
        <v>36.004000000000005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204</v>
      </c>
      <c r="AU859" s="265" t="s">
        <v>84</v>
      </c>
      <c r="AV859" s="15" t="s">
        <v>200</v>
      </c>
      <c r="AW859" s="15" t="s">
        <v>33</v>
      </c>
      <c r="AX859" s="15" t="s">
        <v>78</v>
      </c>
      <c r="AY859" s="265" t="s">
        <v>192</v>
      </c>
    </row>
    <row r="860" s="2" customFormat="1" ht="24.15" customHeight="1">
      <c r="A860" s="41"/>
      <c r="B860" s="42"/>
      <c r="C860" s="215" t="s">
        <v>721</v>
      </c>
      <c r="D860" s="215" t="s">
        <v>195</v>
      </c>
      <c r="E860" s="216" t="s">
        <v>722</v>
      </c>
      <c r="F860" s="217" t="s">
        <v>723</v>
      </c>
      <c r="G860" s="218" t="s">
        <v>226</v>
      </c>
      <c r="H860" s="219">
        <v>0.53400000000000003</v>
      </c>
      <c r="I860" s="220"/>
      <c r="J860" s="221">
        <f>ROUND(I860*H860,2)</f>
        <v>0</v>
      </c>
      <c r="K860" s="217" t="s">
        <v>199</v>
      </c>
      <c r="L860" s="47"/>
      <c r="M860" s="222" t="s">
        <v>19</v>
      </c>
      <c r="N860" s="223" t="s">
        <v>43</v>
      </c>
      <c r="O860" s="87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321</v>
      </c>
      <c r="AT860" s="226" t="s">
        <v>195</v>
      </c>
      <c r="AU860" s="226" t="s">
        <v>84</v>
      </c>
      <c r="AY860" s="20" t="s">
        <v>192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84</v>
      </c>
      <c r="BK860" s="227">
        <f>ROUND(I860*H860,2)</f>
        <v>0</v>
      </c>
      <c r="BL860" s="20" t="s">
        <v>321</v>
      </c>
      <c r="BM860" s="226" t="s">
        <v>724</v>
      </c>
    </row>
    <row r="861" s="2" customFormat="1">
      <c r="A861" s="41"/>
      <c r="B861" s="42"/>
      <c r="C861" s="43"/>
      <c r="D861" s="228" t="s">
        <v>202</v>
      </c>
      <c r="E861" s="43"/>
      <c r="F861" s="229" t="s">
        <v>725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202</v>
      </c>
      <c r="AU861" s="20" t="s">
        <v>84</v>
      </c>
    </row>
    <row r="862" s="12" customFormat="1" ht="22.8" customHeight="1">
      <c r="A862" s="12"/>
      <c r="B862" s="199"/>
      <c r="C862" s="200"/>
      <c r="D862" s="201" t="s">
        <v>70</v>
      </c>
      <c r="E862" s="213" t="s">
        <v>726</v>
      </c>
      <c r="F862" s="213" t="s">
        <v>727</v>
      </c>
      <c r="G862" s="200"/>
      <c r="H862" s="200"/>
      <c r="I862" s="203"/>
      <c r="J862" s="214">
        <f>BK862</f>
        <v>0</v>
      </c>
      <c r="K862" s="200"/>
      <c r="L862" s="205"/>
      <c r="M862" s="206"/>
      <c r="N862" s="207"/>
      <c r="O862" s="207"/>
      <c r="P862" s="208">
        <f>SUM(P863:P974)</f>
        <v>0</v>
      </c>
      <c r="Q862" s="207"/>
      <c r="R862" s="208">
        <f>SUM(R863:R974)</f>
        <v>0.36441449999999997</v>
      </c>
      <c r="S862" s="207"/>
      <c r="T862" s="209">
        <f>SUM(T863:T974)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10" t="s">
        <v>84</v>
      </c>
      <c r="AT862" s="211" t="s">
        <v>70</v>
      </c>
      <c r="AU862" s="211" t="s">
        <v>78</v>
      </c>
      <c r="AY862" s="210" t="s">
        <v>192</v>
      </c>
      <c r="BK862" s="212">
        <f>SUM(BK863:BK974)</f>
        <v>0</v>
      </c>
    </row>
    <row r="863" s="2" customFormat="1" ht="16.5" customHeight="1">
      <c r="A863" s="41"/>
      <c r="B863" s="42"/>
      <c r="C863" s="215" t="s">
        <v>728</v>
      </c>
      <c r="D863" s="215" t="s">
        <v>195</v>
      </c>
      <c r="E863" s="216" t="s">
        <v>729</v>
      </c>
      <c r="F863" s="217" t="s">
        <v>730</v>
      </c>
      <c r="G863" s="218" t="s">
        <v>239</v>
      </c>
      <c r="H863" s="219">
        <v>16.706</v>
      </c>
      <c r="I863" s="220"/>
      <c r="J863" s="221">
        <f>ROUND(I863*H863,2)</f>
        <v>0</v>
      </c>
      <c r="K863" s="217" t="s">
        <v>199</v>
      </c>
      <c r="L863" s="47"/>
      <c r="M863" s="222" t="s">
        <v>19</v>
      </c>
      <c r="N863" s="223" t="s">
        <v>43</v>
      </c>
      <c r="O863" s="87"/>
      <c r="P863" s="224">
        <f>O863*H863</f>
        <v>0</v>
      </c>
      <c r="Q863" s="224">
        <v>0.00029999999999999997</v>
      </c>
      <c r="R863" s="224">
        <f>Q863*H863</f>
        <v>0.0050117999999999994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321</v>
      </c>
      <c r="AT863" s="226" t="s">
        <v>195</v>
      </c>
      <c r="AU863" s="226" t="s">
        <v>84</v>
      </c>
      <c r="AY863" s="20" t="s">
        <v>192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84</v>
      </c>
      <c r="BK863" s="227">
        <f>ROUND(I863*H863,2)</f>
        <v>0</v>
      </c>
      <c r="BL863" s="20" t="s">
        <v>321</v>
      </c>
      <c r="BM863" s="226" t="s">
        <v>731</v>
      </c>
    </row>
    <row r="864" s="2" customFormat="1">
      <c r="A864" s="41"/>
      <c r="B864" s="42"/>
      <c r="C864" s="43"/>
      <c r="D864" s="228" t="s">
        <v>202</v>
      </c>
      <c r="E864" s="43"/>
      <c r="F864" s="229" t="s">
        <v>732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202</v>
      </c>
      <c r="AU864" s="20" t="s">
        <v>84</v>
      </c>
    </row>
    <row r="865" s="13" customFormat="1">
      <c r="A865" s="13"/>
      <c r="B865" s="233"/>
      <c r="C865" s="234"/>
      <c r="D865" s="235" t="s">
        <v>204</v>
      </c>
      <c r="E865" s="236" t="s">
        <v>19</v>
      </c>
      <c r="F865" s="237" t="s">
        <v>205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204</v>
      </c>
      <c r="AU865" s="243" t="s">
        <v>84</v>
      </c>
      <c r="AV865" s="13" t="s">
        <v>78</v>
      </c>
      <c r="AW865" s="13" t="s">
        <v>33</v>
      </c>
      <c r="AX865" s="13" t="s">
        <v>71</v>
      </c>
      <c r="AY865" s="243" t="s">
        <v>192</v>
      </c>
    </row>
    <row r="866" s="13" customFormat="1">
      <c r="A866" s="13"/>
      <c r="B866" s="233"/>
      <c r="C866" s="234"/>
      <c r="D866" s="235" t="s">
        <v>204</v>
      </c>
      <c r="E866" s="236" t="s">
        <v>19</v>
      </c>
      <c r="F866" s="237" t="s">
        <v>268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204</v>
      </c>
      <c r="AU866" s="243" t="s">
        <v>84</v>
      </c>
      <c r="AV866" s="13" t="s">
        <v>78</v>
      </c>
      <c r="AW866" s="13" t="s">
        <v>33</v>
      </c>
      <c r="AX866" s="13" t="s">
        <v>71</v>
      </c>
      <c r="AY866" s="243" t="s">
        <v>192</v>
      </c>
    </row>
    <row r="867" s="14" customFormat="1">
      <c r="A867" s="14"/>
      <c r="B867" s="244"/>
      <c r="C867" s="245"/>
      <c r="D867" s="235" t="s">
        <v>204</v>
      </c>
      <c r="E867" s="246" t="s">
        <v>19</v>
      </c>
      <c r="F867" s="247" t="s">
        <v>733</v>
      </c>
      <c r="G867" s="245"/>
      <c r="H867" s="248">
        <v>8.4900000000000002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204</v>
      </c>
      <c r="AU867" s="254" t="s">
        <v>84</v>
      </c>
      <c r="AV867" s="14" t="s">
        <v>84</v>
      </c>
      <c r="AW867" s="14" t="s">
        <v>33</v>
      </c>
      <c r="AX867" s="14" t="s">
        <v>71</v>
      </c>
      <c r="AY867" s="254" t="s">
        <v>192</v>
      </c>
    </row>
    <row r="868" s="14" customFormat="1">
      <c r="A868" s="14"/>
      <c r="B868" s="244"/>
      <c r="C868" s="245"/>
      <c r="D868" s="235" t="s">
        <v>204</v>
      </c>
      <c r="E868" s="246" t="s">
        <v>19</v>
      </c>
      <c r="F868" s="247" t="s">
        <v>734</v>
      </c>
      <c r="G868" s="245"/>
      <c r="H868" s="248">
        <v>-1.2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204</v>
      </c>
      <c r="AU868" s="254" t="s">
        <v>84</v>
      </c>
      <c r="AV868" s="14" t="s">
        <v>84</v>
      </c>
      <c r="AW868" s="14" t="s">
        <v>33</v>
      </c>
      <c r="AX868" s="14" t="s">
        <v>71</v>
      </c>
      <c r="AY868" s="254" t="s">
        <v>192</v>
      </c>
    </row>
    <row r="869" s="14" customFormat="1">
      <c r="A869" s="14"/>
      <c r="B869" s="244"/>
      <c r="C869" s="245"/>
      <c r="D869" s="235" t="s">
        <v>204</v>
      </c>
      <c r="E869" s="246" t="s">
        <v>19</v>
      </c>
      <c r="F869" s="247" t="s">
        <v>294</v>
      </c>
      <c r="G869" s="245"/>
      <c r="H869" s="248">
        <v>0.024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204</v>
      </c>
      <c r="AU869" s="254" t="s">
        <v>84</v>
      </c>
      <c r="AV869" s="14" t="s">
        <v>84</v>
      </c>
      <c r="AW869" s="14" t="s">
        <v>33</v>
      </c>
      <c r="AX869" s="14" t="s">
        <v>71</v>
      </c>
      <c r="AY869" s="254" t="s">
        <v>192</v>
      </c>
    </row>
    <row r="870" s="14" customFormat="1">
      <c r="A870" s="14"/>
      <c r="B870" s="244"/>
      <c r="C870" s="245"/>
      <c r="D870" s="235" t="s">
        <v>204</v>
      </c>
      <c r="E870" s="246" t="s">
        <v>19</v>
      </c>
      <c r="F870" s="247" t="s">
        <v>295</v>
      </c>
      <c r="G870" s="245"/>
      <c r="H870" s="248">
        <v>0.114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204</v>
      </c>
      <c r="AU870" s="254" t="s">
        <v>84</v>
      </c>
      <c r="AV870" s="14" t="s">
        <v>84</v>
      </c>
      <c r="AW870" s="14" t="s">
        <v>33</v>
      </c>
      <c r="AX870" s="14" t="s">
        <v>71</v>
      </c>
      <c r="AY870" s="254" t="s">
        <v>192</v>
      </c>
    </row>
    <row r="871" s="14" customFormat="1">
      <c r="A871" s="14"/>
      <c r="B871" s="244"/>
      <c r="C871" s="245"/>
      <c r="D871" s="235" t="s">
        <v>204</v>
      </c>
      <c r="E871" s="246" t="s">
        <v>19</v>
      </c>
      <c r="F871" s="247" t="s">
        <v>296</v>
      </c>
      <c r="G871" s="245"/>
      <c r="H871" s="248">
        <v>0.085000000000000006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204</v>
      </c>
      <c r="AU871" s="254" t="s">
        <v>84</v>
      </c>
      <c r="AV871" s="14" t="s">
        <v>84</v>
      </c>
      <c r="AW871" s="14" t="s">
        <v>33</v>
      </c>
      <c r="AX871" s="14" t="s">
        <v>71</v>
      </c>
      <c r="AY871" s="254" t="s">
        <v>192</v>
      </c>
    </row>
    <row r="872" s="14" customFormat="1">
      <c r="A872" s="14"/>
      <c r="B872" s="244"/>
      <c r="C872" s="245"/>
      <c r="D872" s="235" t="s">
        <v>204</v>
      </c>
      <c r="E872" s="246" t="s">
        <v>19</v>
      </c>
      <c r="F872" s="247" t="s">
        <v>297</v>
      </c>
      <c r="G872" s="245"/>
      <c r="H872" s="248">
        <v>0.025999999999999999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204</v>
      </c>
      <c r="AU872" s="254" t="s">
        <v>84</v>
      </c>
      <c r="AV872" s="14" t="s">
        <v>84</v>
      </c>
      <c r="AW872" s="14" t="s">
        <v>33</v>
      </c>
      <c r="AX872" s="14" t="s">
        <v>71</v>
      </c>
      <c r="AY872" s="254" t="s">
        <v>192</v>
      </c>
    </row>
    <row r="873" s="14" customFormat="1">
      <c r="A873" s="14"/>
      <c r="B873" s="244"/>
      <c r="C873" s="245"/>
      <c r="D873" s="235" t="s">
        <v>204</v>
      </c>
      <c r="E873" s="246" t="s">
        <v>19</v>
      </c>
      <c r="F873" s="247" t="s">
        <v>294</v>
      </c>
      <c r="G873" s="245"/>
      <c r="H873" s="248">
        <v>0.024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204</v>
      </c>
      <c r="AU873" s="254" t="s">
        <v>84</v>
      </c>
      <c r="AV873" s="14" t="s">
        <v>84</v>
      </c>
      <c r="AW873" s="14" t="s">
        <v>33</v>
      </c>
      <c r="AX873" s="14" t="s">
        <v>71</v>
      </c>
      <c r="AY873" s="254" t="s">
        <v>192</v>
      </c>
    </row>
    <row r="874" s="14" customFormat="1">
      <c r="A874" s="14"/>
      <c r="B874" s="244"/>
      <c r="C874" s="245"/>
      <c r="D874" s="235" t="s">
        <v>204</v>
      </c>
      <c r="E874" s="246" t="s">
        <v>19</v>
      </c>
      <c r="F874" s="247" t="s">
        <v>735</v>
      </c>
      <c r="G874" s="245"/>
      <c r="H874" s="248">
        <v>5.4779999999999998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204</v>
      </c>
      <c r="AU874" s="254" t="s">
        <v>84</v>
      </c>
      <c r="AV874" s="14" t="s">
        <v>84</v>
      </c>
      <c r="AW874" s="14" t="s">
        <v>33</v>
      </c>
      <c r="AX874" s="14" t="s">
        <v>71</v>
      </c>
      <c r="AY874" s="254" t="s">
        <v>192</v>
      </c>
    </row>
    <row r="875" s="14" customFormat="1">
      <c r="A875" s="14"/>
      <c r="B875" s="244"/>
      <c r="C875" s="245"/>
      <c r="D875" s="235" t="s">
        <v>204</v>
      </c>
      <c r="E875" s="246" t="s">
        <v>19</v>
      </c>
      <c r="F875" s="247" t="s">
        <v>293</v>
      </c>
      <c r="G875" s="245"/>
      <c r="H875" s="248">
        <v>0.26700000000000002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204</v>
      </c>
      <c r="AU875" s="254" t="s">
        <v>84</v>
      </c>
      <c r="AV875" s="14" t="s">
        <v>84</v>
      </c>
      <c r="AW875" s="14" t="s">
        <v>33</v>
      </c>
      <c r="AX875" s="14" t="s">
        <v>71</v>
      </c>
      <c r="AY875" s="254" t="s">
        <v>192</v>
      </c>
    </row>
    <row r="876" s="13" customFormat="1">
      <c r="A876" s="13"/>
      <c r="B876" s="233"/>
      <c r="C876" s="234"/>
      <c r="D876" s="235" t="s">
        <v>204</v>
      </c>
      <c r="E876" s="236" t="s">
        <v>19</v>
      </c>
      <c r="F876" s="237" t="s">
        <v>282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204</v>
      </c>
      <c r="AU876" s="243" t="s">
        <v>84</v>
      </c>
      <c r="AV876" s="13" t="s">
        <v>78</v>
      </c>
      <c r="AW876" s="13" t="s">
        <v>33</v>
      </c>
      <c r="AX876" s="13" t="s">
        <v>71</v>
      </c>
      <c r="AY876" s="243" t="s">
        <v>192</v>
      </c>
    </row>
    <row r="877" s="14" customFormat="1">
      <c r="A877" s="14"/>
      <c r="B877" s="244"/>
      <c r="C877" s="245"/>
      <c r="D877" s="235" t="s">
        <v>204</v>
      </c>
      <c r="E877" s="246" t="s">
        <v>19</v>
      </c>
      <c r="F877" s="247" t="s">
        <v>736</v>
      </c>
      <c r="G877" s="245"/>
      <c r="H877" s="248">
        <v>0.45000000000000001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204</v>
      </c>
      <c r="AU877" s="254" t="s">
        <v>84</v>
      </c>
      <c r="AV877" s="14" t="s">
        <v>84</v>
      </c>
      <c r="AW877" s="14" t="s">
        <v>33</v>
      </c>
      <c r="AX877" s="14" t="s">
        <v>71</v>
      </c>
      <c r="AY877" s="254" t="s">
        <v>192</v>
      </c>
    </row>
    <row r="878" s="14" customFormat="1">
      <c r="A878" s="14"/>
      <c r="B878" s="244"/>
      <c r="C878" s="245"/>
      <c r="D878" s="235" t="s">
        <v>204</v>
      </c>
      <c r="E878" s="246" t="s">
        <v>19</v>
      </c>
      <c r="F878" s="247" t="s">
        <v>737</v>
      </c>
      <c r="G878" s="245"/>
      <c r="H878" s="248">
        <v>1.373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204</v>
      </c>
      <c r="AU878" s="254" t="s">
        <v>84</v>
      </c>
      <c r="AV878" s="14" t="s">
        <v>84</v>
      </c>
      <c r="AW878" s="14" t="s">
        <v>33</v>
      </c>
      <c r="AX878" s="14" t="s">
        <v>71</v>
      </c>
      <c r="AY878" s="254" t="s">
        <v>192</v>
      </c>
    </row>
    <row r="879" s="14" customFormat="1">
      <c r="A879" s="14"/>
      <c r="B879" s="244"/>
      <c r="C879" s="245"/>
      <c r="D879" s="235" t="s">
        <v>204</v>
      </c>
      <c r="E879" s="246" t="s">
        <v>19</v>
      </c>
      <c r="F879" s="247" t="s">
        <v>738</v>
      </c>
      <c r="G879" s="245"/>
      <c r="H879" s="248">
        <v>1.575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204</v>
      </c>
      <c r="AU879" s="254" t="s">
        <v>84</v>
      </c>
      <c r="AV879" s="14" t="s">
        <v>84</v>
      </c>
      <c r="AW879" s="14" t="s">
        <v>33</v>
      </c>
      <c r="AX879" s="14" t="s">
        <v>71</v>
      </c>
      <c r="AY879" s="254" t="s">
        <v>192</v>
      </c>
    </row>
    <row r="880" s="15" customFormat="1">
      <c r="A880" s="15"/>
      <c r="B880" s="255"/>
      <c r="C880" s="256"/>
      <c r="D880" s="235" t="s">
        <v>204</v>
      </c>
      <c r="E880" s="257" t="s">
        <v>19</v>
      </c>
      <c r="F880" s="258" t="s">
        <v>210</v>
      </c>
      <c r="G880" s="256"/>
      <c r="H880" s="259">
        <v>16.706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204</v>
      </c>
      <c r="AU880" s="265" t="s">
        <v>84</v>
      </c>
      <c r="AV880" s="15" t="s">
        <v>200</v>
      </c>
      <c r="AW880" s="15" t="s">
        <v>33</v>
      </c>
      <c r="AX880" s="15" t="s">
        <v>78</v>
      </c>
      <c r="AY880" s="265" t="s">
        <v>192</v>
      </c>
    </row>
    <row r="881" s="2" customFormat="1" ht="16.5" customHeight="1">
      <c r="A881" s="41"/>
      <c r="B881" s="42"/>
      <c r="C881" s="215" t="s">
        <v>739</v>
      </c>
      <c r="D881" s="215" t="s">
        <v>195</v>
      </c>
      <c r="E881" s="216" t="s">
        <v>740</v>
      </c>
      <c r="F881" s="217" t="s">
        <v>741</v>
      </c>
      <c r="G881" s="218" t="s">
        <v>239</v>
      </c>
      <c r="H881" s="219">
        <v>16.706</v>
      </c>
      <c r="I881" s="220"/>
      <c r="J881" s="221">
        <f>ROUND(I881*H881,2)</f>
        <v>0</v>
      </c>
      <c r="K881" s="217" t="s">
        <v>199</v>
      </c>
      <c r="L881" s="47"/>
      <c r="M881" s="222" t="s">
        <v>19</v>
      </c>
      <c r="N881" s="223" t="s">
        <v>43</v>
      </c>
      <c r="O881" s="87"/>
      <c r="P881" s="224">
        <f>O881*H881</f>
        <v>0</v>
      </c>
      <c r="Q881" s="224">
        <v>0.0015</v>
      </c>
      <c r="R881" s="224">
        <f>Q881*H881</f>
        <v>0.025059000000000001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321</v>
      </c>
      <c r="AT881" s="226" t="s">
        <v>195</v>
      </c>
      <c r="AU881" s="226" t="s">
        <v>84</v>
      </c>
      <c r="AY881" s="20" t="s">
        <v>192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84</v>
      </c>
      <c r="BK881" s="227">
        <f>ROUND(I881*H881,2)</f>
        <v>0</v>
      </c>
      <c r="BL881" s="20" t="s">
        <v>321</v>
      </c>
      <c r="BM881" s="226" t="s">
        <v>742</v>
      </c>
    </row>
    <row r="882" s="2" customFormat="1">
      <c r="A882" s="41"/>
      <c r="B882" s="42"/>
      <c r="C882" s="43"/>
      <c r="D882" s="228" t="s">
        <v>202</v>
      </c>
      <c r="E882" s="43"/>
      <c r="F882" s="229" t="s">
        <v>743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202</v>
      </c>
      <c r="AU882" s="20" t="s">
        <v>84</v>
      </c>
    </row>
    <row r="883" s="13" customFormat="1">
      <c r="A883" s="13"/>
      <c r="B883" s="233"/>
      <c r="C883" s="234"/>
      <c r="D883" s="235" t="s">
        <v>204</v>
      </c>
      <c r="E883" s="236" t="s">
        <v>19</v>
      </c>
      <c r="F883" s="237" t="s">
        <v>205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204</v>
      </c>
      <c r="AU883" s="243" t="s">
        <v>84</v>
      </c>
      <c r="AV883" s="13" t="s">
        <v>78</v>
      </c>
      <c r="AW883" s="13" t="s">
        <v>33</v>
      </c>
      <c r="AX883" s="13" t="s">
        <v>71</v>
      </c>
      <c r="AY883" s="243" t="s">
        <v>192</v>
      </c>
    </row>
    <row r="884" s="13" customFormat="1">
      <c r="A884" s="13"/>
      <c r="B884" s="233"/>
      <c r="C884" s="234"/>
      <c r="D884" s="235" t="s">
        <v>204</v>
      </c>
      <c r="E884" s="236" t="s">
        <v>19</v>
      </c>
      <c r="F884" s="237" t="s">
        <v>268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204</v>
      </c>
      <c r="AU884" s="243" t="s">
        <v>84</v>
      </c>
      <c r="AV884" s="13" t="s">
        <v>78</v>
      </c>
      <c r="AW884" s="13" t="s">
        <v>33</v>
      </c>
      <c r="AX884" s="13" t="s">
        <v>71</v>
      </c>
      <c r="AY884" s="243" t="s">
        <v>192</v>
      </c>
    </row>
    <row r="885" s="14" customFormat="1">
      <c r="A885" s="14"/>
      <c r="B885" s="244"/>
      <c r="C885" s="245"/>
      <c r="D885" s="235" t="s">
        <v>204</v>
      </c>
      <c r="E885" s="246" t="s">
        <v>19</v>
      </c>
      <c r="F885" s="247" t="s">
        <v>733</v>
      </c>
      <c r="G885" s="245"/>
      <c r="H885" s="248">
        <v>8.4900000000000002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204</v>
      </c>
      <c r="AU885" s="254" t="s">
        <v>84</v>
      </c>
      <c r="AV885" s="14" t="s">
        <v>84</v>
      </c>
      <c r="AW885" s="14" t="s">
        <v>33</v>
      </c>
      <c r="AX885" s="14" t="s">
        <v>71</v>
      </c>
      <c r="AY885" s="254" t="s">
        <v>192</v>
      </c>
    </row>
    <row r="886" s="14" customFormat="1">
      <c r="A886" s="14"/>
      <c r="B886" s="244"/>
      <c r="C886" s="245"/>
      <c r="D886" s="235" t="s">
        <v>204</v>
      </c>
      <c r="E886" s="246" t="s">
        <v>19</v>
      </c>
      <c r="F886" s="247" t="s">
        <v>734</v>
      </c>
      <c r="G886" s="245"/>
      <c r="H886" s="248">
        <v>-1.2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204</v>
      </c>
      <c r="AU886" s="254" t="s">
        <v>84</v>
      </c>
      <c r="AV886" s="14" t="s">
        <v>84</v>
      </c>
      <c r="AW886" s="14" t="s">
        <v>33</v>
      </c>
      <c r="AX886" s="14" t="s">
        <v>71</v>
      </c>
      <c r="AY886" s="254" t="s">
        <v>192</v>
      </c>
    </row>
    <row r="887" s="14" customFormat="1">
      <c r="A887" s="14"/>
      <c r="B887" s="244"/>
      <c r="C887" s="245"/>
      <c r="D887" s="235" t="s">
        <v>204</v>
      </c>
      <c r="E887" s="246" t="s">
        <v>19</v>
      </c>
      <c r="F887" s="247" t="s">
        <v>294</v>
      </c>
      <c r="G887" s="245"/>
      <c r="H887" s="248">
        <v>0.024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204</v>
      </c>
      <c r="AU887" s="254" t="s">
        <v>84</v>
      </c>
      <c r="AV887" s="14" t="s">
        <v>84</v>
      </c>
      <c r="AW887" s="14" t="s">
        <v>33</v>
      </c>
      <c r="AX887" s="14" t="s">
        <v>71</v>
      </c>
      <c r="AY887" s="254" t="s">
        <v>192</v>
      </c>
    </row>
    <row r="888" s="14" customFormat="1">
      <c r="A888" s="14"/>
      <c r="B888" s="244"/>
      <c r="C888" s="245"/>
      <c r="D888" s="235" t="s">
        <v>204</v>
      </c>
      <c r="E888" s="246" t="s">
        <v>19</v>
      </c>
      <c r="F888" s="247" t="s">
        <v>295</v>
      </c>
      <c r="G888" s="245"/>
      <c r="H888" s="248">
        <v>0.114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204</v>
      </c>
      <c r="AU888" s="254" t="s">
        <v>84</v>
      </c>
      <c r="AV888" s="14" t="s">
        <v>84</v>
      </c>
      <c r="AW888" s="14" t="s">
        <v>33</v>
      </c>
      <c r="AX888" s="14" t="s">
        <v>71</v>
      </c>
      <c r="AY888" s="254" t="s">
        <v>192</v>
      </c>
    </row>
    <row r="889" s="14" customFormat="1">
      <c r="A889" s="14"/>
      <c r="B889" s="244"/>
      <c r="C889" s="245"/>
      <c r="D889" s="235" t="s">
        <v>204</v>
      </c>
      <c r="E889" s="246" t="s">
        <v>19</v>
      </c>
      <c r="F889" s="247" t="s">
        <v>296</v>
      </c>
      <c r="G889" s="245"/>
      <c r="H889" s="248">
        <v>0.085000000000000006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204</v>
      </c>
      <c r="AU889" s="254" t="s">
        <v>84</v>
      </c>
      <c r="AV889" s="14" t="s">
        <v>84</v>
      </c>
      <c r="AW889" s="14" t="s">
        <v>33</v>
      </c>
      <c r="AX889" s="14" t="s">
        <v>71</v>
      </c>
      <c r="AY889" s="254" t="s">
        <v>192</v>
      </c>
    </row>
    <row r="890" s="14" customFormat="1">
      <c r="A890" s="14"/>
      <c r="B890" s="244"/>
      <c r="C890" s="245"/>
      <c r="D890" s="235" t="s">
        <v>204</v>
      </c>
      <c r="E890" s="246" t="s">
        <v>19</v>
      </c>
      <c r="F890" s="247" t="s">
        <v>297</v>
      </c>
      <c r="G890" s="245"/>
      <c r="H890" s="248">
        <v>0.025999999999999999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204</v>
      </c>
      <c r="AU890" s="254" t="s">
        <v>84</v>
      </c>
      <c r="AV890" s="14" t="s">
        <v>84</v>
      </c>
      <c r="AW890" s="14" t="s">
        <v>33</v>
      </c>
      <c r="AX890" s="14" t="s">
        <v>71</v>
      </c>
      <c r="AY890" s="254" t="s">
        <v>192</v>
      </c>
    </row>
    <row r="891" s="14" customFormat="1">
      <c r="A891" s="14"/>
      <c r="B891" s="244"/>
      <c r="C891" s="245"/>
      <c r="D891" s="235" t="s">
        <v>204</v>
      </c>
      <c r="E891" s="246" t="s">
        <v>19</v>
      </c>
      <c r="F891" s="247" t="s">
        <v>294</v>
      </c>
      <c r="G891" s="245"/>
      <c r="H891" s="248">
        <v>0.024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204</v>
      </c>
      <c r="AU891" s="254" t="s">
        <v>84</v>
      </c>
      <c r="AV891" s="14" t="s">
        <v>84</v>
      </c>
      <c r="AW891" s="14" t="s">
        <v>33</v>
      </c>
      <c r="AX891" s="14" t="s">
        <v>71</v>
      </c>
      <c r="AY891" s="254" t="s">
        <v>192</v>
      </c>
    </row>
    <row r="892" s="14" customFormat="1">
      <c r="A892" s="14"/>
      <c r="B892" s="244"/>
      <c r="C892" s="245"/>
      <c r="D892" s="235" t="s">
        <v>204</v>
      </c>
      <c r="E892" s="246" t="s">
        <v>19</v>
      </c>
      <c r="F892" s="247" t="s">
        <v>735</v>
      </c>
      <c r="G892" s="245"/>
      <c r="H892" s="248">
        <v>5.4779999999999998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204</v>
      </c>
      <c r="AU892" s="254" t="s">
        <v>84</v>
      </c>
      <c r="AV892" s="14" t="s">
        <v>84</v>
      </c>
      <c r="AW892" s="14" t="s">
        <v>33</v>
      </c>
      <c r="AX892" s="14" t="s">
        <v>71</v>
      </c>
      <c r="AY892" s="254" t="s">
        <v>192</v>
      </c>
    </row>
    <row r="893" s="14" customFormat="1">
      <c r="A893" s="14"/>
      <c r="B893" s="244"/>
      <c r="C893" s="245"/>
      <c r="D893" s="235" t="s">
        <v>204</v>
      </c>
      <c r="E893" s="246" t="s">
        <v>19</v>
      </c>
      <c r="F893" s="247" t="s">
        <v>293</v>
      </c>
      <c r="G893" s="245"/>
      <c r="H893" s="248">
        <v>0.26700000000000002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204</v>
      </c>
      <c r="AU893" s="254" t="s">
        <v>84</v>
      </c>
      <c r="AV893" s="14" t="s">
        <v>84</v>
      </c>
      <c r="AW893" s="14" t="s">
        <v>33</v>
      </c>
      <c r="AX893" s="14" t="s">
        <v>71</v>
      </c>
      <c r="AY893" s="254" t="s">
        <v>192</v>
      </c>
    </row>
    <row r="894" s="13" customFormat="1">
      <c r="A894" s="13"/>
      <c r="B894" s="233"/>
      <c r="C894" s="234"/>
      <c r="D894" s="235" t="s">
        <v>204</v>
      </c>
      <c r="E894" s="236" t="s">
        <v>19</v>
      </c>
      <c r="F894" s="237" t="s">
        <v>282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204</v>
      </c>
      <c r="AU894" s="243" t="s">
        <v>84</v>
      </c>
      <c r="AV894" s="13" t="s">
        <v>78</v>
      </c>
      <c r="AW894" s="13" t="s">
        <v>33</v>
      </c>
      <c r="AX894" s="13" t="s">
        <v>71</v>
      </c>
      <c r="AY894" s="243" t="s">
        <v>192</v>
      </c>
    </row>
    <row r="895" s="14" customFormat="1">
      <c r="A895" s="14"/>
      <c r="B895" s="244"/>
      <c r="C895" s="245"/>
      <c r="D895" s="235" t="s">
        <v>204</v>
      </c>
      <c r="E895" s="246" t="s">
        <v>19</v>
      </c>
      <c r="F895" s="247" t="s">
        <v>736</v>
      </c>
      <c r="G895" s="245"/>
      <c r="H895" s="248">
        <v>0.45000000000000001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204</v>
      </c>
      <c r="AU895" s="254" t="s">
        <v>84</v>
      </c>
      <c r="AV895" s="14" t="s">
        <v>84</v>
      </c>
      <c r="AW895" s="14" t="s">
        <v>33</v>
      </c>
      <c r="AX895" s="14" t="s">
        <v>71</v>
      </c>
      <c r="AY895" s="254" t="s">
        <v>192</v>
      </c>
    </row>
    <row r="896" s="14" customFormat="1">
      <c r="A896" s="14"/>
      <c r="B896" s="244"/>
      <c r="C896" s="245"/>
      <c r="D896" s="235" t="s">
        <v>204</v>
      </c>
      <c r="E896" s="246" t="s">
        <v>19</v>
      </c>
      <c r="F896" s="247" t="s">
        <v>737</v>
      </c>
      <c r="G896" s="245"/>
      <c r="H896" s="248">
        <v>1.373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204</v>
      </c>
      <c r="AU896" s="254" t="s">
        <v>84</v>
      </c>
      <c r="AV896" s="14" t="s">
        <v>84</v>
      </c>
      <c r="AW896" s="14" t="s">
        <v>33</v>
      </c>
      <c r="AX896" s="14" t="s">
        <v>71</v>
      </c>
      <c r="AY896" s="254" t="s">
        <v>192</v>
      </c>
    </row>
    <row r="897" s="14" customFormat="1">
      <c r="A897" s="14"/>
      <c r="B897" s="244"/>
      <c r="C897" s="245"/>
      <c r="D897" s="235" t="s">
        <v>204</v>
      </c>
      <c r="E897" s="246" t="s">
        <v>19</v>
      </c>
      <c r="F897" s="247" t="s">
        <v>738</v>
      </c>
      <c r="G897" s="245"/>
      <c r="H897" s="248">
        <v>1.575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204</v>
      </c>
      <c r="AU897" s="254" t="s">
        <v>84</v>
      </c>
      <c r="AV897" s="14" t="s">
        <v>84</v>
      </c>
      <c r="AW897" s="14" t="s">
        <v>33</v>
      </c>
      <c r="AX897" s="14" t="s">
        <v>71</v>
      </c>
      <c r="AY897" s="254" t="s">
        <v>192</v>
      </c>
    </row>
    <row r="898" s="15" customFormat="1">
      <c r="A898" s="15"/>
      <c r="B898" s="255"/>
      <c r="C898" s="256"/>
      <c r="D898" s="235" t="s">
        <v>204</v>
      </c>
      <c r="E898" s="257" t="s">
        <v>19</v>
      </c>
      <c r="F898" s="258" t="s">
        <v>210</v>
      </c>
      <c r="G898" s="256"/>
      <c r="H898" s="259">
        <v>16.706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204</v>
      </c>
      <c r="AU898" s="265" t="s">
        <v>84</v>
      </c>
      <c r="AV898" s="15" t="s">
        <v>200</v>
      </c>
      <c r="AW898" s="15" t="s">
        <v>33</v>
      </c>
      <c r="AX898" s="15" t="s">
        <v>78</v>
      </c>
      <c r="AY898" s="265" t="s">
        <v>192</v>
      </c>
    </row>
    <row r="899" s="2" customFormat="1" ht="21.75" customHeight="1">
      <c r="A899" s="41"/>
      <c r="B899" s="42"/>
      <c r="C899" s="215" t="s">
        <v>744</v>
      </c>
      <c r="D899" s="215" t="s">
        <v>195</v>
      </c>
      <c r="E899" s="216" t="s">
        <v>745</v>
      </c>
      <c r="F899" s="217" t="s">
        <v>746</v>
      </c>
      <c r="G899" s="218" t="s">
        <v>239</v>
      </c>
      <c r="H899" s="219">
        <v>16.706</v>
      </c>
      <c r="I899" s="220"/>
      <c r="J899" s="221">
        <f>ROUND(I899*H899,2)</f>
        <v>0</v>
      </c>
      <c r="K899" s="217" t="s">
        <v>199</v>
      </c>
      <c r="L899" s="47"/>
      <c r="M899" s="222" t="s">
        <v>19</v>
      </c>
      <c r="N899" s="223" t="s">
        <v>43</v>
      </c>
      <c r="O899" s="87"/>
      <c r="P899" s="224">
        <f>O899*H899</f>
        <v>0</v>
      </c>
      <c r="Q899" s="224">
        <v>0.0053499999999999997</v>
      </c>
      <c r="R899" s="224">
        <f>Q899*H899</f>
        <v>0.089377099999999987</v>
      </c>
      <c r="S899" s="224">
        <v>0</v>
      </c>
      <c r="T899" s="225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6" t="s">
        <v>321</v>
      </c>
      <c r="AT899" s="226" t="s">
        <v>195</v>
      </c>
      <c r="AU899" s="226" t="s">
        <v>84</v>
      </c>
      <c r="AY899" s="20" t="s">
        <v>192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0" t="s">
        <v>84</v>
      </c>
      <c r="BK899" s="227">
        <f>ROUND(I899*H899,2)</f>
        <v>0</v>
      </c>
      <c r="BL899" s="20" t="s">
        <v>321</v>
      </c>
      <c r="BM899" s="226" t="s">
        <v>747</v>
      </c>
    </row>
    <row r="900" s="2" customFormat="1">
      <c r="A900" s="41"/>
      <c r="B900" s="42"/>
      <c r="C900" s="43"/>
      <c r="D900" s="228" t="s">
        <v>202</v>
      </c>
      <c r="E900" s="43"/>
      <c r="F900" s="229" t="s">
        <v>748</v>
      </c>
      <c r="G900" s="43"/>
      <c r="H900" s="43"/>
      <c r="I900" s="230"/>
      <c r="J900" s="43"/>
      <c r="K900" s="43"/>
      <c r="L900" s="47"/>
      <c r="M900" s="231"/>
      <c r="N900" s="232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202</v>
      </c>
      <c r="AU900" s="20" t="s">
        <v>84</v>
      </c>
    </row>
    <row r="901" s="13" customFormat="1">
      <c r="A901" s="13"/>
      <c r="B901" s="233"/>
      <c r="C901" s="234"/>
      <c r="D901" s="235" t="s">
        <v>204</v>
      </c>
      <c r="E901" s="236" t="s">
        <v>19</v>
      </c>
      <c r="F901" s="237" t="s">
        <v>205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204</v>
      </c>
      <c r="AU901" s="243" t="s">
        <v>84</v>
      </c>
      <c r="AV901" s="13" t="s">
        <v>78</v>
      </c>
      <c r="AW901" s="13" t="s">
        <v>33</v>
      </c>
      <c r="AX901" s="13" t="s">
        <v>71</v>
      </c>
      <c r="AY901" s="243" t="s">
        <v>192</v>
      </c>
    </row>
    <row r="902" s="13" customFormat="1">
      <c r="A902" s="13"/>
      <c r="B902" s="233"/>
      <c r="C902" s="234"/>
      <c r="D902" s="235" t="s">
        <v>204</v>
      </c>
      <c r="E902" s="236" t="s">
        <v>19</v>
      </c>
      <c r="F902" s="237" t="s">
        <v>268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204</v>
      </c>
      <c r="AU902" s="243" t="s">
        <v>84</v>
      </c>
      <c r="AV902" s="13" t="s">
        <v>78</v>
      </c>
      <c r="AW902" s="13" t="s">
        <v>33</v>
      </c>
      <c r="AX902" s="13" t="s">
        <v>71</v>
      </c>
      <c r="AY902" s="243" t="s">
        <v>192</v>
      </c>
    </row>
    <row r="903" s="14" customFormat="1">
      <c r="A903" s="14"/>
      <c r="B903" s="244"/>
      <c r="C903" s="245"/>
      <c r="D903" s="235" t="s">
        <v>204</v>
      </c>
      <c r="E903" s="246" t="s">
        <v>19</v>
      </c>
      <c r="F903" s="247" t="s">
        <v>733</v>
      </c>
      <c r="G903" s="245"/>
      <c r="H903" s="248">
        <v>8.4900000000000002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204</v>
      </c>
      <c r="AU903" s="254" t="s">
        <v>84</v>
      </c>
      <c r="AV903" s="14" t="s">
        <v>84</v>
      </c>
      <c r="AW903" s="14" t="s">
        <v>33</v>
      </c>
      <c r="AX903" s="14" t="s">
        <v>71</v>
      </c>
      <c r="AY903" s="254" t="s">
        <v>192</v>
      </c>
    </row>
    <row r="904" s="14" customFormat="1">
      <c r="A904" s="14"/>
      <c r="B904" s="244"/>
      <c r="C904" s="245"/>
      <c r="D904" s="235" t="s">
        <v>204</v>
      </c>
      <c r="E904" s="246" t="s">
        <v>19</v>
      </c>
      <c r="F904" s="247" t="s">
        <v>734</v>
      </c>
      <c r="G904" s="245"/>
      <c r="H904" s="248">
        <v>-1.2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204</v>
      </c>
      <c r="AU904" s="254" t="s">
        <v>84</v>
      </c>
      <c r="AV904" s="14" t="s">
        <v>84</v>
      </c>
      <c r="AW904" s="14" t="s">
        <v>33</v>
      </c>
      <c r="AX904" s="14" t="s">
        <v>71</v>
      </c>
      <c r="AY904" s="254" t="s">
        <v>192</v>
      </c>
    </row>
    <row r="905" s="14" customFormat="1">
      <c r="A905" s="14"/>
      <c r="B905" s="244"/>
      <c r="C905" s="245"/>
      <c r="D905" s="235" t="s">
        <v>204</v>
      </c>
      <c r="E905" s="246" t="s">
        <v>19</v>
      </c>
      <c r="F905" s="247" t="s">
        <v>294</v>
      </c>
      <c r="G905" s="245"/>
      <c r="H905" s="248">
        <v>0.024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204</v>
      </c>
      <c r="AU905" s="254" t="s">
        <v>84</v>
      </c>
      <c r="AV905" s="14" t="s">
        <v>84</v>
      </c>
      <c r="AW905" s="14" t="s">
        <v>33</v>
      </c>
      <c r="AX905" s="14" t="s">
        <v>71</v>
      </c>
      <c r="AY905" s="254" t="s">
        <v>192</v>
      </c>
    </row>
    <row r="906" s="14" customFormat="1">
      <c r="A906" s="14"/>
      <c r="B906" s="244"/>
      <c r="C906" s="245"/>
      <c r="D906" s="235" t="s">
        <v>204</v>
      </c>
      <c r="E906" s="246" t="s">
        <v>19</v>
      </c>
      <c r="F906" s="247" t="s">
        <v>295</v>
      </c>
      <c r="G906" s="245"/>
      <c r="H906" s="248">
        <v>0.114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204</v>
      </c>
      <c r="AU906" s="254" t="s">
        <v>84</v>
      </c>
      <c r="AV906" s="14" t="s">
        <v>84</v>
      </c>
      <c r="AW906" s="14" t="s">
        <v>33</v>
      </c>
      <c r="AX906" s="14" t="s">
        <v>71</v>
      </c>
      <c r="AY906" s="254" t="s">
        <v>192</v>
      </c>
    </row>
    <row r="907" s="14" customFormat="1">
      <c r="A907" s="14"/>
      <c r="B907" s="244"/>
      <c r="C907" s="245"/>
      <c r="D907" s="235" t="s">
        <v>204</v>
      </c>
      <c r="E907" s="246" t="s">
        <v>19</v>
      </c>
      <c r="F907" s="247" t="s">
        <v>296</v>
      </c>
      <c r="G907" s="245"/>
      <c r="H907" s="248">
        <v>0.085000000000000006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204</v>
      </c>
      <c r="AU907" s="254" t="s">
        <v>84</v>
      </c>
      <c r="AV907" s="14" t="s">
        <v>84</v>
      </c>
      <c r="AW907" s="14" t="s">
        <v>33</v>
      </c>
      <c r="AX907" s="14" t="s">
        <v>71</v>
      </c>
      <c r="AY907" s="254" t="s">
        <v>192</v>
      </c>
    </row>
    <row r="908" s="14" customFormat="1">
      <c r="A908" s="14"/>
      <c r="B908" s="244"/>
      <c r="C908" s="245"/>
      <c r="D908" s="235" t="s">
        <v>204</v>
      </c>
      <c r="E908" s="246" t="s">
        <v>19</v>
      </c>
      <c r="F908" s="247" t="s">
        <v>297</v>
      </c>
      <c r="G908" s="245"/>
      <c r="H908" s="248">
        <v>0.025999999999999999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204</v>
      </c>
      <c r="AU908" s="254" t="s">
        <v>84</v>
      </c>
      <c r="AV908" s="14" t="s">
        <v>84</v>
      </c>
      <c r="AW908" s="14" t="s">
        <v>33</v>
      </c>
      <c r="AX908" s="14" t="s">
        <v>71</v>
      </c>
      <c r="AY908" s="254" t="s">
        <v>192</v>
      </c>
    </row>
    <row r="909" s="14" customFormat="1">
      <c r="A909" s="14"/>
      <c r="B909" s="244"/>
      <c r="C909" s="245"/>
      <c r="D909" s="235" t="s">
        <v>204</v>
      </c>
      <c r="E909" s="246" t="s">
        <v>19</v>
      </c>
      <c r="F909" s="247" t="s">
        <v>294</v>
      </c>
      <c r="G909" s="245"/>
      <c r="H909" s="248">
        <v>0.024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204</v>
      </c>
      <c r="AU909" s="254" t="s">
        <v>84</v>
      </c>
      <c r="AV909" s="14" t="s">
        <v>84</v>
      </c>
      <c r="AW909" s="14" t="s">
        <v>33</v>
      </c>
      <c r="AX909" s="14" t="s">
        <v>71</v>
      </c>
      <c r="AY909" s="254" t="s">
        <v>192</v>
      </c>
    </row>
    <row r="910" s="14" customFormat="1">
      <c r="A910" s="14"/>
      <c r="B910" s="244"/>
      <c r="C910" s="245"/>
      <c r="D910" s="235" t="s">
        <v>204</v>
      </c>
      <c r="E910" s="246" t="s">
        <v>19</v>
      </c>
      <c r="F910" s="247" t="s">
        <v>735</v>
      </c>
      <c r="G910" s="245"/>
      <c r="H910" s="248">
        <v>5.4779999999999998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204</v>
      </c>
      <c r="AU910" s="254" t="s">
        <v>84</v>
      </c>
      <c r="AV910" s="14" t="s">
        <v>84</v>
      </c>
      <c r="AW910" s="14" t="s">
        <v>33</v>
      </c>
      <c r="AX910" s="14" t="s">
        <v>71</v>
      </c>
      <c r="AY910" s="254" t="s">
        <v>192</v>
      </c>
    </row>
    <row r="911" s="14" customFormat="1">
      <c r="A911" s="14"/>
      <c r="B911" s="244"/>
      <c r="C911" s="245"/>
      <c r="D911" s="235" t="s">
        <v>204</v>
      </c>
      <c r="E911" s="246" t="s">
        <v>19</v>
      </c>
      <c r="F911" s="247" t="s">
        <v>293</v>
      </c>
      <c r="G911" s="245"/>
      <c r="H911" s="248">
        <v>0.26700000000000002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204</v>
      </c>
      <c r="AU911" s="254" t="s">
        <v>84</v>
      </c>
      <c r="AV911" s="14" t="s">
        <v>84</v>
      </c>
      <c r="AW911" s="14" t="s">
        <v>33</v>
      </c>
      <c r="AX911" s="14" t="s">
        <v>71</v>
      </c>
      <c r="AY911" s="254" t="s">
        <v>192</v>
      </c>
    </row>
    <row r="912" s="13" customFormat="1">
      <c r="A912" s="13"/>
      <c r="B912" s="233"/>
      <c r="C912" s="234"/>
      <c r="D912" s="235" t="s">
        <v>204</v>
      </c>
      <c r="E912" s="236" t="s">
        <v>19</v>
      </c>
      <c r="F912" s="237" t="s">
        <v>282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204</v>
      </c>
      <c r="AU912" s="243" t="s">
        <v>84</v>
      </c>
      <c r="AV912" s="13" t="s">
        <v>78</v>
      </c>
      <c r="AW912" s="13" t="s">
        <v>33</v>
      </c>
      <c r="AX912" s="13" t="s">
        <v>71</v>
      </c>
      <c r="AY912" s="243" t="s">
        <v>192</v>
      </c>
    </row>
    <row r="913" s="14" customFormat="1">
      <c r="A913" s="14"/>
      <c r="B913" s="244"/>
      <c r="C913" s="245"/>
      <c r="D913" s="235" t="s">
        <v>204</v>
      </c>
      <c r="E913" s="246" t="s">
        <v>19</v>
      </c>
      <c r="F913" s="247" t="s">
        <v>736</v>
      </c>
      <c r="G913" s="245"/>
      <c r="H913" s="248">
        <v>0.45000000000000001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204</v>
      </c>
      <c r="AU913" s="254" t="s">
        <v>84</v>
      </c>
      <c r="AV913" s="14" t="s">
        <v>84</v>
      </c>
      <c r="AW913" s="14" t="s">
        <v>33</v>
      </c>
      <c r="AX913" s="14" t="s">
        <v>71</v>
      </c>
      <c r="AY913" s="254" t="s">
        <v>192</v>
      </c>
    </row>
    <row r="914" s="14" customFormat="1">
      <c r="A914" s="14"/>
      <c r="B914" s="244"/>
      <c r="C914" s="245"/>
      <c r="D914" s="235" t="s">
        <v>204</v>
      </c>
      <c r="E914" s="246" t="s">
        <v>19</v>
      </c>
      <c r="F914" s="247" t="s">
        <v>737</v>
      </c>
      <c r="G914" s="245"/>
      <c r="H914" s="248">
        <v>1.373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204</v>
      </c>
      <c r="AU914" s="254" t="s">
        <v>84</v>
      </c>
      <c r="AV914" s="14" t="s">
        <v>84</v>
      </c>
      <c r="AW914" s="14" t="s">
        <v>33</v>
      </c>
      <c r="AX914" s="14" t="s">
        <v>71</v>
      </c>
      <c r="AY914" s="254" t="s">
        <v>192</v>
      </c>
    </row>
    <row r="915" s="14" customFormat="1">
      <c r="A915" s="14"/>
      <c r="B915" s="244"/>
      <c r="C915" s="245"/>
      <c r="D915" s="235" t="s">
        <v>204</v>
      </c>
      <c r="E915" s="246" t="s">
        <v>19</v>
      </c>
      <c r="F915" s="247" t="s">
        <v>738</v>
      </c>
      <c r="G915" s="245"/>
      <c r="H915" s="248">
        <v>1.575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204</v>
      </c>
      <c r="AU915" s="254" t="s">
        <v>84</v>
      </c>
      <c r="AV915" s="14" t="s">
        <v>84</v>
      </c>
      <c r="AW915" s="14" t="s">
        <v>33</v>
      </c>
      <c r="AX915" s="14" t="s">
        <v>71</v>
      </c>
      <c r="AY915" s="254" t="s">
        <v>192</v>
      </c>
    </row>
    <row r="916" s="15" customFormat="1">
      <c r="A916" s="15"/>
      <c r="B916" s="255"/>
      <c r="C916" s="256"/>
      <c r="D916" s="235" t="s">
        <v>204</v>
      </c>
      <c r="E916" s="257" t="s">
        <v>19</v>
      </c>
      <c r="F916" s="258" t="s">
        <v>210</v>
      </c>
      <c r="G916" s="256"/>
      <c r="H916" s="259">
        <v>16.706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204</v>
      </c>
      <c r="AU916" s="265" t="s">
        <v>84</v>
      </c>
      <c r="AV916" s="15" t="s">
        <v>200</v>
      </c>
      <c r="AW916" s="15" t="s">
        <v>33</v>
      </c>
      <c r="AX916" s="15" t="s">
        <v>78</v>
      </c>
      <c r="AY916" s="265" t="s">
        <v>192</v>
      </c>
    </row>
    <row r="917" s="2" customFormat="1" ht="16.5" customHeight="1">
      <c r="A917" s="41"/>
      <c r="B917" s="42"/>
      <c r="C917" s="266" t="s">
        <v>749</v>
      </c>
      <c r="D917" s="266" t="s">
        <v>211</v>
      </c>
      <c r="E917" s="267" t="s">
        <v>750</v>
      </c>
      <c r="F917" s="268" t="s">
        <v>751</v>
      </c>
      <c r="G917" s="269" t="s">
        <v>239</v>
      </c>
      <c r="H917" s="270">
        <v>18.376999999999999</v>
      </c>
      <c r="I917" s="271"/>
      <c r="J917" s="272">
        <f>ROUND(I917*H917,2)</f>
        <v>0</v>
      </c>
      <c r="K917" s="268" t="s">
        <v>199</v>
      </c>
      <c r="L917" s="273"/>
      <c r="M917" s="274" t="s">
        <v>19</v>
      </c>
      <c r="N917" s="275" t="s">
        <v>43</v>
      </c>
      <c r="O917" s="87"/>
      <c r="P917" s="224">
        <f>O917*H917</f>
        <v>0</v>
      </c>
      <c r="Q917" s="224">
        <v>0.012800000000000001</v>
      </c>
      <c r="R917" s="224">
        <f>Q917*H917</f>
        <v>0.23522560000000001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423</v>
      </c>
      <c r="AT917" s="226" t="s">
        <v>211</v>
      </c>
      <c r="AU917" s="226" t="s">
        <v>84</v>
      </c>
      <c r="AY917" s="20" t="s">
        <v>192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84</v>
      </c>
      <c r="BK917" s="227">
        <f>ROUND(I917*H917,2)</f>
        <v>0</v>
      </c>
      <c r="BL917" s="20" t="s">
        <v>321</v>
      </c>
      <c r="BM917" s="226" t="s">
        <v>752</v>
      </c>
    </row>
    <row r="918" s="13" customFormat="1">
      <c r="A918" s="13"/>
      <c r="B918" s="233"/>
      <c r="C918" s="234"/>
      <c r="D918" s="235" t="s">
        <v>204</v>
      </c>
      <c r="E918" s="236" t="s">
        <v>19</v>
      </c>
      <c r="F918" s="237" t="s">
        <v>205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204</v>
      </c>
      <c r="AU918" s="243" t="s">
        <v>84</v>
      </c>
      <c r="AV918" s="13" t="s">
        <v>78</v>
      </c>
      <c r="AW918" s="13" t="s">
        <v>33</v>
      </c>
      <c r="AX918" s="13" t="s">
        <v>71</v>
      </c>
      <c r="AY918" s="243" t="s">
        <v>192</v>
      </c>
    </row>
    <row r="919" s="13" customFormat="1">
      <c r="A919" s="13"/>
      <c r="B919" s="233"/>
      <c r="C919" s="234"/>
      <c r="D919" s="235" t="s">
        <v>204</v>
      </c>
      <c r="E919" s="236" t="s">
        <v>19</v>
      </c>
      <c r="F919" s="237" t="s">
        <v>268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204</v>
      </c>
      <c r="AU919" s="243" t="s">
        <v>84</v>
      </c>
      <c r="AV919" s="13" t="s">
        <v>78</v>
      </c>
      <c r="AW919" s="13" t="s">
        <v>33</v>
      </c>
      <c r="AX919" s="13" t="s">
        <v>71</v>
      </c>
      <c r="AY919" s="243" t="s">
        <v>192</v>
      </c>
    </row>
    <row r="920" s="14" customFormat="1">
      <c r="A920" s="14"/>
      <c r="B920" s="244"/>
      <c r="C920" s="245"/>
      <c r="D920" s="235" t="s">
        <v>204</v>
      </c>
      <c r="E920" s="246" t="s">
        <v>19</v>
      </c>
      <c r="F920" s="247" t="s">
        <v>733</v>
      </c>
      <c r="G920" s="245"/>
      <c r="H920" s="248">
        <v>8.4900000000000002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204</v>
      </c>
      <c r="AU920" s="254" t="s">
        <v>84</v>
      </c>
      <c r="AV920" s="14" t="s">
        <v>84</v>
      </c>
      <c r="AW920" s="14" t="s">
        <v>33</v>
      </c>
      <c r="AX920" s="14" t="s">
        <v>71</v>
      </c>
      <c r="AY920" s="254" t="s">
        <v>192</v>
      </c>
    </row>
    <row r="921" s="14" customFormat="1">
      <c r="A921" s="14"/>
      <c r="B921" s="244"/>
      <c r="C921" s="245"/>
      <c r="D921" s="235" t="s">
        <v>204</v>
      </c>
      <c r="E921" s="246" t="s">
        <v>19</v>
      </c>
      <c r="F921" s="247" t="s">
        <v>734</v>
      </c>
      <c r="G921" s="245"/>
      <c r="H921" s="248">
        <v>-1.2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204</v>
      </c>
      <c r="AU921" s="254" t="s">
        <v>84</v>
      </c>
      <c r="AV921" s="14" t="s">
        <v>84</v>
      </c>
      <c r="AW921" s="14" t="s">
        <v>33</v>
      </c>
      <c r="AX921" s="14" t="s">
        <v>71</v>
      </c>
      <c r="AY921" s="254" t="s">
        <v>192</v>
      </c>
    </row>
    <row r="922" s="14" customFormat="1">
      <c r="A922" s="14"/>
      <c r="B922" s="244"/>
      <c r="C922" s="245"/>
      <c r="D922" s="235" t="s">
        <v>204</v>
      </c>
      <c r="E922" s="246" t="s">
        <v>19</v>
      </c>
      <c r="F922" s="247" t="s">
        <v>294</v>
      </c>
      <c r="G922" s="245"/>
      <c r="H922" s="248">
        <v>0.024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204</v>
      </c>
      <c r="AU922" s="254" t="s">
        <v>84</v>
      </c>
      <c r="AV922" s="14" t="s">
        <v>84</v>
      </c>
      <c r="AW922" s="14" t="s">
        <v>33</v>
      </c>
      <c r="AX922" s="14" t="s">
        <v>71</v>
      </c>
      <c r="AY922" s="254" t="s">
        <v>192</v>
      </c>
    </row>
    <row r="923" s="14" customFormat="1">
      <c r="A923" s="14"/>
      <c r="B923" s="244"/>
      <c r="C923" s="245"/>
      <c r="D923" s="235" t="s">
        <v>204</v>
      </c>
      <c r="E923" s="246" t="s">
        <v>19</v>
      </c>
      <c r="F923" s="247" t="s">
        <v>295</v>
      </c>
      <c r="G923" s="245"/>
      <c r="H923" s="248">
        <v>0.114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204</v>
      </c>
      <c r="AU923" s="254" t="s">
        <v>84</v>
      </c>
      <c r="AV923" s="14" t="s">
        <v>84</v>
      </c>
      <c r="AW923" s="14" t="s">
        <v>33</v>
      </c>
      <c r="AX923" s="14" t="s">
        <v>71</v>
      </c>
      <c r="AY923" s="254" t="s">
        <v>192</v>
      </c>
    </row>
    <row r="924" s="14" customFormat="1">
      <c r="A924" s="14"/>
      <c r="B924" s="244"/>
      <c r="C924" s="245"/>
      <c r="D924" s="235" t="s">
        <v>204</v>
      </c>
      <c r="E924" s="246" t="s">
        <v>19</v>
      </c>
      <c r="F924" s="247" t="s">
        <v>296</v>
      </c>
      <c r="G924" s="245"/>
      <c r="H924" s="248">
        <v>0.085000000000000006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204</v>
      </c>
      <c r="AU924" s="254" t="s">
        <v>84</v>
      </c>
      <c r="AV924" s="14" t="s">
        <v>84</v>
      </c>
      <c r="AW924" s="14" t="s">
        <v>33</v>
      </c>
      <c r="AX924" s="14" t="s">
        <v>71</v>
      </c>
      <c r="AY924" s="254" t="s">
        <v>192</v>
      </c>
    </row>
    <row r="925" s="14" customFormat="1">
      <c r="A925" s="14"/>
      <c r="B925" s="244"/>
      <c r="C925" s="245"/>
      <c r="D925" s="235" t="s">
        <v>204</v>
      </c>
      <c r="E925" s="246" t="s">
        <v>19</v>
      </c>
      <c r="F925" s="247" t="s">
        <v>297</v>
      </c>
      <c r="G925" s="245"/>
      <c r="H925" s="248">
        <v>0.025999999999999999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204</v>
      </c>
      <c r="AU925" s="254" t="s">
        <v>84</v>
      </c>
      <c r="AV925" s="14" t="s">
        <v>84</v>
      </c>
      <c r="AW925" s="14" t="s">
        <v>33</v>
      </c>
      <c r="AX925" s="14" t="s">
        <v>71</v>
      </c>
      <c r="AY925" s="254" t="s">
        <v>192</v>
      </c>
    </row>
    <row r="926" s="14" customFormat="1">
      <c r="A926" s="14"/>
      <c r="B926" s="244"/>
      <c r="C926" s="245"/>
      <c r="D926" s="235" t="s">
        <v>204</v>
      </c>
      <c r="E926" s="246" t="s">
        <v>19</v>
      </c>
      <c r="F926" s="247" t="s">
        <v>294</v>
      </c>
      <c r="G926" s="245"/>
      <c r="H926" s="248">
        <v>0.024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204</v>
      </c>
      <c r="AU926" s="254" t="s">
        <v>84</v>
      </c>
      <c r="AV926" s="14" t="s">
        <v>84</v>
      </c>
      <c r="AW926" s="14" t="s">
        <v>33</v>
      </c>
      <c r="AX926" s="14" t="s">
        <v>71</v>
      </c>
      <c r="AY926" s="254" t="s">
        <v>192</v>
      </c>
    </row>
    <row r="927" s="14" customFormat="1">
      <c r="A927" s="14"/>
      <c r="B927" s="244"/>
      <c r="C927" s="245"/>
      <c r="D927" s="235" t="s">
        <v>204</v>
      </c>
      <c r="E927" s="246" t="s">
        <v>19</v>
      </c>
      <c r="F927" s="247" t="s">
        <v>735</v>
      </c>
      <c r="G927" s="245"/>
      <c r="H927" s="248">
        <v>5.4779999999999998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204</v>
      </c>
      <c r="AU927" s="254" t="s">
        <v>84</v>
      </c>
      <c r="AV927" s="14" t="s">
        <v>84</v>
      </c>
      <c r="AW927" s="14" t="s">
        <v>33</v>
      </c>
      <c r="AX927" s="14" t="s">
        <v>71</v>
      </c>
      <c r="AY927" s="254" t="s">
        <v>192</v>
      </c>
    </row>
    <row r="928" s="14" customFormat="1">
      <c r="A928" s="14"/>
      <c r="B928" s="244"/>
      <c r="C928" s="245"/>
      <c r="D928" s="235" t="s">
        <v>204</v>
      </c>
      <c r="E928" s="246" t="s">
        <v>19</v>
      </c>
      <c r="F928" s="247" t="s">
        <v>293</v>
      </c>
      <c r="G928" s="245"/>
      <c r="H928" s="248">
        <v>0.26700000000000002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204</v>
      </c>
      <c r="AU928" s="254" t="s">
        <v>84</v>
      </c>
      <c r="AV928" s="14" t="s">
        <v>84</v>
      </c>
      <c r="AW928" s="14" t="s">
        <v>33</v>
      </c>
      <c r="AX928" s="14" t="s">
        <v>71</v>
      </c>
      <c r="AY928" s="254" t="s">
        <v>192</v>
      </c>
    </row>
    <row r="929" s="13" customFormat="1">
      <c r="A929" s="13"/>
      <c r="B929" s="233"/>
      <c r="C929" s="234"/>
      <c r="D929" s="235" t="s">
        <v>204</v>
      </c>
      <c r="E929" s="236" t="s">
        <v>19</v>
      </c>
      <c r="F929" s="237" t="s">
        <v>282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204</v>
      </c>
      <c r="AU929" s="243" t="s">
        <v>84</v>
      </c>
      <c r="AV929" s="13" t="s">
        <v>78</v>
      </c>
      <c r="AW929" s="13" t="s">
        <v>33</v>
      </c>
      <c r="AX929" s="13" t="s">
        <v>71</v>
      </c>
      <c r="AY929" s="243" t="s">
        <v>192</v>
      </c>
    </row>
    <row r="930" s="14" customFormat="1">
      <c r="A930" s="14"/>
      <c r="B930" s="244"/>
      <c r="C930" s="245"/>
      <c r="D930" s="235" t="s">
        <v>204</v>
      </c>
      <c r="E930" s="246" t="s">
        <v>19</v>
      </c>
      <c r="F930" s="247" t="s">
        <v>736</v>
      </c>
      <c r="G930" s="245"/>
      <c r="H930" s="248">
        <v>0.45000000000000001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204</v>
      </c>
      <c r="AU930" s="254" t="s">
        <v>84</v>
      </c>
      <c r="AV930" s="14" t="s">
        <v>84</v>
      </c>
      <c r="AW930" s="14" t="s">
        <v>33</v>
      </c>
      <c r="AX930" s="14" t="s">
        <v>71</v>
      </c>
      <c r="AY930" s="254" t="s">
        <v>192</v>
      </c>
    </row>
    <row r="931" s="14" customFormat="1">
      <c r="A931" s="14"/>
      <c r="B931" s="244"/>
      <c r="C931" s="245"/>
      <c r="D931" s="235" t="s">
        <v>204</v>
      </c>
      <c r="E931" s="246" t="s">
        <v>19</v>
      </c>
      <c r="F931" s="247" t="s">
        <v>737</v>
      </c>
      <c r="G931" s="245"/>
      <c r="H931" s="248">
        <v>1.373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204</v>
      </c>
      <c r="AU931" s="254" t="s">
        <v>84</v>
      </c>
      <c r="AV931" s="14" t="s">
        <v>84</v>
      </c>
      <c r="AW931" s="14" t="s">
        <v>33</v>
      </c>
      <c r="AX931" s="14" t="s">
        <v>71</v>
      </c>
      <c r="AY931" s="254" t="s">
        <v>192</v>
      </c>
    </row>
    <row r="932" s="14" customFormat="1">
      <c r="A932" s="14"/>
      <c r="B932" s="244"/>
      <c r="C932" s="245"/>
      <c r="D932" s="235" t="s">
        <v>204</v>
      </c>
      <c r="E932" s="246" t="s">
        <v>19</v>
      </c>
      <c r="F932" s="247" t="s">
        <v>738</v>
      </c>
      <c r="G932" s="245"/>
      <c r="H932" s="248">
        <v>1.575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204</v>
      </c>
      <c r="AU932" s="254" t="s">
        <v>84</v>
      </c>
      <c r="AV932" s="14" t="s">
        <v>84</v>
      </c>
      <c r="AW932" s="14" t="s">
        <v>33</v>
      </c>
      <c r="AX932" s="14" t="s">
        <v>71</v>
      </c>
      <c r="AY932" s="254" t="s">
        <v>192</v>
      </c>
    </row>
    <row r="933" s="15" customFormat="1">
      <c r="A933" s="15"/>
      <c r="B933" s="255"/>
      <c r="C933" s="256"/>
      <c r="D933" s="235" t="s">
        <v>204</v>
      </c>
      <c r="E933" s="257" t="s">
        <v>19</v>
      </c>
      <c r="F933" s="258" t="s">
        <v>210</v>
      </c>
      <c r="G933" s="256"/>
      <c r="H933" s="259">
        <v>16.706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204</v>
      </c>
      <c r="AU933" s="265" t="s">
        <v>84</v>
      </c>
      <c r="AV933" s="15" t="s">
        <v>200</v>
      </c>
      <c r="AW933" s="15" t="s">
        <v>33</v>
      </c>
      <c r="AX933" s="15" t="s">
        <v>78</v>
      </c>
      <c r="AY933" s="265" t="s">
        <v>192</v>
      </c>
    </row>
    <row r="934" s="14" customFormat="1">
      <c r="A934" s="14"/>
      <c r="B934" s="244"/>
      <c r="C934" s="245"/>
      <c r="D934" s="235" t="s">
        <v>204</v>
      </c>
      <c r="E934" s="245"/>
      <c r="F934" s="247" t="s">
        <v>753</v>
      </c>
      <c r="G934" s="245"/>
      <c r="H934" s="248">
        <v>18.376999999999999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204</v>
      </c>
      <c r="AU934" s="254" t="s">
        <v>84</v>
      </c>
      <c r="AV934" s="14" t="s">
        <v>84</v>
      </c>
      <c r="AW934" s="14" t="s">
        <v>4</v>
      </c>
      <c r="AX934" s="14" t="s">
        <v>78</v>
      </c>
      <c r="AY934" s="254" t="s">
        <v>192</v>
      </c>
    </row>
    <row r="935" s="2" customFormat="1" ht="16.5" customHeight="1">
      <c r="A935" s="41"/>
      <c r="B935" s="42"/>
      <c r="C935" s="215" t="s">
        <v>754</v>
      </c>
      <c r="D935" s="215" t="s">
        <v>195</v>
      </c>
      <c r="E935" s="216" t="s">
        <v>755</v>
      </c>
      <c r="F935" s="217" t="s">
        <v>756</v>
      </c>
      <c r="G935" s="218" t="s">
        <v>214</v>
      </c>
      <c r="H935" s="219">
        <v>9.4949999999999992</v>
      </c>
      <c r="I935" s="220"/>
      <c r="J935" s="221">
        <f>ROUND(I935*H935,2)</f>
        <v>0</v>
      </c>
      <c r="K935" s="217" t="s">
        <v>199</v>
      </c>
      <c r="L935" s="47"/>
      <c r="M935" s="222" t="s">
        <v>19</v>
      </c>
      <c r="N935" s="223" t="s">
        <v>43</v>
      </c>
      <c r="O935" s="87"/>
      <c r="P935" s="224">
        <f>O935*H935</f>
        <v>0</v>
      </c>
      <c r="Q935" s="224">
        <v>0.00020000000000000001</v>
      </c>
      <c r="R935" s="224">
        <f>Q935*H935</f>
        <v>0.0018989999999999999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321</v>
      </c>
      <c r="AT935" s="226" t="s">
        <v>195</v>
      </c>
      <c r="AU935" s="226" t="s">
        <v>84</v>
      </c>
      <c r="AY935" s="20" t="s">
        <v>192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84</v>
      </c>
      <c r="BK935" s="227">
        <f>ROUND(I935*H935,2)</f>
        <v>0</v>
      </c>
      <c r="BL935" s="20" t="s">
        <v>321</v>
      </c>
      <c r="BM935" s="226" t="s">
        <v>757</v>
      </c>
    </row>
    <row r="936" s="2" customFormat="1">
      <c r="A936" s="41"/>
      <c r="B936" s="42"/>
      <c r="C936" s="43"/>
      <c r="D936" s="228" t="s">
        <v>202</v>
      </c>
      <c r="E936" s="43"/>
      <c r="F936" s="229" t="s">
        <v>758</v>
      </c>
      <c r="G936" s="43"/>
      <c r="H936" s="43"/>
      <c r="I936" s="230"/>
      <c r="J936" s="43"/>
      <c r="K936" s="43"/>
      <c r="L936" s="47"/>
      <c r="M936" s="231"/>
      <c r="N936" s="232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202</v>
      </c>
      <c r="AU936" s="20" t="s">
        <v>84</v>
      </c>
    </row>
    <row r="937" s="13" customFormat="1">
      <c r="A937" s="13"/>
      <c r="B937" s="233"/>
      <c r="C937" s="234"/>
      <c r="D937" s="235" t="s">
        <v>204</v>
      </c>
      <c r="E937" s="236" t="s">
        <v>19</v>
      </c>
      <c r="F937" s="237" t="s">
        <v>205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204</v>
      </c>
      <c r="AU937" s="243" t="s">
        <v>84</v>
      </c>
      <c r="AV937" s="13" t="s">
        <v>78</v>
      </c>
      <c r="AW937" s="13" t="s">
        <v>33</v>
      </c>
      <c r="AX937" s="13" t="s">
        <v>71</v>
      </c>
      <c r="AY937" s="243" t="s">
        <v>192</v>
      </c>
    </row>
    <row r="938" s="13" customFormat="1">
      <c r="A938" s="13"/>
      <c r="B938" s="233"/>
      <c r="C938" s="234"/>
      <c r="D938" s="235" t="s">
        <v>204</v>
      </c>
      <c r="E938" s="236" t="s">
        <v>19</v>
      </c>
      <c r="F938" s="237" t="s">
        <v>268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204</v>
      </c>
      <c r="AU938" s="243" t="s">
        <v>84</v>
      </c>
      <c r="AV938" s="13" t="s">
        <v>78</v>
      </c>
      <c r="AW938" s="13" t="s">
        <v>33</v>
      </c>
      <c r="AX938" s="13" t="s">
        <v>71</v>
      </c>
      <c r="AY938" s="243" t="s">
        <v>192</v>
      </c>
    </row>
    <row r="939" s="14" customFormat="1">
      <c r="A939" s="14"/>
      <c r="B939" s="244"/>
      <c r="C939" s="245"/>
      <c r="D939" s="235" t="s">
        <v>204</v>
      </c>
      <c r="E939" s="246" t="s">
        <v>19</v>
      </c>
      <c r="F939" s="247" t="s">
        <v>759</v>
      </c>
      <c r="G939" s="245"/>
      <c r="H939" s="248">
        <v>3.5950000000000002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204</v>
      </c>
      <c r="AU939" s="254" t="s">
        <v>84</v>
      </c>
      <c r="AV939" s="14" t="s">
        <v>84</v>
      </c>
      <c r="AW939" s="14" t="s">
        <v>33</v>
      </c>
      <c r="AX939" s="14" t="s">
        <v>71</v>
      </c>
      <c r="AY939" s="254" t="s">
        <v>192</v>
      </c>
    </row>
    <row r="940" s="14" customFormat="1">
      <c r="A940" s="14"/>
      <c r="B940" s="244"/>
      <c r="C940" s="245"/>
      <c r="D940" s="235" t="s">
        <v>204</v>
      </c>
      <c r="E940" s="246" t="s">
        <v>19</v>
      </c>
      <c r="F940" s="247" t="s">
        <v>760</v>
      </c>
      <c r="G940" s="245"/>
      <c r="H940" s="248">
        <v>4.4000000000000004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204</v>
      </c>
      <c r="AU940" s="254" t="s">
        <v>84</v>
      </c>
      <c r="AV940" s="14" t="s">
        <v>84</v>
      </c>
      <c r="AW940" s="14" t="s">
        <v>33</v>
      </c>
      <c r="AX940" s="14" t="s">
        <v>71</v>
      </c>
      <c r="AY940" s="254" t="s">
        <v>192</v>
      </c>
    </row>
    <row r="941" s="13" customFormat="1">
      <c r="A941" s="13"/>
      <c r="B941" s="233"/>
      <c r="C941" s="234"/>
      <c r="D941" s="235" t="s">
        <v>204</v>
      </c>
      <c r="E941" s="236" t="s">
        <v>19</v>
      </c>
      <c r="F941" s="237" t="s">
        <v>282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204</v>
      </c>
      <c r="AU941" s="243" t="s">
        <v>84</v>
      </c>
      <c r="AV941" s="13" t="s">
        <v>78</v>
      </c>
      <c r="AW941" s="13" t="s">
        <v>33</v>
      </c>
      <c r="AX941" s="13" t="s">
        <v>71</v>
      </c>
      <c r="AY941" s="243" t="s">
        <v>192</v>
      </c>
    </row>
    <row r="942" s="14" customFormat="1">
      <c r="A942" s="14"/>
      <c r="B942" s="244"/>
      <c r="C942" s="245"/>
      <c r="D942" s="235" t="s">
        <v>204</v>
      </c>
      <c r="E942" s="246" t="s">
        <v>19</v>
      </c>
      <c r="F942" s="247" t="s">
        <v>761</v>
      </c>
      <c r="G942" s="245"/>
      <c r="H942" s="248">
        <v>1.5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204</v>
      </c>
      <c r="AU942" s="254" t="s">
        <v>84</v>
      </c>
      <c r="AV942" s="14" t="s">
        <v>84</v>
      </c>
      <c r="AW942" s="14" t="s">
        <v>33</v>
      </c>
      <c r="AX942" s="14" t="s">
        <v>71</v>
      </c>
      <c r="AY942" s="254" t="s">
        <v>192</v>
      </c>
    </row>
    <row r="943" s="15" customFormat="1">
      <c r="A943" s="15"/>
      <c r="B943" s="255"/>
      <c r="C943" s="256"/>
      <c r="D943" s="235" t="s">
        <v>204</v>
      </c>
      <c r="E943" s="257" t="s">
        <v>19</v>
      </c>
      <c r="F943" s="258" t="s">
        <v>210</v>
      </c>
      <c r="G943" s="256"/>
      <c r="H943" s="259">
        <v>9.495000000000001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204</v>
      </c>
      <c r="AU943" s="265" t="s">
        <v>84</v>
      </c>
      <c r="AV943" s="15" t="s">
        <v>200</v>
      </c>
      <c r="AW943" s="15" t="s">
        <v>33</v>
      </c>
      <c r="AX943" s="15" t="s">
        <v>78</v>
      </c>
      <c r="AY943" s="265" t="s">
        <v>192</v>
      </c>
    </row>
    <row r="944" s="2" customFormat="1" ht="16.5" customHeight="1">
      <c r="A944" s="41"/>
      <c r="B944" s="42"/>
      <c r="C944" s="266" t="s">
        <v>762</v>
      </c>
      <c r="D944" s="266" t="s">
        <v>211</v>
      </c>
      <c r="E944" s="267" t="s">
        <v>763</v>
      </c>
      <c r="F944" s="268" t="s">
        <v>764</v>
      </c>
      <c r="G944" s="269" t="s">
        <v>214</v>
      </c>
      <c r="H944" s="270">
        <v>9.9700000000000006</v>
      </c>
      <c r="I944" s="271"/>
      <c r="J944" s="272">
        <f>ROUND(I944*H944,2)</f>
        <v>0</v>
      </c>
      <c r="K944" s="268" t="s">
        <v>199</v>
      </c>
      <c r="L944" s="273"/>
      <c r="M944" s="274" t="s">
        <v>19</v>
      </c>
      <c r="N944" s="275" t="s">
        <v>43</v>
      </c>
      <c r="O944" s="87"/>
      <c r="P944" s="224">
        <f>O944*H944</f>
        <v>0</v>
      </c>
      <c r="Q944" s="224">
        <v>0.00029999999999999997</v>
      </c>
      <c r="R944" s="224">
        <f>Q944*H944</f>
        <v>0.0029909999999999997</v>
      </c>
      <c r="S944" s="224">
        <v>0</v>
      </c>
      <c r="T944" s="225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6" t="s">
        <v>423</v>
      </c>
      <c r="AT944" s="226" t="s">
        <v>211</v>
      </c>
      <c r="AU944" s="226" t="s">
        <v>84</v>
      </c>
      <c r="AY944" s="20" t="s">
        <v>192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20" t="s">
        <v>84</v>
      </c>
      <c r="BK944" s="227">
        <f>ROUND(I944*H944,2)</f>
        <v>0</v>
      </c>
      <c r="BL944" s="20" t="s">
        <v>321</v>
      </c>
      <c r="BM944" s="226" t="s">
        <v>765</v>
      </c>
    </row>
    <row r="945" s="13" customFormat="1">
      <c r="A945" s="13"/>
      <c r="B945" s="233"/>
      <c r="C945" s="234"/>
      <c r="D945" s="235" t="s">
        <v>204</v>
      </c>
      <c r="E945" s="236" t="s">
        <v>19</v>
      </c>
      <c r="F945" s="237" t="s">
        <v>205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204</v>
      </c>
      <c r="AU945" s="243" t="s">
        <v>84</v>
      </c>
      <c r="AV945" s="13" t="s">
        <v>78</v>
      </c>
      <c r="AW945" s="13" t="s">
        <v>33</v>
      </c>
      <c r="AX945" s="13" t="s">
        <v>71</v>
      </c>
      <c r="AY945" s="243" t="s">
        <v>192</v>
      </c>
    </row>
    <row r="946" s="13" customFormat="1">
      <c r="A946" s="13"/>
      <c r="B946" s="233"/>
      <c r="C946" s="234"/>
      <c r="D946" s="235" t="s">
        <v>204</v>
      </c>
      <c r="E946" s="236" t="s">
        <v>19</v>
      </c>
      <c r="F946" s="237" t="s">
        <v>268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204</v>
      </c>
      <c r="AU946" s="243" t="s">
        <v>84</v>
      </c>
      <c r="AV946" s="13" t="s">
        <v>78</v>
      </c>
      <c r="AW946" s="13" t="s">
        <v>33</v>
      </c>
      <c r="AX946" s="13" t="s">
        <v>71</v>
      </c>
      <c r="AY946" s="243" t="s">
        <v>192</v>
      </c>
    </row>
    <row r="947" s="14" customFormat="1">
      <c r="A947" s="14"/>
      <c r="B947" s="244"/>
      <c r="C947" s="245"/>
      <c r="D947" s="235" t="s">
        <v>204</v>
      </c>
      <c r="E947" s="246" t="s">
        <v>19</v>
      </c>
      <c r="F947" s="247" t="s">
        <v>759</v>
      </c>
      <c r="G947" s="245"/>
      <c r="H947" s="248">
        <v>3.5950000000000002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204</v>
      </c>
      <c r="AU947" s="254" t="s">
        <v>84</v>
      </c>
      <c r="AV947" s="14" t="s">
        <v>84</v>
      </c>
      <c r="AW947" s="14" t="s">
        <v>33</v>
      </c>
      <c r="AX947" s="14" t="s">
        <v>71</v>
      </c>
      <c r="AY947" s="254" t="s">
        <v>192</v>
      </c>
    </row>
    <row r="948" s="14" customFormat="1">
      <c r="A948" s="14"/>
      <c r="B948" s="244"/>
      <c r="C948" s="245"/>
      <c r="D948" s="235" t="s">
        <v>204</v>
      </c>
      <c r="E948" s="246" t="s">
        <v>19</v>
      </c>
      <c r="F948" s="247" t="s">
        <v>760</v>
      </c>
      <c r="G948" s="245"/>
      <c r="H948" s="248">
        <v>4.4000000000000004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204</v>
      </c>
      <c r="AU948" s="254" t="s">
        <v>84</v>
      </c>
      <c r="AV948" s="14" t="s">
        <v>84</v>
      </c>
      <c r="AW948" s="14" t="s">
        <v>33</v>
      </c>
      <c r="AX948" s="14" t="s">
        <v>71</v>
      </c>
      <c r="AY948" s="254" t="s">
        <v>192</v>
      </c>
    </row>
    <row r="949" s="13" customFormat="1">
      <c r="A949" s="13"/>
      <c r="B949" s="233"/>
      <c r="C949" s="234"/>
      <c r="D949" s="235" t="s">
        <v>204</v>
      </c>
      <c r="E949" s="236" t="s">
        <v>19</v>
      </c>
      <c r="F949" s="237" t="s">
        <v>282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204</v>
      </c>
      <c r="AU949" s="243" t="s">
        <v>84</v>
      </c>
      <c r="AV949" s="13" t="s">
        <v>78</v>
      </c>
      <c r="AW949" s="13" t="s">
        <v>33</v>
      </c>
      <c r="AX949" s="13" t="s">
        <v>71</v>
      </c>
      <c r="AY949" s="243" t="s">
        <v>192</v>
      </c>
    </row>
    <row r="950" s="14" customFormat="1">
      <c r="A950" s="14"/>
      <c r="B950" s="244"/>
      <c r="C950" s="245"/>
      <c r="D950" s="235" t="s">
        <v>204</v>
      </c>
      <c r="E950" s="246" t="s">
        <v>19</v>
      </c>
      <c r="F950" s="247" t="s">
        <v>761</v>
      </c>
      <c r="G950" s="245"/>
      <c r="H950" s="248">
        <v>1.5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204</v>
      </c>
      <c r="AU950" s="254" t="s">
        <v>84</v>
      </c>
      <c r="AV950" s="14" t="s">
        <v>84</v>
      </c>
      <c r="AW950" s="14" t="s">
        <v>33</v>
      </c>
      <c r="AX950" s="14" t="s">
        <v>71</v>
      </c>
      <c r="AY950" s="254" t="s">
        <v>192</v>
      </c>
    </row>
    <row r="951" s="15" customFormat="1">
      <c r="A951" s="15"/>
      <c r="B951" s="255"/>
      <c r="C951" s="256"/>
      <c r="D951" s="235" t="s">
        <v>204</v>
      </c>
      <c r="E951" s="257" t="s">
        <v>19</v>
      </c>
      <c r="F951" s="258" t="s">
        <v>210</v>
      </c>
      <c r="G951" s="256"/>
      <c r="H951" s="259">
        <v>9.495000000000001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204</v>
      </c>
      <c r="AU951" s="265" t="s">
        <v>84</v>
      </c>
      <c r="AV951" s="15" t="s">
        <v>200</v>
      </c>
      <c r="AW951" s="15" t="s">
        <v>33</v>
      </c>
      <c r="AX951" s="15" t="s">
        <v>78</v>
      </c>
      <c r="AY951" s="265" t="s">
        <v>192</v>
      </c>
    </row>
    <row r="952" s="14" customFormat="1">
      <c r="A952" s="14"/>
      <c r="B952" s="244"/>
      <c r="C952" s="245"/>
      <c r="D952" s="235" t="s">
        <v>204</v>
      </c>
      <c r="E952" s="245"/>
      <c r="F952" s="247" t="s">
        <v>766</v>
      </c>
      <c r="G952" s="245"/>
      <c r="H952" s="248">
        <v>9.9700000000000006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204</v>
      </c>
      <c r="AU952" s="254" t="s">
        <v>84</v>
      </c>
      <c r="AV952" s="14" t="s">
        <v>84</v>
      </c>
      <c r="AW952" s="14" t="s">
        <v>4</v>
      </c>
      <c r="AX952" s="14" t="s">
        <v>78</v>
      </c>
      <c r="AY952" s="254" t="s">
        <v>192</v>
      </c>
    </row>
    <row r="953" s="2" customFormat="1" ht="16.5" customHeight="1">
      <c r="A953" s="41"/>
      <c r="B953" s="42"/>
      <c r="C953" s="215" t="s">
        <v>767</v>
      </c>
      <c r="D953" s="215" t="s">
        <v>195</v>
      </c>
      <c r="E953" s="216" t="s">
        <v>768</v>
      </c>
      <c r="F953" s="217" t="s">
        <v>769</v>
      </c>
      <c r="G953" s="218" t="s">
        <v>214</v>
      </c>
      <c r="H953" s="219">
        <v>9.8000000000000007</v>
      </c>
      <c r="I953" s="220"/>
      <c r="J953" s="221">
        <f>ROUND(I953*H953,2)</f>
        <v>0</v>
      </c>
      <c r="K953" s="217" t="s">
        <v>199</v>
      </c>
      <c r="L953" s="47"/>
      <c r="M953" s="222" t="s">
        <v>19</v>
      </c>
      <c r="N953" s="223" t="s">
        <v>43</v>
      </c>
      <c r="O953" s="87"/>
      <c r="P953" s="224">
        <f>O953*H953</f>
        <v>0</v>
      </c>
      <c r="Q953" s="224">
        <v>0.00018000000000000001</v>
      </c>
      <c r="R953" s="224">
        <f>Q953*H953</f>
        <v>0.0017640000000000002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321</v>
      </c>
      <c r="AT953" s="226" t="s">
        <v>195</v>
      </c>
      <c r="AU953" s="226" t="s">
        <v>84</v>
      </c>
      <c r="AY953" s="20" t="s">
        <v>192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84</v>
      </c>
      <c r="BK953" s="227">
        <f>ROUND(I953*H953,2)</f>
        <v>0</v>
      </c>
      <c r="BL953" s="20" t="s">
        <v>321</v>
      </c>
      <c r="BM953" s="226" t="s">
        <v>770</v>
      </c>
    </row>
    <row r="954" s="2" customFormat="1">
      <c r="A954" s="41"/>
      <c r="B954" s="42"/>
      <c r="C954" s="43"/>
      <c r="D954" s="228" t="s">
        <v>202</v>
      </c>
      <c r="E954" s="43"/>
      <c r="F954" s="229" t="s">
        <v>771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202</v>
      </c>
      <c r="AU954" s="20" t="s">
        <v>84</v>
      </c>
    </row>
    <row r="955" s="13" customFormat="1">
      <c r="A955" s="13"/>
      <c r="B955" s="233"/>
      <c r="C955" s="234"/>
      <c r="D955" s="235" t="s">
        <v>204</v>
      </c>
      <c r="E955" s="236" t="s">
        <v>19</v>
      </c>
      <c r="F955" s="237" t="s">
        <v>205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204</v>
      </c>
      <c r="AU955" s="243" t="s">
        <v>84</v>
      </c>
      <c r="AV955" s="13" t="s">
        <v>78</v>
      </c>
      <c r="AW955" s="13" t="s">
        <v>33</v>
      </c>
      <c r="AX955" s="13" t="s">
        <v>71</v>
      </c>
      <c r="AY955" s="243" t="s">
        <v>192</v>
      </c>
    </row>
    <row r="956" s="13" customFormat="1">
      <c r="A956" s="13"/>
      <c r="B956" s="233"/>
      <c r="C956" s="234"/>
      <c r="D956" s="235" t="s">
        <v>204</v>
      </c>
      <c r="E956" s="236" t="s">
        <v>19</v>
      </c>
      <c r="F956" s="237" t="s">
        <v>268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204</v>
      </c>
      <c r="AU956" s="243" t="s">
        <v>84</v>
      </c>
      <c r="AV956" s="13" t="s">
        <v>78</v>
      </c>
      <c r="AW956" s="13" t="s">
        <v>33</v>
      </c>
      <c r="AX956" s="13" t="s">
        <v>71</v>
      </c>
      <c r="AY956" s="243" t="s">
        <v>192</v>
      </c>
    </row>
    <row r="957" s="14" customFormat="1">
      <c r="A957" s="14"/>
      <c r="B957" s="244"/>
      <c r="C957" s="245"/>
      <c r="D957" s="235" t="s">
        <v>204</v>
      </c>
      <c r="E957" s="246" t="s">
        <v>19</v>
      </c>
      <c r="F957" s="247" t="s">
        <v>772</v>
      </c>
      <c r="G957" s="245"/>
      <c r="H957" s="248">
        <v>5.6600000000000001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204</v>
      </c>
      <c r="AU957" s="254" t="s">
        <v>84</v>
      </c>
      <c r="AV957" s="14" t="s">
        <v>84</v>
      </c>
      <c r="AW957" s="14" t="s">
        <v>33</v>
      </c>
      <c r="AX957" s="14" t="s">
        <v>71</v>
      </c>
      <c r="AY957" s="254" t="s">
        <v>192</v>
      </c>
    </row>
    <row r="958" s="14" customFormat="1">
      <c r="A958" s="14"/>
      <c r="B958" s="244"/>
      <c r="C958" s="245"/>
      <c r="D958" s="235" t="s">
        <v>204</v>
      </c>
      <c r="E958" s="246" t="s">
        <v>19</v>
      </c>
      <c r="F958" s="247" t="s">
        <v>773</v>
      </c>
      <c r="G958" s="245"/>
      <c r="H958" s="248">
        <v>-1.2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204</v>
      </c>
      <c r="AU958" s="254" t="s">
        <v>84</v>
      </c>
      <c r="AV958" s="14" t="s">
        <v>84</v>
      </c>
      <c r="AW958" s="14" t="s">
        <v>33</v>
      </c>
      <c r="AX958" s="14" t="s">
        <v>71</v>
      </c>
      <c r="AY958" s="254" t="s">
        <v>192</v>
      </c>
    </row>
    <row r="959" s="14" customFormat="1">
      <c r="A959" s="14"/>
      <c r="B959" s="244"/>
      <c r="C959" s="245"/>
      <c r="D959" s="235" t="s">
        <v>204</v>
      </c>
      <c r="E959" s="246" t="s">
        <v>19</v>
      </c>
      <c r="F959" s="247" t="s">
        <v>774</v>
      </c>
      <c r="G959" s="245"/>
      <c r="H959" s="248">
        <v>2.4900000000000002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204</v>
      </c>
      <c r="AU959" s="254" t="s">
        <v>84</v>
      </c>
      <c r="AV959" s="14" t="s">
        <v>84</v>
      </c>
      <c r="AW959" s="14" t="s">
        <v>33</v>
      </c>
      <c r="AX959" s="14" t="s">
        <v>71</v>
      </c>
      <c r="AY959" s="254" t="s">
        <v>192</v>
      </c>
    </row>
    <row r="960" s="13" customFormat="1">
      <c r="A960" s="13"/>
      <c r="B960" s="233"/>
      <c r="C960" s="234"/>
      <c r="D960" s="235" t="s">
        <v>204</v>
      </c>
      <c r="E960" s="236" t="s">
        <v>19</v>
      </c>
      <c r="F960" s="237" t="s">
        <v>282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204</v>
      </c>
      <c r="AU960" s="243" t="s">
        <v>84</v>
      </c>
      <c r="AV960" s="13" t="s">
        <v>78</v>
      </c>
      <c r="AW960" s="13" t="s">
        <v>33</v>
      </c>
      <c r="AX960" s="13" t="s">
        <v>71</v>
      </c>
      <c r="AY960" s="243" t="s">
        <v>192</v>
      </c>
    </row>
    <row r="961" s="14" customFormat="1">
      <c r="A961" s="14"/>
      <c r="B961" s="244"/>
      <c r="C961" s="245"/>
      <c r="D961" s="235" t="s">
        <v>204</v>
      </c>
      <c r="E961" s="246" t="s">
        <v>19</v>
      </c>
      <c r="F961" s="247" t="s">
        <v>775</v>
      </c>
      <c r="G961" s="245"/>
      <c r="H961" s="248">
        <v>2.8500000000000001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204</v>
      </c>
      <c r="AU961" s="254" t="s">
        <v>84</v>
      </c>
      <c r="AV961" s="14" t="s">
        <v>84</v>
      </c>
      <c r="AW961" s="14" t="s">
        <v>33</v>
      </c>
      <c r="AX961" s="14" t="s">
        <v>71</v>
      </c>
      <c r="AY961" s="254" t="s">
        <v>192</v>
      </c>
    </row>
    <row r="962" s="15" customFormat="1">
      <c r="A962" s="15"/>
      <c r="B962" s="255"/>
      <c r="C962" s="256"/>
      <c r="D962" s="235" t="s">
        <v>204</v>
      </c>
      <c r="E962" s="257" t="s">
        <v>19</v>
      </c>
      <c r="F962" s="258" t="s">
        <v>210</v>
      </c>
      <c r="G962" s="256"/>
      <c r="H962" s="259">
        <v>9.8000000000000007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204</v>
      </c>
      <c r="AU962" s="265" t="s">
        <v>84</v>
      </c>
      <c r="AV962" s="15" t="s">
        <v>200</v>
      </c>
      <c r="AW962" s="15" t="s">
        <v>33</v>
      </c>
      <c r="AX962" s="15" t="s">
        <v>78</v>
      </c>
      <c r="AY962" s="265" t="s">
        <v>192</v>
      </c>
    </row>
    <row r="963" s="2" customFormat="1" ht="16.5" customHeight="1">
      <c r="A963" s="41"/>
      <c r="B963" s="42"/>
      <c r="C963" s="266" t="s">
        <v>776</v>
      </c>
      <c r="D963" s="266" t="s">
        <v>211</v>
      </c>
      <c r="E963" s="267" t="s">
        <v>763</v>
      </c>
      <c r="F963" s="268" t="s">
        <v>764</v>
      </c>
      <c r="G963" s="269" t="s">
        <v>214</v>
      </c>
      <c r="H963" s="270">
        <v>10.289999999999999</v>
      </c>
      <c r="I963" s="271"/>
      <c r="J963" s="272">
        <f>ROUND(I963*H963,2)</f>
        <v>0</v>
      </c>
      <c r="K963" s="268" t="s">
        <v>199</v>
      </c>
      <c r="L963" s="273"/>
      <c r="M963" s="274" t="s">
        <v>19</v>
      </c>
      <c r="N963" s="275" t="s">
        <v>43</v>
      </c>
      <c r="O963" s="87"/>
      <c r="P963" s="224">
        <f>O963*H963</f>
        <v>0</v>
      </c>
      <c r="Q963" s="224">
        <v>0.00029999999999999997</v>
      </c>
      <c r="R963" s="224">
        <f>Q963*H963</f>
        <v>0.0030869999999999995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423</v>
      </c>
      <c r="AT963" s="226" t="s">
        <v>211</v>
      </c>
      <c r="AU963" s="226" t="s">
        <v>84</v>
      </c>
      <c r="AY963" s="20" t="s">
        <v>192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84</v>
      </c>
      <c r="BK963" s="227">
        <f>ROUND(I963*H963,2)</f>
        <v>0</v>
      </c>
      <c r="BL963" s="20" t="s">
        <v>321</v>
      </c>
      <c r="BM963" s="226" t="s">
        <v>777</v>
      </c>
    </row>
    <row r="964" s="13" customFormat="1">
      <c r="A964" s="13"/>
      <c r="B964" s="233"/>
      <c r="C964" s="234"/>
      <c r="D964" s="235" t="s">
        <v>204</v>
      </c>
      <c r="E964" s="236" t="s">
        <v>19</v>
      </c>
      <c r="F964" s="237" t="s">
        <v>205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204</v>
      </c>
      <c r="AU964" s="243" t="s">
        <v>84</v>
      </c>
      <c r="AV964" s="13" t="s">
        <v>78</v>
      </c>
      <c r="AW964" s="13" t="s">
        <v>33</v>
      </c>
      <c r="AX964" s="13" t="s">
        <v>71</v>
      </c>
      <c r="AY964" s="243" t="s">
        <v>192</v>
      </c>
    </row>
    <row r="965" s="13" customFormat="1">
      <c r="A965" s="13"/>
      <c r="B965" s="233"/>
      <c r="C965" s="234"/>
      <c r="D965" s="235" t="s">
        <v>204</v>
      </c>
      <c r="E965" s="236" t="s">
        <v>19</v>
      </c>
      <c r="F965" s="237" t="s">
        <v>268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204</v>
      </c>
      <c r="AU965" s="243" t="s">
        <v>84</v>
      </c>
      <c r="AV965" s="13" t="s">
        <v>78</v>
      </c>
      <c r="AW965" s="13" t="s">
        <v>33</v>
      </c>
      <c r="AX965" s="13" t="s">
        <v>71</v>
      </c>
      <c r="AY965" s="243" t="s">
        <v>192</v>
      </c>
    </row>
    <row r="966" s="14" customFormat="1">
      <c r="A966" s="14"/>
      <c r="B966" s="244"/>
      <c r="C966" s="245"/>
      <c r="D966" s="235" t="s">
        <v>204</v>
      </c>
      <c r="E966" s="246" t="s">
        <v>19</v>
      </c>
      <c r="F966" s="247" t="s">
        <v>772</v>
      </c>
      <c r="G966" s="245"/>
      <c r="H966" s="248">
        <v>5.6600000000000001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204</v>
      </c>
      <c r="AU966" s="254" t="s">
        <v>84</v>
      </c>
      <c r="AV966" s="14" t="s">
        <v>84</v>
      </c>
      <c r="AW966" s="14" t="s">
        <v>33</v>
      </c>
      <c r="AX966" s="14" t="s">
        <v>71</v>
      </c>
      <c r="AY966" s="254" t="s">
        <v>192</v>
      </c>
    </row>
    <row r="967" s="14" customFormat="1">
      <c r="A967" s="14"/>
      <c r="B967" s="244"/>
      <c r="C967" s="245"/>
      <c r="D967" s="235" t="s">
        <v>204</v>
      </c>
      <c r="E967" s="246" t="s">
        <v>19</v>
      </c>
      <c r="F967" s="247" t="s">
        <v>773</v>
      </c>
      <c r="G967" s="245"/>
      <c r="H967" s="248">
        <v>-1.2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204</v>
      </c>
      <c r="AU967" s="254" t="s">
        <v>84</v>
      </c>
      <c r="AV967" s="14" t="s">
        <v>84</v>
      </c>
      <c r="AW967" s="14" t="s">
        <v>33</v>
      </c>
      <c r="AX967" s="14" t="s">
        <v>71</v>
      </c>
      <c r="AY967" s="254" t="s">
        <v>192</v>
      </c>
    </row>
    <row r="968" s="14" customFormat="1">
      <c r="A968" s="14"/>
      <c r="B968" s="244"/>
      <c r="C968" s="245"/>
      <c r="D968" s="235" t="s">
        <v>204</v>
      </c>
      <c r="E968" s="246" t="s">
        <v>19</v>
      </c>
      <c r="F968" s="247" t="s">
        <v>774</v>
      </c>
      <c r="G968" s="245"/>
      <c r="H968" s="248">
        <v>2.4900000000000002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204</v>
      </c>
      <c r="AU968" s="254" t="s">
        <v>84</v>
      </c>
      <c r="AV968" s="14" t="s">
        <v>84</v>
      </c>
      <c r="AW968" s="14" t="s">
        <v>33</v>
      </c>
      <c r="AX968" s="14" t="s">
        <v>71</v>
      </c>
      <c r="AY968" s="254" t="s">
        <v>192</v>
      </c>
    </row>
    <row r="969" s="13" customFormat="1">
      <c r="A969" s="13"/>
      <c r="B969" s="233"/>
      <c r="C969" s="234"/>
      <c r="D969" s="235" t="s">
        <v>204</v>
      </c>
      <c r="E969" s="236" t="s">
        <v>19</v>
      </c>
      <c r="F969" s="237" t="s">
        <v>282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204</v>
      </c>
      <c r="AU969" s="243" t="s">
        <v>84</v>
      </c>
      <c r="AV969" s="13" t="s">
        <v>78</v>
      </c>
      <c r="AW969" s="13" t="s">
        <v>33</v>
      </c>
      <c r="AX969" s="13" t="s">
        <v>71</v>
      </c>
      <c r="AY969" s="243" t="s">
        <v>192</v>
      </c>
    </row>
    <row r="970" s="14" customFormat="1">
      <c r="A970" s="14"/>
      <c r="B970" s="244"/>
      <c r="C970" s="245"/>
      <c r="D970" s="235" t="s">
        <v>204</v>
      </c>
      <c r="E970" s="246" t="s">
        <v>19</v>
      </c>
      <c r="F970" s="247" t="s">
        <v>775</v>
      </c>
      <c r="G970" s="245"/>
      <c r="H970" s="248">
        <v>2.8500000000000001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204</v>
      </c>
      <c r="AU970" s="254" t="s">
        <v>84</v>
      </c>
      <c r="AV970" s="14" t="s">
        <v>84</v>
      </c>
      <c r="AW970" s="14" t="s">
        <v>33</v>
      </c>
      <c r="AX970" s="14" t="s">
        <v>71</v>
      </c>
      <c r="AY970" s="254" t="s">
        <v>192</v>
      </c>
    </row>
    <row r="971" s="15" customFormat="1">
      <c r="A971" s="15"/>
      <c r="B971" s="255"/>
      <c r="C971" s="256"/>
      <c r="D971" s="235" t="s">
        <v>204</v>
      </c>
      <c r="E971" s="257" t="s">
        <v>19</v>
      </c>
      <c r="F971" s="258" t="s">
        <v>210</v>
      </c>
      <c r="G971" s="256"/>
      <c r="H971" s="259">
        <v>9.8000000000000007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204</v>
      </c>
      <c r="AU971" s="265" t="s">
        <v>84</v>
      </c>
      <c r="AV971" s="15" t="s">
        <v>200</v>
      </c>
      <c r="AW971" s="15" t="s">
        <v>33</v>
      </c>
      <c r="AX971" s="15" t="s">
        <v>78</v>
      </c>
      <c r="AY971" s="265" t="s">
        <v>192</v>
      </c>
    </row>
    <row r="972" s="14" customFormat="1">
      <c r="A972" s="14"/>
      <c r="B972" s="244"/>
      <c r="C972" s="245"/>
      <c r="D972" s="235" t="s">
        <v>204</v>
      </c>
      <c r="E972" s="245"/>
      <c r="F972" s="247" t="s">
        <v>778</v>
      </c>
      <c r="G972" s="245"/>
      <c r="H972" s="248">
        <v>10.289999999999999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204</v>
      </c>
      <c r="AU972" s="254" t="s">
        <v>84</v>
      </c>
      <c r="AV972" s="14" t="s">
        <v>84</v>
      </c>
      <c r="AW972" s="14" t="s">
        <v>4</v>
      </c>
      <c r="AX972" s="14" t="s">
        <v>78</v>
      </c>
      <c r="AY972" s="254" t="s">
        <v>192</v>
      </c>
    </row>
    <row r="973" s="2" customFormat="1" ht="24.15" customHeight="1">
      <c r="A973" s="41"/>
      <c r="B973" s="42"/>
      <c r="C973" s="215" t="s">
        <v>779</v>
      </c>
      <c r="D973" s="215" t="s">
        <v>195</v>
      </c>
      <c r="E973" s="216" t="s">
        <v>780</v>
      </c>
      <c r="F973" s="217" t="s">
        <v>781</v>
      </c>
      <c r="G973" s="218" t="s">
        <v>226</v>
      </c>
      <c r="H973" s="219">
        <v>0.36399999999999999</v>
      </c>
      <c r="I973" s="220"/>
      <c r="J973" s="221">
        <f>ROUND(I973*H973,2)</f>
        <v>0</v>
      </c>
      <c r="K973" s="217" t="s">
        <v>199</v>
      </c>
      <c r="L973" s="47"/>
      <c r="M973" s="222" t="s">
        <v>19</v>
      </c>
      <c r="N973" s="223" t="s">
        <v>43</v>
      </c>
      <c r="O973" s="87"/>
      <c r="P973" s="224">
        <f>O973*H973</f>
        <v>0</v>
      </c>
      <c r="Q973" s="224">
        <v>0</v>
      </c>
      <c r="R973" s="224">
        <f>Q973*H973</f>
        <v>0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321</v>
      </c>
      <c r="AT973" s="226" t="s">
        <v>195</v>
      </c>
      <c r="AU973" s="226" t="s">
        <v>84</v>
      </c>
      <c r="AY973" s="20" t="s">
        <v>192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84</v>
      </c>
      <c r="BK973" s="227">
        <f>ROUND(I973*H973,2)</f>
        <v>0</v>
      </c>
      <c r="BL973" s="20" t="s">
        <v>321</v>
      </c>
      <c r="BM973" s="226" t="s">
        <v>782</v>
      </c>
    </row>
    <row r="974" s="2" customFormat="1">
      <c r="A974" s="41"/>
      <c r="B974" s="42"/>
      <c r="C974" s="43"/>
      <c r="D974" s="228" t="s">
        <v>202</v>
      </c>
      <c r="E974" s="43"/>
      <c r="F974" s="229" t="s">
        <v>783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202</v>
      </c>
      <c r="AU974" s="20" t="s">
        <v>84</v>
      </c>
    </row>
    <row r="975" s="12" customFormat="1" ht="22.8" customHeight="1">
      <c r="A975" s="12"/>
      <c r="B975" s="199"/>
      <c r="C975" s="200"/>
      <c r="D975" s="201" t="s">
        <v>70</v>
      </c>
      <c r="E975" s="213" t="s">
        <v>784</v>
      </c>
      <c r="F975" s="213" t="s">
        <v>785</v>
      </c>
      <c r="G975" s="200"/>
      <c r="H975" s="200"/>
      <c r="I975" s="203"/>
      <c r="J975" s="214">
        <f>BK975</f>
        <v>0</v>
      </c>
      <c r="K975" s="200"/>
      <c r="L975" s="205"/>
      <c r="M975" s="206"/>
      <c r="N975" s="207"/>
      <c r="O975" s="207"/>
      <c r="P975" s="208">
        <f>SUM(P976:P993)</f>
        <v>0</v>
      </c>
      <c r="Q975" s="207"/>
      <c r="R975" s="208">
        <f>SUM(R976:R993)</f>
        <v>0.0033999999999999998</v>
      </c>
      <c r="S975" s="207"/>
      <c r="T975" s="209">
        <f>SUM(T976:T993)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0" t="s">
        <v>84</v>
      </c>
      <c r="AT975" s="211" t="s">
        <v>70</v>
      </c>
      <c r="AU975" s="211" t="s">
        <v>78</v>
      </c>
      <c r="AY975" s="210" t="s">
        <v>192</v>
      </c>
      <c r="BK975" s="212">
        <f>SUM(BK976:BK993)</f>
        <v>0</v>
      </c>
    </row>
    <row r="976" s="2" customFormat="1" ht="24.15" customHeight="1">
      <c r="A976" s="41"/>
      <c r="B976" s="42"/>
      <c r="C976" s="215" t="s">
        <v>786</v>
      </c>
      <c r="D976" s="215" t="s">
        <v>195</v>
      </c>
      <c r="E976" s="216" t="s">
        <v>787</v>
      </c>
      <c r="F976" s="217" t="s">
        <v>788</v>
      </c>
      <c r="G976" s="218" t="s">
        <v>239</v>
      </c>
      <c r="H976" s="219">
        <v>10</v>
      </c>
      <c r="I976" s="220"/>
      <c r="J976" s="221">
        <f>ROUND(I976*H976,2)</f>
        <v>0</v>
      </c>
      <c r="K976" s="217" t="s">
        <v>199</v>
      </c>
      <c r="L976" s="47"/>
      <c r="M976" s="222" t="s">
        <v>19</v>
      </c>
      <c r="N976" s="223" t="s">
        <v>43</v>
      </c>
      <c r="O976" s="87"/>
      <c r="P976" s="224">
        <f>O976*H976</f>
        <v>0</v>
      </c>
      <c r="Q976" s="224">
        <v>8.0000000000000007E-05</v>
      </c>
      <c r="R976" s="224">
        <f>Q976*H976</f>
        <v>0.00080000000000000004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321</v>
      </c>
      <c r="AT976" s="226" t="s">
        <v>195</v>
      </c>
      <c r="AU976" s="226" t="s">
        <v>84</v>
      </c>
      <c r="AY976" s="20" t="s">
        <v>192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84</v>
      </c>
      <c r="BK976" s="227">
        <f>ROUND(I976*H976,2)</f>
        <v>0</v>
      </c>
      <c r="BL976" s="20" t="s">
        <v>321</v>
      </c>
      <c r="BM976" s="226" t="s">
        <v>789</v>
      </c>
    </row>
    <row r="977" s="2" customFormat="1">
      <c r="A977" s="41"/>
      <c r="B977" s="42"/>
      <c r="C977" s="43"/>
      <c r="D977" s="228" t="s">
        <v>202</v>
      </c>
      <c r="E977" s="43"/>
      <c r="F977" s="229" t="s">
        <v>790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202</v>
      </c>
      <c r="AU977" s="20" t="s">
        <v>84</v>
      </c>
    </row>
    <row r="978" s="13" customFormat="1">
      <c r="A978" s="13"/>
      <c r="B978" s="233"/>
      <c r="C978" s="234"/>
      <c r="D978" s="235" t="s">
        <v>204</v>
      </c>
      <c r="E978" s="236" t="s">
        <v>19</v>
      </c>
      <c r="F978" s="237" t="s">
        <v>205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204</v>
      </c>
      <c r="AU978" s="243" t="s">
        <v>84</v>
      </c>
      <c r="AV978" s="13" t="s">
        <v>78</v>
      </c>
      <c r="AW978" s="13" t="s">
        <v>33</v>
      </c>
      <c r="AX978" s="13" t="s">
        <v>71</v>
      </c>
      <c r="AY978" s="243" t="s">
        <v>192</v>
      </c>
    </row>
    <row r="979" s="13" customFormat="1">
      <c r="A979" s="13"/>
      <c r="B979" s="233"/>
      <c r="C979" s="234"/>
      <c r="D979" s="235" t="s">
        <v>204</v>
      </c>
      <c r="E979" s="236" t="s">
        <v>19</v>
      </c>
      <c r="F979" s="237" t="s">
        <v>791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204</v>
      </c>
      <c r="AU979" s="243" t="s">
        <v>84</v>
      </c>
      <c r="AV979" s="13" t="s">
        <v>78</v>
      </c>
      <c r="AW979" s="13" t="s">
        <v>33</v>
      </c>
      <c r="AX979" s="13" t="s">
        <v>71</v>
      </c>
      <c r="AY979" s="243" t="s">
        <v>192</v>
      </c>
    </row>
    <row r="980" s="14" customFormat="1">
      <c r="A980" s="14"/>
      <c r="B980" s="244"/>
      <c r="C980" s="245"/>
      <c r="D980" s="235" t="s">
        <v>204</v>
      </c>
      <c r="E980" s="246" t="s">
        <v>19</v>
      </c>
      <c r="F980" s="247" t="s">
        <v>1391</v>
      </c>
      <c r="G980" s="245"/>
      <c r="H980" s="248">
        <v>10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204</v>
      </c>
      <c r="AU980" s="254" t="s">
        <v>84</v>
      </c>
      <c r="AV980" s="14" t="s">
        <v>84</v>
      </c>
      <c r="AW980" s="14" t="s">
        <v>33</v>
      </c>
      <c r="AX980" s="14" t="s">
        <v>71</v>
      </c>
      <c r="AY980" s="254" t="s">
        <v>192</v>
      </c>
    </row>
    <row r="981" s="15" customFormat="1">
      <c r="A981" s="15"/>
      <c r="B981" s="255"/>
      <c r="C981" s="256"/>
      <c r="D981" s="235" t="s">
        <v>204</v>
      </c>
      <c r="E981" s="257" t="s">
        <v>19</v>
      </c>
      <c r="F981" s="258" t="s">
        <v>210</v>
      </c>
      <c r="G981" s="256"/>
      <c r="H981" s="259">
        <v>10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5" t="s">
        <v>204</v>
      </c>
      <c r="AU981" s="265" t="s">
        <v>84</v>
      </c>
      <c r="AV981" s="15" t="s">
        <v>200</v>
      </c>
      <c r="AW981" s="15" t="s">
        <v>33</v>
      </c>
      <c r="AX981" s="15" t="s">
        <v>78</v>
      </c>
      <c r="AY981" s="265" t="s">
        <v>192</v>
      </c>
    </row>
    <row r="982" s="2" customFormat="1" ht="16.5" customHeight="1">
      <c r="A982" s="41"/>
      <c r="B982" s="42"/>
      <c r="C982" s="215" t="s">
        <v>793</v>
      </c>
      <c r="D982" s="215" t="s">
        <v>195</v>
      </c>
      <c r="E982" s="216" t="s">
        <v>794</v>
      </c>
      <c r="F982" s="217" t="s">
        <v>795</v>
      </c>
      <c r="G982" s="218" t="s">
        <v>239</v>
      </c>
      <c r="H982" s="219">
        <v>10</v>
      </c>
      <c r="I982" s="220"/>
      <c r="J982" s="221">
        <f>ROUND(I982*H982,2)</f>
        <v>0</v>
      </c>
      <c r="K982" s="217" t="s">
        <v>199</v>
      </c>
      <c r="L982" s="47"/>
      <c r="M982" s="222" t="s">
        <v>19</v>
      </c>
      <c r="N982" s="223" t="s">
        <v>43</v>
      </c>
      <c r="O982" s="87"/>
      <c r="P982" s="224">
        <f>O982*H982</f>
        <v>0</v>
      </c>
      <c r="Q982" s="224">
        <v>0.00013999999999999999</v>
      </c>
      <c r="R982" s="224">
        <f>Q982*H982</f>
        <v>0.0013999999999999998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321</v>
      </c>
      <c r="AT982" s="226" t="s">
        <v>195</v>
      </c>
      <c r="AU982" s="226" t="s">
        <v>84</v>
      </c>
      <c r="AY982" s="20" t="s">
        <v>192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84</v>
      </c>
      <c r="BK982" s="227">
        <f>ROUND(I982*H982,2)</f>
        <v>0</v>
      </c>
      <c r="BL982" s="20" t="s">
        <v>321</v>
      </c>
      <c r="BM982" s="226" t="s">
        <v>796</v>
      </c>
    </row>
    <row r="983" s="2" customFormat="1">
      <c r="A983" s="41"/>
      <c r="B983" s="42"/>
      <c r="C983" s="43"/>
      <c r="D983" s="228" t="s">
        <v>202</v>
      </c>
      <c r="E983" s="43"/>
      <c r="F983" s="229" t="s">
        <v>797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202</v>
      </c>
      <c r="AU983" s="20" t="s">
        <v>84</v>
      </c>
    </row>
    <row r="984" s="13" customFormat="1">
      <c r="A984" s="13"/>
      <c r="B984" s="233"/>
      <c r="C984" s="234"/>
      <c r="D984" s="235" t="s">
        <v>204</v>
      </c>
      <c r="E984" s="236" t="s">
        <v>19</v>
      </c>
      <c r="F984" s="237" t="s">
        <v>205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204</v>
      </c>
      <c r="AU984" s="243" t="s">
        <v>84</v>
      </c>
      <c r="AV984" s="13" t="s">
        <v>78</v>
      </c>
      <c r="AW984" s="13" t="s">
        <v>33</v>
      </c>
      <c r="AX984" s="13" t="s">
        <v>71</v>
      </c>
      <c r="AY984" s="243" t="s">
        <v>192</v>
      </c>
    </row>
    <row r="985" s="13" customFormat="1">
      <c r="A985" s="13"/>
      <c r="B985" s="233"/>
      <c r="C985" s="234"/>
      <c r="D985" s="235" t="s">
        <v>204</v>
      </c>
      <c r="E985" s="236" t="s">
        <v>19</v>
      </c>
      <c r="F985" s="237" t="s">
        <v>791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204</v>
      </c>
      <c r="AU985" s="243" t="s">
        <v>84</v>
      </c>
      <c r="AV985" s="13" t="s">
        <v>78</v>
      </c>
      <c r="AW985" s="13" t="s">
        <v>33</v>
      </c>
      <c r="AX985" s="13" t="s">
        <v>71</v>
      </c>
      <c r="AY985" s="243" t="s">
        <v>192</v>
      </c>
    </row>
    <row r="986" s="14" customFormat="1">
      <c r="A986" s="14"/>
      <c r="B986" s="244"/>
      <c r="C986" s="245"/>
      <c r="D986" s="235" t="s">
        <v>204</v>
      </c>
      <c r="E986" s="246" t="s">
        <v>19</v>
      </c>
      <c r="F986" s="247" t="s">
        <v>1391</v>
      </c>
      <c r="G986" s="245"/>
      <c r="H986" s="248">
        <v>10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204</v>
      </c>
      <c r="AU986" s="254" t="s">
        <v>84</v>
      </c>
      <c r="AV986" s="14" t="s">
        <v>84</v>
      </c>
      <c r="AW986" s="14" t="s">
        <v>33</v>
      </c>
      <c r="AX986" s="14" t="s">
        <v>71</v>
      </c>
      <c r="AY986" s="254" t="s">
        <v>192</v>
      </c>
    </row>
    <row r="987" s="15" customFormat="1">
      <c r="A987" s="15"/>
      <c r="B987" s="255"/>
      <c r="C987" s="256"/>
      <c r="D987" s="235" t="s">
        <v>204</v>
      </c>
      <c r="E987" s="257" t="s">
        <v>19</v>
      </c>
      <c r="F987" s="258" t="s">
        <v>210</v>
      </c>
      <c r="G987" s="256"/>
      <c r="H987" s="259">
        <v>10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204</v>
      </c>
      <c r="AU987" s="265" t="s">
        <v>84</v>
      </c>
      <c r="AV987" s="15" t="s">
        <v>200</v>
      </c>
      <c r="AW987" s="15" t="s">
        <v>33</v>
      </c>
      <c r="AX987" s="15" t="s">
        <v>78</v>
      </c>
      <c r="AY987" s="265" t="s">
        <v>192</v>
      </c>
    </row>
    <row r="988" s="2" customFormat="1" ht="16.5" customHeight="1">
      <c r="A988" s="41"/>
      <c r="B988" s="42"/>
      <c r="C988" s="215" t="s">
        <v>798</v>
      </c>
      <c r="D988" s="215" t="s">
        <v>195</v>
      </c>
      <c r="E988" s="216" t="s">
        <v>799</v>
      </c>
      <c r="F988" s="217" t="s">
        <v>800</v>
      </c>
      <c r="G988" s="218" t="s">
        <v>239</v>
      </c>
      <c r="H988" s="219">
        <v>10</v>
      </c>
      <c r="I988" s="220"/>
      <c r="J988" s="221">
        <f>ROUND(I988*H988,2)</f>
        <v>0</v>
      </c>
      <c r="K988" s="217" t="s">
        <v>199</v>
      </c>
      <c r="L988" s="47"/>
      <c r="M988" s="222" t="s">
        <v>19</v>
      </c>
      <c r="N988" s="223" t="s">
        <v>43</v>
      </c>
      <c r="O988" s="87"/>
      <c r="P988" s="224">
        <f>O988*H988</f>
        <v>0</v>
      </c>
      <c r="Q988" s="224">
        <v>0.00012</v>
      </c>
      <c r="R988" s="224">
        <f>Q988*H988</f>
        <v>0.0012000000000000001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321</v>
      </c>
      <c r="AT988" s="226" t="s">
        <v>195</v>
      </c>
      <c r="AU988" s="226" t="s">
        <v>84</v>
      </c>
      <c r="AY988" s="20" t="s">
        <v>192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84</v>
      </c>
      <c r="BK988" s="227">
        <f>ROUND(I988*H988,2)</f>
        <v>0</v>
      </c>
      <c r="BL988" s="20" t="s">
        <v>321</v>
      </c>
      <c r="BM988" s="226" t="s">
        <v>801</v>
      </c>
    </row>
    <row r="989" s="2" customFormat="1">
      <c r="A989" s="41"/>
      <c r="B989" s="42"/>
      <c r="C989" s="43"/>
      <c r="D989" s="228" t="s">
        <v>202</v>
      </c>
      <c r="E989" s="43"/>
      <c r="F989" s="229" t="s">
        <v>802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202</v>
      </c>
      <c r="AU989" s="20" t="s">
        <v>84</v>
      </c>
    </row>
    <row r="990" s="13" customFormat="1">
      <c r="A990" s="13"/>
      <c r="B990" s="233"/>
      <c r="C990" s="234"/>
      <c r="D990" s="235" t="s">
        <v>204</v>
      </c>
      <c r="E990" s="236" t="s">
        <v>19</v>
      </c>
      <c r="F990" s="237" t="s">
        <v>205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204</v>
      </c>
      <c r="AU990" s="243" t="s">
        <v>84</v>
      </c>
      <c r="AV990" s="13" t="s">
        <v>78</v>
      </c>
      <c r="AW990" s="13" t="s">
        <v>33</v>
      </c>
      <c r="AX990" s="13" t="s">
        <v>71</v>
      </c>
      <c r="AY990" s="243" t="s">
        <v>192</v>
      </c>
    </row>
    <row r="991" s="13" customFormat="1">
      <c r="A991" s="13"/>
      <c r="B991" s="233"/>
      <c r="C991" s="234"/>
      <c r="D991" s="235" t="s">
        <v>204</v>
      </c>
      <c r="E991" s="236" t="s">
        <v>19</v>
      </c>
      <c r="F991" s="237" t="s">
        <v>791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204</v>
      </c>
      <c r="AU991" s="243" t="s">
        <v>84</v>
      </c>
      <c r="AV991" s="13" t="s">
        <v>78</v>
      </c>
      <c r="AW991" s="13" t="s">
        <v>33</v>
      </c>
      <c r="AX991" s="13" t="s">
        <v>71</v>
      </c>
      <c r="AY991" s="243" t="s">
        <v>192</v>
      </c>
    </row>
    <row r="992" s="14" customFormat="1">
      <c r="A992" s="14"/>
      <c r="B992" s="244"/>
      <c r="C992" s="245"/>
      <c r="D992" s="235" t="s">
        <v>204</v>
      </c>
      <c r="E992" s="246" t="s">
        <v>19</v>
      </c>
      <c r="F992" s="247" t="s">
        <v>1391</v>
      </c>
      <c r="G992" s="245"/>
      <c r="H992" s="248">
        <v>10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204</v>
      </c>
      <c r="AU992" s="254" t="s">
        <v>84</v>
      </c>
      <c r="AV992" s="14" t="s">
        <v>84</v>
      </c>
      <c r="AW992" s="14" t="s">
        <v>33</v>
      </c>
      <c r="AX992" s="14" t="s">
        <v>71</v>
      </c>
      <c r="AY992" s="254" t="s">
        <v>192</v>
      </c>
    </row>
    <row r="993" s="15" customFormat="1">
      <c r="A993" s="15"/>
      <c r="B993" s="255"/>
      <c r="C993" s="256"/>
      <c r="D993" s="235" t="s">
        <v>204</v>
      </c>
      <c r="E993" s="257" t="s">
        <v>19</v>
      </c>
      <c r="F993" s="258" t="s">
        <v>210</v>
      </c>
      <c r="G993" s="256"/>
      <c r="H993" s="259">
        <v>10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5" t="s">
        <v>204</v>
      </c>
      <c r="AU993" s="265" t="s">
        <v>84</v>
      </c>
      <c r="AV993" s="15" t="s">
        <v>200</v>
      </c>
      <c r="AW993" s="15" t="s">
        <v>33</v>
      </c>
      <c r="AX993" s="15" t="s">
        <v>78</v>
      </c>
      <c r="AY993" s="265" t="s">
        <v>192</v>
      </c>
    </row>
    <row r="994" s="12" customFormat="1" ht="22.8" customHeight="1">
      <c r="A994" s="12"/>
      <c r="B994" s="199"/>
      <c r="C994" s="200"/>
      <c r="D994" s="201" t="s">
        <v>70</v>
      </c>
      <c r="E994" s="213" t="s">
        <v>803</v>
      </c>
      <c r="F994" s="213" t="s">
        <v>804</v>
      </c>
      <c r="G994" s="200"/>
      <c r="H994" s="200"/>
      <c r="I994" s="203"/>
      <c r="J994" s="214">
        <f>BK994</f>
        <v>0</v>
      </c>
      <c r="K994" s="200"/>
      <c r="L994" s="205"/>
      <c r="M994" s="206"/>
      <c r="N994" s="207"/>
      <c r="O994" s="207"/>
      <c r="P994" s="208">
        <f>SUM(P995:P1091)</f>
        <v>0</v>
      </c>
      <c r="Q994" s="207"/>
      <c r="R994" s="208">
        <f>SUM(R995:R1091)</f>
        <v>0.077251999999999987</v>
      </c>
      <c r="S994" s="207"/>
      <c r="T994" s="209">
        <f>SUM(T995:T1091)</f>
        <v>0</v>
      </c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R994" s="210" t="s">
        <v>84</v>
      </c>
      <c r="AT994" s="211" t="s">
        <v>70</v>
      </c>
      <c r="AU994" s="211" t="s">
        <v>78</v>
      </c>
      <c r="AY994" s="210" t="s">
        <v>192</v>
      </c>
      <c r="BK994" s="212">
        <f>SUM(BK995:BK1091)</f>
        <v>0</v>
      </c>
    </row>
    <row r="995" s="2" customFormat="1" ht="16.5" customHeight="1">
      <c r="A995" s="41"/>
      <c r="B995" s="42"/>
      <c r="C995" s="215" t="s">
        <v>805</v>
      </c>
      <c r="D995" s="215" t="s">
        <v>195</v>
      </c>
      <c r="E995" s="216" t="s">
        <v>806</v>
      </c>
      <c r="F995" s="217" t="s">
        <v>807</v>
      </c>
      <c r="G995" s="218" t="s">
        <v>239</v>
      </c>
      <c r="H995" s="219">
        <v>154.50399999999999</v>
      </c>
      <c r="I995" s="220"/>
      <c r="J995" s="221">
        <f>ROUND(I995*H995,2)</f>
        <v>0</v>
      </c>
      <c r="K995" s="217" t="s">
        <v>199</v>
      </c>
      <c r="L995" s="47"/>
      <c r="M995" s="222" t="s">
        <v>19</v>
      </c>
      <c r="N995" s="223" t="s">
        <v>43</v>
      </c>
      <c r="O995" s="87"/>
      <c r="P995" s="224">
        <f>O995*H995</f>
        <v>0</v>
      </c>
      <c r="Q995" s="224">
        <v>0.00021000000000000001</v>
      </c>
      <c r="R995" s="224">
        <f>Q995*H995</f>
        <v>0.032445839999999997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321</v>
      </c>
      <c r="AT995" s="226" t="s">
        <v>195</v>
      </c>
      <c r="AU995" s="226" t="s">
        <v>84</v>
      </c>
      <c r="AY995" s="20" t="s">
        <v>192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84</v>
      </c>
      <c r="BK995" s="227">
        <f>ROUND(I995*H995,2)</f>
        <v>0</v>
      </c>
      <c r="BL995" s="20" t="s">
        <v>321</v>
      </c>
      <c r="BM995" s="226" t="s">
        <v>808</v>
      </c>
    </row>
    <row r="996" s="2" customFormat="1">
      <c r="A996" s="41"/>
      <c r="B996" s="42"/>
      <c r="C996" s="43"/>
      <c r="D996" s="228" t="s">
        <v>202</v>
      </c>
      <c r="E996" s="43"/>
      <c r="F996" s="229" t="s">
        <v>809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202</v>
      </c>
      <c r="AU996" s="20" t="s">
        <v>84</v>
      </c>
    </row>
    <row r="997" s="13" customFormat="1">
      <c r="A997" s="13"/>
      <c r="B997" s="233"/>
      <c r="C997" s="234"/>
      <c r="D997" s="235" t="s">
        <v>204</v>
      </c>
      <c r="E997" s="236" t="s">
        <v>19</v>
      </c>
      <c r="F997" s="237" t="s">
        <v>205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204</v>
      </c>
      <c r="AU997" s="243" t="s">
        <v>84</v>
      </c>
      <c r="AV997" s="13" t="s">
        <v>78</v>
      </c>
      <c r="AW997" s="13" t="s">
        <v>33</v>
      </c>
      <c r="AX997" s="13" t="s">
        <v>71</v>
      </c>
      <c r="AY997" s="243" t="s">
        <v>192</v>
      </c>
    </row>
    <row r="998" s="13" customFormat="1">
      <c r="A998" s="13"/>
      <c r="B998" s="233"/>
      <c r="C998" s="234"/>
      <c r="D998" s="235" t="s">
        <v>204</v>
      </c>
      <c r="E998" s="236" t="s">
        <v>19</v>
      </c>
      <c r="F998" s="237" t="s">
        <v>268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204</v>
      </c>
      <c r="AU998" s="243" t="s">
        <v>84</v>
      </c>
      <c r="AV998" s="13" t="s">
        <v>78</v>
      </c>
      <c r="AW998" s="13" t="s">
        <v>33</v>
      </c>
      <c r="AX998" s="13" t="s">
        <v>71</v>
      </c>
      <c r="AY998" s="243" t="s">
        <v>192</v>
      </c>
    </row>
    <row r="999" s="14" customFormat="1">
      <c r="A999" s="14"/>
      <c r="B999" s="244"/>
      <c r="C999" s="245"/>
      <c r="D999" s="235" t="s">
        <v>204</v>
      </c>
      <c r="E999" s="246" t="s">
        <v>19</v>
      </c>
      <c r="F999" s="247" t="s">
        <v>269</v>
      </c>
      <c r="G999" s="245"/>
      <c r="H999" s="248">
        <v>3.1699999999999999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204</v>
      </c>
      <c r="AU999" s="254" t="s">
        <v>84</v>
      </c>
      <c r="AV999" s="14" t="s">
        <v>84</v>
      </c>
      <c r="AW999" s="14" t="s">
        <v>33</v>
      </c>
      <c r="AX999" s="14" t="s">
        <v>71</v>
      </c>
      <c r="AY999" s="254" t="s">
        <v>192</v>
      </c>
    </row>
    <row r="1000" s="13" customFormat="1">
      <c r="A1000" s="13"/>
      <c r="B1000" s="233"/>
      <c r="C1000" s="234"/>
      <c r="D1000" s="235" t="s">
        <v>204</v>
      </c>
      <c r="E1000" s="236" t="s">
        <v>19</v>
      </c>
      <c r="F1000" s="237" t="s">
        <v>280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204</v>
      </c>
      <c r="AU1000" s="243" t="s">
        <v>84</v>
      </c>
      <c r="AV1000" s="13" t="s">
        <v>78</v>
      </c>
      <c r="AW1000" s="13" t="s">
        <v>33</v>
      </c>
      <c r="AX1000" s="13" t="s">
        <v>71</v>
      </c>
      <c r="AY1000" s="243" t="s">
        <v>192</v>
      </c>
    </row>
    <row r="1001" s="14" customFormat="1">
      <c r="A1001" s="14"/>
      <c r="B1001" s="244"/>
      <c r="C1001" s="245"/>
      <c r="D1001" s="235" t="s">
        <v>204</v>
      </c>
      <c r="E1001" s="246" t="s">
        <v>19</v>
      </c>
      <c r="F1001" s="247" t="s">
        <v>281</v>
      </c>
      <c r="G1001" s="245"/>
      <c r="H1001" s="248">
        <v>2.6699999999999999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204</v>
      </c>
      <c r="AU1001" s="254" t="s">
        <v>84</v>
      </c>
      <c r="AV1001" s="14" t="s">
        <v>84</v>
      </c>
      <c r="AW1001" s="14" t="s">
        <v>33</v>
      </c>
      <c r="AX1001" s="14" t="s">
        <v>71</v>
      </c>
      <c r="AY1001" s="254" t="s">
        <v>192</v>
      </c>
    </row>
    <row r="1002" s="14" customFormat="1">
      <c r="A1002" s="14"/>
      <c r="B1002" s="244"/>
      <c r="C1002" s="245"/>
      <c r="D1002" s="235" t="s">
        <v>204</v>
      </c>
      <c r="E1002" s="246" t="s">
        <v>19</v>
      </c>
      <c r="F1002" s="247" t="s">
        <v>1364</v>
      </c>
      <c r="G1002" s="245"/>
      <c r="H1002" s="248">
        <v>2.2610000000000001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204</v>
      </c>
      <c r="AU1002" s="254" t="s">
        <v>84</v>
      </c>
      <c r="AV1002" s="14" t="s">
        <v>84</v>
      </c>
      <c r="AW1002" s="14" t="s">
        <v>33</v>
      </c>
      <c r="AX1002" s="14" t="s">
        <v>71</v>
      </c>
      <c r="AY1002" s="254" t="s">
        <v>192</v>
      </c>
    </row>
    <row r="1003" s="13" customFormat="1">
      <c r="A1003" s="13"/>
      <c r="B1003" s="233"/>
      <c r="C1003" s="234"/>
      <c r="D1003" s="235" t="s">
        <v>204</v>
      </c>
      <c r="E1003" s="236" t="s">
        <v>19</v>
      </c>
      <c r="F1003" s="237" t="s">
        <v>282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204</v>
      </c>
      <c r="AU1003" s="243" t="s">
        <v>84</v>
      </c>
      <c r="AV1003" s="13" t="s">
        <v>78</v>
      </c>
      <c r="AW1003" s="13" t="s">
        <v>33</v>
      </c>
      <c r="AX1003" s="13" t="s">
        <v>71</v>
      </c>
      <c r="AY1003" s="243" t="s">
        <v>192</v>
      </c>
    </row>
    <row r="1004" s="14" customFormat="1">
      <c r="A1004" s="14"/>
      <c r="B1004" s="244"/>
      <c r="C1004" s="245"/>
      <c r="D1004" s="235" t="s">
        <v>204</v>
      </c>
      <c r="E1004" s="246" t="s">
        <v>19</v>
      </c>
      <c r="F1004" s="247" t="s">
        <v>283</v>
      </c>
      <c r="G1004" s="245"/>
      <c r="H1004" s="248">
        <v>13.079000000000001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204</v>
      </c>
      <c r="AU1004" s="254" t="s">
        <v>84</v>
      </c>
      <c r="AV1004" s="14" t="s">
        <v>84</v>
      </c>
      <c r="AW1004" s="14" t="s">
        <v>33</v>
      </c>
      <c r="AX1004" s="14" t="s">
        <v>71</v>
      </c>
      <c r="AY1004" s="254" t="s">
        <v>192</v>
      </c>
    </row>
    <row r="1005" s="14" customFormat="1">
      <c r="A1005" s="14"/>
      <c r="B1005" s="244"/>
      <c r="C1005" s="245"/>
      <c r="D1005" s="235" t="s">
        <v>204</v>
      </c>
      <c r="E1005" s="246" t="s">
        <v>19</v>
      </c>
      <c r="F1005" s="247" t="s">
        <v>284</v>
      </c>
      <c r="G1005" s="245"/>
      <c r="H1005" s="248">
        <v>0.54900000000000004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204</v>
      </c>
      <c r="AU1005" s="254" t="s">
        <v>84</v>
      </c>
      <c r="AV1005" s="14" t="s">
        <v>84</v>
      </c>
      <c r="AW1005" s="14" t="s">
        <v>33</v>
      </c>
      <c r="AX1005" s="14" t="s">
        <v>71</v>
      </c>
      <c r="AY1005" s="254" t="s">
        <v>192</v>
      </c>
    </row>
    <row r="1006" s="13" customFormat="1">
      <c r="A1006" s="13"/>
      <c r="B1006" s="233"/>
      <c r="C1006" s="234"/>
      <c r="D1006" s="235" t="s">
        <v>204</v>
      </c>
      <c r="E1006" s="236" t="s">
        <v>19</v>
      </c>
      <c r="F1006" s="237" t="s">
        <v>1365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204</v>
      </c>
      <c r="AU1006" s="243" t="s">
        <v>84</v>
      </c>
      <c r="AV1006" s="13" t="s">
        <v>78</v>
      </c>
      <c r="AW1006" s="13" t="s">
        <v>33</v>
      </c>
      <c r="AX1006" s="13" t="s">
        <v>71</v>
      </c>
      <c r="AY1006" s="243" t="s">
        <v>192</v>
      </c>
    </row>
    <row r="1007" s="14" customFormat="1">
      <c r="A1007" s="14"/>
      <c r="B1007" s="244"/>
      <c r="C1007" s="245"/>
      <c r="D1007" s="235" t="s">
        <v>204</v>
      </c>
      <c r="E1007" s="246" t="s">
        <v>19</v>
      </c>
      <c r="F1007" s="247" t="s">
        <v>1366</v>
      </c>
      <c r="G1007" s="245"/>
      <c r="H1007" s="248">
        <v>16.309000000000001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204</v>
      </c>
      <c r="AU1007" s="254" t="s">
        <v>84</v>
      </c>
      <c r="AV1007" s="14" t="s">
        <v>84</v>
      </c>
      <c r="AW1007" s="14" t="s">
        <v>33</v>
      </c>
      <c r="AX1007" s="14" t="s">
        <v>71</v>
      </c>
      <c r="AY1007" s="254" t="s">
        <v>192</v>
      </c>
    </row>
    <row r="1008" s="13" customFormat="1">
      <c r="A1008" s="13"/>
      <c r="B1008" s="233"/>
      <c r="C1008" s="234"/>
      <c r="D1008" s="235" t="s">
        <v>204</v>
      </c>
      <c r="E1008" s="236" t="s">
        <v>19</v>
      </c>
      <c r="F1008" s="237" t="s">
        <v>1367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204</v>
      </c>
      <c r="AU1008" s="243" t="s">
        <v>84</v>
      </c>
      <c r="AV1008" s="13" t="s">
        <v>78</v>
      </c>
      <c r="AW1008" s="13" t="s">
        <v>33</v>
      </c>
      <c r="AX1008" s="13" t="s">
        <v>71</v>
      </c>
      <c r="AY1008" s="243" t="s">
        <v>192</v>
      </c>
    </row>
    <row r="1009" s="14" customFormat="1">
      <c r="A1009" s="14"/>
      <c r="B1009" s="244"/>
      <c r="C1009" s="245"/>
      <c r="D1009" s="235" t="s">
        <v>204</v>
      </c>
      <c r="E1009" s="246" t="s">
        <v>19</v>
      </c>
      <c r="F1009" s="247" t="s">
        <v>1368</v>
      </c>
      <c r="G1009" s="245"/>
      <c r="H1009" s="248">
        <v>2.234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204</v>
      </c>
      <c r="AU1009" s="254" t="s">
        <v>84</v>
      </c>
      <c r="AV1009" s="14" t="s">
        <v>84</v>
      </c>
      <c r="AW1009" s="14" t="s">
        <v>33</v>
      </c>
      <c r="AX1009" s="14" t="s">
        <v>71</v>
      </c>
      <c r="AY1009" s="254" t="s">
        <v>192</v>
      </c>
    </row>
    <row r="1010" s="16" customFormat="1">
      <c r="A1010" s="16"/>
      <c r="B1010" s="276"/>
      <c r="C1010" s="277"/>
      <c r="D1010" s="235" t="s">
        <v>204</v>
      </c>
      <c r="E1010" s="278" t="s">
        <v>19</v>
      </c>
      <c r="F1010" s="279" t="s">
        <v>246</v>
      </c>
      <c r="G1010" s="277"/>
      <c r="H1010" s="280">
        <v>40.271999999999998</v>
      </c>
      <c r="I1010" s="281"/>
      <c r="J1010" s="277"/>
      <c r="K1010" s="277"/>
      <c r="L1010" s="282"/>
      <c r="M1010" s="283"/>
      <c r="N1010" s="284"/>
      <c r="O1010" s="284"/>
      <c r="P1010" s="284"/>
      <c r="Q1010" s="284"/>
      <c r="R1010" s="284"/>
      <c r="S1010" s="284"/>
      <c r="T1010" s="285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6" t="s">
        <v>204</v>
      </c>
      <c r="AU1010" s="286" t="s">
        <v>84</v>
      </c>
      <c r="AV1010" s="16" t="s">
        <v>193</v>
      </c>
      <c r="AW1010" s="16" t="s">
        <v>33</v>
      </c>
      <c r="AX1010" s="16" t="s">
        <v>71</v>
      </c>
      <c r="AY1010" s="286" t="s">
        <v>192</v>
      </c>
    </row>
    <row r="1011" s="13" customFormat="1">
      <c r="A1011" s="13"/>
      <c r="B1011" s="233"/>
      <c r="C1011" s="234"/>
      <c r="D1011" s="235" t="s">
        <v>204</v>
      </c>
      <c r="E1011" s="236" t="s">
        <v>19</v>
      </c>
      <c r="F1011" s="237" t="s">
        <v>280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204</v>
      </c>
      <c r="AU1011" s="243" t="s">
        <v>84</v>
      </c>
      <c r="AV1011" s="13" t="s">
        <v>78</v>
      </c>
      <c r="AW1011" s="13" t="s">
        <v>33</v>
      </c>
      <c r="AX1011" s="13" t="s">
        <v>71</v>
      </c>
      <c r="AY1011" s="243" t="s">
        <v>192</v>
      </c>
    </row>
    <row r="1012" s="14" customFormat="1">
      <c r="A1012" s="14"/>
      <c r="B1012" s="244"/>
      <c r="C1012" s="245"/>
      <c r="D1012" s="235" t="s">
        <v>204</v>
      </c>
      <c r="E1012" s="246" t="s">
        <v>19</v>
      </c>
      <c r="F1012" s="247" t="s">
        <v>1392</v>
      </c>
      <c r="G1012" s="245"/>
      <c r="H1012" s="248">
        <v>5.0439999999999996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204</v>
      </c>
      <c r="AU1012" s="254" t="s">
        <v>84</v>
      </c>
      <c r="AV1012" s="14" t="s">
        <v>84</v>
      </c>
      <c r="AW1012" s="14" t="s">
        <v>33</v>
      </c>
      <c r="AX1012" s="14" t="s">
        <v>71</v>
      </c>
      <c r="AY1012" s="254" t="s">
        <v>192</v>
      </c>
    </row>
    <row r="1013" s="14" customFormat="1">
      <c r="A1013" s="14"/>
      <c r="B1013" s="244"/>
      <c r="C1013" s="245"/>
      <c r="D1013" s="235" t="s">
        <v>204</v>
      </c>
      <c r="E1013" s="246" t="s">
        <v>19</v>
      </c>
      <c r="F1013" s="247" t="s">
        <v>290</v>
      </c>
      <c r="G1013" s="245"/>
      <c r="H1013" s="248">
        <v>-1.1819999999999999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204</v>
      </c>
      <c r="AU1013" s="254" t="s">
        <v>84</v>
      </c>
      <c r="AV1013" s="14" t="s">
        <v>84</v>
      </c>
      <c r="AW1013" s="14" t="s">
        <v>33</v>
      </c>
      <c r="AX1013" s="14" t="s">
        <v>71</v>
      </c>
      <c r="AY1013" s="254" t="s">
        <v>192</v>
      </c>
    </row>
    <row r="1014" s="13" customFormat="1">
      <c r="A1014" s="13"/>
      <c r="B1014" s="233"/>
      <c r="C1014" s="234"/>
      <c r="D1014" s="235" t="s">
        <v>204</v>
      </c>
      <c r="E1014" s="236" t="s">
        <v>19</v>
      </c>
      <c r="F1014" s="237" t="s">
        <v>268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204</v>
      </c>
      <c r="AU1014" s="243" t="s">
        <v>84</v>
      </c>
      <c r="AV1014" s="13" t="s">
        <v>78</v>
      </c>
      <c r="AW1014" s="13" t="s">
        <v>33</v>
      </c>
      <c r="AX1014" s="13" t="s">
        <v>71</v>
      </c>
      <c r="AY1014" s="243" t="s">
        <v>192</v>
      </c>
    </row>
    <row r="1015" s="14" customFormat="1">
      <c r="A1015" s="14"/>
      <c r="B1015" s="244"/>
      <c r="C1015" s="245"/>
      <c r="D1015" s="235" t="s">
        <v>204</v>
      </c>
      <c r="E1015" s="246" t="s">
        <v>19</v>
      </c>
      <c r="F1015" s="247" t="s">
        <v>315</v>
      </c>
      <c r="G1015" s="245"/>
      <c r="H1015" s="248">
        <v>6.3390000000000004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204</v>
      </c>
      <c r="AU1015" s="254" t="s">
        <v>84</v>
      </c>
      <c r="AV1015" s="14" t="s">
        <v>84</v>
      </c>
      <c r="AW1015" s="14" t="s">
        <v>33</v>
      </c>
      <c r="AX1015" s="14" t="s">
        <v>71</v>
      </c>
      <c r="AY1015" s="254" t="s">
        <v>192</v>
      </c>
    </row>
    <row r="1016" s="14" customFormat="1">
      <c r="A1016" s="14"/>
      <c r="B1016" s="244"/>
      <c r="C1016" s="245"/>
      <c r="D1016" s="235" t="s">
        <v>204</v>
      </c>
      <c r="E1016" s="246" t="s">
        <v>19</v>
      </c>
      <c r="F1016" s="247" t="s">
        <v>316</v>
      </c>
      <c r="G1016" s="245"/>
      <c r="H1016" s="248">
        <v>-0.59999999999999998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204</v>
      </c>
      <c r="AU1016" s="254" t="s">
        <v>84</v>
      </c>
      <c r="AV1016" s="14" t="s">
        <v>84</v>
      </c>
      <c r="AW1016" s="14" t="s">
        <v>33</v>
      </c>
      <c r="AX1016" s="14" t="s">
        <v>71</v>
      </c>
      <c r="AY1016" s="254" t="s">
        <v>192</v>
      </c>
    </row>
    <row r="1017" s="14" customFormat="1">
      <c r="A1017" s="14"/>
      <c r="B1017" s="244"/>
      <c r="C1017" s="245"/>
      <c r="D1017" s="235" t="s">
        <v>204</v>
      </c>
      <c r="E1017" s="246" t="s">
        <v>19</v>
      </c>
      <c r="F1017" s="247" t="s">
        <v>317</v>
      </c>
      <c r="G1017" s="245"/>
      <c r="H1017" s="248">
        <v>1.046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204</v>
      </c>
      <c r="AU1017" s="254" t="s">
        <v>84</v>
      </c>
      <c r="AV1017" s="14" t="s">
        <v>84</v>
      </c>
      <c r="AW1017" s="14" t="s">
        <v>33</v>
      </c>
      <c r="AX1017" s="14" t="s">
        <v>71</v>
      </c>
      <c r="AY1017" s="254" t="s">
        <v>192</v>
      </c>
    </row>
    <row r="1018" s="13" customFormat="1">
      <c r="A1018" s="13"/>
      <c r="B1018" s="233"/>
      <c r="C1018" s="234"/>
      <c r="D1018" s="235" t="s">
        <v>204</v>
      </c>
      <c r="E1018" s="236" t="s">
        <v>19</v>
      </c>
      <c r="F1018" s="237" t="s">
        <v>282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204</v>
      </c>
      <c r="AU1018" s="243" t="s">
        <v>84</v>
      </c>
      <c r="AV1018" s="13" t="s">
        <v>78</v>
      </c>
      <c r="AW1018" s="13" t="s">
        <v>33</v>
      </c>
      <c r="AX1018" s="13" t="s">
        <v>71</v>
      </c>
      <c r="AY1018" s="243" t="s">
        <v>192</v>
      </c>
    </row>
    <row r="1019" s="14" customFormat="1">
      <c r="A1019" s="14"/>
      <c r="B1019" s="244"/>
      <c r="C1019" s="245"/>
      <c r="D1019" s="235" t="s">
        <v>204</v>
      </c>
      <c r="E1019" s="246" t="s">
        <v>19</v>
      </c>
      <c r="F1019" s="247" t="s">
        <v>318</v>
      </c>
      <c r="G1019" s="245"/>
      <c r="H1019" s="248">
        <v>0.33600000000000002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204</v>
      </c>
      <c r="AU1019" s="254" t="s">
        <v>84</v>
      </c>
      <c r="AV1019" s="14" t="s">
        <v>84</v>
      </c>
      <c r="AW1019" s="14" t="s">
        <v>33</v>
      </c>
      <c r="AX1019" s="14" t="s">
        <v>71</v>
      </c>
      <c r="AY1019" s="254" t="s">
        <v>192</v>
      </c>
    </row>
    <row r="1020" s="14" customFormat="1">
      <c r="A1020" s="14"/>
      <c r="B1020" s="244"/>
      <c r="C1020" s="245"/>
      <c r="D1020" s="235" t="s">
        <v>204</v>
      </c>
      <c r="E1020" s="246" t="s">
        <v>19</v>
      </c>
      <c r="F1020" s="247" t="s">
        <v>319</v>
      </c>
      <c r="G1020" s="245"/>
      <c r="H1020" s="248">
        <v>3.4220000000000002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204</v>
      </c>
      <c r="AU1020" s="254" t="s">
        <v>84</v>
      </c>
      <c r="AV1020" s="14" t="s">
        <v>84</v>
      </c>
      <c r="AW1020" s="14" t="s">
        <v>33</v>
      </c>
      <c r="AX1020" s="14" t="s">
        <v>71</v>
      </c>
      <c r="AY1020" s="254" t="s">
        <v>192</v>
      </c>
    </row>
    <row r="1021" s="14" customFormat="1">
      <c r="A1021" s="14"/>
      <c r="B1021" s="244"/>
      <c r="C1021" s="245"/>
      <c r="D1021" s="235" t="s">
        <v>204</v>
      </c>
      <c r="E1021" s="246" t="s">
        <v>19</v>
      </c>
      <c r="F1021" s="247" t="s">
        <v>299</v>
      </c>
      <c r="G1021" s="245"/>
      <c r="H1021" s="248">
        <v>-0.44500000000000001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204</v>
      </c>
      <c r="AU1021" s="254" t="s">
        <v>84</v>
      </c>
      <c r="AV1021" s="14" t="s">
        <v>84</v>
      </c>
      <c r="AW1021" s="14" t="s">
        <v>33</v>
      </c>
      <c r="AX1021" s="14" t="s">
        <v>71</v>
      </c>
      <c r="AY1021" s="254" t="s">
        <v>192</v>
      </c>
    </row>
    <row r="1022" s="14" customFormat="1">
      <c r="A1022" s="14"/>
      <c r="B1022" s="244"/>
      <c r="C1022" s="245"/>
      <c r="D1022" s="235" t="s">
        <v>204</v>
      </c>
      <c r="E1022" s="246" t="s">
        <v>19</v>
      </c>
      <c r="F1022" s="247" t="s">
        <v>320</v>
      </c>
      <c r="G1022" s="245"/>
      <c r="H1022" s="248">
        <v>1.1759999999999999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204</v>
      </c>
      <c r="AU1022" s="254" t="s">
        <v>84</v>
      </c>
      <c r="AV1022" s="14" t="s">
        <v>84</v>
      </c>
      <c r="AW1022" s="14" t="s">
        <v>33</v>
      </c>
      <c r="AX1022" s="14" t="s">
        <v>71</v>
      </c>
      <c r="AY1022" s="254" t="s">
        <v>192</v>
      </c>
    </row>
    <row r="1023" s="16" customFormat="1">
      <c r="A1023" s="16"/>
      <c r="B1023" s="276"/>
      <c r="C1023" s="277"/>
      <c r="D1023" s="235" t="s">
        <v>204</v>
      </c>
      <c r="E1023" s="278" t="s">
        <v>19</v>
      </c>
      <c r="F1023" s="279" t="s">
        <v>246</v>
      </c>
      <c r="G1023" s="277"/>
      <c r="H1023" s="280">
        <v>15.136000000000001</v>
      </c>
      <c r="I1023" s="281"/>
      <c r="J1023" s="277"/>
      <c r="K1023" s="277"/>
      <c r="L1023" s="282"/>
      <c r="M1023" s="283"/>
      <c r="N1023" s="284"/>
      <c r="O1023" s="284"/>
      <c r="P1023" s="284"/>
      <c r="Q1023" s="284"/>
      <c r="R1023" s="284"/>
      <c r="S1023" s="284"/>
      <c r="T1023" s="285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86" t="s">
        <v>204</v>
      </c>
      <c r="AU1023" s="286" t="s">
        <v>84</v>
      </c>
      <c r="AV1023" s="16" t="s">
        <v>193</v>
      </c>
      <c r="AW1023" s="16" t="s">
        <v>33</v>
      </c>
      <c r="AX1023" s="16" t="s">
        <v>71</v>
      </c>
      <c r="AY1023" s="286" t="s">
        <v>192</v>
      </c>
    </row>
    <row r="1024" s="13" customFormat="1">
      <c r="A1024" s="13"/>
      <c r="B1024" s="233"/>
      <c r="C1024" s="234"/>
      <c r="D1024" s="235" t="s">
        <v>204</v>
      </c>
      <c r="E1024" s="236" t="s">
        <v>19</v>
      </c>
      <c r="F1024" s="237" t="s">
        <v>280</v>
      </c>
      <c r="G1024" s="234"/>
      <c r="H1024" s="236" t="s">
        <v>19</v>
      </c>
      <c r="I1024" s="238"/>
      <c r="J1024" s="234"/>
      <c r="K1024" s="234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204</v>
      </c>
      <c r="AU1024" s="243" t="s">
        <v>84</v>
      </c>
      <c r="AV1024" s="13" t="s">
        <v>78</v>
      </c>
      <c r="AW1024" s="13" t="s">
        <v>33</v>
      </c>
      <c r="AX1024" s="13" t="s">
        <v>71</v>
      </c>
      <c r="AY1024" s="243" t="s">
        <v>192</v>
      </c>
    </row>
    <row r="1025" s="14" customFormat="1">
      <c r="A1025" s="14"/>
      <c r="B1025" s="244"/>
      <c r="C1025" s="245"/>
      <c r="D1025" s="235" t="s">
        <v>204</v>
      </c>
      <c r="E1025" s="246" t="s">
        <v>19</v>
      </c>
      <c r="F1025" s="247" t="s">
        <v>327</v>
      </c>
      <c r="G1025" s="245"/>
      <c r="H1025" s="248">
        <v>14.776999999999999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204</v>
      </c>
      <c r="AU1025" s="254" t="s">
        <v>84</v>
      </c>
      <c r="AV1025" s="14" t="s">
        <v>84</v>
      </c>
      <c r="AW1025" s="14" t="s">
        <v>33</v>
      </c>
      <c r="AX1025" s="14" t="s">
        <v>71</v>
      </c>
      <c r="AY1025" s="254" t="s">
        <v>192</v>
      </c>
    </row>
    <row r="1026" s="14" customFormat="1">
      <c r="A1026" s="14"/>
      <c r="B1026" s="244"/>
      <c r="C1026" s="245"/>
      <c r="D1026" s="235" t="s">
        <v>204</v>
      </c>
      <c r="E1026" s="246" t="s">
        <v>19</v>
      </c>
      <c r="F1026" s="247" t="s">
        <v>1370</v>
      </c>
      <c r="G1026" s="245"/>
      <c r="H1026" s="248">
        <v>15.877000000000001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204</v>
      </c>
      <c r="AU1026" s="254" t="s">
        <v>84</v>
      </c>
      <c r="AV1026" s="14" t="s">
        <v>84</v>
      </c>
      <c r="AW1026" s="14" t="s">
        <v>33</v>
      </c>
      <c r="AX1026" s="14" t="s">
        <v>71</v>
      </c>
      <c r="AY1026" s="254" t="s">
        <v>192</v>
      </c>
    </row>
    <row r="1027" s="14" customFormat="1">
      <c r="A1027" s="14"/>
      <c r="B1027" s="244"/>
      <c r="C1027" s="245"/>
      <c r="D1027" s="235" t="s">
        <v>204</v>
      </c>
      <c r="E1027" s="246" t="s">
        <v>19</v>
      </c>
      <c r="F1027" s="247" t="s">
        <v>1371</v>
      </c>
      <c r="G1027" s="245"/>
      <c r="H1027" s="248">
        <v>0.63600000000000001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204</v>
      </c>
      <c r="AU1027" s="254" t="s">
        <v>84</v>
      </c>
      <c r="AV1027" s="14" t="s">
        <v>84</v>
      </c>
      <c r="AW1027" s="14" t="s">
        <v>33</v>
      </c>
      <c r="AX1027" s="14" t="s">
        <v>71</v>
      </c>
      <c r="AY1027" s="254" t="s">
        <v>192</v>
      </c>
    </row>
    <row r="1028" s="14" customFormat="1">
      <c r="A1028" s="14"/>
      <c r="B1028" s="244"/>
      <c r="C1028" s="245"/>
      <c r="D1028" s="235" t="s">
        <v>204</v>
      </c>
      <c r="E1028" s="246" t="s">
        <v>19</v>
      </c>
      <c r="F1028" s="247" t="s">
        <v>1393</v>
      </c>
      <c r="G1028" s="245"/>
      <c r="H1028" s="248">
        <v>-5.9100000000000001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204</v>
      </c>
      <c r="AU1028" s="254" t="s">
        <v>84</v>
      </c>
      <c r="AV1028" s="14" t="s">
        <v>84</v>
      </c>
      <c r="AW1028" s="14" t="s">
        <v>33</v>
      </c>
      <c r="AX1028" s="14" t="s">
        <v>71</v>
      </c>
      <c r="AY1028" s="254" t="s">
        <v>192</v>
      </c>
    </row>
    <row r="1029" s="13" customFormat="1">
      <c r="A1029" s="13"/>
      <c r="B1029" s="233"/>
      <c r="C1029" s="234"/>
      <c r="D1029" s="235" t="s">
        <v>204</v>
      </c>
      <c r="E1029" s="236" t="s">
        <v>19</v>
      </c>
      <c r="F1029" s="237" t="s">
        <v>282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204</v>
      </c>
      <c r="AU1029" s="243" t="s">
        <v>84</v>
      </c>
      <c r="AV1029" s="13" t="s">
        <v>78</v>
      </c>
      <c r="AW1029" s="13" t="s">
        <v>33</v>
      </c>
      <c r="AX1029" s="13" t="s">
        <v>71</v>
      </c>
      <c r="AY1029" s="243" t="s">
        <v>192</v>
      </c>
    </row>
    <row r="1030" s="14" customFormat="1">
      <c r="A1030" s="14"/>
      <c r="B1030" s="244"/>
      <c r="C1030" s="245"/>
      <c r="D1030" s="235" t="s">
        <v>204</v>
      </c>
      <c r="E1030" s="246" t="s">
        <v>19</v>
      </c>
      <c r="F1030" s="247" t="s">
        <v>810</v>
      </c>
      <c r="G1030" s="245"/>
      <c r="H1030" s="248">
        <v>29.606000000000002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204</v>
      </c>
      <c r="AU1030" s="254" t="s">
        <v>84</v>
      </c>
      <c r="AV1030" s="14" t="s">
        <v>84</v>
      </c>
      <c r="AW1030" s="14" t="s">
        <v>33</v>
      </c>
      <c r="AX1030" s="14" t="s">
        <v>71</v>
      </c>
      <c r="AY1030" s="254" t="s">
        <v>192</v>
      </c>
    </row>
    <row r="1031" s="14" customFormat="1">
      <c r="A1031" s="14"/>
      <c r="B1031" s="244"/>
      <c r="C1031" s="245"/>
      <c r="D1031" s="235" t="s">
        <v>204</v>
      </c>
      <c r="E1031" s="246" t="s">
        <v>19</v>
      </c>
      <c r="F1031" s="247" t="s">
        <v>330</v>
      </c>
      <c r="G1031" s="245"/>
      <c r="H1031" s="248">
        <v>1.4179999999999999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204</v>
      </c>
      <c r="AU1031" s="254" t="s">
        <v>84</v>
      </c>
      <c r="AV1031" s="14" t="s">
        <v>84</v>
      </c>
      <c r="AW1031" s="14" t="s">
        <v>33</v>
      </c>
      <c r="AX1031" s="14" t="s">
        <v>71</v>
      </c>
      <c r="AY1031" s="254" t="s">
        <v>192</v>
      </c>
    </row>
    <row r="1032" s="14" customFormat="1">
      <c r="A1032" s="14"/>
      <c r="B1032" s="244"/>
      <c r="C1032" s="245"/>
      <c r="D1032" s="235" t="s">
        <v>204</v>
      </c>
      <c r="E1032" s="246" t="s">
        <v>19</v>
      </c>
      <c r="F1032" s="247" t="s">
        <v>1373</v>
      </c>
      <c r="G1032" s="245"/>
      <c r="H1032" s="248">
        <v>-7.2320000000000002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204</v>
      </c>
      <c r="AU1032" s="254" t="s">
        <v>84</v>
      </c>
      <c r="AV1032" s="14" t="s">
        <v>84</v>
      </c>
      <c r="AW1032" s="14" t="s">
        <v>33</v>
      </c>
      <c r="AX1032" s="14" t="s">
        <v>71</v>
      </c>
      <c r="AY1032" s="254" t="s">
        <v>192</v>
      </c>
    </row>
    <row r="1033" s="14" customFormat="1">
      <c r="A1033" s="14"/>
      <c r="B1033" s="244"/>
      <c r="C1033" s="245"/>
      <c r="D1033" s="235" t="s">
        <v>204</v>
      </c>
      <c r="E1033" s="246" t="s">
        <v>19</v>
      </c>
      <c r="F1033" s="247" t="s">
        <v>332</v>
      </c>
      <c r="G1033" s="245"/>
      <c r="H1033" s="248">
        <v>-2.0249999999999999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204</v>
      </c>
      <c r="AU1033" s="254" t="s">
        <v>84</v>
      </c>
      <c r="AV1033" s="14" t="s">
        <v>84</v>
      </c>
      <c r="AW1033" s="14" t="s">
        <v>33</v>
      </c>
      <c r="AX1033" s="14" t="s">
        <v>71</v>
      </c>
      <c r="AY1033" s="254" t="s">
        <v>192</v>
      </c>
    </row>
    <row r="1034" s="13" customFormat="1">
      <c r="A1034" s="13"/>
      <c r="B1034" s="233"/>
      <c r="C1034" s="234"/>
      <c r="D1034" s="235" t="s">
        <v>204</v>
      </c>
      <c r="E1034" s="236" t="s">
        <v>19</v>
      </c>
      <c r="F1034" s="237" t="s">
        <v>1365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204</v>
      </c>
      <c r="AU1034" s="243" t="s">
        <v>84</v>
      </c>
      <c r="AV1034" s="13" t="s">
        <v>78</v>
      </c>
      <c r="AW1034" s="13" t="s">
        <v>33</v>
      </c>
      <c r="AX1034" s="13" t="s">
        <v>71</v>
      </c>
      <c r="AY1034" s="243" t="s">
        <v>192</v>
      </c>
    </row>
    <row r="1035" s="14" customFormat="1">
      <c r="A1035" s="14"/>
      <c r="B1035" s="244"/>
      <c r="C1035" s="245"/>
      <c r="D1035" s="235" t="s">
        <v>204</v>
      </c>
      <c r="E1035" s="246" t="s">
        <v>19</v>
      </c>
      <c r="F1035" s="247" t="s">
        <v>1374</v>
      </c>
      <c r="G1035" s="245"/>
      <c r="H1035" s="248">
        <v>42.811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204</v>
      </c>
      <c r="AU1035" s="254" t="s">
        <v>84</v>
      </c>
      <c r="AV1035" s="14" t="s">
        <v>84</v>
      </c>
      <c r="AW1035" s="14" t="s">
        <v>33</v>
      </c>
      <c r="AX1035" s="14" t="s">
        <v>71</v>
      </c>
      <c r="AY1035" s="254" t="s">
        <v>192</v>
      </c>
    </row>
    <row r="1036" s="14" customFormat="1">
      <c r="A1036" s="14"/>
      <c r="B1036" s="244"/>
      <c r="C1036" s="245"/>
      <c r="D1036" s="235" t="s">
        <v>204</v>
      </c>
      <c r="E1036" s="246" t="s">
        <v>19</v>
      </c>
      <c r="F1036" s="247" t="s">
        <v>1375</v>
      </c>
      <c r="G1036" s="245"/>
      <c r="H1036" s="248">
        <v>1.0600000000000001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204</v>
      </c>
      <c r="AU1036" s="254" t="s">
        <v>84</v>
      </c>
      <c r="AV1036" s="14" t="s">
        <v>84</v>
      </c>
      <c r="AW1036" s="14" t="s">
        <v>33</v>
      </c>
      <c r="AX1036" s="14" t="s">
        <v>71</v>
      </c>
      <c r="AY1036" s="254" t="s">
        <v>192</v>
      </c>
    </row>
    <row r="1037" s="14" customFormat="1">
      <c r="A1037" s="14"/>
      <c r="B1037" s="244"/>
      <c r="C1037" s="245"/>
      <c r="D1037" s="235" t="s">
        <v>204</v>
      </c>
      <c r="E1037" s="246" t="s">
        <v>19</v>
      </c>
      <c r="F1037" s="247" t="s">
        <v>1376</v>
      </c>
      <c r="G1037" s="245"/>
      <c r="H1037" s="248">
        <v>-6.5119999999999996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204</v>
      </c>
      <c r="AU1037" s="254" t="s">
        <v>84</v>
      </c>
      <c r="AV1037" s="14" t="s">
        <v>84</v>
      </c>
      <c r="AW1037" s="14" t="s">
        <v>33</v>
      </c>
      <c r="AX1037" s="14" t="s">
        <v>71</v>
      </c>
      <c r="AY1037" s="254" t="s">
        <v>192</v>
      </c>
    </row>
    <row r="1038" s="13" customFormat="1">
      <c r="A1038" s="13"/>
      <c r="B1038" s="233"/>
      <c r="C1038" s="234"/>
      <c r="D1038" s="235" t="s">
        <v>204</v>
      </c>
      <c r="E1038" s="236" t="s">
        <v>19</v>
      </c>
      <c r="F1038" s="237" t="s">
        <v>1367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204</v>
      </c>
      <c r="AU1038" s="243" t="s">
        <v>84</v>
      </c>
      <c r="AV1038" s="13" t="s">
        <v>78</v>
      </c>
      <c r="AW1038" s="13" t="s">
        <v>33</v>
      </c>
      <c r="AX1038" s="13" t="s">
        <v>71</v>
      </c>
      <c r="AY1038" s="243" t="s">
        <v>192</v>
      </c>
    </row>
    <row r="1039" s="14" customFormat="1">
      <c r="A1039" s="14"/>
      <c r="B1039" s="244"/>
      <c r="C1039" s="245"/>
      <c r="D1039" s="235" t="s">
        <v>204</v>
      </c>
      <c r="E1039" s="246" t="s">
        <v>19</v>
      </c>
      <c r="F1039" s="247" t="s">
        <v>1377</v>
      </c>
      <c r="G1039" s="245"/>
      <c r="H1039" s="248">
        <v>15.772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204</v>
      </c>
      <c r="AU1039" s="254" t="s">
        <v>84</v>
      </c>
      <c r="AV1039" s="14" t="s">
        <v>84</v>
      </c>
      <c r="AW1039" s="14" t="s">
        <v>33</v>
      </c>
      <c r="AX1039" s="14" t="s">
        <v>71</v>
      </c>
      <c r="AY1039" s="254" t="s">
        <v>192</v>
      </c>
    </row>
    <row r="1040" s="14" customFormat="1">
      <c r="A1040" s="14"/>
      <c r="B1040" s="244"/>
      <c r="C1040" s="245"/>
      <c r="D1040" s="235" t="s">
        <v>204</v>
      </c>
      <c r="E1040" s="246" t="s">
        <v>19</v>
      </c>
      <c r="F1040" s="247" t="s">
        <v>290</v>
      </c>
      <c r="G1040" s="245"/>
      <c r="H1040" s="248">
        <v>-1.1819999999999999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204</v>
      </c>
      <c r="AU1040" s="254" t="s">
        <v>84</v>
      </c>
      <c r="AV1040" s="14" t="s">
        <v>84</v>
      </c>
      <c r="AW1040" s="14" t="s">
        <v>33</v>
      </c>
      <c r="AX1040" s="14" t="s">
        <v>71</v>
      </c>
      <c r="AY1040" s="254" t="s">
        <v>192</v>
      </c>
    </row>
    <row r="1041" s="16" customFormat="1">
      <c r="A1041" s="16"/>
      <c r="B1041" s="276"/>
      <c r="C1041" s="277"/>
      <c r="D1041" s="235" t="s">
        <v>204</v>
      </c>
      <c r="E1041" s="278" t="s">
        <v>19</v>
      </c>
      <c r="F1041" s="279" t="s">
        <v>246</v>
      </c>
      <c r="G1041" s="277"/>
      <c r="H1041" s="280">
        <v>99.096000000000004</v>
      </c>
      <c r="I1041" s="281"/>
      <c r="J1041" s="277"/>
      <c r="K1041" s="277"/>
      <c r="L1041" s="282"/>
      <c r="M1041" s="283"/>
      <c r="N1041" s="284"/>
      <c r="O1041" s="284"/>
      <c r="P1041" s="284"/>
      <c r="Q1041" s="284"/>
      <c r="R1041" s="284"/>
      <c r="S1041" s="284"/>
      <c r="T1041" s="285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6" t="s">
        <v>204</v>
      </c>
      <c r="AU1041" s="286" t="s">
        <v>84</v>
      </c>
      <c r="AV1041" s="16" t="s">
        <v>193</v>
      </c>
      <c r="AW1041" s="16" t="s">
        <v>33</v>
      </c>
      <c r="AX1041" s="16" t="s">
        <v>71</v>
      </c>
      <c r="AY1041" s="286" t="s">
        <v>192</v>
      </c>
    </row>
    <row r="1042" s="15" customFormat="1">
      <c r="A1042" s="15"/>
      <c r="B1042" s="255"/>
      <c r="C1042" s="256"/>
      <c r="D1042" s="235" t="s">
        <v>204</v>
      </c>
      <c r="E1042" s="257" t="s">
        <v>19</v>
      </c>
      <c r="F1042" s="258" t="s">
        <v>210</v>
      </c>
      <c r="G1042" s="256"/>
      <c r="H1042" s="259">
        <v>154.50399999999999</v>
      </c>
      <c r="I1042" s="260"/>
      <c r="J1042" s="256"/>
      <c r="K1042" s="256"/>
      <c r="L1042" s="261"/>
      <c r="M1042" s="262"/>
      <c r="N1042" s="263"/>
      <c r="O1042" s="263"/>
      <c r="P1042" s="263"/>
      <c r="Q1042" s="263"/>
      <c r="R1042" s="263"/>
      <c r="S1042" s="263"/>
      <c r="T1042" s="264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5" t="s">
        <v>204</v>
      </c>
      <c r="AU1042" s="265" t="s">
        <v>84</v>
      </c>
      <c r="AV1042" s="15" t="s">
        <v>200</v>
      </c>
      <c r="AW1042" s="15" t="s">
        <v>33</v>
      </c>
      <c r="AX1042" s="15" t="s">
        <v>78</v>
      </c>
      <c r="AY1042" s="265" t="s">
        <v>192</v>
      </c>
    </row>
    <row r="1043" s="2" customFormat="1" ht="24.15" customHeight="1">
      <c r="A1043" s="41"/>
      <c r="B1043" s="42"/>
      <c r="C1043" s="215" t="s">
        <v>811</v>
      </c>
      <c r="D1043" s="215" t="s">
        <v>195</v>
      </c>
      <c r="E1043" s="216" t="s">
        <v>812</v>
      </c>
      <c r="F1043" s="217" t="s">
        <v>813</v>
      </c>
      <c r="G1043" s="218" t="s">
        <v>239</v>
      </c>
      <c r="H1043" s="219">
        <v>154.50399999999999</v>
      </c>
      <c r="I1043" s="220"/>
      <c r="J1043" s="221">
        <f>ROUND(I1043*H1043,2)</f>
        <v>0</v>
      </c>
      <c r="K1043" s="217" t="s">
        <v>199</v>
      </c>
      <c r="L1043" s="47"/>
      <c r="M1043" s="222" t="s">
        <v>19</v>
      </c>
      <c r="N1043" s="223" t="s">
        <v>43</v>
      </c>
      <c r="O1043" s="87"/>
      <c r="P1043" s="224">
        <f>O1043*H1043</f>
        <v>0</v>
      </c>
      <c r="Q1043" s="224">
        <v>0.00029</v>
      </c>
      <c r="R1043" s="224">
        <f>Q1043*H1043</f>
        <v>0.044806159999999998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321</v>
      </c>
      <c r="AT1043" s="226" t="s">
        <v>195</v>
      </c>
      <c r="AU1043" s="226" t="s">
        <v>84</v>
      </c>
      <c r="AY1043" s="20" t="s">
        <v>192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84</v>
      </c>
      <c r="BK1043" s="227">
        <f>ROUND(I1043*H1043,2)</f>
        <v>0</v>
      </c>
      <c r="BL1043" s="20" t="s">
        <v>321</v>
      </c>
      <c r="BM1043" s="226" t="s">
        <v>814</v>
      </c>
    </row>
    <row r="1044" s="2" customFormat="1">
      <c r="A1044" s="41"/>
      <c r="B1044" s="42"/>
      <c r="C1044" s="43"/>
      <c r="D1044" s="228" t="s">
        <v>202</v>
      </c>
      <c r="E1044" s="43"/>
      <c r="F1044" s="229" t="s">
        <v>815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202</v>
      </c>
      <c r="AU1044" s="20" t="s">
        <v>84</v>
      </c>
    </row>
    <row r="1045" s="13" customFormat="1">
      <c r="A1045" s="13"/>
      <c r="B1045" s="233"/>
      <c r="C1045" s="234"/>
      <c r="D1045" s="235" t="s">
        <v>204</v>
      </c>
      <c r="E1045" s="236" t="s">
        <v>19</v>
      </c>
      <c r="F1045" s="237" t="s">
        <v>205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204</v>
      </c>
      <c r="AU1045" s="243" t="s">
        <v>84</v>
      </c>
      <c r="AV1045" s="13" t="s">
        <v>78</v>
      </c>
      <c r="AW1045" s="13" t="s">
        <v>33</v>
      </c>
      <c r="AX1045" s="13" t="s">
        <v>71</v>
      </c>
      <c r="AY1045" s="243" t="s">
        <v>192</v>
      </c>
    </row>
    <row r="1046" s="13" customFormat="1">
      <c r="A1046" s="13"/>
      <c r="B1046" s="233"/>
      <c r="C1046" s="234"/>
      <c r="D1046" s="235" t="s">
        <v>204</v>
      </c>
      <c r="E1046" s="236" t="s">
        <v>19</v>
      </c>
      <c r="F1046" s="237" t="s">
        <v>268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204</v>
      </c>
      <c r="AU1046" s="243" t="s">
        <v>84</v>
      </c>
      <c r="AV1046" s="13" t="s">
        <v>78</v>
      </c>
      <c r="AW1046" s="13" t="s">
        <v>33</v>
      </c>
      <c r="AX1046" s="13" t="s">
        <v>71</v>
      </c>
      <c r="AY1046" s="243" t="s">
        <v>192</v>
      </c>
    </row>
    <row r="1047" s="14" customFormat="1">
      <c r="A1047" s="14"/>
      <c r="B1047" s="244"/>
      <c r="C1047" s="245"/>
      <c r="D1047" s="235" t="s">
        <v>204</v>
      </c>
      <c r="E1047" s="246" t="s">
        <v>19</v>
      </c>
      <c r="F1047" s="247" t="s">
        <v>269</v>
      </c>
      <c r="G1047" s="245"/>
      <c r="H1047" s="248">
        <v>3.1699999999999999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204</v>
      </c>
      <c r="AU1047" s="254" t="s">
        <v>84</v>
      </c>
      <c r="AV1047" s="14" t="s">
        <v>84</v>
      </c>
      <c r="AW1047" s="14" t="s">
        <v>33</v>
      </c>
      <c r="AX1047" s="14" t="s">
        <v>71</v>
      </c>
      <c r="AY1047" s="254" t="s">
        <v>192</v>
      </c>
    </row>
    <row r="1048" s="13" customFormat="1">
      <c r="A1048" s="13"/>
      <c r="B1048" s="233"/>
      <c r="C1048" s="234"/>
      <c r="D1048" s="235" t="s">
        <v>204</v>
      </c>
      <c r="E1048" s="236" t="s">
        <v>19</v>
      </c>
      <c r="F1048" s="237" t="s">
        <v>280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204</v>
      </c>
      <c r="AU1048" s="243" t="s">
        <v>84</v>
      </c>
      <c r="AV1048" s="13" t="s">
        <v>78</v>
      </c>
      <c r="AW1048" s="13" t="s">
        <v>33</v>
      </c>
      <c r="AX1048" s="13" t="s">
        <v>71</v>
      </c>
      <c r="AY1048" s="243" t="s">
        <v>192</v>
      </c>
    </row>
    <row r="1049" s="14" customFormat="1">
      <c r="A1049" s="14"/>
      <c r="B1049" s="244"/>
      <c r="C1049" s="245"/>
      <c r="D1049" s="235" t="s">
        <v>204</v>
      </c>
      <c r="E1049" s="246" t="s">
        <v>19</v>
      </c>
      <c r="F1049" s="247" t="s">
        <v>281</v>
      </c>
      <c r="G1049" s="245"/>
      <c r="H1049" s="248">
        <v>2.6699999999999999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204</v>
      </c>
      <c r="AU1049" s="254" t="s">
        <v>84</v>
      </c>
      <c r="AV1049" s="14" t="s">
        <v>84</v>
      </c>
      <c r="AW1049" s="14" t="s">
        <v>33</v>
      </c>
      <c r="AX1049" s="14" t="s">
        <v>71</v>
      </c>
      <c r="AY1049" s="254" t="s">
        <v>192</v>
      </c>
    </row>
    <row r="1050" s="14" customFormat="1">
      <c r="A1050" s="14"/>
      <c r="B1050" s="244"/>
      <c r="C1050" s="245"/>
      <c r="D1050" s="235" t="s">
        <v>204</v>
      </c>
      <c r="E1050" s="246" t="s">
        <v>19</v>
      </c>
      <c r="F1050" s="247" t="s">
        <v>1364</v>
      </c>
      <c r="G1050" s="245"/>
      <c r="H1050" s="248">
        <v>2.2610000000000001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204</v>
      </c>
      <c r="AU1050" s="254" t="s">
        <v>84</v>
      </c>
      <c r="AV1050" s="14" t="s">
        <v>84</v>
      </c>
      <c r="AW1050" s="14" t="s">
        <v>33</v>
      </c>
      <c r="AX1050" s="14" t="s">
        <v>71</v>
      </c>
      <c r="AY1050" s="254" t="s">
        <v>192</v>
      </c>
    </row>
    <row r="1051" s="13" customFormat="1">
      <c r="A1051" s="13"/>
      <c r="B1051" s="233"/>
      <c r="C1051" s="234"/>
      <c r="D1051" s="235" t="s">
        <v>204</v>
      </c>
      <c r="E1051" s="236" t="s">
        <v>19</v>
      </c>
      <c r="F1051" s="237" t="s">
        <v>282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204</v>
      </c>
      <c r="AU1051" s="243" t="s">
        <v>84</v>
      </c>
      <c r="AV1051" s="13" t="s">
        <v>78</v>
      </c>
      <c r="AW1051" s="13" t="s">
        <v>33</v>
      </c>
      <c r="AX1051" s="13" t="s">
        <v>71</v>
      </c>
      <c r="AY1051" s="243" t="s">
        <v>192</v>
      </c>
    </row>
    <row r="1052" s="14" customFormat="1">
      <c r="A1052" s="14"/>
      <c r="B1052" s="244"/>
      <c r="C1052" s="245"/>
      <c r="D1052" s="235" t="s">
        <v>204</v>
      </c>
      <c r="E1052" s="246" t="s">
        <v>19</v>
      </c>
      <c r="F1052" s="247" t="s">
        <v>283</v>
      </c>
      <c r="G1052" s="245"/>
      <c r="H1052" s="248">
        <v>13.079000000000001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204</v>
      </c>
      <c r="AU1052" s="254" t="s">
        <v>84</v>
      </c>
      <c r="AV1052" s="14" t="s">
        <v>84</v>
      </c>
      <c r="AW1052" s="14" t="s">
        <v>33</v>
      </c>
      <c r="AX1052" s="14" t="s">
        <v>71</v>
      </c>
      <c r="AY1052" s="254" t="s">
        <v>192</v>
      </c>
    </row>
    <row r="1053" s="14" customFormat="1">
      <c r="A1053" s="14"/>
      <c r="B1053" s="244"/>
      <c r="C1053" s="245"/>
      <c r="D1053" s="235" t="s">
        <v>204</v>
      </c>
      <c r="E1053" s="246" t="s">
        <v>19</v>
      </c>
      <c r="F1053" s="247" t="s">
        <v>284</v>
      </c>
      <c r="G1053" s="245"/>
      <c r="H1053" s="248">
        <v>0.54900000000000004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204</v>
      </c>
      <c r="AU1053" s="254" t="s">
        <v>84</v>
      </c>
      <c r="AV1053" s="14" t="s">
        <v>84</v>
      </c>
      <c r="AW1053" s="14" t="s">
        <v>33</v>
      </c>
      <c r="AX1053" s="14" t="s">
        <v>71</v>
      </c>
      <c r="AY1053" s="254" t="s">
        <v>192</v>
      </c>
    </row>
    <row r="1054" s="13" customFormat="1">
      <c r="A1054" s="13"/>
      <c r="B1054" s="233"/>
      <c r="C1054" s="234"/>
      <c r="D1054" s="235" t="s">
        <v>204</v>
      </c>
      <c r="E1054" s="236" t="s">
        <v>19</v>
      </c>
      <c r="F1054" s="237" t="s">
        <v>1365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204</v>
      </c>
      <c r="AU1054" s="243" t="s">
        <v>84</v>
      </c>
      <c r="AV1054" s="13" t="s">
        <v>78</v>
      </c>
      <c r="AW1054" s="13" t="s">
        <v>33</v>
      </c>
      <c r="AX1054" s="13" t="s">
        <v>71</v>
      </c>
      <c r="AY1054" s="243" t="s">
        <v>192</v>
      </c>
    </row>
    <row r="1055" s="14" customFormat="1">
      <c r="A1055" s="14"/>
      <c r="B1055" s="244"/>
      <c r="C1055" s="245"/>
      <c r="D1055" s="235" t="s">
        <v>204</v>
      </c>
      <c r="E1055" s="246" t="s">
        <v>19</v>
      </c>
      <c r="F1055" s="247" t="s">
        <v>1366</v>
      </c>
      <c r="G1055" s="245"/>
      <c r="H1055" s="248">
        <v>16.309000000000001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204</v>
      </c>
      <c r="AU1055" s="254" t="s">
        <v>84</v>
      </c>
      <c r="AV1055" s="14" t="s">
        <v>84</v>
      </c>
      <c r="AW1055" s="14" t="s">
        <v>33</v>
      </c>
      <c r="AX1055" s="14" t="s">
        <v>71</v>
      </c>
      <c r="AY1055" s="254" t="s">
        <v>192</v>
      </c>
    </row>
    <row r="1056" s="13" customFormat="1">
      <c r="A1056" s="13"/>
      <c r="B1056" s="233"/>
      <c r="C1056" s="234"/>
      <c r="D1056" s="235" t="s">
        <v>204</v>
      </c>
      <c r="E1056" s="236" t="s">
        <v>19</v>
      </c>
      <c r="F1056" s="237" t="s">
        <v>1367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204</v>
      </c>
      <c r="AU1056" s="243" t="s">
        <v>84</v>
      </c>
      <c r="AV1056" s="13" t="s">
        <v>78</v>
      </c>
      <c r="AW1056" s="13" t="s">
        <v>33</v>
      </c>
      <c r="AX1056" s="13" t="s">
        <v>71</v>
      </c>
      <c r="AY1056" s="243" t="s">
        <v>192</v>
      </c>
    </row>
    <row r="1057" s="14" customFormat="1">
      <c r="A1057" s="14"/>
      <c r="B1057" s="244"/>
      <c r="C1057" s="245"/>
      <c r="D1057" s="235" t="s">
        <v>204</v>
      </c>
      <c r="E1057" s="246" t="s">
        <v>19</v>
      </c>
      <c r="F1057" s="247" t="s">
        <v>1368</v>
      </c>
      <c r="G1057" s="245"/>
      <c r="H1057" s="248">
        <v>2.234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204</v>
      </c>
      <c r="AU1057" s="254" t="s">
        <v>84</v>
      </c>
      <c r="AV1057" s="14" t="s">
        <v>84</v>
      </c>
      <c r="AW1057" s="14" t="s">
        <v>33</v>
      </c>
      <c r="AX1057" s="14" t="s">
        <v>71</v>
      </c>
      <c r="AY1057" s="254" t="s">
        <v>192</v>
      </c>
    </row>
    <row r="1058" s="16" customFormat="1">
      <c r="A1058" s="16"/>
      <c r="B1058" s="276"/>
      <c r="C1058" s="277"/>
      <c r="D1058" s="235" t="s">
        <v>204</v>
      </c>
      <c r="E1058" s="278" t="s">
        <v>19</v>
      </c>
      <c r="F1058" s="279" t="s">
        <v>246</v>
      </c>
      <c r="G1058" s="277"/>
      <c r="H1058" s="280">
        <v>40.271999999999998</v>
      </c>
      <c r="I1058" s="281"/>
      <c r="J1058" s="277"/>
      <c r="K1058" s="277"/>
      <c r="L1058" s="282"/>
      <c r="M1058" s="283"/>
      <c r="N1058" s="284"/>
      <c r="O1058" s="284"/>
      <c r="P1058" s="284"/>
      <c r="Q1058" s="284"/>
      <c r="R1058" s="284"/>
      <c r="S1058" s="284"/>
      <c r="T1058" s="285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86" t="s">
        <v>204</v>
      </c>
      <c r="AU1058" s="286" t="s">
        <v>84</v>
      </c>
      <c r="AV1058" s="16" t="s">
        <v>193</v>
      </c>
      <c r="AW1058" s="16" t="s">
        <v>33</v>
      </c>
      <c r="AX1058" s="16" t="s">
        <v>71</v>
      </c>
      <c r="AY1058" s="286" t="s">
        <v>192</v>
      </c>
    </row>
    <row r="1059" s="13" customFormat="1">
      <c r="A1059" s="13"/>
      <c r="B1059" s="233"/>
      <c r="C1059" s="234"/>
      <c r="D1059" s="235" t="s">
        <v>204</v>
      </c>
      <c r="E1059" s="236" t="s">
        <v>19</v>
      </c>
      <c r="F1059" s="237" t="s">
        <v>280</v>
      </c>
      <c r="G1059" s="234"/>
      <c r="H1059" s="236" t="s">
        <v>19</v>
      </c>
      <c r="I1059" s="238"/>
      <c r="J1059" s="234"/>
      <c r="K1059" s="234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204</v>
      </c>
      <c r="AU1059" s="243" t="s">
        <v>84</v>
      </c>
      <c r="AV1059" s="13" t="s">
        <v>78</v>
      </c>
      <c r="AW1059" s="13" t="s">
        <v>33</v>
      </c>
      <c r="AX1059" s="13" t="s">
        <v>71</v>
      </c>
      <c r="AY1059" s="243" t="s">
        <v>192</v>
      </c>
    </row>
    <row r="1060" s="14" customFormat="1">
      <c r="A1060" s="14"/>
      <c r="B1060" s="244"/>
      <c r="C1060" s="245"/>
      <c r="D1060" s="235" t="s">
        <v>204</v>
      </c>
      <c r="E1060" s="246" t="s">
        <v>19</v>
      </c>
      <c r="F1060" s="247" t="s">
        <v>1392</v>
      </c>
      <c r="G1060" s="245"/>
      <c r="H1060" s="248">
        <v>5.0439999999999996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204</v>
      </c>
      <c r="AU1060" s="254" t="s">
        <v>84</v>
      </c>
      <c r="AV1060" s="14" t="s">
        <v>84</v>
      </c>
      <c r="AW1060" s="14" t="s">
        <v>33</v>
      </c>
      <c r="AX1060" s="14" t="s">
        <v>71</v>
      </c>
      <c r="AY1060" s="254" t="s">
        <v>192</v>
      </c>
    </row>
    <row r="1061" s="14" customFormat="1">
      <c r="A1061" s="14"/>
      <c r="B1061" s="244"/>
      <c r="C1061" s="245"/>
      <c r="D1061" s="235" t="s">
        <v>204</v>
      </c>
      <c r="E1061" s="246" t="s">
        <v>19</v>
      </c>
      <c r="F1061" s="247" t="s">
        <v>290</v>
      </c>
      <c r="G1061" s="245"/>
      <c r="H1061" s="248">
        <v>-1.1819999999999999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204</v>
      </c>
      <c r="AU1061" s="254" t="s">
        <v>84</v>
      </c>
      <c r="AV1061" s="14" t="s">
        <v>84</v>
      </c>
      <c r="AW1061" s="14" t="s">
        <v>33</v>
      </c>
      <c r="AX1061" s="14" t="s">
        <v>71</v>
      </c>
      <c r="AY1061" s="254" t="s">
        <v>192</v>
      </c>
    </row>
    <row r="1062" s="13" customFormat="1">
      <c r="A1062" s="13"/>
      <c r="B1062" s="233"/>
      <c r="C1062" s="234"/>
      <c r="D1062" s="235" t="s">
        <v>204</v>
      </c>
      <c r="E1062" s="236" t="s">
        <v>19</v>
      </c>
      <c r="F1062" s="237" t="s">
        <v>268</v>
      </c>
      <c r="G1062" s="234"/>
      <c r="H1062" s="236" t="s">
        <v>19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204</v>
      </c>
      <c r="AU1062" s="243" t="s">
        <v>84</v>
      </c>
      <c r="AV1062" s="13" t="s">
        <v>78</v>
      </c>
      <c r="AW1062" s="13" t="s">
        <v>33</v>
      </c>
      <c r="AX1062" s="13" t="s">
        <v>71</v>
      </c>
      <c r="AY1062" s="243" t="s">
        <v>192</v>
      </c>
    </row>
    <row r="1063" s="14" customFormat="1">
      <c r="A1063" s="14"/>
      <c r="B1063" s="244"/>
      <c r="C1063" s="245"/>
      <c r="D1063" s="235" t="s">
        <v>204</v>
      </c>
      <c r="E1063" s="246" t="s">
        <v>19</v>
      </c>
      <c r="F1063" s="247" t="s">
        <v>315</v>
      </c>
      <c r="G1063" s="245"/>
      <c r="H1063" s="248">
        <v>6.3390000000000004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204</v>
      </c>
      <c r="AU1063" s="254" t="s">
        <v>84</v>
      </c>
      <c r="AV1063" s="14" t="s">
        <v>84</v>
      </c>
      <c r="AW1063" s="14" t="s">
        <v>33</v>
      </c>
      <c r="AX1063" s="14" t="s">
        <v>71</v>
      </c>
      <c r="AY1063" s="254" t="s">
        <v>192</v>
      </c>
    </row>
    <row r="1064" s="14" customFormat="1">
      <c r="A1064" s="14"/>
      <c r="B1064" s="244"/>
      <c r="C1064" s="245"/>
      <c r="D1064" s="235" t="s">
        <v>204</v>
      </c>
      <c r="E1064" s="246" t="s">
        <v>19</v>
      </c>
      <c r="F1064" s="247" t="s">
        <v>316</v>
      </c>
      <c r="G1064" s="245"/>
      <c r="H1064" s="248">
        <v>-0.59999999999999998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204</v>
      </c>
      <c r="AU1064" s="254" t="s">
        <v>84</v>
      </c>
      <c r="AV1064" s="14" t="s">
        <v>84</v>
      </c>
      <c r="AW1064" s="14" t="s">
        <v>33</v>
      </c>
      <c r="AX1064" s="14" t="s">
        <v>71</v>
      </c>
      <c r="AY1064" s="254" t="s">
        <v>192</v>
      </c>
    </row>
    <row r="1065" s="14" customFormat="1">
      <c r="A1065" s="14"/>
      <c r="B1065" s="244"/>
      <c r="C1065" s="245"/>
      <c r="D1065" s="235" t="s">
        <v>204</v>
      </c>
      <c r="E1065" s="246" t="s">
        <v>19</v>
      </c>
      <c r="F1065" s="247" t="s">
        <v>317</v>
      </c>
      <c r="G1065" s="245"/>
      <c r="H1065" s="248">
        <v>1.046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204</v>
      </c>
      <c r="AU1065" s="254" t="s">
        <v>84</v>
      </c>
      <c r="AV1065" s="14" t="s">
        <v>84</v>
      </c>
      <c r="AW1065" s="14" t="s">
        <v>33</v>
      </c>
      <c r="AX1065" s="14" t="s">
        <v>71</v>
      </c>
      <c r="AY1065" s="254" t="s">
        <v>192</v>
      </c>
    </row>
    <row r="1066" s="13" customFormat="1">
      <c r="A1066" s="13"/>
      <c r="B1066" s="233"/>
      <c r="C1066" s="234"/>
      <c r="D1066" s="235" t="s">
        <v>204</v>
      </c>
      <c r="E1066" s="236" t="s">
        <v>19</v>
      </c>
      <c r="F1066" s="237" t="s">
        <v>282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204</v>
      </c>
      <c r="AU1066" s="243" t="s">
        <v>84</v>
      </c>
      <c r="AV1066" s="13" t="s">
        <v>78</v>
      </c>
      <c r="AW1066" s="13" t="s">
        <v>33</v>
      </c>
      <c r="AX1066" s="13" t="s">
        <v>71</v>
      </c>
      <c r="AY1066" s="243" t="s">
        <v>192</v>
      </c>
    </row>
    <row r="1067" s="14" customFormat="1">
      <c r="A1067" s="14"/>
      <c r="B1067" s="244"/>
      <c r="C1067" s="245"/>
      <c r="D1067" s="235" t="s">
        <v>204</v>
      </c>
      <c r="E1067" s="246" t="s">
        <v>19</v>
      </c>
      <c r="F1067" s="247" t="s">
        <v>318</v>
      </c>
      <c r="G1067" s="245"/>
      <c r="H1067" s="248">
        <v>0.33600000000000002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204</v>
      </c>
      <c r="AU1067" s="254" t="s">
        <v>84</v>
      </c>
      <c r="AV1067" s="14" t="s">
        <v>84</v>
      </c>
      <c r="AW1067" s="14" t="s">
        <v>33</v>
      </c>
      <c r="AX1067" s="14" t="s">
        <v>71</v>
      </c>
      <c r="AY1067" s="254" t="s">
        <v>192</v>
      </c>
    </row>
    <row r="1068" s="14" customFormat="1">
      <c r="A1068" s="14"/>
      <c r="B1068" s="244"/>
      <c r="C1068" s="245"/>
      <c r="D1068" s="235" t="s">
        <v>204</v>
      </c>
      <c r="E1068" s="246" t="s">
        <v>19</v>
      </c>
      <c r="F1068" s="247" t="s">
        <v>319</v>
      </c>
      <c r="G1068" s="245"/>
      <c r="H1068" s="248">
        <v>3.4220000000000002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204</v>
      </c>
      <c r="AU1068" s="254" t="s">
        <v>84</v>
      </c>
      <c r="AV1068" s="14" t="s">
        <v>84</v>
      </c>
      <c r="AW1068" s="14" t="s">
        <v>33</v>
      </c>
      <c r="AX1068" s="14" t="s">
        <v>71</v>
      </c>
      <c r="AY1068" s="254" t="s">
        <v>192</v>
      </c>
    </row>
    <row r="1069" s="14" customFormat="1">
      <c r="A1069" s="14"/>
      <c r="B1069" s="244"/>
      <c r="C1069" s="245"/>
      <c r="D1069" s="235" t="s">
        <v>204</v>
      </c>
      <c r="E1069" s="246" t="s">
        <v>19</v>
      </c>
      <c r="F1069" s="247" t="s">
        <v>299</v>
      </c>
      <c r="G1069" s="245"/>
      <c r="H1069" s="248">
        <v>-0.44500000000000001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204</v>
      </c>
      <c r="AU1069" s="254" t="s">
        <v>84</v>
      </c>
      <c r="AV1069" s="14" t="s">
        <v>84</v>
      </c>
      <c r="AW1069" s="14" t="s">
        <v>33</v>
      </c>
      <c r="AX1069" s="14" t="s">
        <v>71</v>
      </c>
      <c r="AY1069" s="254" t="s">
        <v>192</v>
      </c>
    </row>
    <row r="1070" s="14" customFormat="1">
      <c r="A1070" s="14"/>
      <c r="B1070" s="244"/>
      <c r="C1070" s="245"/>
      <c r="D1070" s="235" t="s">
        <v>204</v>
      </c>
      <c r="E1070" s="246" t="s">
        <v>19</v>
      </c>
      <c r="F1070" s="247" t="s">
        <v>320</v>
      </c>
      <c r="G1070" s="245"/>
      <c r="H1070" s="248">
        <v>1.1759999999999999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204</v>
      </c>
      <c r="AU1070" s="254" t="s">
        <v>84</v>
      </c>
      <c r="AV1070" s="14" t="s">
        <v>84</v>
      </c>
      <c r="AW1070" s="14" t="s">
        <v>33</v>
      </c>
      <c r="AX1070" s="14" t="s">
        <v>71</v>
      </c>
      <c r="AY1070" s="254" t="s">
        <v>192</v>
      </c>
    </row>
    <row r="1071" s="16" customFormat="1">
      <c r="A1071" s="16"/>
      <c r="B1071" s="276"/>
      <c r="C1071" s="277"/>
      <c r="D1071" s="235" t="s">
        <v>204</v>
      </c>
      <c r="E1071" s="278" t="s">
        <v>19</v>
      </c>
      <c r="F1071" s="279" t="s">
        <v>246</v>
      </c>
      <c r="G1071" s="277"/>
      <c r="H1071" s="280">
        <v>15.136000000000001</v>
      </c>
      <c r="I1071" s="281"/>
      <c r="J1071" s="277"/>
      <c r="K1071" s="277"/>
      <c r="L1071" s="282"/>
      <c r="M1071" s="283"/>
      <c r="N1071" s="284"/>
      <c r="O1071" s="284"/>
      <c r="P1071" s="284"/>
      <c r="Q1071" s="284"/>
      <c r="R1071" s="284"/>
      <c r="S1071" s="284"/>
      <c r="T1071" s="285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86" t="s">
        <v>204</v>
      </c>
      <c r="AU1071" s="286" t="s">
        <v>84</v>
      </c>
      <c r="AV1071" s="16" t="s">
        <v>193</v>
      </c>
      <c r="AW1071" s="16" t="s">
        <v>33</v>
      </c>
      <c r="AX1071" s="16" t="s">
        <v>71</v>
      </c>
      <c r="AY1071" s="286" t="s">
        <v>192</v>
      </c>
    </row>
    <row r="1072" s="13" customFormat="1">
      <c r="A1072" s="13"/>
      <c r="B1072" s="233"/>
      <c r="C1072" s="234"/>
      <c r="D1072" s="235" t="s">
        <v>204</v>
      </c>
      <c r="E1072" s="236" t="s">
        <v>19</v>
      </c>
      <c r="F1072" s="237" t="s">
        <v>280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204</v>
      </c>
      <c r="AU1072" s="243" t="s">
        <v>84</v>
      </c>
      <c r="AV1072" s="13" t="s">
        <v>78</v>
      </c>
      <c r="AW1072" s="13" t="s">
        <v>33</v>
      </c>
      <c r="AX1072" s="13" t="s">
        <v>71</v>
      </c>
      <c r="AY1072" s="243" t="s">
        <v>192</v>
      </c>
    </row>
    <row r="1073" s="14" customFormat="1">
      <c r="A1073" s="14"/>
      <c r="B1073" s="244"/>
      <c r="C1073" s="245"/>
      <c r="D1073" s="235" t="s">
        <v>204</v>
      </c>
      <c r="E1073" s="246" t="s">
        <v>19</v>
      </c>
      <c r="F1073" s="247" t="s">
        <v>327</v>
      </c>
      <c r="G1073" s="245"/>
      <c r="H1073" s="248">
        <v>14.776999999999999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204</v>
      </c>
      <c r="AU1073" s="254" t="s">
        <v>84</v>
      </c>
      <c r="AV1073" s="14" t="s">
        <v>84</v>
      </c>
      <c r="AW1073" s="14" t="s">
        <v>33</v>
      </c>
      <c r="AX1073" s="14" t="s">
        <v>71</v>
      </c>
      <c r="AY1073" s="254" t="s">
        <v>192</v>
      </c>
    </row>
    <row r="1074" s="14" customFormat="1">
      <c r="A1074" s="14"/>
      <c r="B1074" s="244"/>
      <c r="C1074" s="245"/>
      <c r="D1074" s="235" t="s">
        <v>204</v>
      </c>
      <c r="E1074" s="246" t="s">
        <v>19</v>
      </c>
      <c r="F1074" s="247" t="s">
        <v>1370</v>
      </c>
      <c r="G1074" s="245"/>
      <c r="H1074" s="248">
        <v>15.877000000000001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204</v>
      </c>
      <c r="AU1074" s="254" t="s">
        <v>84</v>
      </c>
      <c r="AV1074" s="14" t="s">
        <v>84</v>
      </c>
      <c r="AW1074" s="14" t="s">
        <v>33</v>
      </c>
      <c r="AX1074" s="14" t="s">
        <v>71</v>
      </c>
      <c r="AY1074" s="254" t="s">
        <v>192</v>
      </c>
    </row>
    <row r="1075" s="14" customFormat="1">
      <c r="A1075" s="14"/>
      <c r="B1075" s="244"/>
      <c r="C1075" s="245"/>
      <c r="D1075" s="235" t="s">
        <v>204</v>
      </c>
      <c r="E1075" s="246" t="s">
        <v>19</v>
      </c>
      <c r="F1075" s="247" t="s">
        <v>1371</v>
      </c>
      <c r="G1075" s="245"/>
      <c r="H1075" s="248">
        <v>0.63600000000000001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204</v>
      </c>
      <c r="AU1075" s="254" t="s">
        <v>84</v>
      </c>
      <c r="AV1075" s="14" t="s">
        <v>84</v>
      </c>
      <c r="AW1075" s="14" t="s">
        <v>33</v>
      </c>
      <c r="AX1075" s="14" t="s">
        <v>71</v>
      </c>
      <c r="AY1075" s="254" t="s">
        <v>192</v>
      </c>
    </row>
    <row r="1076" s="14" customFormat="1">
      <c r="A1076" s="14"/>
      <c r="B1076" s="244"/>
      <c r="C1076" s="245"/>
      <c r="D1076" s="235" t="s">
        <v>204</v>
      </c>
      <c r="E1076" s="246" t="s">
        <v>19</v>
      </c>
      <c r="F1076" s="247" t="s">
        <v>1393</v>
      </c>
      <c r="G1076" s="245"/>
      <c r="H1076" s="248">
        <v>-5.9100000000000001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204</v>
      </c>
      <c r="AU1076" s="254" t="s">
        <v>84</v>
      </c>
      <c r="AV1076" s="14" t="s">
        <v>84</v>
      </c>
      <c r="AW1076" s="14" t="s">
        <v>33</v>
      </c>
      <c r="AX1076" s="14" t="s">
        <v>71</v>
      </c>
      <c r="AY1076" s="254" t="s">
        <v>192</v>
      </c>
    </row>
    <row r="1077" s="13" customFormat="1">
      <c r="A1077" s="13"/>
      <c r="B1077" s="233"/>
      <c r="C1077" s="234"/>
      <c r="D1077" s="235" t="s">
        <v>204</v>
      </c>
      <c r="E1077" s="236" t="s">
        <v>19</v>
      </c>
      <c r="F1077" s="237" t="s">
        <v>282</v>
      </c>
      <c r="G1077" s="234"/>
      <c r="H1077" s="236" t="s">
        <v>19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204</v>
      </c>
      <c r="AU1077" s="243" t="s">
        <v>84</v>
      </c>
      <c r="AV1077" s="13" t="s">
        <v>78</v>
      </c>
      <c r="AW1077" s="13" t="s">
        <v>33</v>
      </c>
      <c r="AX1077" s="13" t="s">
        <v>71</v>
      </c>
      <c r="AY1077" s="243" t="s">
        <v>192</v>
      </c>
    </row>
    <row r="1078" s="14" customFormat="1">
      <c r="A1078" s="14"/>
      <c r="B1078" s="244"/>
      <c r="C1078" s="245"/>
      <c r="D1078" s="235" t="s">
        <v>204</v>
      </c>
      <c r="E1078" s="246" t="s">
        <v>19</v>
      </c>
      <c r="F1078" s="247" t="s">
        <v>810</v>
      </c>
      <c r="G1078" s="245"/>
      <c r="H1078" s="248">
        <v>29.606000000000002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204</v>
      </c>
      <c r="AU1078" s="254" t="s">
        <v>84</v>
      </c>
      <c r="AV1078" s="14" t="s">
        <v>84</v>
      </c>
      <c r="AW1078" s="14" t="s">
        <v>33</v>
      </c>
      <c r="AX1078" s="14" t="s">
        <v>71</v>
      </c>
      <c r="AY1078" s="254" t="s">
        <v>192</v>
      </c>
    </row>
    <row r="1079" s="14" customFormat="1">
      <c r="A1079" s="14"/>
      <c r="B1079" s="244"/>
      <c r="C1079" s="245"/>
      <c r="D1079" s="235" t="s">
        <v>204</v>
      </c>
      <c r="E1079" s="246" t="s">
        <v>19</v>
      </c>
      <c r="F1079" s="247" t="s">
        <v>330</v>
      </c>
      <c r="G1079" s="245"/>
      <c r="H1079" s="248">
        <v>1.4179999999999999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204</v>
      </c>
      <c r="AU1079" s="254" t="s">
        <v>84</v>
      </c>
      <c r="AV1079" s="14" t="s">
        <v>84</v>
      </c>
      <c r="AW1079" s="14" t="s">
        <v>33</v>
      </c>
      <c r="AX1079" s="14" t="s">
        <v>71</v>
      </c>
      <c r="AY1079" s="254" t="s">
        <v>192</v>
      </c>
    </row>
    <row r="1080" s="14" customFormat="1">
      <c r="A1080" s="14"/>
      <c r="B1080" s="244"/>
      <c r="C1080" s="245"/>
      <c r="D1080" s="235" t="s">
        <v>204</v>
      </c>
      <c r="E1080" s="246" t="s">
        <v>19</v>
      </c>
      <c r="F1080" s="247" t="s">
        <v>1373</v>
      </c>
      <c r="G1080" s="245"/>
      <c r="H1080" s="248">
        <v>-7.2320000000000002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204</v>
      </c>
      <c r="AU1080" s="254" t="s">
        <v>84</v>
      </c>
      <c r="AV1080" s="14" t="s">
        <v>84</v>
      </c>
      <c r="AW1080" s="14" t="s">
        <v>33</v>
      </c>
      <c r="AX1080" s="14" t="s">
        <v>71</v>
      </c>
      <c r="AY1080" s="254" t="s">
        <v>192</v>
      </c>
    </row>
    <row r="1081" s="14" customFormat="1">
      <c r="A1081" s="14"/>
      <c r="B1081" s="244"/>
      <c r="C1081" s="245"/>
      <c r="D1081" s="235" t="s">
        <v>204</v>
      </c>
      <c r="E1081" s="246" t="s">
        <v>19</v>
      </c>
      <c r="F1081" s="247" t="s">
        <v>332</v>
      </c>
      <c r="G1081" s="245"/>
      <c r="H1081" s="248">
        <v>-2.0249999999999999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204</v>
      </c>
      <c r="AU1081" s="254" t="s">
        <v>84</v>
      </c>
      <c r="AV1081" s="14" t="s">
        <v>84</v>
      </c>
      <c r="AW1081" s="14" t="s">
        <v>33</v>
      </c>
      <c r="AX1081" s="14" t="s">
        <v>71</v>
      </c>
      <c r="AY1081" s="254" t="s">
        <v>192</v>
      </c>
    </row>
    <row r="1082" s="16" customFormat="1">
      <c r="A1082" s="16"/>
      <c r="B1082" s="276"/>
      <c r="C1082" s="277"/>
      <c r="D1082" s="235" t="s">
        <v>204</v>
      </c>
      <c r="E1082" s="278" t="s">
        <v>19</v>
      </c>
      <c r="F1082" s="279" t="s">
        <v>246</v>
      </c>
      <c r="G1082" s="277"/>
      <c r="H1082" s="280">
        <v>47.147000000000006</v>
      </c>
      <c r="I1082" s="281"/>
      <c r="J1082" s="277"/>
      <c r="K1082" s="277"/>
      <c r="L1082" s="282"/>
      <c r="M1082" s="283"/>
      <c r="N1082" s="284"/>
      <c r="O1082" s="284"/>
      <c r="P1082" s="284"/>
      <c r="Q1082" s="284"/>
      <c r="R1082" s="284"/>
      <c r="S1082" s="284"/>
      <c r="T1082" s="285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86" t="s">
        <v>204</v>
      </c>
      <c r="AU1082" s="286" t="s">
        <v>84</v>
      </c>
      <c r="AV1082" s="16" t="s">
        <v>193</v>
      </c>
      <c r="AW1082" s="16" t="s">
        <v>33</v>
      </c>
      <c r="AX1082" s="16" t="s">
        <v>71</v>
      </c>
      <c r="AY1082" s="286" t="s">
        <v>192</v>
      </c>
    </row>
    <row r="1083" s="13" customFormat="1">
      <c r="A1083" s="13"/>
      <c r="B1083" s="233"/>
      <c r="C1083" s="234"/>
      <c r="D1083" s="235" t="s">
        <v>204</v>
      </c>
      <c r="E1083" s="236" t="s">
        <v>19</v>
      </c>
      <c r="F1083" s="237" t="s">
        <v>1365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204</v>
      </c>
      <c r="AU1083" s="243" t="s">
        <v>84</v>
      </c>
      <c r="AV1083" s="13" t="s">
        <v>78</v>
      </c>
      <c r="AW1083" s="13" t="s">
        <v>33</v>
      </c>
      <c r="AX1083" s="13" t="s">
        <v>71</v>
      </c>
      <c r="AY1083" s="243" t="s">
        <v>192</v>
      </c>
    </row>
    <row r="1084" s="14" customFormat="1">
      <c r="A1084" s="14"/>
      <c r="B1084" s="244"/>
      <c r="C1084" s="245"/>
      <c r="D1084" s="235" t="s">
        <v>204</v>
      </c>
      <c r="E1084" s="246" t="s">
        <v>19</v>
      </c>
      <c r="F1084" s="247" t="s">
        <v>1374</v>
      </c>
      <c r="G1084" s="245"/>
      <c r="H1084" s="248">
        <v>42.811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204</v>
      </c>
      <c r="AU1084" s="254" t="s">
        <v>84</v>
      </c>
      <c r="AV1084" s="14" t="s">
        <v>84</v>
      </c>
      <c r="AW1084" s="14" t="s">
        <v>33</v>
      </c>
      <c r="AX1084" s="14" t="s">
        <v>71</v>
      </c>
      <c r="AY1084" s="254" t="s">
        <v>192</v>
      </c>
    </row>
    <row r="1085" s="14" customFormat="1">
      <c r="A1085" s="14"/>
      <c r="B1085" s="244"/>
      <c r="C1085" s="245"/>
      <c r="D1085" s="235" t="s">
        <v>204</v>
      </c>
      <c r="E1085" s="246" t="s">
        <v>19</v>
      </c>
      <c r="F1085" s="247" t="s">
        <v>1375</v>
      </c>
      <c r="G1085" s="245"/>
      <c r="H1085" s="248">
        <v>1.0600000000000001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204</v>
      </c>
      <c r="AU1085" s="254" t="s">
        <v>84</v>
      </c>
      <c r="AV1085" s="14" t="s">
        <v>84</v>
      </c>
      <c r="AW1085" s="14" t="s">
        <v>33</v>
      </c>
      <c r="AX1085" s="14" t="s">
        <v>71</v>
      </c>
      <c r="AY1085" s="254" t="s">
        <v>192</v>
      </c>
    </row>
    <row r="1086" s="14" customFormat="1">
      <c r="A1086" s="14"/>
      <c r="B1086" s="244"/>
      <c r="C1086" s="245"/>
      <c r="D1086" s="235" t="s">
        <v>204</v>
      </c>
      <c r="E1086" s="246" t="s">
        <v>19</v>
      </c>
      <c r="F1086" s="247" t="s">
        <v>1376</v>
      </c>
      <c r="G1086" s="245"/>
      <c r="H1086" s="248">
        <v>-6.5119999999999996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204</v>
      </c>
      <c r="AU1086" s="254" t="s">
        <v>84</v>
      </c>
      <c r="AV1086" s="14" t="s">
        <v>84</v>
      </c>
      <c r="AW1086" s="14" t="s">
        <v>33</v>
      </c>
      <c r="AX1086" s="14" t="s">
        <v>71</v>
      </c>
      <c r="AY1086" s="254" t="s">
        <v>192</v>
      </c>
    </row>
    <row r="1087" s="13" customFormat="1">
      <c r="A1087" s="13"/>
      <c r="B1087" s="233"/>
      <c r="C1087" s="234"/>
      <c r="D1087" s="235" t="s">
        <v>204</v>
      </c>
      <c r="E1087" s="236" t="s">
        <v>19</v>
      </c>
      <c r="F1087" s="237" t="s">
        <v>1367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204</v>
      </c>
      <c r="AU1087" s="243" t="s">
        <v>84</v>
      </c>
      <c r="AV1087" s="13" t="s">
        <v>78</v>
      </c>
      <c r="AW1087" s="13" t="s">
        <v>33</v>
      </c>
      <c r="AX1087" s="13" t="s">
        <v>71</v>
      </c>
      <c r="AY1087" s="243" t="s">
        <v>192</v>
      </c>
    </row>
    <row r="1088" s="14" customFormat="1">
      <c r="A1088" s="14"/>
      <c r="B1088" s="244"/>
      <c r="C1088" s="245"/>
      <c r="D1088" s="235" t="s">
        <v>204</v>
      </c>
      <c r="E1088" s="246" t="s">
        <v>19</v>
      </c>
      <c r="F1088" s="247" t="s">
        <v>1377</v>
      </c>
      <c r="G1088" s="245"/>
      <c r="H1088" s="248">
        <v>15.772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204</v>
      </c>
      <c r="AU1088" s="254" t="s">
        <v>84</v>
      </c>
      <c r="AV1088" s="14" t="s">
        <v>84</v>
      </c>
      <c r="AW1088" s="14" t="s">
        <v>33</v>
      </c>
      <c r="AX1088" s="14" t="s">
        <v>71</v>
      </c>
      <c r="AY1088" s="254" t="s">
        <v>192</v>
      </c>
    </row>
    <row r="1089" s="14" customFormat="1">
      <c r="A1089" s="14"/>
      <c r="B1089" s="244"/>
      <c r="C1089" s="245"/>
      <c r="D1089" s="235" t="s">
        <v>204</v>
      </c>
      <c r="E1089" s="246" t="s">
        <v>19</v>
      </c>
      <c r="F1089" s="247" t="s">
        <v>290</v>
      </c>
      <c r="G1089" s="245"/>
      <c r="H1089" s="248">
        <v>-1.1819999999999999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204</v>
      </c>
      <c r="AU1089" s="254" t="s">
        <v>84</v>
      </c>
      <c r="AV1089" s="14" t="s">
        <v>84</v>
      </c>
      <c r="AW1089" s="14" t="s">
        <v>33</v>
      </c>
      <c r="AX1089" s="14" t="s">
        <v>71</v>
      </c>
      <c r="AY1089" s="254" t="s">
        <v>192</v>
      </c>
    </row>
    <row r="1090" s="16" customFormat="1">
      <c r="A1090" s="16"/>
      <c r="B1090" s="276"/>
      <c r="C1090" s="277"/>
      <c r="D1090" s="235" t="s">
        <v>204</v>
      </c>
      <c r="E1090" s="278" t="s">
        <v>19</v>
      </c>
      <c r="F1090" s="279" t="s">
        <v>246</v>
      </c>
      <c r="G1090" s="277"/>
      <c r="H1090" s="280">
        <v>51.948999999999998</v>
      </c>
      <c r="I1090" s="281"/>
      <c r="J1090" s="277"/>
      <c r="K1090" s="277"/>
      <c r="L1090" s="282"/>
      <c r="M1090" s="283"/>
      <c r="N1090" s="284"/>
      <c r="O1090" s="284"/>
      <c r="P1090" s="284"/>
      <c r="Q1090" s="284"/>
      <c r="R1090" s="284"/>
      <c r="S1090" s="284"/>
      <c r="T1090" s="28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6" t="s">
        <v>204</v>
      </c>
      <c r="AU1090" s="286" t="s">
        <v>84</v>
      </c>
      <c r="AV1090" s="16" t="s">
        <v>193</v>
      </c>
      <c r="AW1090" s="16" t="s">
        <v>33</v>
      </c>
      <c r="AX1090" s="16" t="s">
        <v>71</v>
      </c>
      <c r="AY1090" s="286" t="s">
        <v>192</v>
      </c>
    </row>
    <row r="1091" s="15" customFormat="1">
      <c r="A1091" s="15"/>
      <c r="B1091" s="255"/>
      <c r="C1091" s="256"/>
      <c r="D1091" s="235" t="s">
        <v>204</v>
      </c>
      <c r="E1091" s="257" t="s">
        <v>19</v>
      </c>
      <c r="F1091" s="258" t="s">
        <v>210</v>
      </c>
      <c r="G1091" s="256"/>
      <c r="H1091" s="259">
        <v>154.50399999999999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204</v>
      </c>
      <c r="AU1091" s="265" t="s">
        <v>84</v>
      </c>
      <c r="AV1091" s="15" t="s">
        <v>200</v>
      </c>
      <c r="AW1091" s="15" t="s">
        <v>33</v>
      </c>
      <c r="AX1091" s="15" t="s">
        <v>78</v>
      </c>
      <c r="AY1091" s="265" t="s">
        <v>192</v>
      </c>
    </row>
    <row r="1092" s="12" customFormat="1" ht="25.92" customHeight="1">
      <c r="A1092" s="12"/>
      <c r="B1092" s="199"/>
      <c r="C1092" s="200"/>
      <c r="D1092" s="201" t="s">
        <v>70</v>
      </c>
      <c r="E1092" s="202" t="s">
        <v>816</v>
      </c>
      <c r="F1092" s="202" t="s">
        <v>817</v>
      </c>
      <c r="G1092" s="200"/>
      <c r="H1092" s="200"/>
      <c r="I1092" s="203"/>
      <c r="J1092" s="204">
        <f>BK1092</f>
        <v>0</v>
      </c>
      <c r="K1092" s="200"/>
      <c r="L1092" s="205"/>
      <c r="M1092" s="206"/>
      <c r="N1092" s="207"/>
      <c r="O1092" s="207"/>
      <c r="P1092" s="208">
        <f>SUM(P1093:P1100)</f>
        <v>0</v>
      </c>
      <c r="Q1092" s="207"/>
      <c r="R1092" s="208">
        <f>SUM(R1093:R1100)</f>
        <v>0</v>
      </c>
      <c r="S1092" s="207"/>
      <c r="T1092" s="209">
        <f>SUM(T1093:T1100)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0" t="s">
        <v>232</v>
      </c>
      <c r="AT1092" s="211" t="s">
        <v>70</v>
      </c>
      <c r="AU1092" s="211" t="s">
        <v>71</v>
      </c>
      <c r="AY1092" s="210" t="s">
        <v>192</v>
      </c>
      <c r="BK1092" s="212">
        <f>SUM(BK1093:BK1100)</f>
        <v>0</v>
      </c>
    </row>
    <row r="1093" s="2" customFormat="1" ht="16.5" customHeight="1">
      <c r="A1093" s="41"/>
      <c r="B1093" s="42"/>
      <c r="C1093" s="215" t="s">
        <v>818</v>
      </c>
      <c r="D1093" s="215" t="s">
        <v>195</v>
      </c>
      <c r="E1093" s="216" t="s">
        <v>819</v>
      </c>
      <c r="F1093" s="217" t="s">
        <v>820</v>
      </c>
      <c r="G1093" s="218" t="s">
        <v>821</v>
      </c>
      <c r="H1093" s="219">
        <v>1</v>
      </c>
      <c r="I1093" s="220"/>
      <c r="J1093" s="221">
        <f>ROUND(I1093*H1093,2)</f>
        <v>0</v>
      </c>
      <c r="K1093" s="217" t="s">
        <v>19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200</v>
      </c>
      <c r="AT1093" s="226" t="s">
        <v>195</v>
      </c>
      <c r="AU1093" s="226" t="s">
        <v>78</v>
      </c>
      <c r="AY1093" s="20" t="s">
        <v>192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84</v>
      </c>
      <c r="BK1093" s="227">
        <f>ROUND(I1093*H1093,2)</f>
        <v>0</v>
      </c>
      <c r="BL1093" s="20" t="s">
        <v>200</v>
      </c>
      <c r="BM1093" s="226" t="s">
        <v>822</v>
      </c>
    </row>
    <row r="1094" s="2" customFormat="1" ht="16.5" customHeight="1">
      <c r="A1094" s="41"/>
      <c r="B1094" s="42"/>
      <c r="C1094" s="215" t="s">
        <v>823</v>
      </c>
      <c r="D1094" s="215" t="s">
        <v>195</v>
      </c>
      <c r="E1094" s="216" t="s">
        <v>824</v>
      </c>
      <c r="F1094" s="217" t="s">
        <v>825</v>
      </c>
      <c r="G1094" s="218" t="s">
        <v>821</v>
      </c>
      <c r="H1094" s="219">
        <v>1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43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200</v>
      </c>
      <c r="AT1094" s="226" t="s">
        <v>195</v>
      </c>
      <c r="AU1094" s="226" t="s">
        <v>78</v>
      </c>
      <c r="AY1094" s="20" t="s">
        <v>192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84</v>
      </c>
      <c r="BK1094" s="227">
        <f>ROUND(I1094*H1094,2)</f>
        <v>0</v>
      </c>
      <c r="BL1094" s="20" t="s">
        <v>200</v>
      </c>
      <c r="BM1094" s="226" t="s">
        <v>826</v>
      </c>
    </row>
    <row r="1095" s="2" customFormat="1" ht="24.15" customHeight="1">
      <c r="A1095" s="41"/>
      <c r="B1095" s="42"/>
      <c r="C1095" s="215" t="s">
        <v>827</v>
      </c>
      <c r="D1095" s="215" t="s">
        <v>195</v>
      </c>
      <c r="E1095" s="216" t="s">
        <v>828</v>
      </c>
      <c r="F1095" s="217" t="s">
        <v>829</v>
      </c>
      <c r="G1095" s="218" t="s">
        <v>821</v>
      </c>
      <c r="H1095" s="219">
        <v>1</v>
      </c>
      <c r="I1095" s="220"/>
      <c r="J1095" s="221">
        <f>ROUND(I1095*H1095,2)</f>
        <v>0</v>
      </c>
      <c r="K1095" s="217" t="s">
        <v>19</v>
      </c>
      <c r="L1095" s="47"/>
      <c r="M1095" s="222" t="s">
        <v>19</v>
      </c>
      <c r="N1095" s="223" t="s">
        <v>43</v>
      </c>
      <c r="O1095" s="87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200</v>
      </c>
      <c r="AT1095" s="226" t="s">
        <v>195</v>
      </c>
      <c r="AU1095" s="226" t="s">
        <v>78</v>
      </c>
      <c r="AY1095" s="20" t="s">
        <v>192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84</v>
      </c>
      <c r="BK1095" s="227">
        <f>ROUND(I1095*H1095,2)</f>
        <v>0</v>
      </c>
      <c r="BL1095" s="20" t="s">
        <v>200</v>
      </c>
      <c r="BM1095" s="226" t="s">
        <v>830</v>
      </c>
    </row>
    <row r="1096" s="2" customFormat="1" ht="16.5" customHeight="1">
      <c r="A1096" s="41"/>
      <c r="B1096" s="42"/>
      <c r="C1096" s="215" t="s">
        <v>831</v>
      </c>
      <c r="D1096" s="215" t="s">
        <v>195</v>
      </c>
      <c r="E1096" s="216" t="s">
        <v>832</v>
      </c>
      <c r="F1096" s="217" t="s">
        <v>833</v>
      </c>
      <c r="G1096" s="218" t="s">
        <v>821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43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200</v>
      </c>
      <c r="AT1096" s="226" t="s">
        <v>195</v>
      </c>
      <c r="AU1096" s="226" t="s">
        <v>78</v>
      </c>
      <c r="AY1096" s="20" t="s">
        <v>192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84</v>
      </c>
      <c r="BK1096" s="227">
        <f>ROUND(I1096*H1096,2)</f>
        <v>0</v>
      </c>
      <c r="BL1096" s="20" t="s">
        <v>200</v>
      </c>
      <c r="BM1096" s="226" t="s">
        <v>834</v>
      </c>
    </row>
    <row r="1097" s="2" customFormat="1" ht="16.5" customHeight="1">
      <c r="A1097" s="41"/>
      <c r="B1097" s="42"/>
      <c r="C1097" s="215" t="s">
        <v>835</v>
      </c>
      <c r="D1097" s="215" t="s">
        <v>195</v>
      </c>
      <c r="E1097" s="216" t="s">
        <v>836</v>
      </c>
      <c r="F1097" s="217" t="s">
        <v>837</v>
      </c>
      <c r="G1097" s="218" t="s">
        <v>821</v>
      </c>
      <c r="H1097" s="219">
        <v>1</v>
      </c>
      <c r="I1097" s="220"/>
      <c r="J1097" s="221">
        <f>ROUND(I1097*H1097,2)</f>
        <v>0</v>
      </c>
      <c r="K1097" s="217" t="s">
        <v>19</v>
      </c>
      <c r="L1097" s="47"/>
      <c r="M1097" s="222" t="s">
        <v>19</v>
      </c>
      <c r="N1097" s="223" t="s">
        <v>43</v>
      </c>
      <c r="O1097" s="87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200</v>
      </c>
      <c r="AT1097" s="226" t="s">
        <v>195</v>
      </c>
      <c r="AU1097" s="226" t="s">
        <v>78</v>
      </c>
      <c r="AY1097" s="20" t="s">
        <v>192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84</v>
      </c>
      <c r="BK1097" s="227">
        <f>ROUND(I1097*H1097,2)</f>
        <v>0</v>
      </c>
      <c r="BL1097" s="20" t="s">
        <v>200</v>
      </c>
      <c r="BM1097" s="226" t="s">
        <v>838</v>
      </c>
    </row>
    <row r="1098" s="2" customFormat="1" ht="24.15" customHeight="1">
      <c r="A1098" s="41"/>
      <c r="B1098" s="42"/>
      <c r="C1098" s="215" t="s">
        <v>839</v>
      </c>
      <c r="D1098" s="215" t="s">
        <v>195</v>
      </c>
      <c r="E1098" s="216" t="s">
        <v>840</v>
      </c>
      <c r="F1098" s="217" t="s">
        <v>841</v>
      </c>
      <c r="G1098" s="218" t="s">
        <v>821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43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200</v>
      </c>
      <c r="AT1098" s="226" t="s">
        <v>195</v>
      </c>
      <c r="AU1098" s="226" t="s">
        <v>78</v>
      </c>
      <c r="AY1098" s="20" t="s">
        <v>192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84</v>
      </c>
      <c r="BK1098" s="227">
        <f>ROUND(I1098*H1098,2)</f>
        <v>0</v>
      </c>
      <c r="BL1098" s="20" t="s">
        <v>200</v>
      </c>
      <c r="BM1098" s="226" t="s">
        <v>842</v>
      </c>
    </row>
    <row r="1099" s="2" customFormat="1" ht="33" customHeight="1">
      <c r="A1099" s="41"/>
      <c r="B1099" s="42"/>
      <c r="C1099" s="215" t="s">
        <v>843</v>
      </c>
      <c r="D1099" s="215" t="s">
        <v>195</v>
      </c>
      <c r="E1099" s="216" t="s">
        <v>844</v>
      </c>
      <c r="F1099" s="217" t="s">
        <v>845</v>
      </c>
      <c r="G1099" s="218" t="s">
        <v>821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200</v>
      </c>
      <c r="AT1099" s="226" t="s">
        <v>195</v>
      </c>
      <c r="AU1099" s="226" t="s">
        <v>78</v>
      </c>
      <c r="AY1099" s="20" t="s">
        <v>192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84</v>
      </c>
      <c r="BK1099" s="227">
        <f>ROUND(I1099*H1099,2)</f>
        <v>0</v>
      </c>
      <c r="BL1099" s="20" t="s">
        <v>200</v>
      </c>
      <c r="BM1099" s="226" t="s">
        <v>846</v>
      </c>
    </row>
    <row r="1100" s="2" customFormat="1" ht="16.5" customHeight="1">
      <c r="A1100" s="41"/>
      <c r="B1100" s="42"/>
      <c r="C1100" s="215" t="s">
        <v>847</v>
      </c>
      <c r="D1100" s="215" t="s">
        <v>195</v>
      </c>
      <c r="E1100" s="216" t="s">
        <v>848</v>
      </c>
      <c r="F1100" s="217" t="s">
        <v>849</v>
      </c>
      <c r="G1100" s="218" t="s">
        <v>821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87" t="s">
        <v>19</v>
      </c>
      <c r="N1100" s="288" t="s">
        <v>43</v>
      </c>
      <c r="O1100" s="289"/>
      <c r="P1100" s="290">
        <f>O1100*H1100</f>
        <v>0</v>
      </c>
      <c r="Q1100" s="290">
        <v>0</v>
      </c>
      <c r="R1100" s="290">
        <f>Q1100*H1100</f>
        <v>0</v>
      </c>
      <c r="S1100" s="290">
        <v>0</v>
      </c>
      <c r="T1100" s="29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200</v>
      </c>
      <c r="AT1100" s="226" t="s">
        <v>195</v>
      </c>
      <c r="AU1100" s="226" t="s">
        <v>78</v>
      </c>
      <c r="AY1100" s="20" t="s">
        <v>192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84</v>
      </c>
      <c r="BK1100" s="227">
        <f>ROUND(I1100*H1100,2)</f>
        <v>0</v>
      </c>
      <c r="BL1100" s="20" t="s">
        <v>200</v>
      </c>
      <c r="BM1100" s="226" t="s">
        <v>850</v>
      </c>
    </row>
    <row r="1101" s="2" customFormat="1" ht="6.96" customHeight="1">
      <c r="A1101" s="41"/>
      <c r="B1101" s="62"/>
      <c r="C1101" s="63"/>
      <c r="D1101" s="63"/>
      <c r="E1101" s="63"/>
      <c r="F1101" s="63"/>
      <c r="G1101" s="63"/>
      <c r="H1101" s="63"/>
      <c r="I1101" s="63"/>
      <c r="J1101" s="63"/>
      <c r="K1101" s="63"/>
      <c r="L1101" s="47"/>
      <c r="M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</row>
  </sheetData>
  <sheetProtection sheet="1" autoFilter="0" formatColumns="0" formatRows="0" objects="1" scenarios="1" spinCount="100000" saltValue="S6xCKzYRIqHMTXRrnpSB7Lxq/POVF1EI+KvUNc6+2/H5uLQnvOOHynZacxK943UYWG4IdlTbdLnNsUiw4qFx5w==" hashValue="Frx/6U7tyWNxQP4ux9PoExr6VsOnuLNYQs62YHOWQV6PlK6k59Swdgm1aoKpX8hI52DOmnyFvBVAZV1nWVH10Q==" algorithmName="SHA-512" password="CC35"/>
  <autoFilter ref="C100:K1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310002101"/>
    <hyperlink ref="F128" r:id="rId2" display="https://podminky.urs.cz/item/CS_URS_2024_02/317941121"/>
    <hyperlink ref="F141" r:id="rId3" display="https://podminky.urs.cz/item/CS_URS_2024_02/342272215"/>
    <hyperlink ref="F154" r:id="rId4" display="https://podminky.urs.cz/item/CS_URS_2024_02/342291131"/>
    <hyperlink ref="F159" r:id="rId5" display="https://podminky.urs.cz/item/CS_URS_2024_02/346244353"/>
    <hyperlink ref="F166" r:id="rId6" display="https://podminky.urs.cz/item/CS_URS_2024_02/611142001"/>
    <hyperlink ref="F172" r:id="rId7" display="https://podminky.urs.cz/item/CS_URS_2024_02/611321131"/>
    <hyperlink ref="F178" r:id="rId8" display="https://podminky.urs.cz/item/CS_URS_2024_02/611325422"/>
    <hyperlink ref="F192" r:id="rId9" display="https://podminky.urs.cz/item/CS_URS_2024_02/612121112"/>
    <hyperlink ref="F214" r:id="rId10" display="https://podminky.urs.cz/item/CS_URS_2024_02/612131121"/>
    <hyperlink ref="F236" r:id="rId11" display="https://podminky.urs.cz/item/CS_URS_2024_02/612142001"/>
    <hyperlink ref="F258" r:id="rId12" display="https://podminky.urs.cz/item/CS_URS_2024_02/612321131"/>
    <hyperlink ref="F275" r:id="rId13" display="https://podminky.urs.cz/item/CS_URS_2024_02/612325422"/>
    <hyperlink ref="F297" r:id="rId14" display="https://podminky.urs.cz/item/CS_URS_2024_02/619991011"/>
    <hyperlink ref="F306" r:id="rId15" display="https://podminky.urs.cz/item/CS_URS_2024_02/642942111"/>
    <hyperlink ref="F317" r:id="rId16" display="https://podminky.urs.cz/item/CS_URS_2024_02/644941111"/>
    <hyperlink ref="F331" r:id="rId17" display="https://podminky.urs.cz/item/CS_URS_2024_02/949101111"/>
    <hyperlink ref="F340" r:id="rId18" display="https://podminky.urs.cz/item/CS_URS_2024_02/952901111"/>
    <hyperlink ref="F349" r:id="rId19" display="https://podminky.urs.cz/item/CS_URS_2024_02/965081213"/>
    <hyperlink ref="F355" r:id="rId20" display="https://podminky.urs.cz/item/CS_URS_2024_02/978011141"/>
    <hyperlink ref="F369" r:id="rId21" display="https://podminky.urs.cz/item/CS_URS_2024_02/978013141"/>
    <hyperlink ref="F392" r:id="rId22" display="https://podminky.urs.cz/item/CS_URS_2024_02/997013217"/>
    <hyperlink ref="F394" r:id="rId23" display="https://podminky.urs.cz/item/CS_URS_2024_02/997013501"/>
    <hyperlink ref="F396" r:id="rId24" display="https://podminky.urs.cz/item/CS_URS_2024_02/997013509"/>
    <hyperlink ref="F400" r:id="rId25" display="https://podminky.urs.cz/item/CS_URS_2024_02/997013631"/>
    <hyperlink ref="F403" r:id="rId26" display="https://podminky.urs.cz/item/CS_URS_2024_02/998018003"/>
    <hyperlink ref="F407" r:id="rId27" display="https://podminky.urs.cz/item/CS_URS_2024_02/751377012"/>
    <hyperlink ref="F416" r:id="rId28" display="https://podminky.urs.cz/item/CS_URS_2024_02/998751122"/>
    <hyperlink ref="F419" r:id="rId29" display="https://podminky.urs.cz/item/CS_URS_2024_02/761111111"/>
    <hyperlink ref="F425" r:id="rId30" display="https://podminky.urs.cz/item/CS_URS_2024_02/998761123"/>
    <hyperlink ref="F428" r:id="rId31" display="https://podminky.urs.cz/item/CS_URS_2024_02/766111820"/>
    <hyperlink ref="F436" r:id="rId32" display="https://podminky.urs.cz/item/CS_URS_2024_02/766421812"/>
    <hyperlink ref="F444" r:id="rId33" display="https://podminky.urs.cz/item/CS_URS_2024_02/766660001"/>
    <hyperlink ref="F484" r:id="rId34" display="https://podminky.urs.cz/item/CS_URS_2024_02/766660728"/>
    <hyperlink ref="F503" r:id="rId35" display="https://podminky.urs.cz/item/CS_URS_2024_02/766660729"/>
    <hyperlink ref="F531" r:id="rId36" display="https://podminky.urs.cz/item/CS_URS_2024_02/766660730"/>
    <hyperlink ref="F552" r:id="rId37" display="https://podminky.urs.cz/item/CS_URS_2024_02/766691914"/>
    <hyperlink ref="F565" r:id="rId38" display="https://podminky.urs.cz/item/CS_URS_2024_02/766811141"/>
    <hyperlink ref="F576" r:id="rId39" display="https://podminky.urs.cz/item/CS_URS_2024_02/766812820"/>
    <hyperlink ref="F581" r:id="rId40" display="https://podminky.urs.cz/item/CS_URS_2024_02/766821122"/>
    <hyperlink ref="F590" r:id="rId41" display="https://podminky.urs.cz/item/CS_URS_2024_02/766825811"/>
    <hyperlink ref="F595" r:id="rId42" display="https://podminky.urs.cz/item/CS_URS_2024_02/998766123"/>
    <hyperlink ref="F598" r:id="rId43" display="https://podminky.urs.cz/item/CS_URS_2024_02/771111011"/>
    <hyperlink ref="F606" r:id="rId44" display="https://podminky.urs.cz/item/CS_URS_2024_02/771121011"/>
    <hyperlink ref="F614" r:id="rId45" display="https://podminky.urs.cz/item/CS_URS_2024_02/771121027"/>
    <hyperlink ref="F622" r:id="rId46" display="https://podminky.urs.cz/item/CS_URS_2024_02/771151023"/>
    <hyperlink ref="F630" r:id="rId47" display="https://podminky.urs.cz/item/CS_URS_2024_02/771161021"/>
    <hyperlink ref="F644" r:id="rId48" display="https://podminky.urs.cz/item/CS_URS_2024_02/771574416"/>
    <hyperlink ref="F660" r:id="rId49" display="https://podminky.urs.cz/item/CS_URS_2024_02/771577211"/>
    <hyperlink ref="F668" r:id="rId50" display="https://podminky.urs.cz/item/CS_URS_2024_02/771591112"/>
    <hyperlink ref="F674" r:id="rId51" display="https://podminky.urs.cz/item/CS_URS_2024_02/771591241"/>
    <hyperlink ref="F680" r:id="rId52" display="https://podminky.urs.cz/item/CS_URS_2024_02/771591242"/>
    <hyperlink ref="F686" r:id="rId53" display="https://podminky.urs.cz/item/CS_URS_2024_02/771591264"/>
    <hyperlink ref="F693" r:id="rId54" display="https://podminky.urs.cz/item/CS_URS_2024_02/998771123"/>
    <hyperlink ref="F696" r:id="rId55" display="https://podminky.urs.cz/item/CS_URS_2024_02/776111117"/>
    <hyperlink ref="F710" r:id="rId56" display="https://podminky.urs.cz/item/CS_URS_2024_02/776111311"/>
    <hyperlink ref="F724" r:id="rId57" display="https://podminky.urs.cz/item/CS_URS_2024_02/776121321"/>
    <hyperlink ref="F738" r:id="rId58" display="https://podminky.urs.cz/item/CS_URS_2024_02/776141123"/>
    <hyperlink ref="F752" r:id="rId59" display="https://podminky.urs.cz/item/CS_URS_2024_02/776201811"/>
    <hyperlink ref="F769" r:id="rId60" display="https://podminky.urs.cz/item/CS_URS_2024_02/776241111"/>
    <hyperlink ref="F797" r:id="rId61" display="https://podminky.urs.cz/item/CS_URS_2024_02/776411111"/>
    <hyperlink ref="F833" r:id="rId62" display="https://podminky.urs.cz/item/CS_URS_2024_02/776991121"/>
    <hyperlink ref="F847" r:id="rId63" display="https://podminky.urs.cz/item/CS_URS_2024_02/776991141"/>
    <hyperlink ref="F861" r:id="rId64" display="https://podminky.urs.cz/item/CS_URS_2024_02/998776123"/>
    <hyperlink ref="F864" r:id="rId65" display="https://podminky.urs.cz/item/CS_URS_2024_02/781121011"/>
    <hyperlink ref="F882" r:id="rId66" display="https://podminky.urs.cz/item/CS_URS_2024_02/781131112"/>
    <hyperlink ref="F900" r:id="rId67" display="https://podminky.urs.cz/item/CS_URS_2024_02/781472218"/>
    <hyperlink ref="F936" r:id="rId68" display="https://podminky.urs.cz/item/CS_URS_2024_02/781492211"/>
    <hyperlink ref="F954" r:id="rId69" display="https://podminky.urs.cz/item/CS_URS_2024_02/781492251"/>
    <hyperlink ref="F974" r:id="rId70" display="https://podminky.urs.cz/item/CS_URS_2024_02/998781123"/>
    <hyperlink ref="F977" r:id="rId71" display="https://podminky.urs.cz/item/CS_URS_2024_02/783301311"/>
    <hyperlink ref="F983" r:id="rId72" display="https://podminky.urs.cz/item/CS_URS_2024_02/783314101"/>
    <hyperlink ref="F989" r:id="rId73" display="https://podminky.urs.cz/item/CS_URS_2024_02/783317101"/>
    <hyperlink ref="F996" r:id="rId74" display="https://podminky.urs.cz/item/CS_URS_2024_02/784181101"/>
    <hyperlink ref="F1044" r:id="rId7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1362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1394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ROUND((SUM(BE93:BE335)),  2)</f>
        <v>0</v>
      </c>
      <c r="G35" s="41"/>
      <c r="H35" s="41"/>
      <c r="I35" s="160">
        <v>0.20999999999999999</v>
      </c>
      <c r="J35" s="159">
        <f>ROUND(((SUM(BE93:BE335))*I35),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ROUND((SUM(BF93:BF335)),  2)</f>
        <v>0</v>
      </c>
      <c r="G36" s="41"/>
      <c r="H36" s="41"/>
      <c r="I36" s="160">
        <v>0.12</v>
      </c>
      <c r="J36" s="159">
        <f>ROUND(((SUM(BF93:BF335))*I36),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1362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032 - Byt č.87 2+ KK - ZTI a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J104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852</v>
      </c>
      <c r="E67" s="185"/>
      <c r="F67" s="185"/>
      <c r="G67" s="185"/>
      <c r="H67" s="185"/>
      <c r="I67" s="185"/>
      <c r="J67" s="186">
        <f>J105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853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854</v>
      </c>
      <c r="E69" s="185"/>
      <c r="F69" s="185"/>
      <c r="G69" s="185"/>
      <c r="H69" s="185"/>
      <c r="I69" s="185"/>
      <c r="J69" s="186">
        <f>J185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168</v>
      </c>
      <c r="E70" s="185"/>
      <c r="F70" s="185"/>
      <c r="G70" s="185"/>
      <c r="H70" s="185"/>
      <c r="I70" s="185"/>
      <c r="J70" s="186">
        <f>J304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176</v>
      </c>
      <c r="E71" s="180"/>
      <c r="F71" s="180"/>
      <c r="G71" s="180"/>
      <c r="H71" s="180"/>
      <c r="I71" s="180"/>
      <c r="J71" s="181">
        <f>J329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1362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032 - Byt č.87 2+ KK - ZTI a VZT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P94+P104+P329</f>
        <v>0</v>
      </c>
      <c r="Q93" s="99"/>
      <c r="R93" s="196">
        <f>R94+R104+R329</f>
        <v>0.1356</v>
      </c>
      <c r="S93" s="99"/>
      <c r="T93" s="197">
        <f>T94+T104+T329</f>
        <v>0.13089999999999999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BK94+BK104+BK329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190</v>
      </c>
      <c r="F94" s="202" t="s">
        <v>191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78</v>
      </c>
      <c r="AT94" s="211" t="s">
        <v>70</v>
      </c>
      <c r="AU94" s="211" t="s">
        <v>71</v>
      </c>
      <c r="AY94" s="210" t="s">
        <v>192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389</v>
      </c>
      <c r="F95" s="213" t="s">
        <v>390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SUM(BK96:BK103)</f>
        <v>0</v>
      </c>
    </row>
    <row r="96" s="2" customFormat="1" ht="24.15" customHeight="1">
      <c r="A96" s="41"/>
      <c r="B96" s="42"/>
      <c r="C96" s="215" t="s">
        <v>580</v>
      </c>
      <c r="D96" s="215" t="s">
        <v>195</v>
      </c>
      <c r="E96" s="216" t="s">
        <v>392</v>
      </c>
      <c r="F96" s="217" t="s">
        <v>393</v>
      </c>
      <c r="G96" s="218" t="s">
        <v>226</v>
      </c>
      <c r="H96" s="219">
        <v>0.13100000000000001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200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200</v>
      </c>
      <c r="BM96" s="226" t="s">
        <v>855</v>
      </c>
    </row>
    <row r="97" s="2" customFormat="1">
      <c r="A97" s="41"/>
      <c r="B97" s="42"/>
      <c r="C97" s="43"/>
      <c r="D97" s="228" t="s">
        <v>202</v>
      </c>
      <c r="E97" s="43"/>
      <c r="F97" s="229" t="s">
        <v>395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2" customFormat="1" ht="21.75" customHeight="1">
      <c r="A98" s="41"/>
      <c r="B98" s="42"/>
      <c r="C98" s="215" t="s">
        <v>587</v>
      </c>
      <c r="D98" s="215" t="s">
        <v>195</v>
      </c>
      <c r="E98" s="216" t="s">
        <v>397</v>
      </c>
      <c r="F98" s="217" t="s">
        <v>398</v>
      </c>
      <c r="G98" s="218" t="s">
        <v>226</v>
      </c>
      <c r="H98" s="219">
        <v>0.13100000000000001</v>
      </c>
      <c r="I98" s="220"/>
      <c r="J98" s="221">
        <f>ROUND(I98*H98,2)</f>
        <v>0</v>
      </c>
      <c r="K98" s="217" t="s">
        <v>199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200</v>
      </c>
      <c r="AT98" s="226" t="s">
        <v>195</v>
      </c>
      <c r="AU98" s="226" t="s">
        <v>84</v>
      </c>
      <c r="AY98" s="20" t="s">
        <v>192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200</v>
      </c>
      <c r="BM98" s="226" t="s">
        <v>856</v>
      </c>
    </row>
    <row r="99" s="2" customFormat="1">
      <c r="A99" s="41"/>
      <c r="B99" s="42"/>
      <c r="C99" s="43"/>
      <c r="D99" s="228" t="s">
        <v>202</v>
      </c>
      <c r="E99" s="43"/>
      <c r="F99" s="229" t="s">
        <v>400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84</v>
      </c>
    </row>
    <row r="100" s="2" customFormat="1" ht="24.15" customHeight="1">
      <c r="A100" s="41"/>
      <c r="B100" s="42"/>
      <c r="C100" s="215" t="s">
        <v>592</v>
      </c>
      <c r="D100" s="215" t="s">
        <v>195</v>
      </c>
      <c r="E100" s="216" t="s">
        <v>402</v>
      </c>
      <c r="F100" s="217" t="s">
        <v>403</v>
      </c>
      <c r="G100" s="218" t="s">
        <v>226</v>
      </c>
      <c r="H100" s="219">
        <v>0.13100000000000001</v>
      </c>
      <c r="I100" s="220"/>
      <c r="J100" s="221">
        <f>ROUND(I100*H100,2)</f>
        <v>0</v>
      </c>
      <c r="K100" s="217" t="s">
        <v>199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200</v>
      </c>
      <c r="AT100" s="226" t="s">
        <v>195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200</v>
      </c>
      <c r="BM100" s="226" t="s">
        <v>857</v>
      </c>
    </row>
    <row r="101" s="2" customFormat="1">
      <c r="A101" s="41"/>
      <c r="B101" s="42"/>
      <c r="C101" s="43"/>
      <c r="D101" s="228" t="s">
        <v>202</v>
      </c>
      <c r="E101" s="43"/>
      <c r="F101" s="229" t="s">
        <v>405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84</v>
      </c>
    </row>
    <row r="102" s="2" customFormat="1" ht="24.15" customHeight="1">
      <c r="A102" s="41"/>
      <c r="B102" s="42"/>
      <c r="C102" s="215" t="s">
        <v>597</v>
      </c>
      <c r="D102" s="215" t="s">
        <v>195</v>
      </c>
      <c r="E102" s="216" t="s">
        <v>408</v>
      </c>
      <c r="F102" s="217" t="s">
        <v>409</v>
      </c>
      <c r="G102" s="218" t="s">
        <v>226</v>
      </c>
      <c r="H102" s="219">
        <v>0.13100000000000001</v>
      </c>
      <c r="I102" s="220"/>
      <c r="J102" s="221">
        <f>ROUND(I102*H102,2)</f>
        <v>0</v>
      </c>
      <c r="K102" s="217" t="s">
        <v>199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200</v>
      </c>
      <c r="AT102" s="226" t="s">
        <v>195</v>
      </c>
      <c r="AU102" s="226" t="s">
        <v>84</v>
      </c>
      <c r="AY102" s="20" t="s">
        <v>192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200</v>
      </c>
      <c r="BM102" s="226" t="s">
        <v>858</v>
      </c>
    </row>
    <row r="103" s="2" customFormat="1">
      <c r="A103" s="41"/>
      <c r="B103" s="42"/>
      <c r="C103" s="43"/>
      <c r="D103" s="228" t="s">
        <v>202</v>
      </c>
      <c r="E103" s="43"/>
      <c r="F103" s="229" t="s">
        <v>411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202</v>
      </c>
      <c r="AU103" s="20" t="s">
        <v>84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419</v>
      </c>
      <c r="F104" s="202" t="s">
        <v>420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P105+P145+P185+P304</f>
        <v>0</v>
      </c>
      <c r="Q104" s="207"/>
      <c r="R104" s="208">
        <f>R105+R145+R185+R304</f>
        <v>0.1356</v>
      </c>
      <c r="S104" s="207"/>
      <c r="T104" s="209">
        <f>T105+T145+T185+T304</f>
        <v>0.13089999999999999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70</v>
      </c>
      <c r="AU104" s="211" t="s">
        <v>71</v>
      </c>
      <c r="AY104" s="210" t="s">
        <v>192</v>
      </c>
      <c r="BK104" s="212">
        <f>BK105+BK145+BK185+BK304</f>
        <v>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859</v>
      </c>
      <c r="F105" s="213" t="s">
        <v>860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SUM(P106:P144)</f>
        <v>0</v>
      </c>
      <c r="Q105" s="207"/>
      <c r="R105" s="208">
        <f>SUM(R106:R144)</f>
        <v>0.0070899999999999999</v>
      </c>
      <c r="S105" s="207"/>
      <c r="T105" s="209">
        <f>SUM(T106:T144)</f>
        <v>0.01038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84</v>
      </c>
      <c r="AT105" s="211" t="s">
        <v>70</v>
      </c>
      <c r="AU105" s="211" t="s">
        <v>78</v>
      </c>
      <c r="AY105" s="210" t="s">
        <v>192</v>
      </c>
      <c r="BK105" s="212">
        <f>SUM(BK106:BK144)</f>
        <v>0</v>
      </c>
    </row>
    <row r="106" s="2" customFormat="1" ht="16.5" customHeight="1">
      <c r="A106" s="41"/>
      <c r="B106" s="42"/>
      <c r="C106" s="215" t="s">
        <v>78</v>
      </c>
      <c r="D106" s="215" t="s">
        <v>195</v>
      </c>
      <c r="E106" s="216" t="s">
        <v>861</v>
      </c>
      <c r="F106" s="217" t="s">
        <v>862</v>
      </c>
      <c r="G106" s="218" t="s">
        <v>214</v>
      </c>
      <c r="H106" s="219">
        <v>4</v>
      </c>
      <c r="I106" s="220"/>
      <c r="J106" s="221">
        <f>ROUND(I106*H106,2)</f>
        <v>0</v>
      </c>
      <c r="K106" s="217" t="s">
        <v>199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0.0020999999999999999</v>
      </c>
      <c r="T106" s="225">
        <f>S106*H106</f>
        <v>0.0083999999999999995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321</v>
      </c>
      <c r="AT106" s="226" t="s">
        <v>195</v>
      </c>
      <c r="AU106" s="226" t="s">
        <v>84</v>
      </c>
      <c r="AY106" s="20" t="s">
        <v>192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321</v>
      </c>
      <c r="BM106" s="226" t="s">
        <v>863</v>
      </c>
    </row>
    <row r="107" s="2" customFormat="1">
      <c r="A107" s="41"/>
      <c r="B107" s="42"/>
      <c r="C107" s="43"/>
      <c r="D107" s="228" t="s">
        <v>202</v>
      </c>
      <c r="E107" s="43"/>
      <c r="F107" s="229" t="s">
        <v>864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202</v>
      </c>
      <c r="AU107" s="20" t="s">
        <v>84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865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84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866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84</v>
      </c>
      <c r="G111" s="245"/>
      <c r="H111" s="248">
        <v>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15" t="s">
        <v>84</v>
      </c>
      <c r="D113" s="215" t="s">
        <v>195</v>
      </c>
      <c r="E113" s="216" t="s">
        <v>867</v>
      </c>
      <c r="F113" s="217" t="s">
        <v>868</v>
      </c>
      <c r="G113" s="218" t="s">
        <v>214</v>
      </c>
      <c r="H113" s="219">
        <v>1</v>
      </c>
      <c r="I113" s="220"/>
      <c r="J113" s="221">
        <f>ROUND(I113*H113,2)</f>
        <v>0</v>
      </c>
      <c r="K113" s="217" t="s">
        <v>199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0.00198</v>
      </c>
      <c r="T113" s="225">
        <f>S113*H113</f>
        <v>0.00198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321</v>
      </c>
      <c r="AT113" s="226" t="s">
        <v>195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321</v>
      </c>
      <c r="BM113" s="226" t="s">
        <v>869</v>
      </c>
    </row>
    <row r="114" s="2" customFormat="1">
      <c r="A114" s="41"/>
      <c r="B114" s="42"/>
      <c r="C114" s="43"/>
      <c r="D114" s="228" t="s">
        <v>202</v>
      </c>
      <c r="E114" s="43"/>
      <c r="F114" s="229" t="s">
        <v>870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84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871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78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15" t="s">
        <v>193</v>
      </c>
      <c r="D118" s="215" t="s">
        <v>195</v>
      </c>
      <c r="E118" s="216" t="s">
        <v>872</v>
      </c>
      <c r="F118" s="217" t="s">
        <v>873</v>
      </c>
      <c r="G118" s="218" t="s">
        <v>198</v>
      </c>
      <c r="H118" s="219">
        <v>2</v>
      </c>
      <c r="I118" s="220"/>
      <c r="J118" s="221">
        <f>ROUND(I118*H118,2)</f>
        <v>0</v>
      </c>
      <c r="K118" s="217" t="s">
        <v>199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0.001</v>
      </c>
      <c r="R118" s="224">
        <f>Q118*H118</f>
        <v>0.002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321</v>
      </c>
      <c r="AT118" s="226" t="s">
        <v>195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874</v>
      </c>
    </row>
    <row r="119" s="2" customFormat="1">
      <c r="A119" s="41"/>
      <c r="B119" s="42"/>
      <c r="C119" s="43"/>
      <c r="D119" s="228" t="s">
        <v>202</v>
      </c>
      <c r="E119" s="43"/>
      <c r="F119" s="229" t="s">
        <v>875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202</v>
      </c>
      <c r="AU119" s="20" t="s">
        <v>84</v>
      </c>
    </row>
    <row r="120" s="14" customFormat="1">
      <c r="A120" s="14"/>
      <c r="B120" s="244"/>
      <c r="C120" s="245"/>
      <c r="D120" s="235" t="s">
        <v>204</v>
      </c>
      <c r="E120" s="246" t="s">
        <v>19</v>
      </c>
      <c r="F120" s="247" t="s">
        <v>84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204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192</v>
      </c>
    </row>
    <row r="121" s="15" customFormat="1">
      <c r="A121" s="15"/>
      <c r="B121" s="255"/>
      <c r="C121" s="256"/>
      <c r="D121" s="235" t="s">
        <v>204</v>
      </c>
      <c r="E121" s="257" t="s">
        <v>19</v>
      </c>
      <c r="F121" s="258" t="s">
        <v>210</v>
      </c>
      <c r="G121" s="256"/>
      <c r="H121" s="259">
        <v>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204</v>
      </c>
      <c r="AU121" s="265" t="s">
        <v>84</v>
      </c>
      <c r="AV121" s="15" t="s">
        <v>200</v>
      </c>
      <c r="AW121" s="15" t="s">
        <v>33</v>
      </c>
      <c r="AX121" s="15" t="s">
        <v>78</v>
      </c>
      <c r="AY121" s="265" t="s">
        <v>192</v>
      </c>
    </row>
    <row r="122" s="2" customFormat="1" ht="16.5" customHeight="1">
      <c r="A122" s="41"/>
      <c r="B122" s="42"/>
      <c r="C122" s="215" t="s">
        <v>200</v>
      </c>
      <c r="D122" s="215" t="s">
        <v>195</v>
      </c>
      <c r="E122" s="216" t="s">
        <v>876</v>
      </c>
      <c r="F122" s="217" t="s">
        <v>877</v>
      </c>
      <c r="G122" s="218" t="s">
        <v>214</v>
      </c>
      <c r="H122" s="219">
        <v>4</v>
      </c>
      <c r="I122" s="220"/>
      <c r="J122" s="221">
        <f>ROUND(I122*H122,2)</f>
        <v>0</v>
      </c>
      <c r="K122" s="217" t="s">
        <v>199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0.00042999999999999999</v>
      </c>
      <c r="R122" s="224">
        <f>Q122*H122</f>
        <v>0.00172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321</v>
      </c>
      <c r="AT122" s="226" t="s">
        <v>195</v>
      </c>
      <c r="AU122" s="226" t="s">
        <v>84</v>
      </c>
      <c r="AY122" s="20" t="s">
        <v>192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321</v>
      </c>
      <c r="BM122" s="226" t="s">
        <v>878</v>
      </c>
    </row>
    <row r="123" s="2" customFormat="1">
      <c r="A123" s="41"/>
      <c r="B123" s="42"/>
      <c r="C123" s="43"/>
      <c r="D123" s="228" t="s">
        <v>202</v>
      </c>
      <c r="E123" s="43"/>
      <c r="F123" s="229" t="s">
        <v>879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84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200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2" customFormat="1" ht="16.5" customHeight="1">
      <c r="A126" s="41"/>
      <c r="B126" s="42"/>
      <c r="C126" s="215" t="s">
        <v>232</v>
      </c>
      <c r="D126" s="215" t="s">
        <v>195</v>
      </c>
      <c r="E126" s="216" t="s">
        <v>880</v>
      </c>
      <c r="F126" s="217" t="s">
        <v>881</v>
      </c>
      <c r="G126" s="218" t="s">
        <v>214</v>
      </c>
      <c r="H126" s="219">
        <v>3</v>
      </c>
      <c r="I126" s="220"/>
      <c r="J126" s="221">
        <f>ROUND(I126*H126,2)</f>
        <v>0</v>
      </c>
      <c r="K126" s="217" t="s">
        <v>199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0.00050000000000000001</v>
      </c>
      <c r="R126" s="224">
        <f>Q126*H126</f>
        <v>0.0015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321</v>
      </c>
      <c r="AT126" s="226" t="s">
        <v>195</v>
      </c>
      <c r="AU126" s="226" t="s">
        <v>84</v>
      </c>
      <c r="AY126" s="20" t="s">
        <v>192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321</v>
      </c>
      <c r="BM126" s="226" t="s">
        <v>882</v>
      </c>
    </row>
    <row r="127" s="2" customFormat="1">
      <c r="A127" s="41"/>
      <c r="B127" s="42"/>
      <c r="C127" s="43"/>
      <c r="D127" s="228" t="s">
        <v>202</v>
      </c>
      <c r="E127" s="43"/>
      <c r="F127" s="229" t="s">
        <v>883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84</v>
      </c>
    </row>
    <row r="128" s="14" customFormat="1">
      <c r="A128" s="14"/>
      <c r="B128" s="244"/>
      <c r="C128" s="245"/>
      <c r="D128" s="235" t="s">
        <v>204</v>
      </c>
      <c r="E128" s="246" t="s">
        <v>19</v>
      </c>
      <c r="F128" s="247" t="s">
        <v>193</v>
      </c>
      <c r="G128" s="245"/>
      <c r="H128" s="248">
        <v>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204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192</v>
      </c>
    </row>
    <row r="129" s="15" customFormat="1">
      <c r="A129" s="15"/>
      <c r="B129" s="255"/>
      <c r="C129" s="256"/>
      <c r="D129" s="235" t="s">
        <v>204</v>
      </c>
      <c r="E129" s="257" t="s">
        <v>19</v>
      </c>
      <c r="F129" s="258" t="s">
        <v>210</v>
      </c>
      <c r="G129" s="256"/>
      <c r="H129" s="259">
        <v>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204</v>
      </c>
      <c r="AU129" s="265" t="s">
        <v>84</v>
      </c>
      <c r="AV129" s="15" t="s">
        <v>200</v>
      </c>
      <c r="AW129" s="15" t="s">
        <v>33</v>
      </c>
      <c r="AX129" s="15" t="s">
        <v>78</v>
      </c>
      <c r="AY129" s="265" t="s">
        <v>192</v>
      </c>
    </row>
    <row r="130" s="2" customFormat="1" ht="16.5" customHeight="1">
      <c r="A130" s="41"/>
      <c r="B130" s="42"/>
      <c r="C130" s="215" t="s">
        <v>236</v>
      </c>
      <c r="D130" s="215" t="s">
        <v>195</v>
      </c>
      <c r="E130" s="216" t="s">
        <v>884</v>
      </c>
      <c r="F130" s="217" t="s">
        <v>885</v>
      </c>
      <c r="G130" s="218" t="s">
        <v>214</v>
      </c>
      <c r="H130" s="219">
        <v>1</v>
      </c>
      <c r="I130" s="220"/>
      <c r="J130" s="221">
        <f>ROUND(I130*H130,2)</f>
        <v>0</v>
      </c>
      <c r="K130" s="217" t="s">
        <v>199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0.0015299999999999999</v>
      </c>
      <c r="R130" s="224">
        <f>Q130*H130</f>
        <v>0.0015299999999999999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321</v>
      </c>
      <c r="AT130" s="226" t="s">
        <v>195</v>
      </c>
      <c r="AU130" s="226" t="s">
        <v>84</v>
      </c>
      <c r="AY130" s="20" t="s">
        <v>192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321</v>
      </c>
      <c r="BM130" s="226" t="s">
        <v>886</v>
      </c>
    </row>
    <row r="131" s="2" customFormat="1">
      <c r="A131" s="41"/>
      <c r="B131" s="42"/>
      <c r="C131" s="43"/>
      <c r="D131" s="228" t="s">
        <v>202</v>
      </c>
      <c r="E131" s="43"/>
      <c r="F131" s="229" t="s">
        <v>887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84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15" t="s">
        <v>250</v>
      </c>
      <c r="D134" s="215" t="s">
        <v>195</v>
      </c>
      <c r="E134" s="216" t="s">
        <v>888</v>
      </c>
      <c r="F134" s="217" t="s">
        <v>889</v>
      </c>
      <c r="G134" s="218" t="s">
        <v>198</v>
      </c>
      <c r="H134" s="219">
        <v>1</v>
      </c>
      <c r="I134" s="220"/>
      <c r="J134" s="221">
        <f>ROUND(I134*H134,2)</f>
        <v>0</v>
      </c>
      <c r="K134" s="217" t="s">
        <v>199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0.00034000000000000002</v>
      </c>
      <c r="R134" s="224">
        <f>Q134*H134</f>
        <v>0.00034000000000000002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321</v>
      </c>
      <c r="AT134" s="226" t="s">
        <v>195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890</v>
      </c>
    </row>
    <row r="135" s="2" customFormat="1">
      <c r="A135" s="41"/>
      <c r="B135" s="42"/>
      <c r="C135" s="43"/>
      <c r="D135" s="228" t="s">
        <v>202</v>
      </c>
      <c r="E135" s="43"/>
      <c r="F135" s="229" t="s">
        <v>891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202</v>
      </c>
      <c r="AU135" s="20" t="s">
        <v>84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892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4" customFormat="1">
      <c r="A137" s="14"/>
      <c r="B137" s="244"/>
      <c r="C137" s="245"/>
      <c r="D137" s="235" t="s">
        <v>204</v>
      </c>
      <c r="E137" s="246" t="s">
        <v>19</v>
      </c>
      <c r="F137" s="247" t="s">
        <v>78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204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192</v>
      </c>
    </row>
    <row r="138" s="15" customFormat="1">
      <c r="A138" s="15"/>
      <c r="B138" s="255"/>
      <c r="C138" s="256"/>
      <c r="D138" s="235" t="s">
        <v>204</v>
      </c>
      <c r="E138" s="257" t="s">
        <v>19</v>
      </c>
      <c r="F138" s="258" t="s">
        <v>210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204</v>
      </c>
      <c r="AU138" s="265" t="s">
        <v>84</v>
      </c>
      <c r="AV138" s="15" t="s">
        <v>200</v>
      </c>
      <c r="AW138" s="15" t="s">
        <v>33</v>
      </c>
      <c r="AX138" s="15" t="s">
        <v>78</v>
      </c>
      <c r="AY138" s="265" t="s">
        <v>192</v>
      </c>
    </row>
    <row r="139" s="2" customFormat="1" ht="16.5" customHeight="1">
      <c r="A139" s="41"/>
      <c r="B139" s="42"/>
      <c r="C139" s="215" t="s">
        <v>215</v>
      </c>
      <c r="D139" s="215" t="s">
        <v>195</v>
      </c>
      <c r="E139" s="216" t="s">
        <v>893</v>
      </c>
      <c r="F139" s="217" t="s">
        <v>894</v>
      </c>
      <c r="G139" s="218" t="s">
        <v>214</v>
      </c>
      <c r="H139" s="219">
        <v>8</v>
      </c>
      <c r="I139" s="220"/>
      <c r="J139" s="221">
        <f>ROUND(I139*H139,2)</f>
        <v>0</v>
      </c>
      <c r="K139" s="217" t="s">
        <v>199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321</v>
      </c>
      <c r="AT139" s="226" t="s">
        <v>195</v>
      </c>
      <c r="AU139" s="226" t="s">
        <v>84</v>
      </c>
      <c r="AY139" s="20" t="s">
        <v>192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321</v>
      </c>
      <c r="BM139" s="226" t="s">
        <v>895</v>
      </c>
    </row>
    <row r="140" s="2" customFormat="1">
      <c r="A140" s="41"/>
      <c r="B140" s="42"/>
      <c r="C140" s="43"/>
      <c r="D140" s="228" t="s">
        <v>202</v>
      </c>
      <c r="E140" s="43"/>
      <c r="F140" s="229" t="s">
        <v>896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84</v>
      </c>
    </row>
    <row r="141" s="14" customFormat="1">
      <c r="A141" s="14"/>
      <c r="B141" s="244"/>
      <c r="C141" s="245"/>
      <c r="D141" s="235" t="s">
        <v>204</v>
      </c>
      <c r="E141" s="246" t="s">
        <v>19</v>
      </c>
      <c r="F141" s="247" t="s">
        <v>215</v>
      </c>
      <c r="G141" s="245"/>
      <c r="H141" s="248">
        <v>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204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192</v>
      </c>
    </row>
    <row r="142" s="15" customFormat="1">
      <c r="A142" s="15"/>
      <c r="B142" s="255"/>
      <c r="C142" s="256"/>
      <c r="D142" s="235" t="s">
        <v>204</v>
      </c>
      <c r="E142" s="257" t="s">
        <v>19</v>
      </c>
      <c r="F142" s="258" t="s">
        <v>210</v>
      </c>
      <c r="G142" s="256"/>
      <c r="H142" s="259">
        <v>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204</v>
      </c>
      <c r="AU142" s="265" t="s">
        <v>84</v>
      </c>
      <c r="AV142" s="15" t="s">
        <v>200</v>
      </c>
      <c r="AW142" s="15" t="s">
        <v>33</v>
      </c>
      <c r="AX142" s="15" t="s">
        <v>78</v>
      </c>
      <c r="AY142" s="265" t="s">
        <v>192</v>
      </c>
    </row>
    <row r="143" s="2" customFormat="1" ht="24.15" customHeight="1">
      <c r="A143" s="41"/>
      <c r="B143" s="42"/>
      <c r="C143" s="215" t="s">
        <v>263</v>
      </c>
      <c r="D143" s="215" t="s">
        <v>195</v>
      </c>
      <c r="E143" s="216" t="s">
        <v>897</v>
      </c>
      <c r="F143" s="217" t="s">
        <v>898</v>
      </c>
      <c r="G143" s="218" t="s">
        <v>226</v>
      </c>
      <c r="H143" s="219">
        <v>0.0070000000000000001</v>
      </c>
      <c r="I143" s="220"/>
      <c r="J143" s="221">
        <f>ROUND(I143*H143,2)</f>
        <v>0</v>
      </c>
      <c r="K143" s="217" t="s">
        <v>199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321</v>
      </c>
      <c r="AT143" s="226" t="s">
        <v>195</v>
      </c>
      <c r="AU143" s="226" t="s">
        <v>84</v>
      </c>
      <c r="AY143" s="20" t="s">
        <v>192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321</v>
      </c>
      <c r="BM143" s="226" t="s">
        <v>899</v>
      </c>
    </row>
    <row r="144" s="2" customFormat="1">
      <c r="A144" s="41"/>
      <c r="B144" s="42"/>
      <c r="C144" s="43"/>
      <c r="D144" s="228" t="s">
        <v>202</v>
      </c>
      <c r="E144" s="43"/>
      <c r="F144" s="229" t="s">
        <v>900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202</v>
      </c>
      <c r="AU144" s="20" t="s">
        <v>84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901</v>
      </c>
      <c r="F145" s="213" t="s">
        <v>902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SUM(P146:P184)</f>
        <v>0</v>
      </c>
      <c r="Q145" s="207"/>
      <c r="R145" s="208">
        <f>SUM(R146:R184)</f>
        <v>0.01252</v>
      </c>
      <c r="S145" s="207"/>
      <c r="T145" s="209">
        <f>SUM(T146:T184)</f>
        <v>0.01704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70</v>
      </c>
      <c r="AU145" s="211" t="s">
        <v>78</v>
      </c>
      <c r="AY145" s="210" t="s">
        <v>192</v>
      </c>
      <c r="BK145" s="212">
        <f>SUM(BK146:BK184)</f>
        <v>0</v>
      </c>
    </row>
    <row r="146" s="2" customFormat="1" ht="16.5" customHeight="1">
      <c r="A146" s="41"/>
      <c r="B146" s="42"/>
      <c r="C146" s="215" t="s">
        <v>270</v>
      </c>
      <c r="D146" s="215" t="s">
        <v>195</v>
      </c>
      <c r="E146" s="216" t="s">
        <v>903</v>
      </c>
      <c r="F146" s="217" t="s">
        <v>904</v>
      </c>
      <c r="G146" s="218" t="s">
        <v>214</v>
      </c>
      <c r="H146" s="219">
        <v>8</v>
      </c>
      <c r="I146" s="220"/>
      <c r="J146" s="221">
        <f>ROUND(I146*H146,2)</f>
        <v>0</v>
      </c>
      <c r="K146" s="217" t="s">
        <v>199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0.0021299999999999999</v>
      </c>
      <c r="T146" s="225">
        <f>S146*H146</f>
        <v>0.01704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321</v>
      </c>
      <c r="AT146" s="226" t="s">
        <v>195</v>
      </c>
      <c r="AU146" s="226" t="s">
        <v>84</v>
      </c>
      <c r="AY146" s="20" t="s">
        <v>192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321</v>
      </c>
      <c r="BM146" s="226" t="s">
        <v>905</v>
      </c>
    </row>
    <row r="147" s="2" customFormat="1">
      <c r="A147" s="41"/>
      <c r="B147" s="42"/>
      <c r="C147" s="43"/>
      <c r="D147" s="228" t="s">
        <v>202</v>
      </c>
      <c r="E147" s="43"/>
      <c r="F147" s="229" t="s">
        <v>906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202</v>
      </c>
      <c r="AU147" s="20" t="s">
        <v>84</v>
      </c>
    </row>
    <row r="148" s="14" customFormat="1">
      <c r="A148" s="14"/>
      <c r="B148" s="244"/>
      <c r="C148" s="245"/>
      <c r="D148" s="235" t="s">
        <v>204</v>
      </c>
      <c r="E148" s="246" t="s">
        <v>19</v>
      </c>
      <c r="F148" s="247" t="s">
        <v>215</v>
      </c>
      <c r="G148" s="245"/>
      <c r="H148" s="248">
        <v>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204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192</v>
      </c>
    </row>
    <row r="149" s="15" customFormat="1">
      <c r="A149" s="15"/>
      <c r="B149" s="255"/>
      <c r="C149" s="256"/>
      <c r="D149" s="235" t="s">
        <v>204</v>
      </c>
      <c r="E149" s="257" t="s">
        <v>19</v>
      </c>
      <c r="F149" s="258" t="s">
        <v>210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204</v>
      </c>
      <c r="AU149" s="265" t="s">
        <v>84</v>
      </c>
      <c r="AV149" s="15" t="s">
        <v>200</v>
      </c>
      <c r="AW149" s="15" t="s">
        <v>33</v>
      </c>
      <c r="AX149" s="15" t="s">
        <v>78</v>
      </c>
      <c r="AY149" s="265" t="s">
        <v>192</v>
      </c>
    </row>
    <row r="150" s="2" customFormat="1" ht="21.75" customHeight="1">
      <c r="A150" s="41"/>
      <c r="B150" s="42"/>
      <c r="C150" s="215" t="s">
        <v>275</v>
      </c>
      <c r="D150" s="215" t="s">
        <v>195</v>
      </c>
      <c r="E150" s="216" t="s">
        <v>907</v>
      </c>
      <c r="F150" s="217" t="s">
        <v>908</v>
      </c>
      <c r="G150" s="218" t="s">
        <v>198</v>
      </c>
      <c r="H150" s="219">
        <v>2</v>
      </c>
      <c r="I150" s="220"/>
      <c r="J150" s="221">
        <f>ROUND(I150*H150,2)</f>
        <v>0</v>
      </c>
      <c r="K150" s="217" t="s">
        <v>199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0.00042999999999999999</v>
      </c>
      <c r="R150" s="224">
        <f>Q150*H150</f>
        <v>0.00085999999999999998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321</v>
      </c>
      <c r="AT150" s="226" t="s">
        <v>195</v>
      </c>
      <c r="AU150" s="226" t="s">
        <v>84</v>
      </c>
      <c r="AY150" s="20" t="s">
        <v>192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321</v>
      </c>
      <c r="BM150" s="226" t="s">
        <v>909</v>
      </c>
    </row>
    <row r="151" s="2" customFormat="1">
      <c r="A151" s="41"/>
      <c r="B151" s="42"/>
      <c r="C151" s="43"/>
      <c r="D151" s="228" t="s">
        <v>202</v>
      </c>
      <c r="E151" s="43"/>
      <c r="F151" s="229" t="s">
        <v>910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202</v>
      </c>
      <c r="AU151" s="20" t="s">
        <v>84</v>
      </c>
    </row>
    <row r="152" s="13" customFormat="1">
      <c r="A152" s="13"/>
      <c r="B152" s="233"/>
      <c r="C152" s="234"/>
      <c r="D152" s="235" t="s">
        <v>204</v>
      </c>
      <c r="E152" s="236" t="s">
        <v>19</v>
      </c>
      <c r="F152" s="237" t="s">
        <v>911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204</v>
      </c>
      <c r="AU152" s="243" t="s">
        <v>84</v>
      </c>
      <c r="AV152" s="13" t="s">
        <v>78</v>
      </c>
      <c r="AW152" s="13" t="s">
        <v>33</v>
      </c>
      <c r="AX152" s="13" t="s">
        <v>71</v>
      </c>
      <c r="AY152" s="243" t="s">
        <v>192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2" customFormat="1" ht="21.75" customHeight="1">
      <c r="A155" s="41"/>
      <c r="B155" s="42"/>
      <c r="C155" s="215" t="s">
        <v>8</v>
      </c>
      <c r="D155" s="215" t="s">
        <v>195</v>
      </c>
      <c r="E155" s="216" t="s">
        <v>912</v>
      </c>
      <c r="F155" s="217" t="s">
        <v>913</v>
      </c>
      <c r="G155" s="218" t="s">
        <v>214</v>
      </c>
      <c r="H155" s="219">
        <v>10</v>
      </c>
      <c r="I155" s="220"/>
      <c r="J155" s="221">
        <f>ROUND(I155*H155,2)</f>
        <v>0</v>
      </c>
      <c r="K155" s="217" t="s">
        <v>199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0.00075000000000000002</v>
      </c>
      <c r="R155" s="224">
        <f>Q155*H155</f>
        <v>0.0074999999999999997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321</v>
      </c>
      <c r="AT155" s="226" t="s">
        <v>195</v>
      </c>
      <c r="AU155" s="226" t="s">
        <v>84</v>
      </c>
      <c r="AY155" s="20" t="s">
        <v>192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321</v>
      </c>
      <c r="BM155" s="226" t="s">
        <v>914</v>
      </c>
    </row>
    <row r="156" s="2" customFormat="1">
      <c r="A156" s="41"/>
      <c r="B156" s="42"/>
      <c r="C156" s="43"/>
      <c r="D156" s="228" t="s">
        <v>202</v>
      </c>
      <c r="E156" s="43"/>
      <c r="F156" s="229" t="s">
        <v>915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202</v>
      </c>
      <c r="AU156" s="20" t="s">
        <v>84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270</v>
      </c>
      <c r="G157" s="245"/>
      <c r="H157" s="248">
        <v>10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10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2" customFormat="1" ht="33" customHeight="1">
      <c r="A159" s="41"/>
      <c r="B159" s="42"/>
      <c r="C159" s="215" t="s">
        <v>300</v>
      </c>
      <c r="D159" s="215" t="s">
        <v>195</v>
      </c>
      <c r="E159" s="216" t="s">
        <v>916</v>
      </c>
      <c r="F159" s="217" t="s">
        <v>917</v>
      </c>
      <c r="G159" s="218" t="s">
        <v>214</v>
      </c>
      <c r="H159" s="219">
        <v>10</v>
      </c>
      <c r="I159" s="220"/>
      <c r="J159" s="221">
        <f>ROUND(I159*H159,2)</f>
        <v>0</v>
      </c>
      <c r="K159" s="217" t="s">
        <v>199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0.00011</v>
      </c>
      <c r="R159" s="224">
        <f>Q159*H159</f>
        <v>0.0011000000000000001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321</v>
      </c>
      <c r="AT159" s="226" t="s">
        <v>195</v>
      </c>
      <c r="AU159" s="226" t="s">
        <v>84</v>
      </c>
      <c r="AY159" s="20" t="s">
        <v>192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321</v>
      </c>
      <c r="BM159" s="226" t="s">
        <v>918</v>
      </c>
    </row>
    <row r="160" s="2" customFormat="1">
      <c r="A160" s="41"/>
      <c r="B160" s="42"/>
      <c r="C160" s="43"/>
      <c r="D160" s="228" t="s">
        <v>202</v>
      </c>
      <c r="E160" s="43"/>
      <c r="F160" s="229" t="s">
        <v>919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202</v>
      </c>
      <c r="AU160" s="20" t="s">
        <v>84</v>
      </c>
    </row>
    <row r="161" s="14" customFormat="1">
      <c r="A161" s="14"/>
      <c r="B161" s="244"/>
      <c r="C161" s="245"/>
      <c r="D161" s="235" t="s">
        <v>204</v>
      </c>
      <c r="E161" s="246" t="s">
        <v>19</v>
      </c>
      <c r="F161" s="247" t="s">
        <v>270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204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192</v>
      </c>
    </row>
    <row r="162" s="15" customFormat="1">
      <c r="A162" s="15"/>
      <c r="B162" s="255"/>
      <c r="C162" s="256"/>
      <c r="D162" s="235" t="s">
        <v>204</v>
      </c>
      <c r="E162" s="257" t="s">
        <v>19</v>
      </c>
      <c r="F162" s="258" t="s">
        <v>210</v>
      </c>
      <c r="G162" s="256"/>
      <c r="H162" s="259">
        <v>10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204</v>
      </c>
      <c r="AU162" s="265" t="s">
        <v>84</v>
      </c>
      <c r="AV162" s="15" t="s">
        <v>200</v>
      </c>
      <c r="AW162" s="15" t="s">
        <v>33</v>
      </c>
      <c r="AX162" s="15" t="s">
        <v>78</v>
      </c>
      <c r="AY162" s="265" t="s">
        <v>192</v>
      </c>
    </row>
    <row r="163" s="2" customFormat="1" ht="21.75" customHeight="1">
      <c r="A163" s="41"/>
      <c r="B163" s="42"/>
      <c r="C163" s="215" t="s">
        <v>305</v>
      </c>
      <c r="D163" s="215" t="s">
        <v>195</v>
      </c>
      <c r="E163" s="216" t="s">
        <v>920</v>
      </c>
      <c r="F163" s="217" t="s">
        <v>921</v>
      </c>
      <c r="G163" s="218" t="s">
        <v>198</v>
      </c>
      <c r="H163" s="219">
        <v>1</v>
      </c>
      <c r="I163" s="220"/>
      <c r="J163" s="221">
        <f>ROUND(I163*H163,2)</f>
        <v>0</v>
      </c>
      <c r="K163" s="217" t="s">
        <v>199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321</v>
      </c>
      <c r="AT163" s="226" t="s">
        <v>195</v>
      </c>
      <c r="AU163" s="226" t="s">
        <v>84</v>
      </c>
      <c r="AY163" s="20" t="s">
        <v>192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321</v>
      </c>
      <c r="BM163" s="226" t="s">
        <v>922</v>
      </c>
    </row>
    <row r="164" s="2" customFormat="1">
      <c r="A164" s="41"/>
      <c r="B164" s="42"/>
      <c r="C164" s="43"/>
      <c r="D164" s="228" t="s">
        <v>202</v>
      </c>
      <c r="E164" s="43"/>
      <c r="F164" s="229" t="s">
        <v>923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202</v>
      </c>
      <c r="AU164" s="20" t="s">
        <v>84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16.5" customHeight="1">
      <c r="A167" s="41"/>
      <c r="B167" s="42"/>
      <c r="C167" s="215" t="s">
        <v>310</v>
      </c>
      <c r="D167" s="215" t="s">
        <v>195</v>
      </c>
      <c r="E167" s="216" t="s">
        <v>924</v>
      </c>
      <c r="F167" s="217" t="s">
        <v>925</v>
      </c>
      <c r="G167" s="218" t="s">
        <v>198</v>
      </c>
      <c r="H167" s="219">
        <v>8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0.00017000000000000001</v>
      </c>
      <c r="R167" s="224">
        <f>Q167*H167</f>
        <v>0.0013600000000000001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926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927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215</v>
      </c>
      <c r="G169" s="245"/>
      <c r="H169" s="248">
        <v>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321</v>
      </c>
      <c r="D171" s="215" t="s">
        <v>195</v>
      </c>
      <c r="E171" s="216" t="s">
        <v>928</v>
      </c>
      <c r="F171" s="217" t="s">
        <v>929</v>
      </c>
      <c r="G171" s="218" t="s">
        <v>198</v>
      </c>
      <c r="H171" s="219">
        <v>4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0.00035</v>
      </c>
      <c r="R171" s="224">
        <f>Q171*H171</f>
        <v>0.0014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321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930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931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4" customFormat="1">
      <c r="A173" s="14"/>
      <c r="B173" s="244"/>
      <c r="C173" s="245"/>
      <c r="D173" s="235" t="s">
        <v>204</v>
      </c>
      <c r="E173" s="246" t="s">
        <v>19</v>
      </c>
      <c r="F173" s="247" t="s">
        <v>200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204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192</v>
      </c>
    </row>
    <row r="174" s="15" customFormat="1">
      <c r="A174" s="15"/>
      <c r="B174" s="255"/>
      <c r="C174" s="256"/>
      <c r="D174" s="235" t="s">
        <v>204</v>
      </c>
      <c r="E174" s="257" t="s">
        <v>19</v>
      </c>
      <c r="F174" s="258" t="s">
        <v>210</v>
      </c>
      <c r="G174" s="256"/>
      <c r="H174" s="259">
        <v>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204</v>
      </c>
      <c r="AU174" s="265" t="s">
        <v>84</v>
      </c>
      <c r="AV174" s="15" t="s">
        <v>200</v>
      </c>
      <c r="AW174" s="15" t="s">
        <v>33</v>
      </c>
      <c r="AX174" s="15" t="s">
        <v>78</v>
      </c>
      <c r="AY174" s="265" t="s">
        <v>192</v>
      </c>
    </row>
    <row r="175" s="2" customFormat="1" ht="21.75" customHeight="1">
      <c r="A175" s="41"/>
      <c r="B175" s="42"/>
      <c r="C175" s="215" t="s">
        <v>333</v>
      </c>
      <c r="D175" s="215" t="s">
        <v>195</v>
      </c>
      <c r="E175" s="216" t="s">
        <v>932</v>
      </c>
      <c r="F175" s="217" t="s">
        <v>933</v>
      </c>
      <c r="G175" s="218" t="s">
        <v>214</v>
      </c>
      <c r="H175" s="219">
        <v>10</v>
      </c>
      <c r="I175" s="220"/>
      <c r="J175" s="221">
        <f>ROUND(I175*H175,2)</f>
        <v>0</v>
      </c>
      <c r="K175" s="217" t="s">
        <v>199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1.0000000000000001E-05</v>
      </c>
      <c r="R175" s="224">
        <f>Q175*H175</f>
        <v>0.00010000000000000001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321</v>
      </c>
      <c r="AT175" s="226" t="s">
        <v>195</v>
      </c>
      <c r="AU175" s="226" t="s">
        <v>84</v>
      </c>
      <c r="AY175" s="20" t="s">
        <v>192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321</v>
      </c>
      <c r="BM175" s="226" t="s">
        <v>934</v>
      </c>
    </row>
    <row r="176" s="2" customFormat="1">
      <c r="A176" s="41"/>
      <c r="B176" s="42"/>
      <c r="C176" s="43"/>
      <c r="D176" s="228" t="s">
        <v>202</v>
      </c>
      <c r="E176" s="43"/>
      <c r="F176" s="229" t="s">
        <v>935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202</v>
      </c>
      <c r="AU176" s="20" t="s">
        <v>84</v>
      </c>
    </row>
    <row r="177" s="14" customFormat="1">
      <c r="A177" s="14"/>
      <c r="B177" s="244"/>
      <c r="C177" s="245"/>
      <c r="D177" s="235" t="s">
        <v>204</v>
      </c>
      <c r="E177" s="246" t="s">
        <v>19</v>
      </c>
      <c r="F177" s="247" t="s">
        <v>270</v>
      </c>
      <c r="G177" s="245"/>
      <c r="H177" s="248">
        <v>10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204</v>
      </c>
      <c r="AU177" s="254" t="s">
        <v>84</v>
      </c>
      <c r="AV177" s="14" t="s">
        <v>84</v>
      </c>
      <c r="AW177" s="14" t="s">
        <v>33</v>
      </c>
      <c r="AX177" s="14" t="s">
        <v>71</v>
      </c>
      <c r="AY177" s="254" t="s">
        <v>192</v>
      </c>
    </row>
    <row r="178" s="15" customFormat="1">
      <c r="A178" s="15"/>
      <c r="B178" s="255"/>
      <c r="C178" s="256"/>
      <c r="D178" s="235" t="s">
        <v>204</v>
      </c>
      <c r="E178" s="257" t="s">
        <v>19</v>
      </c>
      <c r="F178" s="258" t="s">
        <v>210</v>
      </c>
      <c r="G178" s="256"/>
      <c r="H178" s="259">
        <v>10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204</v>
      </c>
      <c r="AU178" s="265" t="s">
        <v>84</v>
      </c>
      <c r="AV178" s="15" t="s">
        <v>200</v>
      </c>
      <c r="AW178" s="15" t="s">
        <v>33</v>
      </c>
      <c r="AX178" s="15" t="s">
        <v>78</v>
      </c>
      <c r="AY178" s="265" t="s">
        <v>192</v>
      </c>
    </row>
    <row r="179" s="2" customFormat="1" ht="24.15" customHeight="1">
      <c r="A179" s="41"/>
      <c r="B179" s="42"/>
      <c r="C179" s="215" t="s">
        <v>341</v>
      </c>
      <c r="D179" s="215" t="s">
        <v>195</v>
      </c>
      <c r="E179" s="216" t="s">
        <v>936</v>
      </c>
      <c r="F179" s="217" t="s">
        <v>937</v>
      </c>
      <c r="G179" s="218" t="s">
        <v>214</v>
      </c>
      <c r="H179" s="219">
        <v>10</v>
      </c>
      <c r="I179" s="220"/>
      <c r="J179" s="221">
        <f>ROUND(I179*H179,2)</f>
        <v>0</v>
      </c>
      <c r="K179" s="217" t="s">
        <v>199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2.0000000000000002E-05</v>
      </c>
      <c r="R179" s="224">
        <f>Q179*H179</f>
        <v>0.00020000000000000001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321</v>
      </c>
      <c r="AT179" s="226" t="s">
        <v>195</v>
      </c>
      <c r="AU179" s="226" t="s">
        <v>84</v>
      </c>
      <c r="AY179" s="20" t="s">
        <v>192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321</v>
      </c>
      <c r="BM179" s="226" t="s">
        <v>938</v>
      </c>
    </row>
    <row r="180" s="2" customFormat="1">
      <c r="A180" s="41"/>
      <c r="B180" s="42"/>
      <c r="C180" s="43"/>
      <c r="D180" s="228" t="s">
        <v>202</v>
      </c>
      <c r="E180" s="43"/>
      <c r="F180" s="229" t="s">
        <v>939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202</v>
      </c>
      <c r="AU180" s="20" t="s">
        <v>84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270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5" customFormat="1">
      <c r="A182" s="15"/>
      <c r="B182" s="255"/>
      <c r="C182" s="256"/>
      <c r="D182" s="235" t="s">
        <v>204</v>
      </c>
      <c r="E182" s="257" t="s">
        <v>19</v>
      </c>
      <c r="F182" s="258" t="s">
        <v>210</v>
      </c>
      <c r="G182" s="256"/>
      <c r="H182" s="259">
        <v>10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204</v>
      </c>
      <c r="AU182" s="265" t="s">
        <v>84</v>
      </c>
      <c r="AV182" s="15" t="s">
        <v>200</v>
      </c>
      <c r="AW182" s="15" t="s">
        <v>33</v>
      </c>
      <c r="AX182" s="15" t="s">
        <v>78</v>
      </c>
      <c r="AY182" s="265" t="s">
        <v>192</v>
      </c>
    </row>
    <row r="183" s="2" customFormat="1" ht="24.15" customHeight="1">
      <c r="A183" s="41"/>
      <c r="B183" s="42"/>
      <c r="C183" s="215" t="s">
        <v>346</v>
      </c>
      <c r="D183" s="215" t="s">
        <v>195</v>
      </c>
      <c r="E183" s="216" t="s">
        <v>940</v>
      </c>
      <c r="F183" s="217" t="s">
        <v>941</v>
      </c>
      <c r="G183" s="218" t="s">
        <v>226</v>
      </c>
      <c r="H183" s="219">
        <v>0.012999999999999999</v>
      </c>
      <c r="I183" s="220"/>
      <c r="J183" s="221">
        <f>ROUND(I183*H183,2)</f>
        <v>0</v>
      </c>
      <c r="K183" s="217" t="s">
        <v>199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321</v>
      </c>
      <c r="AT183" s="226" t="s">
        <v>195</v>
      </c>
      <c r="AU183" s="226" t="s">
        <v>84</v>
      </c>
      <c r="AY183" s="20" t="s">
        <v>192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321</v>
      </c>
      <c r="BM183" s="226" t="s">
        <v>942</v>
      </c>
    </row>
    <row r="184" s="2" customFormat="1">
      <c r="A184" s="41"/>
      <c r="B184" s="42"/>
      <c r="C184" s="43"/>
      <c r="D184" s="228" t="s">
        <v>202</v>
      </c>
      <c r="E184" s="43"/>
      <c r="F184" s="229" t="s">
        <v>943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202</v>
      </c>
      <c r="AU184" s="20" t="s">
        <v>84</v>
      </c>
    </row>
    <row r="185" s="12" customFormat="1" ht="22.8" customHeight="1">
      <c r="A185" s="12"/>
      <c r="B185" s="199"/>
      <c r="C185" s="200"/>
      <c r="D185" s="201" t="s">
        <v>70</v>
      </c>
      <c r="E185" s="213" t="s">
        <v>944</v>
      </c>
      <c r="F185" s="213" t="s">
        <v>945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SUM(P186:P303)</f>
        <v>0</v>
      </c>
      <c r="Q185" s="207"/>
      <c r="R185" s="208">
        <f>SUM(R186:R303)</f>
        <v>0.10556</v>
      </c>
      <c r="S185" s="207"/>
      <c r="T185" s="209">
        <f>SUM(T186:T303)</f>
        <v>0.10347999999999999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84</v>
      </c>
      <c r="AT185" s="211" t="s">
        <v>70</v>
      </c>
      <c r="AU185" s="211" t="s">
        <v>78</v>
      </c>
      <c r="AY185" s="210" t="s">
        <v>192</v>
      </c>
      <c r="BK185" s="212">
        <f>SUM(BK186:BK303)</f>
        <v>0</v>
      </c>
    </row>
    <row r="186" s="2" customFormat="1" ht="16.5" customHeight="1">
      <c r="A186" s="41"/>
      <c r="B186" s="42"/>
      <c r="C186" s="215" t="s">
        <v>350</v>
      </c>
      <c r="D186" s="215" t="s">
        <v>195</v>
      </c>
      <c r="E186" s="216" t="s">
        <v>946</v>
      </c>
      <c r="F186" s="217" t="s">
        <v>947</v>
      </c>
      <c r="G186" s="218" t="s">
        <v>821</v>
      </c>
      <c r="H186" s="219">
        <v>1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0.034200000000000001</v>
      </c>
      <c r="T186" s="225">
        <f>S186*H186</f>
        <v>0.034200000000000001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321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321</v>
      </c>
      <c r="BM186" s="226" t="s">
        <v>948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949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4" customFormat="1">
      <c r="A188" s="14"/>
      <c r="B188" s="244"/>
      <c r="C188" s="245"/>
      <c r="D188" s="235" t="s">
        <v>204</v>
      </c>
      <c r="E188" s="246" t="s">
        <v>19</v>
      </c>
      <c r="F188" s="247" t="s">
        <v>78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204</v>
      </c>
      <c r="AU188" s="254" t="s">
        <v>84</v>
      </c>
      <c r="AV188" s="14" t="s">
        <v>84</v>
      </c>
      <c r="AW188" s="14" t="s">
        <v>33</v>
      </c>
      <c r="AX188" s="14" t="s">
        <v>71</v>
      </c>
      <c r="AY188" s="254" t="s">
        <v>192</v>
      </c>
    </row>
    <row r="189" s="15" customFormat="1">
      <c r="A189" s="15"/>
      <c r="B189" s="255"/>
      <c r="C189" s="256"/>
      <c r="D189" s="235" t="s">
        <v>204</v>
      </c>
      <c r="E189" s="257" t="s">
        <v>19</v>
      </c>
      <c r="F189" s="258" t="s">
        <v>210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204</v>
      </c>
      <c r="AU189" s="265" t="s">
        <v>84</v>
      </c>
      <c r="AV189" s="15" t="s">
        <v>200</v>
      </c>
      <c r="AW189" s="15" t="s">
        <v>33</v>
      </c>
      <c r="AX189" s="15" t="s">
        <v>78</v>
      </c>
      <c r="AY189" s="265" t="s">
        <v>192</v>
      </c>
    </row>
    <row r="190" s="2" customFormat="1" ht="16.5" customHeight="1">
      <c r="A190" s="41"/>
      <c r="B190" s="42"/>
      <c r="C190" s="215" t="s">
        <v>7</v>
      </c>
      <c r="D190" s="215" t="s">
        <v>195</v>
      </c>
      <c r="E190" s="216" t="s">
        <v>950</v>
      </c>
      <c r="F190" s="217" t="s">
        <v>951</v>
      </c>
      <c r="G190" s="218" t="s">
        <v>821</v>
      </c>
      <c r="H190" s="219">
        <v>1</v>
      </c>
      <c r="I190" s="220"/>
      <c r="J190" s="221">
        <f>ROUND(I190*H190,2)</f>
        <v>0</v>
      </c>
      <c r="K190" s="217" t="s">
        <v>199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0.028719999999999999</v>
      </c>
      <c r="R190" s="224">
        <f>Q190*H190</f>
        <v>0.028719999999999999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321</v>
      </c>
      <c r="AT190" s="226" t="s">
        <v>195</v>
      </c>
      <c r="AU190" s="226" t="s">
        <v>84</v>
      </c>
      <c r="AY190" s="20" t="s">
        <v>192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321</v>
      </c>
      <c r="BM190" s="226" t="s">
        <v>952</v>
      </c>
    </row>
    <row r="191" s="2" customFormat="1">
      <c r="A191" s="41"/>
      <c r="B191" s="42"/>
      <c r="C191" s="43"/>
      <c r="D191" s="228" t="s">
        <v>202</v>
      </c>
      <c r="E191" s="43"/>
      <c r="F191" s="229" t="s">
        <v>953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202</v>
      </c>
      <c r="AU191" s="20" t="s">
        <v>84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78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5" customFormat="1">
      <c r="A193" s="15"/>
      <c r="B193" s="255"/>
      <c r="C193" s="256"/>
      <c r="D193" s="235" t="s">
        <v>204</v>
      </c>
      <c r="E193" s="257" t="s">
        <v>19</v>
      </c>
      <c r="F193" s="258" t="s">
        <v>210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204</v>
      </c>
      <c r="AU193" s="265" t="s">
        <v>84</v>
      </c>
      <c r="AV193" s="15" t="s">
        <v>200</v>
      </c>
      <c r="AW193" s="15" t="s">
        <v>33</v>
      </c>
      <c r="AX193" s="15" t="s">
        <v>78</v>
      </c>
      <c r="AY193" s="265" t="s">
        <v>192</v>
      </c>
    </row>
    <row r="194" s="2" customFormat="1" ht="16.5" customHeight="1">
      <c r="A194" s="41"/>
      <c r="B194" s="42"/>
      <c r="C194" s="215" t="s">
        <v>360</v>
      </c>
      <c r="D194" s="215" t="s">
        <v>195</v>
      </c>
      <c r="E194" s="216" t="s">
        <v>954</v>
      </c>
      <c r="F194" s="217" t="s">
        <v>955</v>
      </c>
      <c r="G194" s="218" t="s">
        <v>198</v>
      </c>
      <c r="H194" s="219">
        <v>1</v>
      </c>
      <c r="I194" s="220"/>
      <c r="J194" s="221">
        <f>ROUND(I194*H194,2)</f>
        <v>0</v>
      </c>
      <c r="K194" s="217" t="s">
        <v>199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321</v>
      </c>
      <c r="AT194" s="226" t="s">
        <v>195</v>
      </c>
      <c r="AU194" s="226" t="s">
        <v>84</v>
      </c>
      <c r="AY194" s="20" t="s">
        <v>192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321</v>
      </c>
      <c r="BM194" s="226" t="s">
        <v>956</v>
      </c>
    </row>
    <row r="195" s="2" customFormat="1">
      <c r="A195" s="41"/>
      <c r="B195" s="42"/>
      <c r="C195" s="43"/>
      <c r="D195" s="228" t="s">
        <v>202</v>
      </c>
      <c r="E195" s="43"/>
      <c r="F195" s="229" t="s">
        <v>957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84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78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5" customFormat="1">
      <c r="A197" s="15"/>
      <c r="B197" s="255"/>
      <c r="C197" s="256"/>
      <c r="D197" s="235" t="s">
        <v>204</v>
      </c>
      <c r="E197" s="257" t="s">
        <v>19</v>
      </c>
      <c r="F197" s="258" t="s">
        <v>210</v>
      </c>
      <c r="G197" s="256"/>
      <c r="H197" s="259">
        <v>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204</v>
      </c>
      <c r="AU197" s="265" t="s">
        <v>84</v>
      </c>
      <c r="AV197" s="15" t="s">
        <v>200</v>
      </c>
      <c r="AW197" s="15" t="s">
        <v>33</v>
      </c>
      <c r="AX197" s="15" t="s">
        <v>78</v>
      </c>
      <c r="AY197" s="265" t="s">
        <v>192</v>
      </c>
    </row>
    <row r="198" s="2" customFormat="1" ht="16.5" customHeight="1">
      <c r="A198" s="41"/>
      <c r="B198" s="42"/>
      <c r="C198" s="266" t="s">
        <v>366</v>
      </c>
      <c r="D198" s="266" t="s">
        <v>211</v>
      </c>
      <c r="E198" s="267" t="s">
        <v>958</v>
      </c>
      <c r="F198" s="268" t="s">
        <v>959</v>
      </c>
      <c r="G198" s="269" t="s">
        <v>198</v>
      </c>
      <c r="H198" s="270">
        <v>1</v>
      </c>
      <c r="I198" s="271"/>
      <c r="J198" s="272">
        <f>ROUND(I198*H198,2)</f>
        <v>0</v>
      </c>
      <c r="K198" s="268" t="s">
        <v>199</v>
      </c>
      <c r="L198" s="273"/>
      <c r="M198" s="274" t="s">
        <v>19</v>
      </c>
      <c r="N198" s="275" t="s">
        <v>43</v>
      </c>
      <c r="O198" s="87"/>
      <c r="P198" s="224">
        <f>O198*H198</f>
        <v>0</v>
      </c>
      <c r="Q198" s="224">
        <v>0.0012800000000000001</v>
      </c>
      <c r="R198" s="224">
        <f>Q198*H198</f>
        <v>0.0012800000000000001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423</v>
      </c>
      <c r="AT198" s="226" t="s">
        <v>211</v>
      </c>
      <c r="AU198" s="226" t="s">
        <v>84</v>
      </c>
      <c r="AY198" s="20" t="s">
        <v>192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84</v>
      </c>
      <c r="BK198" s="227">
        <f>ROUND(I198*H198,2)</f>
        <v>0</v>
      </c>
      <c r="BL198" s="20" t="s">
        <v>321</v>
      </c>
      <c r="BM198" s="226" t="s">
        <v>960</v>
      </c>
    </row>
    <row r="199" s="2" customFormat="1" ht="16.5" customHeight="1">
      <c r="A199" s="41"/>
      <c r="B199" s="42"/>
      <c r="C199" s="215" t="s">
        <v>371</v>
      </c>
      <c r="D199" s="215" t="s">
        <v>195</v>
      </c>
      <c r="E199" s="216" t="s">
        <v>961</v>
      </c>
      <c r="F199" s="217" t="s">
        <v>962</v>
      </c>
      <c r="G199" s="218" t="s">
        <v>821</v>
      </c>
      <c r="H199" s="219">
        <v>1</v>
      </c>
      <c r="I199" s="220"/>
      <c r="J199" s="221">
        <f>ROUND(I199*H199,2)</f>
        <v>0</v>
      </c>
      <c r="K199" s="217" t="s">
        <v>199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0.019460000000000002</v>
      </c>
      <c r="T199" s="225">
        <f>S199*H199</f>
        <v>0.019460000000000002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321</v>
      </c>
      <c r="AT199" s="226" t="s">
        <v>195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963</v>
      </c>
    </row>
    <row r="200" s="2" customFormat="1">
      <c r="A200" s="41"/>
      <c r="B200" s="42"/>
      <c r="C200" s="43"/>
      <c r="D200" s="228" t="s">
        <v>202</v>
      </c>
      <c r="E200" s="43"/>
      <c r="F200" s="229" t="s">
        <v>964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202</v>
      </c>
      <c r="AU200" s="20" t="s">
        <v>84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78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5" customFormat="1">
      <c r="A202" s="15"/>
      <c r="B202" s="255"/>
      <c r="C202" s="256"/>
      <c r="D202" s="235" t="s">
        <v>204</v>
      </c>
      <c r="E202" s="257" t="s">
        <v>19</v>
      </c>
      <c r="F202" s="258" t="s">
        <v>210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204</v>
      </c>
      <c r="AU202" s="265" t="s">
        <v>84</v>
      </c>
      <c r="AV202" s="15" t="s">
        <v>200</v>
      </c>
      <c r="AW202" s="15" t="s">
        <v>33</v>
      </c>
      <c r="AX202" s="15" t="s">
        <v>78</v>
      </c>
      <c r="AY202" s="265" t="s">
        <v>192</v>
      </c>
    </row>
    <row r="203" s="2" customFormat="1" ht="24.15" customHeight="1">
      <c r="A203" s="41"/>
      <c r="B203" s="42"/>
      <c r="C203" s="215" t="s">
        <v>379</v>
      </c>
      <c r="D203" s="215" t="s">
        <v>195</v>
      </c>
      <c r="E203" s="216" t="s">
        <v>965</v>
      </c>
      <c r="F203" s="217" t="s">
        <v>966</v>
      </c>
      <c r="G203" s="218" t="s">
        <v>821</v>
      </c>
      <c r="H203" s="219">
        <v>1</v>
      </c>
      <c r="I203" s="220"/>
      <c r="J203" s="221">
        <f>ROUND(I203*H203,2)</f>
        <v>0</v>
      </c>
      <c r="K203" s="217" t="s">
        <v>199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0.021229999999999999</v>
      </c>
      <c r="R203" s="224">
        <f>Q203*H203</f>
        <v>0.021229999999999999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321</v>
      </c>
      <c r="AT203" s="226" t="s">
        <v>195</v>
      </c>
      <c r="AU203" s="226" t="s">
        <v>84</v>
      </c>
      <c r="AY203" s="20" t="s">
        <v>192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321</v>
      </c>
      <c r="BM203" s="226" t="s">
        <v>967</v>
      </c>
    </row>
    <row r="204" s="2" customFormat="1">
      <c r="A204" s="41"/>
      <c r="B204" s="42"/>
      <c r="C204" s="43"/>
      <c r="D204" s="228" t="s">
        <v>202</v>
      </c>
      <c r="E204" s="43"/>
      <c r="F204" s="229" t="s">
        <v>968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202</v>
      </c>
      <c r="AU204" s="20" t="s">
        <v>84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78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5" customFormat="1">
      <c r="A206" s="15"/>
      <c r="B206" s="255"/>
      <c r="C206" s="256"/>
      <c r="D206" s="235" t="s">
        <v>204</v>
      </c>
      <c r="E206" s="257" t="s">
        <v>19</v>
      </c>
      <c r="F206" s="258" t="s">
        <v>210</v>
      </c>
      <c r="G206" s="256"/>
      <c r="H206" s="259">
        <v>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204</v>
      </c>
      <c r="AU206" s="265" t="s">
        <v>84</v>
      </c>
      <c r="AV206" s="15" t="s">
        <v>200</v>
      </c>
      <c r="AW206" s="15" t="s">
        <v>33</v>
      </c>
      <c r="AX206" s="15" t="s">
        <v>78</v>
      </c>
      <c r="AY206" s="265" t="s">
        <v>192</v>
      </c>
    </row>
    <row r="207" s="2" customFormat="1" ht="16.5" customHeight="1">
      <c r="A207" s="41"/>
      <c r="B207" s="42"/>
      <c r="C207" s="215" t="s">
        <v>384</v>
      </c>
      <c r="D207" s="215" t="s">
        <v>195</v>
      </c>
      <c r="E207" s="216" t="s">
        <v>969</v>
      </c>
      <c r="F207" s="217" t="s">
        <v>970</v>
      </c>
      <c r="G207" s="218" t="s">
        <v>821</v>
      </c>
      <c r="H207" s="219">
        <v>1</v>
      </c>
      <c r="I207" s="220"/>
      <c r="J207" s="221">
        <f>ROUND(I207*H207,2)</f>
        <v>0</v>
      </c>
      <c r="K207" s="217" t="s">
        <v>199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0.032899999999999999</v>
      </c>
      <c r="T207" s="225">
        <f>S207*H207</f>
        <v>0.032899999999999999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321</v>
      </c>
      <c r="AT207" s="226" t="s">
        <v>195</v>
      </c>
      <c r="AU207" s="226" t="s">
        <v>84</v>
      </c>
      <c r="AY207" s="20" t="s">
        <v>192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321</v>
      </c>
      <c r="BM207" s="226" t="s">
        <v>971</v>
      </c>
    </row>
    <row r="208" s="2" customFormat="1">
      <c r="A208" s="41"/>
      <c r="B208" s="42"/>
      <c r="C208" s="43"/>
      <c r="D208" s="228" t="s">
        <v>202</v>
      </c>
      <c r="E208" s="43"/>
      <c r="F208" s="229" t="s">
        <v>972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84</v>
      </c>
    </row>
    <row r="209" s="14" customFormat="1">
      <c r="A209" s="14"/>
      <c r="B209" s="244"/>
      <c r="C209" s="245"/>
      <c r="D209" s="235" t="s">
        <v>204</v>
      </c>
      <c r="E209" s="246" t="s">
        <v>19</v>
      </c>
      <c r="F209" s="247" t="s">
        <v>78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204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192</v>
      </c>
    </row>
    <row r="210" s="15" customFormat="1">
      <c r="A210" s="15"/>
      <c r="B210" s="255"/>
      <c r="C210" s="256"/>
      <c r="D210" s="235" t="s">
        <v>204</v>
      </c>
      <c r="E210" s="257" t="s">
        <v>19</v>
      </c>
      <c r="F210" s="258" t="s">
        <v>210</v>
      </c>
      <c r="G210" s="256"/>
      <c r="H210" s="259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204</v>
      </c>
      <c r="AU210" s="265" t="s">
        <v>84</v>
      </c>
      <c r="AV210" s="15" t="s">
        <v>200</v>
      </c>
      <c r="AW210" s="15" t="s">
        <v>33</v>
      </c>
      <c r="AX210" s="15" t="s">
        <v>78</v>
      </c>
      <c r="AY210" s="265" t="s">
        <v>192</v>
      </c>
    </row>
    <row r="211" s="2" customFormat="1" ht="16.5" customHeight="1">
      <c r="A211" s="41"/>
      <c r="B211" s="42"/>
      <c r="C211" s="215" t="s">
        <v>391</v>
      </c>
      <c r="D211" s="215" t="s">
        <v>195</v>
      </c>
      <c r="E211" s="216" t="s">
        <v>973</v>
      </c>
      <c r="F211" s="217" t="s">
        <v>974</v>
      </c>
      <c r="G211" s="218" t="s">
        <v>821</v>
      </c>
      <c r="H211" s="219">
        <v>1</v>
      </c>
      <c r="I211" s="220"/>
      <c r="J211" s="221">
        <f>ROUND(I211*H211,2)</f>
        <v>0</v>
      </c>
      <c r="K211" s="217" t="s">
        <v>199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0.016990000000000002</v>
      </c>
      <c r="R211" s="224">
        <f>Q211*H211</f>
        <v>0.016990000000000002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321</v>
      </c>
      <c r="AT211" s="226" t="s">
        <v>195</v>
      </c>
      <c r="AU211" s="226" t="s">
        <v>84</v>
      </c>
      <c r="AY211" s="20" t="s">
        <v>192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321</v>
      </c>
      <c r="BM211" s="226" t="s">
        <v>975</v>
      </c>
    </row>
    <row r="212" s="2" customFormat="1">
      <c r="A212" s="41"/>
      <c r="B212" s="42"/>
      <c r="C212" s="43"/>
      <c r="D212" s="228" t="s">
        <v>202</v>
      </c>
      <c r="E212" s="43"/>
      <c r="F212" s="229" t="s">
        <v>976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84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78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24.15" customHeight="1">
      <c r="A215" s="41"/>
      <c r="B215" s="42"/>
      <c r="C215" s="215" t="s">
        <v>396</v>
      </c>
      <c r="D215" s="215" t="s">
        <v>195</v>
      </c>
      <c r="E215" s="216" t="s">
        <v>977</v>
      </c>
      <c r="F215" s="217" t="s">
        <v>978</v>
      </c>
      <c r="G215" s="218" t="s">
        <v>821</v>
      </c>
      <c r="H215" s="219">
        <v>1</v>
      </c>
      <c r="I215" s="220"/>
      <c r="J215" s="221">
        <f>ROUND(I215*H215,2)</f>
        <v>0</v>
      </c>
      <c r="K215" s="217" t="s">
        <v>199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0.0201</v>
      </c>
      <c r="R215" s="224">
        <f>Q215*H215</f>
        <v>0.0201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321</v>
      </c>
      <c r="AT215" s="226" t="s">
        <v>195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979</v>
      </c>
    </row>
    <row r="216" s="2" customFormat="1">
      <c r="A216" s="41"/>
      <c r="B216" s="42"/>
      <c r="C216" s="43"/>
      <c r="D216" s="228" t="s">
        <v>202</v>
      </c>
      <c r="E216" s="43"/>
      <c r="F216" s="229" t="s">
        <v>980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202</v>
      </c>
      <c r="AU216" s="20" t="s">
        <v>84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78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5" customFormat="1">
      <c r="A218" s="15"/>
      <c r="B218" s="255"/>
      <c r="C218" s="256"/>
      <c r="D218" s="235" t="s">
        <v>204</v>
      </c>
      <c r="E218" s="257" t="s">
        <v>19</v>
      </c>
      <c r="F218" s="258" t="s">
        <v>210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204</v>
      </c>
      <c r="AU218" s="265" t="s">
        <v>84</v>
      </c>
      <c r="AV218" s="15" t="s">
        <v>200</v>
      </c>
      <c r="AW218" s="15" t="s">
        <v>33</v>
      </c>
      <c r="AX218" s="15" t="s">
        <v>78</v>
      </c>
      <c r="AY218" s="265" t="s">
        <v>192</v>
      </c>
    </row>
    <row r="219" s="2" customFormat="1" ht="16.5" customHeight="1">
      <c r="A219" s="41"/>
      <c r="B219" s="42"/>
      <c r="C219" s="215" t="s">
        <v>401</v>
      </c>
      <c r="D219" s="215" t="s">
        <v>195</v>
      </c>
      <c r="E219" s="216" t="s">
        <v>981</v>
      </c>
      <c r="F219" s="217" t="s">
        <v>982</v>
      </c>
      <c r="G219" s="218" t="s">
        <v>821</v>
      </c>
      <c r="H219" s="219">
        <v>1</v>
      </c>
      <c r="I219" s="220"/>
      <c r="J219" s="221">
        <f>ROUND(I219*H219,2)</f>
        <v>0</v>
      </c>
      <c r="K219" s="217" t="s">
        <v>199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0.0091999999999999998</v>
      </c>
      <c r="T219" s="225">
        <f>S219*H219</f>
        <v>0.0091999999999999998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321</v>
      </c>
      <c r="AT219" s="226" t="s">
        <v>195</v>
      </c>
      <c r="AU219" s="226" t="s">
        <v>84</v>
      </c>
      <c r="AY219" s="20" t="s">
        <v>192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321</v>
      </c>
      <c r="BM219" s="226" t="s">
        <v>983</v>
      </c>
    </row>
    <row r="220" s="2" customFormat="1">
      <c r="A220" s="41"/>
      <c r="B220" s="42"/>
      <c r="C220" s="43"/>
      <c r="D220" s="228" t="s">
        <v>202</v>
      </c>
      <c r="E220" s="43"/>
      <c r="F220" s="229" t="s">
        <v>984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84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78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5" customFormat="1">
      <c r="A222" s="15"/>
      <c r="B222" s="255"/>
      <c r="C222" s="256"/>
      <c r="D222" s="235" t="s">
        <v>204</v>
      </c>
      <c r="E222" s="257" t="s">
        <v>19</v>
      </c>
      <c r="F222" s="258" t="s">
        <v>210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204</v>
      </c>
      <c r="AU222" s="265" t="s">
        <v>84</v>
      </c>
      <c r="AV222" s="15" t="s">
        <v>200</v>
      </c>
      <c r="AW222" s="15" t="s">
        <v>33</v>
      </c>
      <c r="AX222" s="15" t="s">
        <v>78</v>
      </c>
      <c r="AY222" s="265" t="s">
        <v>192</v>
      </c>
    </row>
    <row r="223" s="2" customFormat="1" ht="24.15" customHeight="1">
      <c r="A223" s="41"/>
      <c r="B223" s="42"/>
      <c r="C223" s="215" t="s">
        <v>407</v>
      </c>
      <c r="D223" s="215" t="s">
        <v>195</v>
      </c>
      <c r="E223" s="216" t="s">
        <v>985</v>
      </c>
      <c r="F223" s="217" t="s">
        <v>986</v>
      </c>
      <c r="G223" s="218" t="s">
        <v>821</v>
      </c>
      <c r="H223" s="219">
        <v>1</v>
      </c>
      <c r="I223" s="220"/>
      <c r="J223" s="221">
        <f>ROUND(I223*H223,2)</f>
        <v>0</v>
      </c>
      <c r="K223" s="217" t="s">
        <v>199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0.0050600000000000003</v>
      </c>
      <c r="R223" s="224">
        <f>Q223*H223</f>
        <v>0.0050600000000000003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321</v>
      </c>
      <c r="AT223" s="226" t="s">
        <v>195</v>
      </c>
      <c r="AU223" s="226" t="s">
        <v>84</v>
      </c>
      <c r="AY223" s="20" t="s">
        <v>192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321</v>
      </c>
      <c r="BM223" s="226" t="s">
        <v>987</v>
      </c>
    </row>
    <row r="224" s="2" customFormat="1">
      <c r="A224" s="41"/>
      <c r="B224" s="42"/>
      <c r="C224" s="43"/>
      <c r="D224" s="228" t="s">
        <v>202</v>
      </c>
      <c r="E224" s="43"/>
      <c r="F224" s="229" t="s">
        <v>988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84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78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15" t="s">
        <v>414</v>
      </c>
      <c r="D227" s="215" t="s">
        <v>195</v>
      </c>
      <c r="E227" s="216" t="s">
        <v>989</v>
      </c>
      <c r="F227" s="217" t="s">
        <v>990</v>
      </c>
      <c r="G227" s="218" t="s">
        <v>198</v>
      </c>
      <c r="H227" s="219">
        <v>1</v>
      </c>
      <c r="I227" s="220"/>
      <c r="J227" s="221">
        <f>ROUND(I227*H227,2)</f>
        <v>0</v>
      </c>
      <c r="K227" s="217" t="s">
        <v>199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0.00048999999999999998</v>
      </c>
      <c r="T227" s="225">
        <f>S227*H227</f>
        <v>0.00048999999999999998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321</v>
      </c>
      <c r="AT227" s="226" t="s">
        <v>195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991</v>
      </c>
    </row>
    <row r="228" s="2" customFormat="1">
      <c r="A228" s="41"/>
      <c r="B228" s="42"/>
      <c r="C228" s="43"/>
      <c r="D228" s="228" t="s">
        <v>202</v>
      </c>
      <c r="E228" s="43"/>
      <c r="F228" s="229" t="s">
        <v>992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84</v>
      </c>
    </row>
    <row r="229" s="13" customFormat="1">
      <c r="A229" s="13"/>
      <c r="B229" s="233"/>
      <c r="C229" s="234"/>
      <c r="D229" s="235" t="s">
        <v>204</v>
      </c>
      <c r="E229" s="236" t="s">
        <v>19</v>
      </c>
      <c r="F229" s="237" t="s">
        <v>993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204</v>
      </c>
      <c r="AU229" s="243" t="s">
        <v>84</v>
      </c>
      <c r="AV229" s="13" t="s">
        <v>78</v>
      </c>
      <c r="AW229" s="13" t="s">
        <v>33</v>
      </c>
      <c r="AX229" s="13" t="s">
        <v>71</v>
      </c>
      <c r="AY229" s="243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78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5" customFormat="1">
      <c r="A231" s="15"/>
      <c r="B231" s="255"/>
      <c r="C231" s="256"/>
      <c r="D231" s="235" t="s">
        <v>204</v>
      </c>
      <c r="E231" s="257" t="s">
        <v>19</v>
      </c>
      <c r="F231" s="258" t="s">
        <v>210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204</v>
      </c>
      <c r="AU231" s="265" t="s">
        <v>84</v>
      </c>
      <c r="AV231" s="15" t="s">
        <v>200</v>
      </c>
      <c r="AW231" s="15" t="s">
        <v>33</v>
      </c>
      <c r="AX231" s="15" t="s">
        <v>78</v>
      </c>
      <c r="AY231" s="265" t="s">
        <v>192</v>
      </c>
    </row>
    <row r="232" s="2" customFormat="1" ht="16.5" customHeight="1">
      <c r="A232" s="41"/>
      <c r="B232" s="42"/>
      <c r="C232" s="215" t="s">
        <v>423</v>
      </c>
      <c r="D232" s="215" t="s">
        <v>195</v>
      </c>
      <c r="E232" s="216" t="s">
        <v>994</v>
      </c>
      <c r="F232" s="217" t="s">
        <v>995</v>
      </c>
      <c r="G232" s="218" t="s">
        <v>198</v>
      </c>
      <c r="H232" s="219">
        <v>1</v>
      </c>
      <c r="I232" s="220"/>
      <c r="J232" s="221">
        <f>ROUND(I232*H232,2)</f>
        <v>0</v>
      </c>
      <c r="K232" s="217" t="s">
        <v>199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0.00109</v>
      </c>
      <c r="R232" s="224">
        <f>Q232*H232</f>
        <v>0.00109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321</v>
      </c>
      <c r="AT232" s="226" t="s">
        <v>195</v>
      </c>
      <c r="AU232" s="226" t="s">
        <v>84</v>
      </c>
      <c r="AY232" s="20" t="s">
        <v>192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321</v>
      </c>
      <c r="BM232" s="226" t="s">
        <v>996</v>
      </c>
    </row>
    <row r="233" s="2" customFormat="1">
      <c r="A233" s="41"/>
      <c r="B233" s="42"/>
      <c r="C233" s="43"/>
      <c r="D233" s="228" t="s">
        <v>202</v>
      </c>
      <c r="E233" s="43"/>
      <c r="F233" s="229" t="s">
        <v>997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84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78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5" customFormat="1">
      <c r="A235" s="15"/>
      <c r="B235" s="255"/>
      <c r="C235" s="256"/>
      <c r="D235" s="235" t="s">
        <v>204</v>
      </c>
      <c r="E235" s="257" t="s">
        <v>19</v>
      </c>
      <c r="F235" s="258" t="s">
        <v>210</v>
      </c>
      <c r="G235" s="256"/>
      <c r="H235" s="259">
        <v>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204</v>
      </c>
      <c r="AU235" s="265" t="s">
        <v>84</v>
      </c>
      <c r="AV235" s="15" t="s">
        <v>200</v>
      </c>
      <c r="AW235" s="15" t="s">
        <v>33</v>
      </c>
      <c r="AX235" s="15" t="s">
        <v>78</v>
      </c>
      <c r="AY235" s="265" t="s">
        <v>192</v>
      </c>
    </row>
    <row r="236" s="2" customFormat="1" ht="16.5" customHeight="1">
      <c r="A236" s="41"/>
      <c r="B236" s="42"/>
      <c r="C236" s="215" t="s">
        <v>428</v>
      </c>
      <c r="D236" s="215" t="s">
        <v>195</v>
      </c>
      <c r="E236" s="216" t="s">
        <v>998</v>
      </c>
      <c r="F236" s="217" t="s">
        <v>999</v>
      </c>
      <c r="G236" s="218" t="s">
        <v>821</v>
      </c>
      <c r="H236" s="219">
        <v>1</v>
      </c>
      <c r="I236" s="220"/>
      <c r="J236" s="221">
        <f>ROUND(I236*H236,2)</f>
        <v>0</v>
      </c>
      <c r="K236" s="217" t="s">
        <v>199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9.0000000000000006E-05</v>
      </c>
      <c r="R236" s="224">
        <f>Q236*H236</f>
        <v>9.0000000000000006E-05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321</v>
      </c>
      <c r="AT236" s="226" t="s">
        <v>195</v>
      </c>
      <c r="AU236" s="226" t="s">
        <v>84</v>
      </c>
      <c r="AY236" s="20" t="s">
        <v>192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321</v>
      </c>
      <c r="BM236" s="226" t="s">
        <v>1000</v>
      </c>
    </row>
    <row r="237" s="2" customFormat="1">
      <c r="A237" s="41"/>
      <c r="B237" s="42"/>
      <c r="C237" s="43"/>
      <c r="D237" s="228" t="s">
        <v>202</v>
      </c>
      <c r="E237" s="43"/>
      <c r="F237" s="229" t="s">
        <v>1001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84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1002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78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5" customFormat="1">
      <c r="A240" s="15"/>
      <c r="B240" s="255"/>
      <c r="C240" s="256"/>
      <c r="D240" s="235" t="s">
        <v>204</v>
      </c>
      <c r="E240" s="257" t="s">
        <v>19</v>
      </c>
      <c r="F240" s="258" t="s">
        <v>210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204</v>
      </c>
      <c r="AU240" s="265" t="s">
        <v>84</v>
      </c>
      <c r="AV240" s="15" t="s">
        <v>200</v>
      </c>
      <c r="AW240" s="15" t="s">
        <v>33</v>
      </c>
      <c r="AX240" s="15" t="s">
        <v>78</v>
      </c>
      <c r="AY240" s="265" t="s">
        <v>192</v>
      </c>
    </row>
    <row r="241" s="2" customFormat="1" ht="16.5" customHeight="1">
      <c r="A241" s="41"/>
      <c r="B241" s="42"/>
      <c r="C241" s="266" t="s">
        <v>432</v>
      </c>
      <c r="D241" s="266" t="s">
        <v>211</v>
      </c>
      <c r="E241" s="267" t="s">
        <v>1003</v>
      </c>
      <c r="F241" s="268" t="s">
        <v>1004</v>
      </c>
      <c r="G241" s="269" t="s">
        <v>198</v>
      </c>
      <c r="H241" s="270">
        <v>1</v>
      </c>
      <c r="I241" s="271"/>
      <c r="J241" s="272">
        <f>ROUND(I241*H241,2)</f>
        <v>0</v>
      </c>
      <c r="K241" s="268" t="s">
        <v>199</v>
      </c>
      <c r="L241" s="273"/>
      <c r="M241" s="274" t="s">
        <v>19</v>
      </c>
      <c r="N241" s="275" t="s">
        <v>43</v>
      </c>
      <c r="O241" s="87"/>
      <c r="P241" s="224">
        <f>O241*H241</f>
        <v>0</v>
      </c>
      <c r="Q241" s="224">
        <v>0.00014999999999999999</v>
      </c>
      <c r="R241" s="224">
        <f>Q241*H241</f>
        <v>0.00014999999999999999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423</v>
      </c>
      <c r="AT241" s="226" t="s">
        <v>211</v>
      </c>
      <c r="AU241" s="226" t="s">
        <v>84</v>
      </c>
      <c r="AY241" s="20" t="s">
        <v>192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321</v>
      </c>
      <c r="BM241" s="226" t="s">
        <v>1005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1002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78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5" customFormat="1">
      <c r="A244" s="15"/>
      <c r="B244" s="255"/>
      <c r="C244" s="256"/>
      <c r="D244" s="235" t="s">
        <v>204</v>
      </c>
      <c r="E244" s="257" t="s">
        <v>19</v>
      </c>
      <c r="F244" s="258" t="s">
        <v>210</v>
      </c>
      <c r="G244" s="256"/>
      <c r="H244" s="259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204</v>
      </c>
      <c r="AU244" s="265" t="s">
        <v>84</v>
      </c>
      <c r="AV244" s="15" t="s">
        <v>200</v>
      </c>
      <c r="AW244" s="15" t="s">
        <v>33</v>
      </c>
      <c r="AX244" s="15" t="s">
        <v>78</v>
      </c>
      <c r="AY244" s="265" t="s">
        <v>192</v>
      </c>
    </row>
    <row r="245" s="2" customFormat="1" ht="16.5" customHeight="1">
      <c r="A245" s="41"/>
      <c r="B245" s="42"/>
      <c r="C245" s="266" t="s">
        <v>439</v>
      </c>
      <c r="D245" s="266" t="s">
        <v>211</v>
      </c>
      <c r="E245" s="267" t="s">
        <v>1006</v>
      </c>
      <c r="F245" s="268" t="s">
        <v>1007</v>
      </c>
      <c r="G245" s="269" t="s">
        <v>214</v>
      </c>
      <c r="H245" s="270">
        <v>1</v>
      </c>
      <c r="I245" s="271"/>
      <c r="J245" s="272">
        <f>ROUND(I245*H245,2)</f>
        <v>0</v>
      </c>
      <c r="K245" s="268" t="s">
        <v>199</v>
      </c>
      <c r="L245" s="273"/>
      <c r="M245" s="274" t="s">
        <v>19</v>
      </c>
      <c r="N245" s="275" t="s">
        <v>43</v>
      </c>
      <c r="O245" s="87"/>
      <c r="P245" s="224">
        <f>O245*H245</f>
        <v>0</v>
      </c>
      <c r="Q245" s="224">
        <v>0.00012</v>
      </c>
      <c r="R245" s="224">
        <f>Q245*H245</f>
        <v>0.00012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423</v>
      </c>
      <c r="AT245" s="226" t="s">
        <v>211</v>
      </c>
      <c r="AU245" s="226" t="s">
        <v>84</v>
      </c>
      <c r="AY245" s="20" t="s">
        <v>192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321</v>
      </c>
      <c r="BM245" s="226" t="s">
        <v>1008</v>
      </c>
    </row>
    <row r="246" s="13" customFormat="1">
      <c r="A246" s="13"/>
      <c r="B246" s="233"/>
      <c r="C246" s="234"/>
      <c r="D246" s="235" t="s">
        <v>204</v>
      </c>
      <c r="E246" s="236" t="s">
        <v>19</v>
      </c>
      <c r="F246" s="237" t="s">
        <v>1002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204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78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5" customFormat="1">
      <c r="A248" s="15"/>
      <c r="B248" s="255"/>
      <c r="C248" s="256"/>
      <c r="D248" s="235" t="s">
        <v>204</v>
      </c>
      <c r="E248" s="257" t="s">
        <v>19</v>
      </c>
      <c r="F248" s="258" t="s">
        <v>210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204</v>
      </c>
      <c r="AU248" s="265" t="s">
        <v>84</v>
      </c>
      <c r="AV248" s="15" t="s">
        <v>200</v>
      </c>
      <c r="AW248" s="15" t="s">
        <v>33</v>
      </c>
      <c r="AX248" s="15" t="s">
        <v>78</v>
      </c>
      <c r="AY248" s="265" t="s">
        <v>192</v>
      </c>
    </row>
    <row r="249" s="2" customFormat="1" ht="16.5" customHeight="1">
      <c r="A249" s="41"/>
      <c r="B249" s="42"/>
      <c r="C249" s="215" t="s">
        <v>446</v>
      </c>
      <c r="D249" s="215" t="s">
        <v>195</v>
      </c>
      <c r="E249" s="216" t="s">
        <v>1009</v>
      </c>
      <c r="F249" s="217" t="s">
        <v>1010</v>
      </c>
      <c r="G249" s="218" t="s">
        <v>821</v>
      </c>
      <c r="H249" s="219">
        <v>3</v>
      </c>
      <c r="I249" s="220"/>
      <c r="J249" s="221">
        <f>ROUND(I249*H249,2)</f>
        <v>0</v>
      </c>
      <c r="K249" s="217" t="s">
        <v>199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0.00156</v>
      </c>
      <c r="T249" s="225">
        <f>S249*H249</f>
        <v>0.0046800000000000001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321</v>
      </c>
      <c r="AT249" s="226" t="s">
        <v>195</v>
      </c>
      <c r="AU249" s="226" t="s">
        <v>84</v>
      </c>
      <c r="AY249" s="20" t="s">
        <v>192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84</v>
      </c>
      <c r="BK249" s="227">
        <f>ROUND(I249*H249,2)</f>
        <v>0</v>
      </c>
      <c r="BL249" s="20" t="s">
        <v>321</v>
      </c>
      <c r="BM249" s="226" t="s">
        <v>1011</v>
      </c>
    </row>
    <row r="250" s="2" customFormat="1">
      <c r="A250" s="41"/>
      <c r="B250" s="42"/>
      <c r="C250" s="43"/>
      <c r="D250" s="228" t="s">
        <v>202</v>
      </c>
      <c r="E250" s="43"/>
      <c r="F250" s="229" t="s">
        <v>1012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84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193</v>
      </c>
      <c r="G251" s="245"/>
      <c r="H251" s="248">
        <v>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5" customFormat="1">
      <c r="A252" s="15"/>
      <c r="B252" s="255"/>
      <c r="C252" s="256"/>
      <c r="D252" s="235" t="s">
        <v>204</v>
      </c>
      <c r="E252" s="257" t="s">
        <v>19</v>
      </c>
      <c r="F252" s="258" t="s">
        <v>210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204</v>
      </c>
      <c r="AU252" s="265" t="s">
        <v>84</v>
      </c>
      <c r="AV252" s="15" t="s">
        <v>200</v>
      </c>
      <c r="AW252" s="15" t="s">
        <v>33</v>
      </c>
      <c r="AX252" s="15" t="s">
        <v>78</v>
      </c>
      <c r="AY252" s="265" t="s">
        <v>192</v>
      </c>
    </row>
    <row r="253" s="2" customFormat="1" ht="16.5" customHeight="1">
      <c r="A253" s="41"/>
      <c r="B253" s="42"/>
      <c r="C253" s="215" t="s">
        <v>453</v>
      </c>
      <c r="D253" s="215" t="s">
        <v>195</v>
      </c>
      <c r="E253" s="216" t="s">
        <v>1013</v>
      </c>
      <c r="F253" s="217" t="s">
        <v>1014</v>
      </c>
      <c r="G253" s="218" t="s">
        <v>821</v>
      </c>
      <c r="H253" s="219">
        <v>1</v>
      </c>
      <c r="I253" s="220"/>
      <c r="J253" s="221">
        <f>ROUND(I253*H253,2)</f>
        <v>0</v>
      </c>
      <c r="K253" s="217" t="s">
        <v>199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0.0018</v>
      </c>
      <c r="R253" s="224">
        <f>Q253*H253</f>
        <v>0.0018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321</v>
      </c>
      <c r="AT253" s="226" t="s">
        <v>195</v>
      </c>
      <c r="AU253" s="226" t="s">
        <v>84</v>
      </c>
      <c r="AY253" s="20" t="s">
        <v>192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321</v>
      </c>
      <c r="BM253" s="226" t="s">
        <v>1015</v>
      </c>
    </row>
    <row r="254" s="2" customFormat="1">
      <c r="A254" s="41"/>
      <c r="B254" s="42"/>
      <c r="C254" s="43"/>
      <c r="D254" s="228" t="s">
        <v>202</v>
      </c>
      <c r="E254" s="43"/>
      <c r="F254" s="229" t="s">
        <v>1016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84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1017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78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5" customFormat="1">
      <c r="A257" s="15"/>
      <c r="B257" s="255"/>
      <c r="C257" s="256"/>
      <c r="D257" s="235" t="s">
        <v>204</v>
      </c>
      <c r="E257" s="257" t="s">
        <v>19</v>
      </c>
      <c r="F257" s="258" t="s">
        <v>210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204</v>
      </c>
      <c r="AU257" s="265" t="s">
        <v>84</v>
      </c>
      <c r="AV257" s="15" t="s">
        <v>200</v>
      </c>
      <c r="AW257" s="15" t="s">
        <v>33</v>
      </c>
      <c r="AX257" s="15" t="s">
        <v>78</v>
      </c>
      <c r="AY257" s="265" t="s">
        <v>192</v>
      </c>
    </row>
    <row r="258" s="2" customFormat="1" ht="16.5" customHeight="1">
      <c r="A258" s="41"/>
      <c r="B258" s="42"/>
      <c r="C258" s="215" t="s">
        <v>463</v>
      </c>
      <c r="D258" s="215" t="s">
        <v>195</v>
      </c>
      <c r="E258" s="216" t="s">
        <v>1018</v>
      </c>
      <c r="F258" s="217" t="s">
        <v>1019</v>
      </c>
      <c r="G258" s="218" t="s">
        <v>821</v>
      </c>
      <c r="H258" s="219">
        <v>1</v>
      </c>
      <c r="I258" s="220"/>
      <c r="J258" s="221">
        <f>ROUND(I258*H258,2)</f>
        <v>0</v>
      </c>
      <c r="K258" s="217" t="s">
        <v>199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0.0018</v>
      </c>
      <c r="R258" s="224">
        <f>Q258*H258</f>
        <v>0.0018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321</v>
      </c>
      <c r="AT258" s="226" t="s">
        <v>195</v>
      </c>
      <c r="AU258" s="226" t="s">
        <v>84</v>
      </c>
      <c r="AY258" s="20" t="s">
        <v>192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321</v>
      </c>
      <c r="BM258" s="226" t="s">
        <v>1020</v>
      </c>
    </row>
    <row r="259" s="2" customFormat="1">
      <c r="A259" s="41"/>
      <c r="B259" s="42"/>
      <c r="C259" s="43"/>
      <c r="D259" s="228" t="s">
        <v>202</v>
      </c>
      <c r="E259" s="43"/>
      <c r="F259" s="229" t="s">
        <v>1021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84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78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5" customFormat="1">
      <c r="A261" s="15"/>
      <c r="B261" s="255"/>
      <c r="C261" s="256"/>
      <c r="D261" s="235" t="s">
        <v>204</v>
      </c>
      <c r="E261" s="257" t="s">
        <v>19</v>
      </c>
      <c r="F261" s="258" t="s">
        <v>210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204</v>
      </c>
      <c r="AU261" s="265" t="s">
        <v>84</v>
      </c>
      <c r="AV261" s="15" t="s">
        <v>200</v>
      </c>
      <c r="AW261" s="15" t="s">
        <v>33</v>
      </c>
      <c r="AX261" s="15" t="s">
        <v>78</v>
      </c>
      <c r="AY261" s="265" t="s">
        <v>192</v>
      </c>
    </row>
    <row r="262" s="2" customFormat="1" ht="16.5" customHeight="1">
      <c r="A262" s="41"/>
      <c r="B262" s="42"/>
      <c r="C262" s="215" t="s">
        <v>472</v>
      </c>
      <c r="D262" s="215" t="s">
        <v>195</v>
      </c>
      <c r="E262" s="216" t="s">
        <v>1022</v>
      </c>
      <c r="F262" s="217" t="s">
        <v>1023</v>
      </c>
      <c r="G262" s="218" t="s">
        <v>198</v>
      </c>
      <c r="H262" s="219">
        <v>1</v>
      </c>
      <c r="I262" s="220"/>
      <c r="J262" s="221">
        <f>ROUND(I262*H262,2)</f>
        <v>0</v>
      </c>
      <c r="K262" s="217" t="s">
        <v>199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0.00013999999999999999</v>
      </c>
      <c r="R262" s="224">
        <f>Q262*H262</f>
        <v>0.00013999999999999999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321</v>
      </c>
      <c r="AT262" s="226" t="s">
        <v>195</v>
      </c>
      <c r="AU262" s="226" t="s">
        <v>84</v>
      </c>
      <c r="AY262" s="20" t="s">
        <v>192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84</v>
      </c>
      <c r="BK262" s="227">
        <f>ROUND(I262*H262,2)</f>
        <v>0</v>
      </c>
      <c r="BL262" s="20" t="s">
        <v>321</v>
      </c>
      <c r="BM262" s="226" t="s">
        <v>1024</v>
      </c>
    </row>
    <row r="263" s="2" customFormat="1">
      <c r="A263" s="41"/>
      <c r="B263" s="42"/>
      <c r="C263" s="43"/>
      <c r="D263" s="228" t="s">
        <v>202</v>
      </c>
      <c r="E263" s="43"/>
      <c r="F263" s="229" t="s">
        <v>1025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84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78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5" customFormat="1">
      <c r="A265" s="15"/>
      <c r="B265" s="255"/>
      <c r="C265" s="256"/>
      <c r="D265" s="235" t="s">
        <v>204</v>
      </c>
      <c r="E265" s="257" t="s">
        <v>19</v>
      </c>
      <c r="F265" s="258" t="s">
        <v>210</v>
      </c>
      <c r="G265" s="256"/>
      <c r="H265" s="259">
        <v>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204</v>
      </c>
      <c r="AU265" s="265" t="s">
        <v>84</v>
      </c>
      <c r="AV265" s="15" t="s">
        <v>200</v>
      </c>
      <c r="AW265" s="15" t="s">
        <v>33</v>
      </c>
      <c r="AX265" s="15" t="s">
        <v>78</v>
      </c>
      <c r="AY265" s="265" t="s">
        <v>192</v>
      </c>
    </row>
    <row r="266" s="2" customFormat="1" ht="16.5" customHeight="1">
      <c r="A266" s="41"/>
      <c r="B266" s="42"/>
      <c r="C266" s="266" t="s">
        <v>479</v>
      </c>
      <c r="D266" s="266" t="s">
        <v>211</v>
      </c>
      <c r="E266" s="267" t="s">
        <v>1026</v>
      </c>
      <c r="F266" s="268" t="s">
        <v>1027</v>
      </c>
      <c r="G266" s="269" t="s">
        <v>198</v>
      </c>
      <c r="H266" s="270">
        <v>1</v>
      </c>
      <c r="I266" s="271"/>
      <c r="J266" s="272">
        <f>ROUND(I266*H266,2)</f>
        <v>0</v>
      </c>
      <c r="K266" s="268" t="s">
        <v>199</v>
      </c>
      <c r="L266" s="273"/>
      <c r="M266" s="274" t="s">
        <v>19</v>
      </c>
      <c r="N266" s="275" t="s">
        <v>43</v>
      </c>
      <c r="O266" s="87"/>
      <c r="P266" s="224">
        <f>O266*H266</f>
        <v>0</v>
      </c>
      <c r="Q266" s="224">
        <v>0.0053800000000000002</v>
      </c>
      <c r="R266" s="224">
        <f>Q266*H266</f>
        <v>0.0053800000000000002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423</v>
      </c>
      <c r="AT266" s="226" t="s">
        <v>211</v>
      </c>
      <c r="AU266" s="226" t="s">
        <v>84</v>
      </c>
      <c r="AY266" s="20" t="s">
        <v>192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84</v>
      </c>
      <c r="BK266" s="227">
        <f>ROUND(I266*H266,2)</f>
        <v>0</v>
      </c>
      <c r="BL266" s="20" t="s">
        <v>321</v>
      </c>
      <c r="BM266" s="226" t="s">
        <v>1028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78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16.5" customHeight="1">
      <c r="A269" s="41"/>
      <c r="B269" s="42"/>
      <c r="C269" s="215" t="s">
        <v>483</v>
      </c>
      <c r="D269" s="215" t="s">
        <v>195</v>
      </c>
      <c r="E269" s="216" t="s">
        <v>1029</v>
      </c>
      <c r="F269" s="217" t="s">
        <v>1030</v>
      </c>
      <c r="G269" s="218" t="s">
        <v>198</v>
      </c>
      <c r="H269" s="219">
        <v>1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0.00016000000000000001</v>
      </c>
      <c r="R269" s="224">
        <f>Q269*H269</f>
        <v>0.00016000000000000001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321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321</v>
      </c>
      <c r="BM269" s="226" t="s">
        <v>1031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1032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1033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78</v>
      </c>
      <c r="G272" s="245"/>
      <c r="H272" s="248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16.5" customHeight="1">
      <c r="A274" s="41"/>
      <c r="B274" s="42"/>
      <c r="C274" s="215" t="s">
        <v>487</v>
      </c>
      <c r="D274" s="215" t="s">
        <v>195</v>
      </c>
      <c r="E274" s="216" t="s">
        <v>1034</v>
      </c>
      <c r="F274" s="217" t="s">
        <v>1035</v>
      </c>
      <c r="G274" s="218" t="s">
        <v>198</v>
      </c>
      <c r="H274" s="219">
        <v>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0.00013999999999999999</v>
      </c>
      <c r="R274" s="224">
        <f>Q274*H274</f>
        <v>0.00013999999999999999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321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321</v>
      </c>
      <c r="BM274" s="226" t="s">
        <v>1036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1037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1038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78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2" customFormat="1" ht="16.5" customHeight="1">
      <c r="A279" s="41"/>
      <c r="B279" s="42"/>
      <c r="C279" s="215" t="s">
        <v>494</v>
      </c>
      <c r="D279" s="215" t="s">
        <v>195</v>
      </c>
      <c r="E279" s="216" t="s">
        <v>1039</v>
      </c>
      <c r="F279" s="217" t="s">
        <v>1040</v>
      </c>
      <c r="G279" s="218" t="s">
        <v>198</v>
      </c>
      <c r="H279" s="219">
        <v>3</v>
      </c>
      <c r="I279" s="220"/>
      <c r="J279" s="221">
        <f>ROUND(I279*H279,2)</f>
        <v>0</v>
      </c>
      <c r="K279" s="217" t="s">
        <v>199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0.00084999999999999995</v>
      </c>
      <c r="T279" s="225">
        <f>S279*H279</f>
        <v>0.0025499999999999997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321</v>
      </c>
      <c r="AT279" s="226" t="s">
        <v>195</v>
      </c>
      <c r="AU279" s="226" t="s">
        <v>84</v>
      </c>
      <c r="AY279" s="20" t="s">
        <v>192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321</v>
      </c>
      <c r="BM279" s="226" t="s">
        <v>1041</v>
      </c>
    </row>
    <row r="280" s="2" customFormat="1">
      <c r="A280" s="41"/>
      <c r="B280" s="42"/>
      <c r="C280" s="43"/>
      <c r="D280" s="228" t="s">
        <v>202</v>
      </c>
      <c r="E280" s="43"/>
      <c r="F280" s="229" t="s">
        <v>1042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84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193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5" customFormat="1">
      <c r="A282" s="15"/>
      <c r="B282" s="255"/>
      <c r="C282" s="256"/>
      <c r="D282" s="235" t="s">
        <v>204</v>
      </c>
      <c r="E282" s="257" t="s">
        <v>19</v>
      </c>
      <c r="F282" s="258" t="s">
        <v>210</v>
      </c>
      <c r="G282" s="256"/>
      <c r="H282" s="259">
        <v>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204</v>
      </c>
      <c r="AU282" s="265" t="s">
        <v>84</v>
      </c>
      <c r="AV282" s="15" t="s">
        <v>200</v>
      </c>
      <c r="AW282" s="15" t="s">
        <v>33</v>
      </c>
      <c r="AX282" s="15" t="s">
        <v>78</v>
      </c>
      <c r="AY282" s="265" t="s">
        <v>192</v>
      </c>
    </row>
    <row r="283" s="2" customFormat="1" ht="16.5" customHeight="1">
      <c r="A283" s="41"/>
      <c r="B283" s="42"/>
      <c r="C283" s="215" t="s">
        <v>498</v>
      </c>
      <c r="D283" s="215" t="s">
        <v>195</v>
      </c>
      <c r="E283" s="216" t="s">
        <v>1043</v>
      </c>
      <c r="F283" s="217" t="s">
        <v>1044</v>
      </c>
      <c r="G283" s="218" t="s">
        <v>198</v>
      </c>
      <c r="H283" s="219">
        <v>1</v>
      </c>
      <c r="I283" s="220"/>
      <c r="J283" s="221">
        <f>ROUND(I283*H283,2)</f>
        <v>0</v>
      </c>
      <c r="K283" s="217" t="s">
        <v>199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0.00024000000000000001</v>
      </c>
      <c r="R283" s="224">
        <f>Q283*H283</f>
        <v>0.00024000000000000001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321</v>
      </c>
      <c r="AT283" s="226" t="s">
        <v>195</v>
      </c>
      <c r="AU283" s="226" t="s">
        <v>84</v>
      </c>
      <c r="AY283" s="20" t="s">
        <v>192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321</v>
      </c>
      <c r="BM283" s="226" t="s">
        <v>1045</v>
      </c>
    </row>
    <row r="284" s="2" customFormat="1">
      <c r="A284" s="41"/>
      <c r="B284" s="42"/>
      <c r="C284" s="43"/>
      <c r="D284" s="228" t="s">
        <v>202</v>
      </c>
      <c r="E284" s="43"/>
      <c r="F284" s="229" t="s">
        <v>1046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84</v>
      </c>
    </row>
    <row r="285" s="13" customFormat="1">
      <c r="A285" s="13"/>
      <c r="B285" s="233"/>
      <c r="C285" s="234"/>
      <c r="D285" s="235" t="s">
        <v>204</v>
      </c>
      <c r="E285" s="236" t="s">
        <v>19</v>
      </c>
      <c r="F285" s="237" t="s">
        <v>1038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204</v>
      </c>
      <c r="AU285" s="243" t="s">
        <v>84</v>
      </c>
      <c r="AV285" s="13" t="s">
        <v>78</v>
      </c>
      <c r="AW285" s="13" t="s">
        <v>33</v>
      </c>
      <c r="AX285" s="13" t="s">
        <v>71</v>
      </c>
      <c r="AY285" s="243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78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16.5" customHeight="1">
      <c r="A288" s="41"/>
      <c r="B288" s="42"/>
      <c r="C288" s="215" t="s">
        <v>503</v>
      </c>
      <c r="D288" s="215" t="s">
        <v>195</v>
      </c>
      <c r="E288" s="216" t="s">
        <v>1047</v>
      </c>
      <c r="F288" s="217" t="s">
        <v>1048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0.00027999999999999998</v>
      </c>
      <c r="R288" s="224">
        <f>Q288*H288</f>
        <v>0.00027999999999999998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1049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1050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1033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78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5" customFormat="1">
      <c r="A292" s="15"/>
      <c r="B292" s="255"/>
      <c r="C292" s="256"/>
      <c r="D292" s="235" t="s">
        <v>204</v>
      </c>
      <c r="E292" s="257" t="s">
        <v>19</v>
      </c>
      <c r="F292" s="258" t="s">
        <v>210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204</v>
      </c>
      <c r="AU292" s="265" t="s">
        <v>84</v>
      </c>
      <c r="AV292" s="15" t="s">
        <v>200</v>
      </c>
      <c r="AW292" s="15" t="s">
        <v>33</v>
      </c>
      <c r="AX292" s="15" t="s">
        <v>78</v>
      </c>
      <c r="AY292" s="265" t="s">
        <v>192</v>
      </c>
    </row>
    <row r="293" s="2" customFormat="1" ht="24.15" customHeight="1">
      <c r="A293" s="41"/>
      <c r="B293" s="42"/>
      <c r="C293" s="215" t="s">
        <v>507</v>
      </c>
      <c r="D293" s="215" t="s">
        <v>195</v>
      </c>
      <c r="E293" s="216" t="s">
        <v>1051</v>
      </c>
      <c r="F293" s="217" t="s">
        <v>1052</v>
      </c>
      <c r="G293" s="218" t="s">
        <v>198</v>
      </c>
      <c r="H293" s="219">
        <v>1</v>
      </c>
      <c r="I293" s="220"/>
      <c r="J293" s="221">
        <f>ROUND(I293*H293,2)</f>
        <v>0</v>
      </c>
      <c r="K293" s="217" t="s">
        <v>199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0.00048000000000000001</v>
      </c>
      <c r="R293" s="224">
        <f>Q293*H293</f>
        <v>0.00048000000000000001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321</v>
      </c>
      <c r="AT293" s="226" t="s">
        <v>195</v>
      </c>
      <c r="AU293" s="226" t="s">
        <v>84</v>
      </c>
      <c r="AY293" s="20" t="s">
        <v>192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84</v>
      </c>
      <c r="BK293" s="227">
        <f>ROUND(I293*H293,2)</f>
        <v>0</v>
      </c>
      <c r="BL293" s="20" t="s">
        <v>321</v>
      </c>
      <c r="BM293" s="226" t="s">
        <v>1053</v>
      </c>
    </row>
    <row r="294" s="2" customFormat="1">
      <c r="A294" s="41"/>
      <c r="B294" s="42"/>
      <c r="C294" s="43"/>
      <c r="D294" s="228" t="s">
        <v>202</v>
      </c>
      <c r="E294" s="43"/>
      <c r="F294" s="229" t="s">
        <v>1054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84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260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78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15" t="s">
        <v>512</v>
      </c>
      <c r="D298" s="215" t="s">
        <v>195</v>
      </c>
      <c r="E298" s="216" t="s">
        <v>1055</v>
      </c>
      <c r="F298" s="217" t="s">
        <v>1056</v>
      </c>
      <c r="G298" s="218" t="s">
        <v>198</v>
      </c>
      <c r="H298" s="219">
        <v>1</v>
      </c>
      <c r="I298" s="220"/>
      <c r="J298" s="221">
        <f>ROUND(I298*H298,2)</f>
        <v>0</v>
      </c>
      <c r="K298" s="217" t="s">
        <v>490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0.00031</v>
      </c>
      <c r="R298" s="224">
        <f>Q298*H298</f>
        <v>0.00031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321</v>
      </c>
      <c r="AT298" s="226" t="s">
        <v>195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1057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1058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78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5" customFormat="1">
      <c r="A301" s="15"/>
      <c r="B301" s="255"/>
      <c r="C301" s="256"/>
      <c r="D301" s="235" t="s">
        <v>204</v>
      </c>
      <c r="E301" s="257" t="s">
        <v>19</v>
      </c>
      <c r="F301" s="258" t="s">
        <v>210</v>
      </c>
      <c r="G301" s="256"/>
      <c r="H301" s="259">
        <v>1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204</v>
      </c>
      <c r="AU301" s="265" t="s">
        <v>84</v>
      </c>
      <c r="AV301" s="15" t="s">
        <v>200</v>
      </c>
      <c r="AW301" s="15" t="s">
        <v>33</v>
      </c>
      <c r="AX301" s="15" t="s">
        <v>78</v>
      </c>
      <c r="AY301" s="265" t="s">
        <v>192</v>
      </c>
    </row>
    <row r="302" s="2" customFormat="1" ht="24.15" customHeight="1">
      <c r="A302" s="41"/>
      <c r="B302" s="42"/>
      <c r="C302" s="215" t="s">
        <v>516</v>
      </c>
      <c r="D302" s="215" t="s">
        <v>195</v>
      </c>
      <c r="E302" s="216" t="s">
        <v>1059</v>
      </c>
      <c r="F302" s="217" t="s">
        <v>1060</v>
      </c>
      <c r="G302" s="218" t="s">
        <v>226</v>
      </c>
      <c r="H302" s="219">
        <v>0.106</v>
      </c>
      <c r="I302" s="220"/>
      <c r="J302" s="221">
        <f>ROUND(I302*H302,2)</f>
        <v>0</v>
      </c>
      <c r="K302" s="217" t="s">
        <v>199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321</v>
      </c>
      <c r="AT302" s="226" t="s">
        <v>195</v>
      </c>
      <c r="AU302" s="226" t="s">
        <v>84</v>
      </c>
      <c r="AY302" s="20" t="s">
        <v>192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84</v>
      </c>
      <c r="BK302" s="227">
        <f>ROUND(I302*H302,2)</f>
        <v>0</v>
      </c>
      <c r="BL302" s="20" t="s">
        <v>321</v>
      </c>
      <c r="BM302" s="226" t="s">
        <v>1061</v>
      </c>
    </row>
    <row r="303" s="2" customFormat="1">
      <c r="A303" s="41"/>
      <c r="B303" s="42"/>
      <c r="C303" s="43"/>
      <c r="D303" s="228" t="s">
        <v>202</v>
      </c>
      <c r="E303" s="43"/>
      <c r="F303" s="229" t="s">
        <v>1062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202</v>
      </c>
      <c r="AU303" s="20" t="s">
        <v>84</v>
      </c>
    </row>
    <row r="304" s="12" customFormat="1" ht="22.8" customHeight="1">
      <c r="A304" s="12"/>
      <c r="B304" s="199"/>
      <c r="C304" s="200"/>
      <c r="D304" s="201" t="s">
        <v>70</v>
      </c>
      <c r="E304" s="213" t="s">
        <v>421</v>
      </c>
      <c r="F304" s="213" t="s">
        <v>422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SUM(P305:P328)</f>
        <v>0</v>
      </c>
      <c r="Q304" s="207"/>
      <c r="R304" s="208">
        <f>SUM(R305:R328)</f>
        <v>0.010429999999999998</v>
      </c>
      <c r="S304" s="207"/>
      <c r="T304" s="209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84</v>
      </c>
      <c r="AT304" s="211" t="s">
        <v>70</v>
      </c>
      <c r="AU304" s="211" t="s">
        <v>78</v>
      </c>
      <c r="AY304" s="210" t="s">
        <v>192</v>
      </c>
      <c r="BK304" s="212">
        <f>SUM(BK305:BK328)</f>
        <v>0</v>
      </c>
    </row>
    <row r="305" s="2" customFormat="1" ht="16.5" customHeight="1">
      <c r="A305" s="41"/>
      <c r="B305" s="42"/>
      <c r="C305" s="215" t="s">
        <v>520</v>
      </c>
      <c r="D305" s="215" t="s">
        <v>195</v>
      </c>
      <c r="E305" s="216" t="s">
        <v>1063</v>
      </c>
      <c r="F305" s="217" t="s">
        <v>1064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321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321</v>
      </c>
      <c r="BM305" s="226" t="s">
        <v>1065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1066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4" customFormat="1">
      <c r="A307" s="14"/>
      <c r="B307" s="244"/>
      <c r="C307" s="245"/>
      <c r="D307" s="235" t="s">
        <v>204</v>
      </c>
      <c r="E307" s="246" t="s">
        <v>19</v>
      </c>
      <c r="F307" s="247" t="s">
        <v>78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204</v>
      </c>
      <c r="AU307" s="254" t="s">
        <v>84</v>
      </c>
      <c r="AV307" s="14" t="s">
        <v>84</v>
      </c>
      <c r="AW307" s="14" t="s">
        <v>33</v>
      </c>
      <c r="AX307" s="14" t="s">
        <v>71</v>
      </c>
      <c r="AY307" s="254" t="s">
        <v>192</v>
      </c>
    </row>
    <row r="308" s="15" customFormat="1">
      <c r="A308" s="15"/>
      <c r="B308" s="255"/>
      <c r="C308" s="256"/>
      <c r="D308" s="235" t="s">
        <v>204</v>
      </c>
      <c r="E308" s="257" t="s">
        <v>19</v>
      </c>
      <c r="F308" s="258" t="s">
        <v>210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204</v>
      </c>
      <c r="AU308" s="265" t="s">
        <v>84</v>
      </c>
      <c r="AV308" s="15" t="s">
        <v>200</v>
      </c>
      <c r="AW308" s="15" t="s">
        <v>33</v>
      </c>
      <c r="AX308" s="15" t="s">
        <v>78</v>
      </c>
      <c r="AY308" s="265" t="s">
        <v>192</v>
      </c>
    </row>
    <row r="309" s="2" customFormat="1" ht="16.5" customHeight="1">
      <c r="A309" s="41"/>
      <c r="B309" s="42"/>
      <c r="C309" s="266" t="s">
        <v>525</v>
      </c>
      <c r="D309" s="266" t="s">
        <v>211</v>
      </c>
      <c r="E309" s="267" t="s">
        <v>1067</v>
      </c>
      <c r="F309" s="268" t="s">
        <v>1068</v>
      </c>
      <c r="G309" s="269" t="s">
        <v>198</v>
      </c>
      <c r="H309" s="270">
        <v>1</v>
      </c>
      <c r="I309" s="271"/>
      <c r="J309" s="272">
        <f>ROUND(I309*H309,2)</f>
        <v>0</v>
      </c>
      <c r="K309" s="268" t="s">
        <v>199</v>
      </c>
      <c r="L309" s="273"/>
      <c r="M309" s="274" t="s">
        <v>19</v>
      </c>
      <c r="N309" s="275" t="s">
        <v>43</v>
      </c>
      <c r="O309" s="87"/>
      <c r="P309" s="224">
        <f>O309*H309</f>
        <v>0</v>
      </c>
      <c r="Q309" s="224">
        <v>0.00076999999999999996</v>
      </c>
      <c r="R309" s="224">
        <f>Q309*H309</f>
        <v>0.00076999999999999996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423</v>
      </c>
      <c r="AT309" s="226" t="s">
        <v>211</v>
      </c>
      <c r="AU309" s="226" t="s">
        <v>84</v>
      </c>
      <c r="AY309" s="20" t="s">
        <v>192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84</v>
      </c>
      <c r="BK309" s="227">
        <f>ROUND(I309*H309,2)</f>
        <v>0</v>
      </c>
      <c r="BL309" s="20" t="s">
        <v>321</v>
      </c>
      <c r="BM309" s="226" t="s">
        <v>1069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78</v>
      </c>
      <c r="G310" s="245"/>
      <c r="H310" s="248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2" customFormat="1" ht="16.5" customHeight="1">
      <c r="A312" s="41"/>
      <c r="B312" s="42"/>
      <c r="C312" s="215" t="s">
        <v>527</v>
      </c>
      <c r="D312" s="215" t="s">
        <v>195</v>
      </c>
      <c r="E312" s="216" t="s">
        <v>1070</v>
      </c>
      <c r="F312" s="217" t="s">
        <v>1071</v>
      </c>
      <c r="G312" s="218" t="s">
        <v>198</v>
      </c>
      <c r="H312" s="219">
        <v>2</v>
      </c>
      <c r="I312" s="220"/>
      <c r="J312" s="221">
        <f>ROUND(I312*H312,2)</f>
        <v>0</v>
      </c>
      <c r="K312" s="217" t="s">
        <v>199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321</v>
      </c>
      <c r="AT312" s="226" t="s">
        <v>195</v>
      </c>
      <c r="AU312" s="226" t="s">
        <v>84</v>
      </c>
      <c r="AY312" s="20" t="s">
        <v>192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84</v>
      </c>
      <c r="BK312" s="227">
        <f>ROUND(I312*H312,2)</f>
        <v>0</v>
      </c>
      <c r="BL312" s="20" t="s">
        <v>321</v>
      </c>
      <c r="BM312" s="226" t="s">
        <v>1072</v>
      </c>
    </row>
    <row r="313" s="2" customFormat="1">
      <c r="A313" s="41"/>
      <c r="B313" s="42"/>
      <c r="C313" s="43"/>
      <c r="D313" s="228" t="s">
        <v>202</v>
      </c>
      <c r="E313" s="43"/>
      <c r="F313" s="229" t="s">
        <v>1073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84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84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66" t="s">
        <v>531</v>
      </c>
      <c r="D316" s="266" t="s">
        <v>211</v>
      </c>
      <c r="E316" s="267" t="s">
        <v>1074</v>
      </c>
      <c r="F316" s="268" t="s">
        <v>1075</v>
      </c>
      <c r="G316" s="269" t="s">
        <v>198</v>
      </c>
      <c r="H316" s="270">
        <v>2</v>
      </c>
      <c r="I316" s="271"/>
      <c r="J316" s="272">
        <f>ROUND(I316*H316,2)</f>
        <v>0</v>
      </c>
      <c r="K316" s="268" t="s">
        <v>199</v>
      </c>
      <c r="L316" s="273"/>
      <c r="M316" s="274" t="s">
        <v>19</v>
      </c>
      <c r="N316" s="275" t="s">
        <v>43</v>
      </c>
      <c r="O316" s="87"/>
      <c r="P316" s="224">
        <f>O316*H316</f>
        <v>0</v>
      </c>
      <c r="Q316" s="224">
        <v>0.00014999999999999999</v>
      </c>
      <c r="R316" s="224">
        <f>Q316*H316</f>
        <v>0.00029999999999999997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423</v>
      </c>
      <c r="AT316" s="226" t="s">
        <v>211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321</v>
      </c>
      <c r="BM316" s="226" t="s">
        <v>1076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84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535</v>
      </c>
      <c r="D319" s="215" t="s">
        <v>195</v>
      </c>
      <c r="E319" s="216" t="s">
        <v>1077</v>
      </c>
      <c r="F319" s="217" t="s">
        <v>1078</v>
      </c>
      <c r="G319" s="218" t="s">
        <v>214</v>
      </c>
      <c r="H319" s="219">
        <v>1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321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321</v>
      </c>
      <c r="BM319" s="226" t="s">
        <v>1079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1080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78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540</v>
      </c>
      <c r="D323" s="266" t="s">
        <v>211</v>
      </c>
      <c r="E323" s="267" t="s">
        <v>1081</v>
      </c>
      <c r="F323" s="268" t="s">
        <v>1082</v>
      </c>
      <c r="G323" s="269" t="s">
        <v>198</v>
      </c>
      <c r="H323" s="270">
        <v>1.2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0.0077999999999999996</v>
      </c>
      <c r="R323" s="224">
        <f>Q323*H323</f>
        <v>0.0093599999999999985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423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321</v>
      </c>
      <c r="BM323" s="226" t="s">
        <v>1083</v>
      </c>
    </row>
    <row r="324" s="14" customFormat="1">
      <c r="A324" s="14"/>
      <c r="B324" s="244"/>
      <c r="C324" s="245"/>
      <c r="D324" s="235" t="s">
        <v>204</v>
      </c>
      <c r="E324" s="246" t="s">
        <v>19</v>
      </c>
      <c r="F324" s="247" t="s">
        <v>78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204</v>
      </c>
      <c r="AU324" s="254" t="s">
        <v>84</v>
      </c>
      <c r="AV324" s="14" t="s">
        <v>84</v>
      </c>
      <c r="AW324" s="14" t="s">
        <v>33</v>
      </c>
      <c r="AX324" s="14" t="s">
        <v>71</v>
      </c>
      <c r="AY324" s="254" t="s">
        <v>192</v>
      </c>
    </row>
    <row r="325" s="15" customFormat="1">
      <c r="A325" s="15"/>
      <c r="B325" s="255"/>
      <c r="C325" s="256"/>
      <c r="D325" s="235" t="s">
        <v>204</v>
      </c>
      <c r="E325" s="257" t="s">
        <v>19</v>
      </c>
      <c r="F325" s="258" t="s">
        <v>210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204</v>
      </c>
      <c r="AU325" s="265" t="s">
        <v>84</v>
      </c>
      <c r="AV325" s="15" t="s">
        <v>200</v>
      </c>
      <c r="AW325" s="15" t="s">
        <v>33</v>
      </c>
      <c r="AX325" s="15" t="s">
        <v>78</v>
      </c>
      <c r="AY325" s="265" t="s">
        <v>192</v>
      </c>
    </row>
    <row r="326" s="14" customFormat="1">
      <c r="A326" s="14"/>
      <c r="B326" s="244"/>
      <c r="C326" s="245"/>
      <c r="D326" s="235" t="s">
        <v>204</v>
      </c>
      <c r="E326" s="245"/>
      <c r="F326" s="247" t="s">
        <v>1084</v>
      </c>
      <c r="G326" s="245"/>
      <c r="H326" s="248">
        <v>1.2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204</v>
      </c>
      <c r="AU326" s="254" t="s">
        <v>84</v>
      </c>
      <c r="AV326" s="14" t="s">
        <v>84</v>
      </c>
      <c r="AW326" s="14" t="s">
        <v>4</v>
      </c>
      <c r="AX326" s="14" t="s">
        <v>78</v>
      </c>
      <c r="AY326" s="254" t="s">
        <v>192</v>
      </c>
    </row>
    <row r="327" s="2" customFormat="1" ht="33" customHeight="1">
      <c r="A327" s="41"/>
      <c r="B327" s="42"/>
      <c r="C327" s="215" t="s">
        <v>573</v>
      </c>
      <c r="D327" s="215" t="s">
        <v>195</v>
      </c>
      <c r="E327" s="216" t="s">
        <v>433</v>
      </c>
      <c r="F327" s="217" t="s">
        <v>434</v>
      </c>
      <c r="G327" s="218" t="s">
        <v>226</v>
      </c>
      <c r="H327" s="219">
        <v>0.01</v>
      </c>
      <c r="I327" s="220"/>
      <c r="J327" s="221">
        <f>ROUND(I327*H327,2)</f>
        <v>0</v>
      </c>
      <c r="K327" s="217" t="s">
        <v>199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321</v>
      </c>
      <c r="AT327" s="226" t="s">
        <v>195</v>
      </c>
      <c r="AU327" s="226" t="s">
        <v>84</v>
      </c>
      <c r="AY327" s="20" t="s">
        <v>192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321</v>
      </c>
      <c r="BM327" s="226" t="s">
        <v>1085</v>
      </c>
    </row>
    <row r="328" s="2" customFormat="1">
      <c r="A328" s="41"/>
      <c r="B328" s="42"/>
      <c r="C328" s="43"/>
      <c r="D328" s="228" t="s">
        <v>202</v>
      </c>
      <c r="E328" s="43"/>
      <c r="F328" s="229" t="s">
        <v>436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84</v>
      </c>
    </row>
    <row r="329" s="12" customFormat="1" ht="25.92" customHeight="1">
      <c r="A329" s="12"/>
      <c r="B329" s="199"/>
      <c r="C329" s="200"/>
      <c r="D329" s="201" t="s">
        <v>70</v>
      </c>
      <c r="E329" s="202" t="s">
        <v>816</v>
      </c>
      <c r="F329" s="202" t="s">
        <v>817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SUM(P330:P335)</f>
        <v>0</v>
      </c>
      <c r="Q329" s="207"/>
      <c r="R329" s="208">
        <f>SUM(R330:R335)</f>
        <v>0</v>
      </c>
      <c r="S329" s="207"/>
      <c r="T329" s="20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232</v>
      </c>
      <c r="AT329" s="211" t="s">
        <v>70</v>
      </c>
      <c r="AU329" s="211" t="s">
        <v>71</v>
      </c>
      <c r="AY329" s="210" t="s">
        <v>192</v>
      </c>
      <c r="BK329" s="212">
        <f>SUM(BK330:BK335)</f>
        <v>0</v>
      </c>
    </row>
    <row r="330" s="2" customFormat="1" ht="16.5" customHeight="1">
      <c r="A330" s="41"/>
      <c r="B330" s="42"/>
      <c r="C330" s="215" t="s">
        <v>544</v>
      </c>
      <c r="D330" s="215" t="s">
        <v>195</v>
      </c>
      <c r="E330" s="216" t="s">
        <v>1086</v>
      </c>
      <c r="F330" s="217" t="s">
        <v>1087</v>
      </c>
      <c r="G330" s="218" t="s">
        <v>1088</v>
      </c>
      <c r="H330" s="292"/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78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1089</v>
      </c>
    </row>
    <row r="331" s="2" customFormat="1" ht="16.5" customHeight="1">
      <c r="A331" s="41"/>
      <c r="B331" s="42"/>
      <c r="C331" s="215" t="s">
        <v>549</v>
      </c>
      <c r="D331" s="215" t="s">
        <v>195</v>
      </c>
      <c r="E331" s="216" t="s">
        <v>1090</v>
      </c>
      <c r="F331" s="217" t="s">
        <v>1091</v>
      </c>
      <c r="G331" s="218" t="s">
        <v>1088</v>
      </c>
      <c r="H331" s="292"/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78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1092</v>
      </c>
    </row>
    <row r="332" s="2" customFormat="1" ht="16.5" customHeight="1">
      <c r="A332" s="41"/>
      <c r="B332" s="42"/>
      <c r="C332" s="215" t="s">
        <v>553</v>
      </c>
      <c r="D332" s="215" t="s">
        <v>195</v>
      </c>
      <c r="E332" s="216" t="s">
        <v>824</v>
      </c>
      <c r="F332" s="217" t="s">
        <v>825</v>
      </c>
      <c r="G332" s="218" t="s">
        <v>821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200</v>
      </c>
      <c r="AT332" s="226" t="s">
        <v>195</v>
      </c>
      <c r="AU332" s="226" t="s">
        <v>78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200</v>
      </c>
      <c r="BM332" s="226" t="s">
        <v>1093</v>
      </c>
    </row>
    <row r="333" s="2" customFormat="1" ht="24.15" customHeight="1">
      <c r="A333" s="41"/>
      <c r="B333" s="42"/>
      <c r="C333" s="215" t="s">
        <v>558</v>
      </c>
      <c r="D333" s="215" t="s">
        <v>195</v>
      </c>
      <c r="E333" s="216" t="s">
        <v>828</v>
      </c>
      <c r="F333" s="217" t="s">
        <v>829</v>
      </c>
      <c r="G333" s="218" t="s">
        <v>821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195</v>
      </c>
      <c r="AU333" s="226" t="s">
        <v>78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200</v>
      </c>
      <c r="BM333" s="226" t="s">
        <v>1094</v>
      </c>
    </row>
    <row r="334" s="2" customFormat="1" ht="16.5" customHeight="1">
      <c r="A334" s="41"/>
      <c r="B334" s="42"/>
      <c r="C334" s="215" t="s">
        <v>563</v>
      </c>
      <c r="D334" s="215" t="s">
        <v>195</v>
      </c>
      <c r="E334" s="216" t="s">
        <v>832</v>
      </c>
      <c r="F334" s="217" t="s">
        <v>833</v>
      </c>
      <c r="G334" s="218" t="s">
        <v>821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200</v>
      </c>
      <c r="AT334" s="226" t="s">
        <v>195</v>
      </c>
      <c r="AU334" s="226" t="s">
        <v>78</v>
      </c>
      <c r="AY334" s="20" t="s">
        <v>192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84</v>
      </c>
      <c r="BK334" s="227">
        <f>ROUND(I334*H334,2)</f>
        <v>0</v>
      </c>
      <c r="BL334" s="20" t="s">
        <v>200</v>
      </c>
      <c r="BM334" s="226" t="s">
        <v>1095</v>
      </c>
    </row>
    <row r="335" s="2" customFormat="1" ht="16.5" customHeight="1">
      <c r="A335" s="41"/>
      <c r="B335" s="42"/>
      <c r="C335" s="215" t="s">
        <v>568</v>
      </c>
      <c r="D335" s="215" t="s">
        <v>195</v>
      </c>
      <c r="E335" s="216" t="s">
        <v>848</v>
      </c>
      <c r="F335" s="217" t="s">
        <v>849</v>
      </c>
      <c r="G335" s="218" t="s">
        <v>821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87" t="s">
        <v>19</v>
      </c>
      <c r="N335" s="288" t="s">
        <v>43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200</v>
      </c>
      <c r="AT335" s="226" t="s">
        <v>195</v>
      </c>
      <c r="AU335" s="226" t="s">
        <v>78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200</v>
      </c>
      <c r="BM335" s="226" t="s">
        <v>1096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NMyMwnDce2ro2sYmWcDLTHjug1pAVS20Btob11ENWnVXx4OImK8ykrZIhTgT8tESV/xbD1maJVVISuWBdFiOMQ==" hashValue="ea6aEiHFuQtblbClJmN1H5YHmCHYbvXyRhfl+RoUu0mRSTR8t0Ej2RYdPtMrdXNAP54JFA5BkNRCm7Kc6kIzLw==" algorithmName="SHA-512" password="CC35"/>
  <autoFilter ref="C92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97013217"/>
    <hyperlink ref="F99" r:id="rId2" display="https://podminky.urs.cz/item/CS_URS_2024_02/997013501"/>
    <hyperlink ref="F101" r:id="rId3" display="https://podminky.urs.cz/item/CS_URS_2024_02/997013509"/>
    <hyperlink ref="F103" r:id="rId4" display="https://podminky.urs.cz/item/CS_URS_2024_02/997013631"/>
    <hyperlink ref="F107" r:id="rId5" display="https://podminky.urs.cz/item/CS_URS_2024_02/721171803"/>
    <hyperlink ref="F114" r:id="rId6" display="https://podminky.urs.cz/item/CS_URS_2024_02/721171808"/>
    <hyperlink ref="F119" r:id="rId7" display="https://podminky.urs.cz/item/CS_URS_2024_02/721171915"/>
    <hyperlink ref="F123" r:id="rId8" display="https://podminky.urs.cz/item/CS_URS_2024_02/721174042"/>
    <hyperlink ref="F127" r:id="rId9" display="https://podminky.urs.cz/item/CS_URS_2024_02/721174043"/>
    <hyperlink ref="F131" r:id="rId10" display="https://podminky.urs.cz/item/CS_URS_2024_02/721174045"/>
    <hyperlink ref="F135" r:id="rId11" display="https://podminky.urs.cz/item/CS_URS_2024_02/721226511"/>
    <hyperlink ref="F140" r:id="rId12" display="https://podminky.urs.cz/item/CS_URS_2024_02/721290111"/>
    <hyperlink ref="F144" r:id="rId13" display="https://podminky.urs.cz/item/CS_URS_2024_02/998721123"/>
    <hyperlink ref="F147" r:id="rId14" display="https://podminky.urs.cz/item/CS_URS_2024_02/722130801"/>
    <hyperlink ref="F151" r:id="rId15" display="https://podminky.urs.cz/item/CS_URS_2024_02/722131932"/>
    <hyperlink ref="F156" r:id="rId16" display="https://podminky.urs.cz/item/CS_URS_2024_02/722174002"/>
    <hyperlink ref="F160" r:id="rId17" display="https://podminky.urs.cz/item/CS_URS_2024_02/722181241"/>
    <hyperlink ref="F164" r:id="rId18" display="https://podminky.urs.cz/item/CS_URS_2024_02/722190901"/>
    <hyperlink ref="F168" r:id="rId19" display="https://podminky.urs.cz/item/CS_URS_2024_02/722220152"/>
    <hyperlink ref="F172" r:id="rId20" display="https://podminky.urs.cz/item/CS_URS_2024_02/722230101"/>
    <hyperlink ref="F176" r:id="rId21" display="https://podminky.urs.cz/item/CS_URS_2024_02/722290234"/>
    <hyperlink ref="F180" r:id="rId22" display="https://podminky.urs.cz/item/CS_URS_2024_02/722290246"/>
    <hyperlink ref="F184" r:id="rId23" display="https://podminky.urs.cz/item/CS_URS_2024_02/998722123"/>
    <hyperlink ref="F187" r:id="rId24" display="https://podminky.urs.cz/item/CS_URS_2024_02/725110814"/>
    <hyperlink ref="F191" r:id="rId25" display="https://podminky.urs.cz/item/CS_URS_2024_02/725112183"/>
    <hyperlink ref="F195" r:id="rId26" display="https://podminky.urs.cz/item/CS_URS_2024_02/725119131"/>
    <hyperlink ref="F200" r:id="rId27" display="https://podminky.urs.cz/item/CS_URS_2024_02/725210821"/>
    <hyperlink ref="F204" r:id="rId28" display="https://podminky.urs.cz/item/CS_URS_2024_02/725211616"/>
    <hyperlink ref="F208" r:id="rId29" display="https://podminky.urs.cz/item/CS_URS_2024_02/725220842"/>
    <hyperlink ref="F212" r:id="rId30" display="https://podminky.urs.cz/item/CS_URS_2024_02/725241123"/>
    <hyperlink ref="F216" r:id="rId31" display="https://podminky.urs.cz/item/CS_URS_2024_02/725244103"/>
    <hyperlink ref="F220" r:id="rId32" display="https://podminky.urs.cz/item/CS_URS_2024_02/725310823"/>
    <hyperlink ref="F224" r:id="rId33" display="https://podminky.urs.cz/item/CS_URS_2024_02/725311121"/>
    <hyperlink ref="F228" r:id="rId34" display="https://podminky.urs.cz/item/CS_URS_2024_02/725810811"/>
    <hyperlink ref="F233" r:id="rId35" display="https://podminky.urs.cz/item/CS_URS_2024_02/725813112"/>
    <hyperlink ref="F237" r:id="rId36" display="https://podminky.urs.cz/item/CS_URS_2024_02/725819401"/>
    <hyperlink ref="F250" r:id="rId37" display="https://podminky.urs.cz/item/CS_URS_2024_02/725820801"/>
    <hyperlink ref="F254" r:id="rId38" display="https://podminky.urs.cz/item/CS_URS_2024_02/725821325"/>
    <hyperlink ref="F259" r:id="rId39" display="https://podminky.urs.cz/item/CS_URS_2024_02/725822611"/>
    <hyperlink ref="F263" r:id="rId40" display="https://podminky.urs.cz/item/CS_URS_2024_02/725849411"/>
    <hyperlink ref="F270" r:id="rId41" display="https://podminky.urs.cz/item/CS_URS_2024_02/725851305"/>
    <hyperlink ref="F275" r:id="rId42" display="https://podminky.urs.cz/item/CS_URS_2024_02/725851325"/>
    <hyperlink ref="F280" r:id="rId43" display="https://podminky.urs.cz/item/CS_URS_2024_02/725860811"/>
    <hyperlink ref="F284" r:id="rId44" display="https://podminky.urs.cz/item/CS_URS_2024_02/725861102"/>
    <hyperlink ref="F289" r:id="rId45" display="https://podminky.urs.cz/item/CS_URS_2024_02/725862103"/>
    <hyperlink ref="F294" r:id="rId46" display="https://podminky.urs.cz/item/CS_URS_2024_02/725865312"/>
    <hyperlink ref="F303" r:id="rId47" display="https://podminky.urs.cz/item/CS_URS_2024_02/998725123"/>
    <hyperlink ref="F306" r:id="rId48" display="https://podminky.urs.cz/item/CS_URS_2024_02/751111052"/>
    <hyperlink ref="F313" r:id="rId49" display="https://podminky.urs.cz/item/CS_URS_2024_02/751398021"/>
    <hyperlink ref="F320" r:id="rId50" display="https://podminky.urs.cz/item/CS_URS_2024_02/751537146"/>
    <hyperlink ref="F328" r:id="rId51" display="https://podminky.urs.cz/item/CS_URS_2024_02/99875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1362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1395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ROUND((SUM(BE93:BE338)),  2)</f>
        <v>0</v>
      </c>
      <c r="G35" s="41"/>
      <c r="H35" s="41"/>
      <c r="I35" s="160">
        <v>0.20999999999999999</v>
      </c>
      <c r="J35" s="159">
        <f>ROUND(((SUM(BE93:BE338))*I35),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ROUND((SUM(BF93:BF338)),  2)</f>
        <v>0</v>
      </c>
      <c r="G36" s="41"/>
      <c r="H36" s="41"/>
      <c r="I36" s="160">
        <v>0.12</v>
      </c>
      <c r="J36" s="159">
        <f>ROUND(((SUM(BF93:BF338))*I36),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1362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033 - Byt č. 89 2 + KK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1098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1099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1100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1101</v>
      </c>
      <c r="E67" s="185"/>
      <c r="F67" s="185"/>
      <c r="G67" s="185"/>
      <c r="H67" s="185"/>
      <c r="I67" s="185"/>
      <c r="J67" s="186">
        <f>J155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1102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1103</v>
      </c>
      <c r="E69" s="185"/>
      <c r="F69" s="185"/>
      <c r="G69" s="185"/>
      <c r="H69" s="185"/>
      <c r="I69" s="185"/>
      <c r="J69" s="186">
        <f>J329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1104</v>
      </c>
      <c r="E70" s="185"/>
      <c r="F70" s="185"/>
      <c r="G70" s="185"/>
      <c r="H70" s="185"/>
      <c r="I70" s="185"/>
      <c r="J70" s="186">
        <f>J334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1105</v>
      </c>
      <c r="E71" s="185"/>
      <c r="F71" s="185"/>
      <c r="G71" s="185"/>
      <c r="H71" s="185"/>
      <c r="I71" s="185"/>
      <c r="J71" s="186">
        <f>J336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1362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033 - Byt č. 89 2 + KK - Elektroinstalace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0.063774999999999998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1106</v>
      </c>
      <c r="F94" s="202" t="s">
        <v>1107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P95+P151+P155+P159+P329+P334+P336</f>
        <v>0</v>
      </c>
      <c r="Q94" s="207"/>
      <c r="R94" s="208">
        <f>R95+R151+R155+R159+R329+R334+R336</f>
        <v>0.063774999999999998</v>
      </c>
      <c r="S94" s="207"/>
      <c r="T94" s="209">
        <f>T95+T151+T155+T159+T329+T334+T336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193</v>
      </c>
      <c r="AT94" s="211" t="s">
        <v>70</v>
      </c>
      <c r="AU94" s="211" t="s">
        <v>71</v>
      </c>
      <c r="AY94" s="210" t="s">
        <v>192</v>
      </c>
      <c r="BK94" s="212">
        <f>BK95+BK151+BK155+BK159+BK329+BK334+BK336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1108</v>
      </c>
      <c r="F95" s="213" t="s">
        <v>1109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SUM(P96:P150)</f>
        <v>0</v>
      </c>
      <c r="Q95" s="207"/>
      <c r="R95" s="208">
        <f>SUM(R96:R150)</f>
        <v>0.0080700000000000008</v>
      </c>
      <c r="S95" s="207"/>
      <c r="T95" s="209">
        <f>SUM(T96:T150)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SUM(BK96:BK150)</f>
        <v>0</v>
      </c>
    </row>
    <row r="96" s="2" customFormat="1" ht="21.75" customHeight="1">
      <c r="A96" s="41"/>
      <c r="B96" s="42"/>
      <c r="C96" s="215" t="s">
        <v>78</v>
      </c>
      <c r="D96" s="215" t="s">
        <v>195</v>
      </c>
      <c r="E96" s="216" t="s">
        <v>1110</v>
      </c>
      <c r="F96" s="217" t="s">
        <v>1111</v>
      </c>
      <c r="G96" s="218" t="s">
        <v>198</v>
      </c>
      <c r="H96" s="219">
        <v>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321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321</v>
      </c>
      <c r="BM96" s="226" t="s">
        <v>1112</v>
      </c>
    </row>
    <row r="97" s="2" customFormat="1">
      <c r="A97" s="41"/>
      <c r="B97" s="42"/>
      <c r="C97" s="43"/>
      <c r="D97" s="228" t="s">
        <v>202</v>
      </c>
      <c r="E97" s="43"/>
      <c r="F97" s="229" t="s">
        <v>1113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14" customFormat="1">
      <c r="A98" s="14"/>
      <c r="B98" s="244"/>
      <c r="C98" s="245"/>
      <c r="D98" s="235" t="s">
        <v>204</v>
      </c>
      <c r="E98" s="246" t="s">
        <v>19</v>
      </c>
      <c r="F98" s="247" t="s">
        <v>78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204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192</v>
      </c>
    </row>
    <row r="99" s="15" customFormat="1">
      <c r="A99" s="15"/>
      <c r="B99" s="255"/>
      <c r="C99" s="256"/>
      <c r="D99" s="235" t="s">
        <v>204</v>
      </c>
      <c r="E99" s="257" t="s">
        <v>19</v>
      </c>
      <c r="F99" s="258" t="s">
        <v>210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204</v>
      </c>
      <c r="AU99" s="265" t="s">
        <v>84</v>
      </c>
      <c r="AV99" s="15" t="s">
        <v>200</v>
      </c>
      <c r="AW99" s="15" t="s">
        <v>33</v>
      </c>
      <c r="AX99" s="15" t="s">
        <v>78</v>
      </c>
      <c r="AY99" s="265" t="s">
        <v>192</v>
      </c>
    </row>
    <row r="100" s="2" customFormat="1" ht="16.5" customHeight="1">
      <c r="A100" s="41"/>
      <c r="B100" s="42"/>
      <c r="C100" s="266" t="s">
        <v>84</v>
      </c>
      <c r="D100" s="266" t="s">
        <v>211</v>
      </c>
      <c r="E100" s="267" t="s">
        <v>1114</v>
      </c>
      <c r="F100" s="268" t="s">
        <v>1115</v>
      </c>
      <c r="G100" s="269" t="s">
        <v>198</v>
      </c>
      <c r="H100" s="270">
        <v>1</v>
      </c>
      <c r="I100" s="271"/>
      <c r="J100" s="272">
        <f>ROUND(I100*H100,2)</f>
        <v>0</v>
      </c>
      <c r="K100" s="268" t="s">
        <v>199</v>
      </c>
      <c r="L100" s="273"/>
      <c r="M100" s="274" t="s">
        <v>19</v>
      </c>
      <c r="N100" s="275" t="s">
        <v>43</v>
      </c>
      <c r="O100" s="87"/>
      <c r="P100" s="224">
        <f>O100*H100</f>
        <v>0</v>
      </c>
      <c r="Q100" s="224">
        <v>0.0019</v>
      </c>
      <c r="R100" s="224">
        <f>Q100*H100</f>
        <v>0.0019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423</v>
      </c>
      <c r="AT100" s="226" t="s">
        <v>211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321</v>
      </c>
      <c r="BM100" s="226" t="s">
        <v>1116</v>
      </c>
    </row>
    <row r="101" s="14" customFormat="1">
      <c r="A101" s="14"/>
      <c r="B101" s="244"/>
      <c r="C101" s="245"/>
      <c r="D101" s="235" t="s">
        <v>204</v>
      </c>
      <c r="E101" s="246" t="s">
        <v>19</v>
      </c>
      <c r="F101" s="247" t="s">
        <v>78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204</v>
      </c>
      <c r="AU101" s="254" t="s">
        <v>84</v>
      </c>
      <c r="AV101" s="14" t="s">
        <v>84</v>
      </c>
      <c r="AW101" s="14" t="s">
        <v>33</v>
      </c>
      <c r="AX101" s="14" t="s">
        <v>71</v>
      </c>
      <c r="AY101" s="254" t="s">
        <v>192</v>
      </c>
    </row>
    <row r="102" s="15" customFormat="1">
      <c r="A102" s="15"/>
      <c r="B102" s="255"/>
      <c r="C102" s="256"/>
      <c r="D102" s="235" t="s">
        <v>204</v>
      </c>
      <c r="E102" s="257" t="s">
        <v>19</v>
      </c>
      <c r="F102" s="258" t="s">
        <v>210</v>
      </c>
      <c r="G102" s="256"/>
      <c r="H102" s="259">
        <v>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204</v>
      </c>
      <c r="AU102" s="265" t="s">
        <v>84</v>
      </c>
      <c r="AV102" s="15" t="s">
        <v>200</v>
      </c>
      <c r="AW102" s="15" t="s">
        <v>33</v>
      </c>
      <c r="AX102" s="15" t="s">
        <v>78</v>
      </c>
      <c r="AY102" s="265" t="s">
        <v>192</v>
      </c>
    </row>
    <row r="103" s="2" customFormat="1" ht="16.5" customHeight="1">
      <c r="A103" s="41"/>
      <c r="B103" s="42"/>
      <c r="C103" s="215" t="s">
        <v>193</v>
      </c>
      <c r="D103" s="215" t="s">
        <v>195</v>
      </c>
      <c r="E103" s="216" t="s">
        <v>1117</v>
      </c>
      <c r="F103" s="217" t="s">
        <v>1118</v>
      </c>
      <c r="G103" s="218" t="s">
        <v>198</v>
      </c>
      <c r="H103" s="219">
        <v>1</v>
      </c>
      <c r="I103" s="220"/>
      <c r="J103" s="221">
        <f>ROUND(I103*H103,2)</f>
        <v>0</v>
      </c>
      <c r="K103" s="217" t="s">
        <v>199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321</v>
      </c>
      <c r="AT103" s="226" t="s">
        <v>195</v>
      </c>
      <c r="AU103" s="226" t="s">
        <v>84</v>
      </c>
      <c r="AY103" s="20" t="s">
        <v>192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321</v>
      </c>
      <c r="BM103" s="226" t="s">
        <v>1119</v>
      </c>
    </row>
    <row r="104" s="2" customFormat="1">
      <c r="A104" s="41"/>
      <c r="B104" s="42"/>
      <c r="C104" s="43"/>
      <c r="D104" s="228" t="s">
        <v>202</v>
      </c>
      <c r="E104" s="43"/>
      <c r="F104" s="229" t="s">
        <v>1120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202</v>
      </c>
      <c r="AU104" s="20" t="s">
        <v>84</v>
      </c>
    </row>
    <row r="105" s="14" customFormat="1">
      <c r="A105" s="14"/>
      <c r="B105" s="244"/>
      <c r="C105" s="245"/>
      <c r="D105" s="235" t="s">
        <v>204</v>
      </c>
      <c r="E105" s="246" t="s">
        <v>19</v>
      </c>
      <c r="F105" s="247" t="s">
        <v>78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204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192</v>
      </c>
    </row>
    <row r="106" s="15" customFormat="1">
      <c r="A106" s="15"/>
      <c r="B106" s="255"/>
      <c r="C106" s="256"/>
      <c r="D106" s="235" t="s">
        <v>204</v>
      </c>
      <c r="E106" s="257" t="s">
        <v>19</v>
      </c>
      <c r="F106" s="258" t="s">
        <v>210</v>
      </c>
      <c r="G106" s="256"/>
      <c r="H106" s="259">
        <v>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204</v>
      </c>
      <c r="AU106" s="265" t="s">
        <v>84</v>
      </c>
      <c r="AV106" s="15" t="s">
        <v>200</v>
      </c>
      <c r="AW106" s="15" t="s">
        <v>33</v>
      </c>
      <c r="AX106" s="15" t="s">
        <v>78</v>
      </c>
      <c r="AY106" s="265" t="s">
        <v>192</v>
      </c>
    </row>
    <row r="107" s="2" customFormat="1" ht="16.5" customHeight="1">
      <c r="A107" s="41"/>
      <c r="B107" s="42"/>
      <c r="C107" s="266" t="s">
        <v>200</v>
      </c>
      <c r="D107" s="266" t="s">
        <v>211</v>
      </c>
      <c r="E107" s="267" t="s">
        <v>1121</v>
      </c>
      <c r="F107" s="268" t="s">
        <v>1122</v>
      </c>
      <c r="G107" s="269" t="s">
        <v>198</v>
      </c>
      <c r="H107" s="270">
        <v>1</v>
      </c>
      <c r="I107" s="271"/>
      <c r="J107" s="272">
        <f>ROUND(I107*H107,2)</f>
        <v>0</v>
      </c>
      <c r="K107" s="268" t="s">
        <v>199</v>
      </c>
      <c r="L107" s="273"/>
      <c r="M107" s="274" t="s">
        <v>19</v>
      </c>
      <c r="N107" s="275" t="s">
        <v>43</v>
      </c>
      <c r="O107" s="87"/>
      <c r="P107" s="224">
        <f>O107*H107</f>
        <v>0</v>
      </c>
      <c r="Q107" s="224">
        <v>0.0010499999999999999</v>
      </c>
      <c r="R107" s="224">
        <f>Q107*H107</f>
        <v>0.0010499999999999999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423</v>
      </c>
      <c r="AT107" s="226" t="s">
        <v>211</v>
      </c>
      <c r="AU107" s="226" t="s">
        <v>84</v>
      </c>
      <c r="AY107" s="20" t="s">
        <v>192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321</v>
      </c>
      <c r="BM107" s="226" t="s">
        <v>1123</v>
      </c>
    </row>
    <row r="108" s="14" customFormat="1">
      <c r="A108" s="14"/>
      <c r="B108" s="244"/>
      <c r="C108" s="245"/>
      <c r="D108" s="235" t="s">
        <v>204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204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192</v>
      </c>
    </row>
    <row r="109" s="15" customFormat="1">
      <c r="A109" s="15"/>
      <c r="B109" s="255"/>
      <c r="C109" s="256"/>
      <c r="D109" s="235" t="s">
        <v>204</v>
      </c>
      <c r="E109" s="257" t="s">
        <v>19</v>
      </c>
      <c r="F109" s="258" t="s">
        <v>210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204</v>
      </c>
      <c r="AU109" s="265" t="s">
        <v>84</v>
      </c>
      <c r="AV109" s="15" t="s">
        <v>200</v>
      </c>
      <c r="AW109" s="15" t="s">
        <v>33</v>
      </c>
      <c r="AX109" s="15" t="s">
        <v>78</v>
      </c>
      <c r="AY109" s="265" t="s">
        <v>192</v>
      </c>
    </row>
    <row r="110" s="2" customFormat="1" ht="16.5" customHeight="1">
      <c r="A110" s="41"/>
      <c r="B110" s="42"/>
      <c r="C110" s="215" t="s">
        <v>232</v>
      </c>
      <c r="D110" s="215" t="s">
        <v>195</v>
      </c>
      <c r="E110" s="216" t="s">
        <v>1124</v>
      </c>
      <c r="F110" s="217" t="s">
        <v>1125</v>
      </c>
      <c r="G110" s="218" t="s">
        <v>198</v>
      </c>
      <c r="H110" s="219">
        <v>10</v>
      </c>
      <c r="I110" s="220"/>
      <c r="J110" s="221">
        <f>ROUND(I110*H110,2)</f>
        <v>0</v>
      </c>
      <c r="K110" s="217" t="s">
        <v>199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321</v>
      </c>
      <c r="AT110" s="226" t="s">
        <v>195</v>
      </c>
      <c r="AU110" s="226" t="s">
        <v>84</v>
      </c>
      <c r="AY110" s="20" t="s">
        <v>192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321</v>
      </c>
      <c r="BM110" s="226" t="s">
        <v>1126</v>
      </c>
    </row>
    <row r="111" s="2" customFormat="1">
      <c r="A111" s="41"/>
      <c r="B111" s="42"/>
      <c r="C111" s="43"/>
      <c r="D111" s="228" t="s">
        <v>202</v>
      </c>
      <c r="E111" s="43"/>
      <c r="F111" s="229" t="s">
        <v>1127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202</v>
      </c>
      <c r="AU111" s="20" t="s">
        <v>84</v>
      </c>
    </row>
    <row r="112" s="14" customFormat="1">
      <c r="A112" s="14"/>
      <c r="B112" s="244"/>
      <c r="C112" s="245"/>
      <c r="D112" s="235" t="s">
        <v>204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204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192</v>
      </c>
    </row>
    <row r="113" s="14" customFormat="1">
      <c r="A113" s="14"/>
      <c r="B113" s="244"/>
      <c r="C113" s="245"/>
      <c r="D113" s="235" t="s">
        <v>204</v>
      </c>
      <c r="E113" s="246" t="s">
        <v>19</v>
      </c>
      <c r="F113" s="247" t="s">
        <v>215</v>
      </c>
      <c r="G113" s="245"/>
      <c r="H113" s="248">
        <v>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204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192</v>
      </c>
    </row>
    <row r="114" s="15" customFormat="1">
      <c r="A114" s="15"/>
      <c r="B114" s="255"/>
      <c r="C114" s="256"/>
      <c r="D114" s="235" t="s">
        <v>204</v>
      </c>
      <c r="E114" s="257" t="s">
        <v>19</v>
      </c>
      <c r="F114" s="258" t="s">
        <v>210</v>
      </c>
      <c r="G114" s="256"/>
      <c r="H114" s="259">
        <v>10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204</v>
      </c>
      <c r="AU114" s="265" t="s">
        <v>84</v>
      </c>
      <c r="AV114" s="15" t="s">
        <v>200</v>
      </c>
      <c r="AW114" s="15" t="s">
        <v>33</v>
      </c>
      <c r="AX114" s="15" t="s">
        <v>78</v>
      </c>
      <c r="AY114" s="265" t="s">
        <v>192</v>
      </c>
    </row>
    <row r="115" s="2" customFormat="1" ht="16.5" customHeight="1">
      <c r="A115" s="41"/>
      <c r="B115" s="42"/>
      <c r="C115" s="266" t="s">
        <v>236</v>
      </c>
      <c r="D115" s="266" t="s">
        <v>211</v>
      </c>
      <c r="E115" s="267" t="s">
        <v>1128</v>
      </c>
      <c r="F115" s="268" t="s">
        <v>1129</v>
      </c>
      <c r="G115" s="269" t="s">
        <v>198</v>
      </c>
      <c r="H115" s="270">
        <v>2</v>
      </c>
      <c r="I115" s="271"/>
      <c r="J115" s="272">
        <f>ROUND(I115*H115,2)</f>
        <v>0</v>
      </c>
      <c r="K115" s="268" t="s">
        <v>199</v>
      </c>
      <c r="L115" s="273"/>
      <c r="M115" s="274" t="s">
        <v>19</v>
      </c>
      <c r="N115" s="275" t="s">
        <v>43</v>
      </c>
      <c r="O115" s="87"/>
      <c r="P115" s="224">
        <f>O115*H115</f>
        <v>0</v>
      </c>
      <c r="Q115" s="224">
        <v>0.00040000000000000002</v>
      </c>
      <c r="R115" s="224">
        <f>Q115*H115</f>
        <v>0.00080000000000000004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423</v>
      </c>
      <c r="AT115" s="226" t="s">
        <v>211</v>
      </c>
      <c r="AU115" s="226" t="s">
        <v>84</v>
      </c>
      <c r="AY115" s="20" t="s">
        <v>192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321</v>
      </c>
      <c r="BM115" s="226" t="s">
        <v>1130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84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66" t="s">
        <v>250</v>
      </c>
      <c r="D118" s="266" t="s">
        <v>211</v>
      </c>
      <c r="E118" s="267" t="s">
        <v>1131</v>
      </c>
      <c r="F118" s="268" t="s">
        <v>1132</v>
      </c>
      <c r="G118" s="269" t="s">
        <v>198</v>
      </c>
      <c r="H118" s="270">
        <v>8</v>
      </c>
      <c r="I118" s="271"/>
      <c r="J118" s="272">
        <f>ROUND(I118*H118,2)</f>
        <v>0</v>
      </c>
      <c r="K118" s="268" t="s">
        <v>199</v>
      </c>
      <c r="L118" s="273"/>
      <c r="M118" s="274" t="s">
        <v>19</v>
      </c>
      <c r="N118" s="275" t="s">
        <v>43</v>
      </c>
      <c r="O118" s="87"/>
      <c r="P118" s="224">
        <f>O118*H118</f>
        <v>0</v>
      </c>
      <c r="Q118" s="224">
        <v>0.00040000000000000002</v>
      </c>
      <c r="R118" s="224">
        <f>Q118*H118</f>
        <v>0.0032000000000000002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423</v>
      </c>
      <c r="AT118" s="226" t="s">
        <v>211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1133</v>
      </c>
    </row>
    <row r="119" s="14" customFormat="1">
      <c r="A119" s="14"/>
      <c r="B119" s="244"/>
      <c r="C119" s="245"/>
      <c r="D119" s="235" t="s">
        <v>204</v>
      </c>
      <c r="E119" s="246" t="s">
        <v>19</v>
      </c>
      <c r="F119" s="247" t="s">
        <v>215</v>
      </c>
      <c r="G119" s="245"/>
      <c r="H119" s="248">
        <v>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192</v>
      </c>
    </row>
    <row r="120" s="15" customFormat="1">
      <c r="A120" s="15"/>
      <c r="B120" s="255"/>
      <c r="C120" s="256"/>
      <c r="D120" s="235" t="s">
        <v>204</v>
      </c>
      <c r="E120" s="257" t="s">
        <v>19</v>
      </c>
      <c r="F120" s="258" t="s">
        <v>210</v>
      </c>
      <c r="G120" s="256"/>
      <c r="H120" s="259">
        <v>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204</v>
      </c>
      <c r="AU120" s="265" t="s">
        <v>84</v>
      </c>
      <c r="AV120" s="15" t="s">
        <v>200</v>
      </c>
      <c r="AW120" s="15" t="s">
        <v>33</v>
      </c>
      <c r="AX120" s="15" t="s">
        <v>78</v>
      </c>
      <c r="AY120" s="265" t="s">
        <v>192</v>
      </c>
    </row>
    <row r="121" s="2" customFormat="1" ht="16.5" customHeight="1">
      <c r="A121" s="41"/>
      <c r="B121" s="42"/>
      <c r="C121" s="266" t="s">
        <v>215</v>
      </c>
      <c r="D121" s="266" t="s">
        <v>211</v>
      </c>
      <c r="E121" s="267" t="s">
        <v>1134</v>
      </c>
      <c r="F121" s="268" t="s">
        <v>1135</v>
      </c>
      <c r="G121" s="269" t="s">
        <v>198</v>
      </c>
      <c r="H121" s="270">
        <v>1</v>
      </c>
      <c r="I121" s="271"/>
      <c r="J121" s="272">
        <f>ROUND(I121*H121,2)</f>
        <v>0</v>
      </c>
      <c r="K121" s="268" t="s">
        <v>199</v>
      </c>
      <c r="L121" s="273"/>
      <c r="M121" s="274" t="s">
        <v>19</v>
      </c>
      <c r="N121" s="275" t="s">
        <v>43</v>
      </c>
      <c r="O121" s="87"/>
      <c r="P121" s="224">
        <f>O121*H121</f>
        <v>0</v>
      </c>
      <c r="Q121" s="224">
        <v>0.0010499999999999999</v>
      </c>
      <c r="R121" s="224">
        <f>Q121*H121</f>
        <v>0.0010499999999999999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423</v>
      </c>
      <c r="AT121" s="226" t="s">
        <v>211</v>
      </c>
      <c r="AU121" s="226" t="s">
        <v>84</v>
      </c>
      <c r="AY121" s="20" t="s">
        <v>192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321</v>
      </c>
      <c r="BM121" s="226" t="s">
        <v>1136</v>
      </c>
    </row>
    <row r="122" s="14" customFormat="1">
      <c r="A122" s="14"/>
      <c r="B122" s="244"/>
      <c r="C122" s="245"/>
      <c r="D122" s="235" t="s">
        <v>204</v>
      </c>
      <c r="E122" s="246" t="s">
        <v>19</v>
      </c>
      <c r="F122" s="247" t="s">
        <v>78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204</v>
      </c>
      <c r="AU122" s="254" t="s">
        <v>84</v>
      </c>
      <c r="AV122" s="14" t="s">
        <v>84</v>
      </c>
      <c r="AW122" s="14" t="s">
        <v>33</v>
      </c>
      <c r="AX122" s="14" t="s">
        <v>71</v>
      </c>
      <c r="AY122" s="254" t="s">
        <v>192</v>
      </c>
    </row>
    <row r="123" s="15" customFormat="1">
      <c r="A123" s="15"/>
      <c r="B123" s="255"/>
      <c r="C123" s="256"/>
      <c r="D123" s="235" t="s">
        <v>204</v>
      </c>
      <c r="E123" s="257" t="s">
        <v>19</v>
      </c>
      <c r="F123" s="258" t="s">
        <v>210</v>
      </c>
      <c r="G123" s="256"/>
      <c r="H123" s="259">
        <v>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204</v>
      </c>
      <c r="AU123" s="265" t="s">
        <v>84</v>
      </c>
      <c r="AV123" s="15" t="s">
        <v>200</v>
      </c>
      <c r="AW123" s="15" t="s">
        <v>33</v>
      </c>
      <c r="AX123" s="15" t="s">
        <v>78</v>
      </c>
      <c r="AY123" s="265" t="s">
        <v>192</v>
      </c>
    </row>
    <row r="124" s="2" customFormat="1" ht="16.5" customHeight="1">
      <c r="A124" s="41"/>
      <c r="B124" s="42"/>
      <c r="C124" s="215" t="s">
        <v>263</v>
      </c>
      <c r="D124" s="215" t="s">
        <v>195</v>
      </c>
      <c r="E124" s="216" t="s">
        <v>1137</v>
      </c>
      <c r="F124" s="217" t="s">
        <v>1138</v>
      </c>
      <c r="G124" s="218" t="s">
        <v>198</v>
      </c>
      <c r="H124" s="219">
        <v>1</v>
      </c>
      <c r="I124" s="220"/>
      <c r="J124" s="221">
        <f>ROUND(I124*H124,2)</f>
        <v>0</v>
      </c>
      <c r="K124" s="217" t="s">
        <v>199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321</v>
      </c>
      <c r="AT124" s="226" t="s">
        <v>195</v>
      </c>
      <c r="AU124" s="226" t="s">
        <v>84</v>
      </c>
      <c r="AY124" s="20" t="s">
        <v>192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321</v>
      </c>
      <c r="BM124" s="226" t="s">
        <v>1139</v>
      </c>
    </row>
    <row r="125" s="2" customFormat="1">
      <c r="A125" s="41"/>
      <c r="B125" s="42"/>
      <c r="C125" s="43"/>
      <c r="D125" s="228" t="s">
        <v>202</v>
      </c>
      <c r="E125" s="43"/>
      <c r="F125" s="229" t="s">
        <v>1140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202</v>
      </c>
      <c r="AU125" s="20" t="s">
        <v>84</v>
      </c>
    </row>
    <row r="126" s="14" customFormat="1">
      <c r="A126" s="14"/>
      <c r="B126" s="244"/>
      <c r="C126" s="245"/>
      <c r="D126" s="235" t="s">
        <v>204</v>
      </c>
      <c r="E126" s="246" t="s">
        <v>19</v>
      </c>
      <c r="F126" s="247" t="s">
        <v>78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192</v>
      </c>
    </row>
    <row r="127" s="15" customFormat="1">
      <c r="A127" s="15"/>
      <c r="B127" s="255"/>
      <c r="C127" s="256"/>
      <c r="D127" s="235" t="s">
        <v>204</v>
      </c>
      <c r="E127" s="257" t="s">
        <v>19</v>
      </c>
      <c r="F127" s="258" t="s">
        <v>210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204</v>
      </c>
      <c r="AU127" s="265" t="s">
        <v>84</v>
      </c>
      <c r="AV127" s="15" t="s">
        <v>200</v>
      </c>
      <c r="AW127" s="15" t="s">
        <v>33</v>
      </c>
      <c r="AX127" s="15" t="s">
        <v>78</v>
      </c>
      <c r="AY127" s="265" t="s">
        <v>192</v>
      </c>
    </row>
    <row r="128" s="2" customFormat="1" ht="16.5" customHeight="1">
      <c r="A128" s="41"/>
      <c r="B128" s="42"/>
      <c r="C128" s="266" t="s">
        <v>270</v>
      </c>
      <c r="D128" s="266" t="s">
        <v>211</v>
      </c>
      <c r="E128" s="267" t="s">
        <v>1141</v>
      </c>
      <c r="F128" s="268" t="s">
        <v>1142</v>
      </c>
      <c r="G128" s="269" t="s">
        <v>566</v>
      </c>
      <c r="H128" s="270">
        <v>1</v>
      </c>
      <c r="I128" s="271"/>
      <c r="J128" s="272">
        <f>ROUND(I128*H128,2)</f>
        <v>0</v>
      </c>
      <c r="K128" s="268" t="s">
        <v>490</v>
      </c>
      <c r="L128" s="273"/>
      <c r="M128" s="274" t="s">
        <v>19</v>
      </c>
      <c r="N128" s="275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423</v>
      </c>
      <c r="AT128" s="226" t="s">
        <v>211</v>
      </c>
      <c r="AU128" s="226" t="s">
        <v>84</v>
      </c>
      <c r="AY128" s="20" t="s">
        <v>192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321</v>
      </c>
      <c r="BM128" s="226" t="s">
        <v>1143</v>
      </c>
    </row>
    <row r="129" s="14" customFormat="1">
      <c r="A129" s="14"/>
      <c r="B129" s="244"/>
      <c r="C129" s="245"/>
      <c r="D129" s="235" t="s">
        <v>204</v>
      </c>
      <c r="E129" s="246" t="s">
        <v>19</v>
      </c>
      <c r="F129" s="247" t="s">
        <v>78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204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192</v>
      </c>
    </row>
    <row r="130" s="15" customFormat="1">
      <c r="A130" s="15"/>
      <c r="B130" s="255"/>
      <c r="C130" s="256"/>
      <c r="D130" s="235" t="s">
        <v>204</v>
      </c>
      <c r="E130" s="257" t="s">
        <v>19</v>
      </c>
      <c r="F130" s="258" t="s">
        <v>210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204</v>
      </c>
      <c r="AU130" s="265" t="s">
        <v>84</v>
      </c>
      <c r="AV130" s="15" t="s">
        <v>200</v>
      </c>
      <c r="AW130" s="15" t="s">
        <v>33</v>
      </c>
      <c r="AX130" s="15" t="s">
        <v>78</v>
      </c>
      <c r="AY130" s="265" t="s">
        <v>192</v>
      </c>
    </row>
    <row r="131" s="2" customFormat="1" ht="16.5" customHeight="1">
      <c r="A131" s="41"/>
      <c r="B131" s="42"/>
      <c r="C131" s="215" t="s">
        <v>275</v>
      </c>
      <c r="D131" s="215" t="s">
        <v>195</v>
      </c>
      <c r="E131" s="216" t="s">
        <v>1144</v>
      </c>
      <c r="F131" s="217" t="s">
        <v>1145</v>
      </c>
      <c r="G131" s="218" t="s">
        <v>198</v>
      </c>
      <c r="H131" s="219">
        <v>1</v>
      </c>
      <c r="I131" s="220"/>
      <c r="J131" s="221">
        <f>ROUND(I131*H131,2)</f>
        <v>0</v>
      </c>
      <c r="K131" s="217" t="s">
        <v>490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321</v>
      </c>
      <c r="AT131" s="226" t="s">
        <v>195</v>
      </c>
      <c r="AU131" s="226" t="s">
        <v>84</v>
      </c>
      <c r="AY131" s="20" t="s">
        <v>192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321</v>
      </c>
      <c r="BM131" s="226" t="s">
        <v>1146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8</v>
      </c>
      <c r="D134" s="266" t="s">
        <v>211</v>
      </c>
      <c r="E134" s="267" t="s">
        <v>1147</v>
      </c>
      <c r="F134" s="268" t="s">
        <v>1148</v>
      </c>
      <c r="G134" s="269" t="s">
        <v>566</v>
      </c>
      <c r="H134" s="270">
        <v>1</v>
      </c>
      <c r="I134" s="271"/>
      <c r="J134" s="272">
        <f>ROUND(I134*H134,2)</f>
        <v>0</v>
      </c>
      <c r="K134" s="268" t="s">
        <v>490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423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1149</v>
      </c>
    </row>
    <row r="135" s="14" customFormat="1">
      <c r="A135" s="14"/>
      <c r="B135" s="244"/>
      <c r="C135" s="245"/>
      <c r="D135" s="235" t="s">
        <v>204</v>
      </c>
      <c r="E135" s="246" t="s">
        <v>19</v>
      </c>
      <c r="F135" s="247" t="s">
        <v>78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204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192</v>
      </c>
    </row>
    <row r="136" s="15" customFormat="1">
      <c r="A136" s="15"/>
      <c r="B136" s="255"/>
      <c r="C136" s="256"/>
      <c r="D136" s="235" t="s">
        <v>204</v>
      </c>
      <c r="E136" s="257" t="s">
        <v>19</v>
      </c>
      <c r="F136" s="258" t="s">
        <v>210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204</v>
      </c>
      <c r="AU136" s="265" t="s">
        <v>84</v>
      </c>
      <c r="AV136" s="15" t="s">
        <v>200</v>
      </c>
      <c r="AW136" s="15" t="s">
        <v>33</v>
      </c>
      <c r="AX136" s="15" t="s">
        <v>78</v>
      </c>
      <c r="AY136" s="265" t="s">
        <v>192</v>
      </c>
    </row>
    <row r="137" s="2" customFormat="1" ht="24.15" customHeight="1">
      <c r="A137" s="41"/>
      <c r="B137" s="42"/>
      <c r="C137" s="215" t="s">
        <v>300</v>
      </c>
      <c r="D137" s="215" t="s">
        <v>195</v>
      </c>
      <c r="E137" s="216" t="s">
        <v>1150</v>
      </c>
      <c r="F137" s="217" t="s">
        <v>1151</v>
      </c>
      <c r="G137" s="218" t="s">
        <v>214</v>
      </c>
      <c r="H137" s="219">
        <v>1</v>
      </c>
      <c r="I137" s="220"/>
      <c r="J137" s="221">
        <f>ROUND(I137*H137,2)</f>
        <v>0</v>
      </c>
      <c r="K137" s="217" t="s">
        <v>199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321</v>
      </c>
      <c r="AT137" s="226" t="s">
        <v>195</v>
      </c>
      <c r="AU137" s="226" t="s">
        <v>84</v>
      </c>
      <c r="AY137" s="20" t="s">
        <v>192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321</v>
      </c>
      <c r="BM137" s="226" t="s">
        <v>1152</v>
      </c>
    </row>
    <row r="138" s="2" customFormat="1">
      <c r="A138" s="41"/>
      <c r="B138" s="42"/>
      <c r="C138" s="43"/>
      <c r="D138" s="228" t="s">
        <v>202</v>
      </c>
      <c r="E138" s="43"/>
      <c r="F138" s="229" t="s">
        <v>1153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84</v>
      </c>
    </row>
    <row r="139" s="14" customFormat="1">
      <c r="A139" s="14"/>
      <c r="B139" s="244"/>
      <c r="C139" s="245"/>
      <c r="D139" s="235" t="s">
        <v>204</v>
      </c>
      <c r="E139" s="246" t="s">
        <v>19</v>
      </c>
      <c r="F139" s="247" t="s">
        <v>78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204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192</v>
      </c>
    </row>
    <row r="140" s="15" customFormat="1">
      <c r="A140" s="15"/>
      <c r="B140" s="255"/>
      <c r="C140" s="256"/>
      <c r="D140" s="235" t="s">
        <v>204</v>
      </c>
      <c r="E140" s="257" t="s">
        <v>19</v>
      </c>
      <c r="F140" s="258" t="s">
        <v>210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204</v>
      </c>
      <c r="AU140" s="265" t="s">
        <v>84</v>
      </c>
      <c r="AV140" s="15" t="s">
        <v>200</v>
      </c>
      <c r="AW140" s="15" t="s">
        <v>33</v>
      </c>
      <c r="AX140" s="15" t="s">
        <v>78</v>
      </c>
      <c r="AY140" s="265" t="s">
        <v>192</v>
      </c>
    </row>
    <row r="141" s="2" customFormat="1" ht="16.5" customHeight="1">
      <c r="A141" s="41"/>
      <c r="B141" s="42"/>
      <c r="C141" s="266" t="s">
        <v>305</v>
      </c>
      <c r="D141" s="266" t="s">
        <v>211</v>
      </c>
      <c r="E141" s="267" t="s">
        <v>1154</v>
      </c>
      <c r="F141" s="268" t="s">
        <v>1155</v>
      </c>
      <c r="G141" s="269" t="s">
        <v>214</v>
      </c>
      <c r="H141" s="270">
        <v>1</v>
      </c>
      <c r="I141" s="271"/>
      <c r="J141" s="272">
        <f>ROUND(I141*H141,2)</f>
        <v>0</v>
      </c>
      <c r="K141" s="268" t="s">
        <v>199</v>
      </c>
      <c r="L141" s="273"/>
      <c r="M141" s="274" t="s">
        <v>19</v>
      </c>
      <c r="N141" s="275" t="s">
        <v>43</v>
      </c>
      <c r="O141" s="87"/>
      <c r="P141" s="224">
        <f>O141*H141</f>
        <v>0</v>
      </c>
      <c r="Q141" s="224">
        <v>6.9999999999999994E-05</v>
      </c>
      <c r="R141" s="224">
        <f>Q141*H141</f>
        <v>6.9999999999999994E-05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423</v>
      </c>
      <c r="AT141" s="226" t="s">
        <v>211</v>
      </c>
      <c r="AU141" s="226" t="s">
        <v>84</v>
      </c>
      <c r="AY141" s="20" t="s">
        <v>192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321</v>
      </c>
      <c r="BM141" s="226" t="s">
        <v>1156</v>
      </c>
    </row>
    <row r="142" s="14" customFormat="1">
      <c r="A142" s="14"/>
      <c r="B142" s="244"/>
      <c r="C142" s="245"/>
      <c r="D142" s="235" t="s">
        <v>204</v>
      </c>
      <c r="E142" s="246" t="s">
        <v>19</v>
      </c>
      <c r="F142" s="247" t="s">
        <v>78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204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192</v>
      </c>
    </row>
    <row r="143" s="15" customFormat="1">
      <c r="A143" s="15"/>
      <c r="B143" s="255"/>
      <c r="C143" s="256"/>
      <c r="D143" s="235" t="s">
        <v>204</v>
      </c>
      <c r="E143" s="257" t="s">
        <v>19</v>
      </c>
      <c r="F143" s="258" t="s">
        <v>210</v>
      </c>
      <c r="G143" s="256"/>
      <c r="H143" s="259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204</v>
      </c>
      <c r="AU143" s="265" t="s">
        <v>84</v>
      </c>
      <c r="AV143" s="15" t="s">
        <v>200</v>
      </c>
      <c r="AW143" s="15" t="s">
        <v>33</v>
      </c>
      <c r="AX143" s="15" t="s">
        <v>78</v>
      </c>
      <c r="AY143" s="265" t="s">
        <v>192</v>
      </c>
    </row>
    <row r="144" s="2" customFormat="1" ht="21.75" customHeight="1">
      <c r="A144" s="41"/>
      <c r="B144" s="42"/>
      <c r="C144" s="215" t="s">
        <v>310</v>
      </c>
      <c r="D144" s="215" t="s">
        <v>195</v>
      </c>
      <c r="E144" s="216" t="s">
        <v>1157</v>
      </c>
      <c r="F144" s="217" t="s">
        <v>1158</v>
      </c>
      <c r="G144" s="218" t="s">
        <v>198</v>
      </c>
      <c r="H144" s="219">
        <v>18</v>
      </c>
      <c r="I144" s="220"/>
      <c r="J144" s="221">
        <f>ROUND(I144*H144,2)</f>
        <v>0</v>
      </c>
      <c r="K144" s="217" t="s">
        <v>199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321</v>
      </c>
      <c r="AT144" s="226" t="s">
        <v>195</v>
      </c>
      <c r="AU144" s="226" t="s">
        <v>84</v>
      </c>
      <c r="AY144" s="20" t="s">
        <v>192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321</v>
      </c>
      <c r="BM144" s="226" t="s">
        <v>1159</v>
      </c>
    </row>
    <row r="145" s="2" customFormat="1">
      <c r="A145" s="41"/>
      <c r="B145" s="42"/>
      <c r="C145" s="43"/>
      <c r="D145" s="228" t="s">
        <v>202</v>
      </c>
      <c r="E145" s="43"/>
      <c r="F145" s="229" t="s">
        <v>1160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84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341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5" customFormat="1">
      <c r="A147" s="15"/>
      <c r="B147" s="255"/>
      <c r="C147" s="256"/>
      <c r="D147" s="235" t="s">
        <v>204</v>
      </c>
      <c r="E147" s="257" t="s">
        <v>19</v>
      </c>
      <c r="F147" s="258" t="s">
        <v>210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204</v>
      </c>
      <c r="AU147" s="265" t="s">
        <v>84</v>
      </c>
      <c r="AV147" s="15" t="s">
        <v>200</v>
      </c>
      <c r="AW147" s="15" t="s">
        <v>33</v>
      </c>
      <c r="AX147" s="15" t="s">
        <v>78</v>
      </c>
      <c r="AY147" s="265" t="s">
        <v>192</v>
      </c>
    </row>
    <row r="148" s="2" customFormat="1" ht="16.5" customHeight="1">
      <c r="A148" s="41"/>
      <c r="B148" s="42"/>
      <c r="C148" s="215" t="s">
        <v>321</v>
      </c>
      <c r="D148" s="215" t="s">
        <v>195</v>
      </c>
      <c r="E148" s="216" t="s">
        <v>1161</v>
      </c>
      <c r="F148" s="217" t="s">
        <v>1162</v>
      </c>
      <c r="G148" s="218" t="s">
        <v>566</v>
      </c>
      <c r="H148" s="219">
        <v>15</v>
      </c>
      <c r="I148" s="220"/>
      <c r="J148" s="221">
        <f>ROUND(I148*H148,2)</f>
        <v>0</v>
      </c>
      <c r="K148" s="217" t="s">
        <v>490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195</v>
      </c>
      <c r="AU148" s="226" t="s">
        <v>84</v>
      </c>
      <c r="AY148" s="20" t="s">
        <v>192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200</v>
      </c>
      <c r="BM148" s="226" t="s">
        <v>1163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310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5" customFormat="1">
      <c r="A150" s="15"/>
      <c r="B150" s="255"/>
      <c r="C150" s="256"/>
      <c r="D150" s="235" t="s">
        <v>204</v>
      </c>
      <c r="E150" s="257" t="s">
        <v>19</v>
      </c>
      <c r="F150" s="258" t="s">
        <v>210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204</v>
      </c>
      <c r="AU150" s="265" t="s">
        <v>84</v>
      </c>
      <c r="AV150" s="15" t="s">
        <v>200</v>
      </c>
      <c r="AW150" s="15" t="s">
        <v>33</v>
      </c>
      <c r="AX150" s="15" t="s">
        <v>78</v>
      </c>
      <c r="AY150" s="265" t="s">
        <v>192</v>
      </c>
    </row>
    <row r="151" s="12" customFormat="1" ht="22.8" customHeight="1">
      <c r="A151" s="12"/>
      <c r="B151" s="199"/>
      <c r="C151" s="200"/>
      <c r="D151" s="201" t="s">
        <v>70</v>
      </c>
      <c r="E151" s="213" t="s">
        <v>687</v>
      </c>
      <c r="F151" s="213" t="s">
        <v>1164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SUM(P152:P154)</f>
        <v>0</v>
      </c>
      <c r="Q151" s="207"/>
      <c r="R151" s="208">
        <f>SUM(R152:R154)</f>
        <v>0</v>
      </c>
      <c r="S151" s="207"/>
      <c r="T151" s="20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78</v>
      </c>
      <c r="AT151" s="211" t="s">
        <v>70</v>
      </c>
      <c r="AU151" s="211" t="s">
        <v>78</v>
      </c>
      <c r="AY151" s="210" t="s">
        <v>192</v>
      </c>
      <c r="BK151" s="212">
        <f>SUM(BK152:BK154)</f>
        <v>0</v>
      </c>
    </row>
    <row r="152" s="2" customFormat="1" ht="16.5" customHeight="1">
      <c r="A152" s="41"/>
      <c r="B152" s="42"/>
      <c r="C152" s="215" t="s">
        <v>333</v>
      </c>
      <c r="D152" s="215" t="s">
        <v>195</v>
      </c>
      <c r="E152" s="216" t="s">
        <v>1165</v>
      </c>
      <c r="F152" s="217" t="s">
        <v>1166</v>
      </c>
      <c r="G152" s="218" t="s">
        <v>1167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200</v>
      </c>
      <c r="AT152" s="226" t="s">
        <v>195</v>
      </c>
      <c r="AU152" s="226" t="s">
        <v>84</v>
      </c>
      <c r="AY152" s="20" t="s">
        <v>192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200</v>
      </c>
      <c r="BM152" s="226" t="s">
        <v>1168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12" customFormat="1" ht="22.8" customHeight="1">
      <c r="A155" s="12"/>
      <c r="B155" s="199"/>
      <c r="C155" s="200"/>
      <c r="D155" s="201" t="s">
        <v>70</v>
      </c>
      <c r="E155" s="213" t="s">
        <v>692</v>
      </c>
      <c r="F155" s="213" t="s">
        <v>1169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78</v>
      </c>
      <c r="AT155" s="211" t="s">
        <v>70</v>
      </c>
      <c r="AU155" s="211" t="s">
        <v>78</v>
      </c>
      <c r="AY155" s="210" t="s">
        <v>192</v>
      </c>
      <c r="BK155" s="212">
        <f>SUM(BK156:BK158)</f>
        <v>0</v>
      </c>
    </row>
    <row r="156" s="2" customFormat="1" ht="16.5" customHeight="1">
      <c r="A156" s="41"/>
      <c r="B156" s="42"/>
      <c r="C156" s="215" t="s">
        <v>341</v>
      </c>
      <c r="D156" s="215" t="s">
        <v>195</v>
      </c>
      <c r="E156" s="216" t="s">
        <v>1170</v>
      </c>
      <c r="F156" s="217" t="s">
        <v>1171</v>
      </c>
      <c r="G156" s="218" t="s">
        <v>1167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200</v>
      </c>
      <c r="AT156" s="226" t="s">
        <v>195</v>
      </c>
      <c r="AU156" s="226" t="s">
        <v>84</v>
      </c>
      <c r="AY156" s="20" t="s">
        <v>192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200</v>
      </c>
      <c r="BM156" s="226" t="s">
        <v>1172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12" customFormat="1" ht="22.8" customHeight="1">
      <c r="A159" s="12"/>
      <c r="B159" s="199"/>
      <c r="C159" s="200"/>
      <c r="D159" s="201" t="s">
        <v>70</v>
      </c>
      <c r="E159" s="213" t="s">
        <v>1173</v>
      </c>
      <c r="F159" s="213" t="s">
        <v>1174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SUM(P160:P328)</f>
        <v>0</v>
      </c>
      <c r="Q159" s="207"/>
      <c r="R159" s="208">
        <f>SUM(R160:R328)</f>
        <v>0.055704999999999998</v>
      </c>
      <c r="S159" s="207"/>
      <c r="T159" s="209">
        <f>SUM(T160:T328)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70</v>
      </c>
      <c r="AU159" s="211" t="s">
        <v>78</v>
      </c>
      <c r="AY159" s="210" t="s">
        <v>192</v>
      </c>
      <c r="BK159" s="212">
        <f>SUM(BK160:BK328)</f>
        <v>0</v>
      </c>
    </row>
    <row r="160" s="2" customFormat="1" ht="24.15" customHeight="1">
      <c r="A160" s="41"/>
      <c r="B160" s="42"/>
      <c r="C160" s="215" t="s">
        <v>346</v>
      </c>
      <c r="D160" s="215" t="s">
        <v>195</v>
      </c>
      <c r="E160" s="216" t="s">
        <v>1175</v>
      </c>
      <c r="F160" s="217" t="s">
        <v>1176</v>
      </c>
      <c r="G160" s="218" t="s">
        <v>198</v>
      </c>
      <c r="H160" s="219">
        <v>3</v>
      </c>
      <c r="I160" s="220"/>
      <c r="J160" s="221">
        <f>ROUND(I160*H160,2)</f>
        <v>0</v>
      </c>
      <c r="K160" s="217" t="s">
        <v>199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321</v>
      </c>
      <c r="AT160" s="226" t="s">
        <v>195</v>
      </c>
      <c r="AU160" s="226" t="s">
        <v>84</v>
      </c>
      <c r="AY160" s="20" t="s">
        <v>192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321</v>
      </c>
      <c r="BM160" s="226" t="s">
        <v>1177</v>
      </c>
    </row>
    <row r="161" s="2" customFormat="1">
      <c r="A161" s="41"/>
      <c r="B161" s="42"/>
      <c r="C161" s="43"/>
      <c r="D161" s="228" t="s">
        <v>202</v>
      </c>
      <c r="E161" s="43"/>
      <c r="F161" s="229" t="s">
        <v>1178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84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193</v>
      </c>
      <c r="G162" s="245"/>
      <c r="H162" s="248">
        <v>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2" customFormat="1" ht="16.5" customHeight="1">
      <c r="A164" s="41"/>
      <c r="B164" s="42"/>
      <c r="C164" s="266" t="s">
        <v>350</v>
      </c>
      <c r="D164" s="266" t="s">
        <v>211</v>
      </c>
      <c r="E164" s="267" t="s">
        <v>1179</v>
      </c>
      <c r="F164" s="268" t="s">
        <v>1180</v>
      </c>
      <c r="G164" s="269" t="s">
        <v>198</v>
      </c>
      <c r="H164" s="270">
        <v>3</v>
      </c>
      <c r="I164" s="271"/>
      <c r="J164" s="272">
        <f>ROUND(I164*H164,2)</f>
        <v>0</v>
      </c>
      <c r="K164" s="268" t="s">
        <v>199</v>
      </c>
      <c r="L164" s="273"/>
      <c r="M164" s="274" t="s">
        <v>19</v>
      </c>
      <c r="N164" s="275" t="s">
        <v>43</v>
      </c>
      <c r="O164" s="87"/>
      <c r="P164" s="224">
        <f>O164*H164</f>
        <v>0</v>
      </c>
      <c r="Q164" s="224">
        <v>9.0000000000000006E-05</v>
      </c>
      <c r="R164" s="224">
        <f>Q164*H164</f>
        <v>0.00027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423</v>
      </c>
      <c r="AT164" s="226" t="s">
        <v>211</v>
      </c>
      <c r="AU164" s="226" t="s">
        <v>84</v>
      </c>
      <c r="AY164" s="20" t="s">
        <v>192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321</v>
      </c>
      <c r="BM164" s="226" t="s">
        <v>1181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193</v>
      </c>
      <c r="G165" s="245"/>
      <c r="H165" s="248">
        <v>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24.15" customHeight="1">
      <c r="A167" s="41"/>
      <c r="B167" s="42"/>
      <c r="C167" s="215" t="s">
        <v>7</v>
      </c>
      <c r="D167" s="215" t="s">
        <v>195</v>
      </c>
      <c r="E167" s="216" t="s">
        <v>1182</v>
      </c>
      <c r="F167" s="217" t="s">
        <v>1183</v>
      </c>
      <c r="G167" s="218" t="s">
        <v>198</v>
      </c>
      <c r="H167" s="219">
        <v>2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1184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1185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84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66" t="s">
        <v>360</v>
      </c>
      <c r="D171" s="266" t="s">
        <v>211</v>
      </c>
      <c r="E171" s="267" t="s">
        <v>1186</v>
      </c>
      <c r="F171" s="268" t="s">
        <v>1187</v>
      </c>
      <c r="G171" s="269" t="s">
        <v>198</v>
      </c>
      <c r="H171" s="270">
        <v>2</v>
      </c>
      <c r="I171" s="271"/>
      <c r="J171" s="272">
        <f>ROUND(I171*H171,2)</f>
        <v>0</v>
      </c>
      <c r="K171" s="268" t="s">
        <v>199</v>
      </c>
      <c r="L171" s="273"/>
      <c r="M171" s="274" t="s">
        <v>19</v>
      </c>
      <c r="N171" s="275" t="s">
        <v>43</v>
      </c>
      <c r="O171" s="87"/>
      <c r="P171" s="224">
        <f>O171*H171</f>
        <v>0</v>
      </c>
      <c r="Q171" s="224">
        <v>0.00010000000000000001</v>
      </c>
      <c r="R171" s="224">
        <f>Q171*H171</f>
        <v>0.00020000000000000001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423</v>
      </c>
      <c r="AT171" s="226" t="s">
        <v>211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1188</v>
      </c>
    </row>
    <row r="172" s="14" customFormat="1">
      <c r="A172" s="14"/>
      <c r="B172" s="244"/>
      <c r="C172" s="245"/>
      <c r="D172" s="235" t="s">
        <v>204</v>
      </c>
      <c r="E172" s="246" t="s">
        <v>19</v>
      </c>
      <c r="F172" s="247" t="s">
        <v>84</v>
      </c>
      <c r="G172" s="245"/>
      <c r="H172" s="248">
        <v>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204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192</v>
      </c>
    </row>
    <row r="173" s="15" customFormat="1">
      <c r="A173" s="15"/>
      <c r="B173" s="255"/>
      <c r="C173" s="256"/>
      <c r="D173" s="235" t="s">
        <v>204</v>
      </c>
      <c r="E173" s="257" t="s">
        <v>19</v>
      </c>
      <c r="F173" s="258" t="s">
        <v>210</v>
      </c>
      <c r="G173" s="256"/>
      <c r="H173" s="259">
        <v>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204</v>
      </c>
      <c r="AU173" s="265" t="s">
        <v>84</v>
      </c>
      <c r="AV173" s="15" t="s">
        <v>200</v>
      </c>
      <c r="AW173" s="15" t="s">
        <v>33</v>
      </c>
      <c r="AX173" s="15" t="s">
        <v>78</v>
      </c>
      <c r="AY173" s="265" t="s">
        <v>192</v>
      </c>
    </row>
    <row r="174" s="2" customFormat="1" ht="24.15" customHeight="1">
      <c r="A174" s="41"/>
      <c r="B174" s="42"/>
      <c r="C174" s="215" t="s">
        <v>366</v>
      </c>
      <c r="D174" s="215" t="s">
        <v>195</v>
      </c>
      <c r="E174" s="216" t="s">
        <v>1189</v>
      </c>
      <c r="F174" s="217" t="s">
        <v>1190</v>
      </c>
      <c r="G174" s="218" t="s">
        <v>198</v>
      </c>
      <c r="H174" s="219">
        <v>4</v>
      </c>
      <c r="I174" s="220"/>
      <c r="J174" s="221">
        <f>ROUND(I174*H174,2)</f>
        <v>0</v>
      </c>
      <c r="K174" s="217" t="s">
        <v>199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321</v>
      </c>
      <c r="AT174" s="226" t="s">
        <v>195</v>
      </c>
      <c r="AU174" s="226" t="s">
        <v>84</v>
      </c>
      <c r="AY174" s="20" t="s">
        <v>192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321</v>
      </c>
      <c r="BM174" s="226" t="s">
        <v>1191</v>
      </c>
    </row>
    <row r="175" s="2" customFormat="1">
      <c r="A175" s="41"/>
      <c r="B175" s="42"/>
      <c r="C175" s="43"/>
      <c r="D175" s="228" t="s">
        <v>202</v>
      </c>
      <c r="E175" s="43"/>
      <c r="F175" s="229" t="s">
        <v>1192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202</v>
      </c>
      <c r="AU175" s="20" t="s">
        <v>84</v>
      </c>
    </row>
    <row r="176" s="14" customFormat="1">
      <c r="A176" s="14"/>
      <c r="B176" s="244"/>
      <c r="C176" s="245"/>
      <c r="D176" s="235" t="s">
        <v>204</v>
      </c>
      <c r="E176" s="246" t="s">
        <v>19</v>
      </c>
      <c r="F176" s="247" t="s">
        <v>200</v>
      </c>
      <c r="G176" s="245"/>
      <c r="H176" s="248">
        <v>4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204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192</v>
      </c>
    </row>
    <row r="177" s="15" customFormat="1">
      <c r="A177" s="15"/>
      <c r="B177" s="255"/>
      <c r="C177" s="256"/>
      <c r="D177" s="235" t="s">
        <v>204</v>
      </c>
      <c r="E177" s="257" t="s">
        <v>19</v>
      </c>
      <c r="F177" s="258" t="s">
        <v>210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204</v>
      </c>
      <c r="AU177" s="265" t="s">
        <v>84</v>
      </c>
      <c r="AV177" s="15" t="s">
        <v>200</v>
      </c>
      <c r="AW177" s="15" t="s">
        <v>33</v>
      </c>
      <c r="AX177" s="15" t="s">
        <v>78</v>
      </c>
      <c r="AY177" s="265" t="s">
        <v>192</v>
      </c>
    </row>
    <row r="178" s="2" customFormat="1" ht="16.5" customHeight="1">
      <c r="A178" s="41"/>
      <c r="B178" s="42"/>
      <c r="C178" s="266" t="s">
        <v>371</v>
      </c>
      <c r="D178" s="266" t="s">
        <v>211</v>
      </c>
      <c r="E178" s="267" t="s">
        <v>1193</v>
      </c>
      <c r="F178" s="268" t="s">
        <v>1194</v>
      </c>
      <c r="G178" s="269" t="s">
        <v>198</v>
      </c>
      <c r="H178" s="270">
        <v>4</v>
      </c>
      <c r="I178" s="271"/>
      <c r="J178" s="272">
        <f>ROUND(I178*H178,2)</f>
        <v>0</v>
      </c>
      <c r="K178" s="268" t="s">
        <v>199</v>
      </c>
      <c r="L178" s="273"/>
      <c r="M178" s="274" t="s">
        <v>19</v>
      </c>
      <c r="N178" s="275" t="s">
        <v>43</v>
      </c>
      <c r="O178" s="87"/>
      <c r="P178" s="224">
        <f>O178*H178</f>
        <v>0</v>
      </c>
      <c r="Q178" s="224">
        <v>9.0000000000000006E-05</v>
      </c>
      <c r="R178" s="224">
        <f>Q178*H178</f>
        <v>0.00036000000000000002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423</v>
      </c>
      <c r="AT178" s="226" t="s">
        <v>211</v>
      </c>
      <c r="AU178" s="226" t="s">
        <v>84</v>
      </c>
      <c r="AY178" s="20" t="s">
        <v>192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321</v>
      </c>
      <c r="BM178" s="226" t="s">
        <v>1195</v>
      </c>
    </row>
    <row r="179" s="14" customFormat="1">
      <c r="A179" s="14"/>
      <c r="B179" s="244"/>
      <c r="C179" s="245"/>
      <c r="D179" s="235" t="s">
        <v>204</v>
      </c>
      <c r="E179" s="246" t="s">
        <v>19</v>
      </c>
      <c r="F179" s="247" t="s">
        <v>200</v>
      </c>
      <c r="G179" s="245"/>
      <c r="H179" s="248">
        <v>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204</v>
      </c>
      <c r="AU179" s="254" t="s">
        <v>84</v>
      </c>
      <c r="AV179" s="14" t="s">
        <v>84</v>
      </c>
      <c r="AW179" s="14" t="s">
        <v>33</v>
      </c>
      <c r="AX179" s="14" t="s">
        <v>71</v>
      </c>
      <c r="AY179" s="254" t="s">
        <v>192</v>
      </c>
    </row>
    <row r="180" s="15" customFormat="1">
      <c r="A180" s="15"/>
      <c r="B180" s="255"/>
      <c r="C180" s="256"/>
      <c r="D180" s="235" t="s">
        <v>204</v>
      </c>
      <c r="E180" s="257" t="s">
        <v>19</v>
      </c>
      <c r="F180" s="258" t="s">
        <v>210</v>
      </c>
      <c r="G180" s="256"/>
      <c r="H180" s="259">
        <v>4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204</v>
      </c>
      <c r="AU180" s="265" t="s">
        <v>84</v>
      </c>
      <c r="AV180" s="15" t="s">
        <v>200</v>
      </c>
      <c r="AW180" s="15" t="s">
        <v>33</v>
      </c>
      <c r="AX180" s="15" t="s">
        <v>78</v>
      </c>
      <c r="AY180" s="265" t="s">
        <v>192</v>
      </c>
    </row>
    <row r="181" s="2" customFormat="1" ht="21.75" customHeight="1">
      <c r="A181" s="41"/>
      <c r="B181" s="42"/>
      <c r="C181" s="215" t="s">
        <v>379</v>
      </c>
      <c r="D181" s="215" t="s">
        <v>195</v>
      </c>
      <c r="E181" s="216" t="s">
        <v>1196</v>
      </c>
      <c r="F181" s="217" t="s">
        <v>1197</v>
      </c>
      <c r="G181" s="218" t="s">
        <v>198</v>
      </c>
      <c r="H181" s="219">
        <v>1</v>
      </c>
      <c r="I181" s="220"/>
      <c r="J181" s="221">
        <f>ROUND(I181*H181,2)</f>
        <v>0</v>
      </c>
      <c r="K181" s="217" t="s">
        <v>199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321</v>
      </c>
      <c r="AT181" s="226" t="s">
        <v>195</v>
      </c>
      <c r="AU181" s="226" t="s">
        <v>84</v>
      </c>
      <c r="AY181" s="20" t="s">
        <v>192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321</v>
      </c>
      <c r="BM181" s="226" t="s">
        <v>1198</v>
      </c>
    </row>
    <row r="182" s="2" customFormat="1">
      <c r="A182" s="41"/>
      <c r="B182" s="42"/>
      <c r="C182" s="43"/>
      <c r="D182" s="228" t="s">
        <v>202</v>
      </c>
      <c r="E182" s="43"/>
      <c r="F182" s="229" t="s">
        <v>1199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84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78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5" customFormat="1">
      <c r="A184" s="15"/>
      <c r="B184" s="255"/>
      <c r="C184" s="256"/>
      <c r="D184" s="235" t="s">
        <v>204</v>
      </c>
      <c r="E184" s="257" t="s">
        <v>19</v>
      </c>
      <c r="F184" s="258" t="s">
        <v>210</v>
      </c>
      <c r="G184" s="256"/>
      <c r="H184" s="259">
        <v>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204</v>
      </c>
      <c r="AU184" s="265" t="s">
        <v>84</v>
      </c>
      <c r="AV184" s="15" t="s">
        <v>200</v>
      </c>
      <c r="AW184" s="15" t="s">
        <v>33</v>
      </c>
      <c r="AX184" s="15" t="s">
        <v>78</v>
      </c>
      <c r="AY184" s="265" t="s">
        <v>192</v>
      </c>
    </row>
    <row r="185" s="2" customFormat="1" ht="16.5" customHeight="1">
      <c r="A185" s="41"/>
      <c r="B185" s="42"/>
      <c r="C185" s="266" t="s">
        <v>384</v>
      </c>
      <c r="D185" s="266" t="s">
        <v>211</v>
      </c>
      <c r="E185" s="267" t="s">
        <v>1200</v>
      </c>
      <c r="F185" s="268" t="s">
        <v>1201</v>
      </c>
      <c r="G185" s="269" t="s">
        <v>566</v>
      </c>
      <c r="H185" s="270">
        <v>1</v>
      </c>
      <c r="I185" s="271"/>
      <c r="J185" s="272">
        <f>ROUND(I185*H185,2)</f>
        <v>0</v>
      </c>
      <c r="K185" s="268" t="s">
        <v>490</v>
      </c>
      <c r="L185" s="273"/>
      <c r="M185" s="274" t="s">
        <v>19</v>
      </c>
      <c r="N185" s="275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423</v>
      </c>
      <c r="AT185" s="226" t="s">
        <v>211</v>
      </c>
      <c r="AU185" s="226" t="s">
        <v>84</v>
      </c>
      <c r="AY185" s="20" t="s">
        <v>192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321</v>
      </c>
      <c r="BM185" s="226" t="s">
        <v>1202</v>
      </c>
    </row>
    <row r="186" s="14" customFormat="1">
      <c r="A186" s="14"/>
      <c r="B186" s="244"/>
      <c r="C186" s="245"/>
      <c r="D186" s="235" t="s">
        <v>204</v>
      </c>
      <c r="E186" s="246" t="s">
        <v>19</v>
      </c>
      <c r="F186" s="247" t="s">
        <v>78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204</v>
      </c>
      <c r="AU186" s="254" t="s">
        <v>84</v>
      </c>
      <c r="AV186" s="14" t="s">
        <v>84</v>
      </c>
      <c r="AW186" s="14" t="s">
        <v>33</v>
      </c>
      <c r="AX186" s="14" t="s">
        <v>71</v>
      </c>
      <c r="AY186" s="254" t="s">
        <v>192</v>
      </c>
    </row>
    <row r="187" s="15" customFormat="1">
      <c r="A187" s="15"/>
      <c r="B187" s="255"/>
      <c r="C187" s="256"/>
      <c r="D187" s="235" t="s">
        <v>204</v>
      </c>
      <c r="E187" s="257" t="s">
        <v>19</v>
      </c>
      <c r="F187" s="258" t="s">
        <v>210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204</v>
      </c>
      <c r="AU187" s="265" t="s">
        <v>84</v>
      </c>
      <c r="AV187" s="15" t="s">
        <v>200</v>
      </c>
      <c r="AW187" s="15" t="s">
        <v>33</v>
      </c>
      <c r="AX187" s="15" t="s">
        <v>78</v>
      </c>
      <c r="AY187" s="265" t="s">
        <v>192</v>
      </c>
    </row>
    <row r="188" s="2" customFormat="1" ht="21.75" customHeight="1">
      <c r="A188" s="41"/>
      <c r="B188" s="42"/>
      <c r="C188" s="215" t="s">
        <v>391</v>
      </c>
      <c r="D188" s="215" t="s">
        <v>195</v>
      </c>
      <c r="E188" s="216" t="s">
        <v>1203</v>
      </c>
      <c r="F188" s="217" t="s">
        <v>1204</v>
      </c>
      <c r="G188" s="218" t="s">
        <v>198</v>
      </c>
      <c r="H188" s="219">
        <v>17</v>
      </c>
      <c r="I188" s="220"/>
      <c r="J188" s="221">
        <f>ROUND(I188*H188,2)</f>
        <v>0</v>
      </c>
      <c r="K188" s="217" t="s">
        <v>199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321</v>
      </c>
      <c r="AT188" s="226" t="s">
        <v>195</v>
      </c>
      <c r="AU188" s="226" t="s">
        <v>84</v>
      </c>
      <c r="AY188" s="20" t="s">
        <v>192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321</v>
      </c>
      <c r="BM188" s="226" t="s">
        <v>1205</v>
      </c>
    </row>
    <row r="189" s="2" customFormat="1">
      <c r="A189" s="41"/>
      <c r="B189" s="42"/>
      <c r="C189" s="43"/>
      <c r="D189" s="228" t="s">
        <v>202</v>
      </c>
      <c r="E189" s="43"/>
      <c r="F189" s="229" t="s">
        <v>1206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84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310</v>
      </c>
      <c r="G190" s="245"/>
      <c r="H190" s="248">
        <v>15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5" customFormat="1">
      <c r="A192" s="15"/>
      <c r="B192" s="255"/>
      <c r="C192" s="256"/>
      <c r="D192" s="235" t="s">
        <v>204</v>
      </c>
      <c r="E192" s="257" t="s">
        <v>19</v>
      </c>
      <c r="F192" s="258" t="s">
        <v>210</v>
      </c>
      <c r="G192" s="256"/>
      <c r="H192" s="259">
        <v>17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204</v>
      </c>
      <c r="AU192" s="265" t="s">
        <v>84</v>
      </c>
      <c r="AV192" s="15" t="s">
        <v>200</v>
      </c>
      <c r="AW192" s="15" t="s">
        <v>33</v>
      </c>
      <c r="AX192" s="15" t="s">
        <v>78</v>
      </c>
      <c r="AY192" s="265" t="s">
        <v>192</v>
      </c>
    </row>
    <row r="193" s="2" customFormat="1" ht="16.5" customHeight="1">
      <c r="A193" s="41"/>
      <c r="B193" s="42"/>
      <c r="C193" s="266" t="s">
        <v>396</v>
      </c>
      <c r="D193" s="266" t="s">
        <v>211</v>
      </c>
      <c r="E193" s="267" t="s">
        <v>1207</v>
      </c>
      <c r="F193" s="268" t="s">
        <v>1208</v>
      </c>
      <c r="G193" s="269" t="s">
        <v>198</v>
      </c>
      <c r="H193" s="270">
        <v>15</v>
      </c>
      <c r="I193" s="271"/>
      <c r="J193" s="272">
        <f>ROUND(I193*H193,2)</f>
        <v>0</v>
      </c>
      <c r="K193" s="268" t="s">
        <v>490</v>
      </c>
      <c r="L193" s="273"/>
      <c r="M193" s="274" t="s">
        <v>19</v>
      </c>
      <c r="N193" s="275" t="s">
        <v>43</v>
      </c>
      <c r="O193" s="87"/>
      <c r="P193" s="224">
        <f>O193*H193</f>
        <v>0</v>
      </c>
      <c r="Q193" s="224">
        <v>0.00012</v>
      </c>
      <c r="R193" s="224">
        <f>Q193*H193</f>
        <v>0.0018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423</v>
      </c>
      <c r="AT193" s="226" t="s">
        <v>211</v>
      </c>
      <c r="AU193" s="226" t="s">
        <v>84</v>
      </c>
      <c r="AY193" s="20" t="s">
        <v>192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321</v>
      </c>
      <c r="BM193" s="226" t="s">
        <v>1209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310</v>
      </c>
      <c r="G194" s="245"/>
      <c r="H194" s="248">
        <v>15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5" customFormat="1">
      <c r="A195" s="15"/>
      <c r="B195" s="255"/>
      <c r="C195" s="256"/>
      <c r="D195" s="235" t="s">
        <v>204</v>
      </c>
      <c r="E195" s="257" t="s">
        <v>19</v>
      </c>
      <c r="F195" s="258" t="s">
        <v>210</v>
      </c>
      <c r="G195" s="256"/>
      <c r="H195" s="259">
        <v>15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204</v>
      </c>
      <c r="AU195" s="265" t="s">
        <v>84</v>
      </c>
      <c r="AV195" s="15" t="s">
        <v>200</v>
      </c>
      <c r="AW195" s="15" t="s">
        <v>33</v>
      </c>
      <c r="AX195" s="15" t="s">
        <v>78</v>
      </c>
      <c r="AY195" s="265" t="s">
        <v>192</v>
      </c>
    </row>
    <row r="196" s="2" customFormat="1" ht="16.5" customHeight="1">
      <c r="A196" s="41"/>
      <c r="B196" s="42"/>
      <c r="C196" s="266" t="s">
        <v>401</v>
      </c>
      <c r="D196" s="266" t="s">
        <v>211</v>
      </c>
      <c r="E196" s="267" t="s">
        <v>1210</v>
      </c>
      <c r="F196" s="268" t="s">
        <v>1211</v>
      </c>
      <c r="G196" s="269" t="s">
        <v>198</v>
      </c>
      <c r="H196" s="270">
        <v>2</v>
      </c>
      <c r="I196" s="271"/>
      <c r="J196" s="272">
        <f>ROUND(I196*H196,2)</f>
        <v>0</v>
      </c>
      <c r="K196" s="268" t="s">
        <v>490</v>
      </c>
      <c r="L196" s="273"/>
      <c r="M196" s="274" t="s">
        <v>19</v>
      </c>
      <c r="N196" s="275" t="s">
        <v>43</v>
      </c>
      <c r="O196" s="87"/>
      <c r="P196" s="224">
        <f>O196*H196</f>
        <v>0</v>
      </c>
      <c r="Q196" s="224">
        <v>0.00012</v>
      </c>
      <c r="R196" s="224">
        <f>Q196*H196</f>
        <v>0.00024000000000000001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423</v>
      </c>
      <c r="AT196" s="226" t="s">
        <v>211</v>
      </c>
      <c r="AU196" s="226" t="s">
        <v>84</v>
      </c>
      <c r="AY196" s="20" t="s">
        <v>192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321</v>
      </c>
      <c r="BM196" s="226" t="s">
        <v>1212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84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5" customFormat="1">
      <c r="A198" s="15"/>
      <c r="B198" s="255"/>
      <c r="C198" s="256"/>
      <c r="D198" s="235" t="s">
        <v>204</v>
      </c>
      <c r="E198" s="257" t="s">
        <v>19</v>
      </c>
      <c r="F198" s="258" t="s">
        <v>210</v>
      </c>
      <c r="G198" s="256"/>
      <c r="H198" s="259">
        <v>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204</v>
      </c>
      <c r="AU198" s="265" t="s">
        <v>84</v>
      </c>
      <c r="AV198" s="15" t="s">
        <v>200</v>
      </c>
      <c r="AW198" s="15" t="s">
        <v>33</v>
      </c>
      <c r="AX198" s="15" t="s">
        <v>78</v>
      </c>
      <c r="AY198" s="265" t="s">
        <v>192</v>
      </c>
    </row>
    <row r="199" s="2" customFormat="1" ht="16.5" customHeight="1">
      <c r="A199" s="41"/>
      <c r="B199" s="42"/>
      <c r="C199" s="266" t="s">
        <v>407</v>
      </c>
      <c r="D199" s="266" t="s">
        <v>211</v>
      </c>
      <c r="E199" s="267" t="s">
        <v>1213</v>
      </c>
      <c r="F199" s="268" t="s">
        <v>1214</v>
      </c>
      <c r="G199" s="269" t="s">
        <v>198</v>
      </c>
      <c r="H199" s="270">
        <v>2</v>
      </c>
      <c r="I199" s="271"/>
      <c r="J199" s="272">
        <f>ROUND(I199*H199,2)</f>
        <v>0</v>
      </c>
      <c r="K199" s="268" t="s">
        <v>199</v>
      </c>
      <c r="L199" s="273"/>
      <c r="M199" s="274" t="s">
        <v>19</v>
      </c>
      <c r="N199" s="275" t="s">
        <v>43</v>
      </c>
      <c r="O199" s="87"/>
      <c r="P199" s="224">
        <f>O199*H199</f>
        <v>0</v>
      </c>
      <c r="Q199" s="224">
        <v>1.0000000000000001E-05</v>
      </c>
      <c r="R199" s="224">
        <f>Q199*H199</f>
        <v>2.0000000000000002E-05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423</v>
      </c>
      <c r="AT199" s="226" t="s">
        <v>211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1215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5" customFormat="1">
      <c r="A201" s="15"/>
      <c r="B201" s="255"/>
      <c r="C201" s="256"/>
      <c r="D201" s="235" t="s">
        <v>204</v>
      </c>
      <c r="E201" s="257" t="s">
        <v>19</v>
      </c>
      <c r="F201" s="258" t="s">
        <v>210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204</v>
      </c>
      <c r="AU201" s="265" t="s">
        <v>84</v>
      </c>
      <c r="AV201" s="15" t="s">
        <v>200</v>
      </c>
      <c r="AW201" s="15" t="s">
        <v>33</v>
      </c>
      <c r="AX201" s="15" t="s">
        <v>78</v>
      </c>
      <c r="AY201" s="265" t="s">
        <v>192</v>
      </c>
    </row>
    <row r="202" s="2" customFormat="1" ht="24.15" customHeight="1">
      <c r="A202" s="41"/>
      <c r="B202" s="42"/>
      <c r="C202" s="215" t="s">
        <v>414</v>
      </c>
      <c r="D202" s="215" t="s">
        <v>195</v>
      </c>
      <c r="E202" s="216" t="s">
        <v>1216</v>
      </c>
      <c r="F202" s="217" t="s">
        <v>1217</v>
      </c>
      <c r="G202" s="218" t="s">
        <v>198</v>
      </c>
      <c r="H202" s="219">
        <v>21</v>
      </c>
      <c r="I202" s="220"/>
      <c r="J202" s="221">
        <f>ROUND(I202*H202,2)</f>
        <v>0</v>
      </c>
      <c r="K202" s="217" t="s">
        <v>199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321</v>
      </c>
      <c r="AT202" s="226" t="s">
        <v>195</v>
      </c>
      <c r="AU202" s="226" t="s">
        <v>84</v>
      </c>
      <c r="AY202" s="20" t="s">
        <v>192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321</v>
      </c>
      <c r="BM202" s="226" t="s">
        <v>1218</v>
      </c>
    </row>
    <row r="203" s="2" customFormat="1">
      <c r="A203" s="41"/>
      <c r="B203" s="42"/>
      <c r="C203" s="43"/>
      <c r="D203" s="228" t="s">
        <v>202</v>
      </c>
      <c r="E203" s="43"/>
      <c r="F203" s="229" t="s">
        <v>1219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202</v>
      </c>
      <c r="AU203" s="20" t="s">
        <v>84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78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200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270</v>
      </c>
      <c r="G206" s="245"/>
      <c r="H206" s="248">
        <v>10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236</v>
      </c>
      <c r="G207" s="245"/>
      <c r="H207" s="248">
        <v>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5" customFormat="1">
      <c r="A208" s="15"/>
      <c r="B208" s="255"/>
      <c r="C208" s="256"/>
      <c r="D208" s="235" t="s">
        <v>204</v>
      </c>
      <c r="E208" s="257" t="s">
        <v>19</v>
      </c>
      <c r="F208" s="258" t="s">
        <v>210</v>
      </c>
      <c r="G208" s="256"/>
      <c r="H208" s="259">
        <v>21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204</v>
      </c>
      <c r="AU208" s="265" t="s">
        <v>84</v>
      </c>
      <c r="AV208" s="15" t="s">
        <v>200</v>
      </c>
      <c r="AW208" s="15" t="s">
        <v>33</v>
      </c>
      <c r="AX208" s="15" t="s">
        <v>78</v>
      </c>
      <c r="AY208" s="265" t="s">
        <v>192</v>
      </c>
    </row>
    <row r="209" s="2" customFormat="1" ht="16.5" customHeight="1">
      <c r="A209" s="41"/>
      <c r="B209" s="42"/>
      <c r="C209" s="266" t="s">
        <v>423</v>
      </c>
      <c r="D209" s="266" t="s">
        <v>211</v>
      </c>
      <c r="E209" s="267" t="s">
        <v>1220</v>
      </c>
      <c r="F209" s="268" t="s">
        <v>1221</v>
      </c>
      <c r="G209" s="269" t="s">
        <v>198</v>
      </c>
      <c r="H209" s="270">
        <v>1</v>
      </c>
      <c r="I209" s="271"/>
      <c r="J209" s="272">
        <f>ROUND(I209*H209,2)</f>
        <v>0</v>
      </c>
      <c r="K209" s="268" t="s">
        <v>199</v>
      </c>
      <c r="L209" s="273"/>
      <c r="M209" s="274" t="s">
        <v>19</v>
      </c>
      <c r="N209" s="275" t="s">
        <v>43</v>
      </c>
      <c r="O209" s="87"/>
      <c r="P209" s="224">
        <f>O209*H209</f>
        <v>0</v>
      </c>
      <c r="Q209" s="224">
        <v>4.0000000000000003E-05</v>
      </c>
      <c r="R209" s="224">
        <f>Q209*H209</f>
        <v>4.0000000000000003E-05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423</v>
      </c>
      <c r="AT209" s="226" t="s">
        <v>211</v>
      </c>
      <c r="AU209" s="226" t="s">
        <v>84</v>
      </c>
      <c r="AY209" s="20" t="s">
        <v>192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321</v>
      </c>
      <c r="BM209" s="226" t="s">
        <v>1222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78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5" customFormat="1">
      <c r="A211" s="15"/>
      <c r="B211" s="255"/>
      <c r="C211" s="256"/>
      <c r="D211" s="235" t="s">
        <v>204</v>
      </c>
      <c r="E211" s="257" t="s">
        <v>19</v>
      </c>
      <c r="F211" s="258" t="s">
        <v>210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204</v>
      </c>
      <c r="AU211" s="265" t="s">
        <v>84</v>
      </c>
      <c r="AV211" s="15" t="s">
        <v>200</v>
      </c>
      <c r="AW211" s="15" t="s">
        <v>33</v>
      </c>
      <c r="AX211" s="15" t="s">
        <v>78</v>
      </c>
      <c r="AY211" s="265" t="s">
        <v>192</v>
      </c>
    </row>
    <row r="212" s="2" customFormat="1" ht="16.5" customHeight="1">
      <c r="A212" s="41"/>
      <c r="B212" s="42"/>
      <c r="C212" s="266" t="s">
        <v>428</v>
      </c>
      <c r="D212" s="266" t="s">
        <v>211</v>
      </c>
      <c r="E212" s="267" t="s">
        <v>1223</v>
      </c>
      <c r="F212" s="268" t="s">
        <v>1224</v>
      </c>
      <c r="G212" s="269" t="s">
        <v>198</v>
      </c>
      <c r="H212" s="270">
        <v>4</v>
      </c>
      <c r="I212" s="271"/>
      <c r="J212" s="272">
        <f>ROUND(I212*H212,2)</f>
        <v>0</v>
      </c>
      <c r="K212" s="268" t="s">
        <v>199</v>
      </c>
      <c r="L212" s="273"/>
      <c r="M212" s="274" t="s">
        <v>19</v>
      </c>
      <c r="N212" s="275" t="s">
        <v>43</v>
      </c>
      <c r="O212" s="87"/>
      <c r="P212" s="224">
        <f>O212*H212</f>
        <v>0</v>
      </c>
      <c r="Q212" s="224">
        <v>4.0000000000000003E-05</v>
      </c>
      <c r="R212" s="224">
        <f>Q212*H212</f>
        <v>0.00016000000000000001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423</v>
      </c>
      <c r="AT212" s="226" t="s">
        <v>211</v>
      </c>
      <c r="AU212" s="226" t="s">
        <v>84</v>
      </c>
      <c r="AY212" s="20" t="s">
        <v>192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321</v>
      </c>
      <c r="BM212" s="226" t="s">
        <v>1225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200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16.5" customHeight="1">
      <c r="A215" s="41"/>
      <c r="B215" s="42"/>
      <c r="C215" s="266" t="s">
        <v>432</v>
      </c>
      <c r="D215" s="266" t="s">
        <v>211</v>
      </c>
      <c r="E215" s="267" t="s">
        <v>1226</v>
      </c>
      <c r="F215" s="268" t="s">
        <v>1227</v>
      </c>
      <c r="G215" s="269" t="s">
        <v>198</v>
      </c>
      <c r="H215" s="270">
        <v>10</v>
      </c>
      <c r="I215" s="271"/>
      <c r="J215" s="272">
        <f>ROUND(I215*H215,2)</f>
        <v>0</v>
      </c>
      <c r="K215" s="268" t="s">
        <v>19</v>
      </c>
      <c r="L215" s="273"/>
      <c r="M215" s="274" t="s">
        <v>19</v>
      </c>
      <c r="N215" s="275" t="s">
        <v>43</v>
      </c>
      <c r="O215" s="87"/>
      <c r="P215" s="224">
        <f>O215*H215</f>
        <v>0</v>
      </c>
      <c r="Q215" s="224">
        <v>3.0000000000000001E-05</v>
      </c>
      <c r="R215" s="224">
        <f>Q215*H215</f>
        <v>0.00030000000000000003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423</v>
      </c>
      <c r="AT215" s="226" t="s">
        <v>211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1228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270</v>
      </c>
      <c r="G216" s="245"/>
      <c r="H216" s="248">
        <v>10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5" customFormat="1">
      <c r="A217" s="15"/>
      <c r="B217" s="255"/>
      <c r="C217" s="256"/>
      <c r="D217" s="235" t="s">
        <v>204</v>
      </c>
      <c r="E217" s="257" t="s">
        <v>19</v>
      </c>
      <c r="F217" s="258" t="s">
        <v>210</v>
      </c>
      <c r="G217" s="256"/>
      <c r="H217" s="259">
        <v>10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204</v>
      </c>
      <c r="AU217" s="265" t="s">
        <v>84</v>
      </c>
      <c r="AV217" s="15" t="s">
        <v>200</v>
      </c>
      <c r="AW217" s="15" t="s">
        <v>33</v>
      </c>
      <c r="AX217" s="15" t="s">
        <v>78</v>
      </c>
      <c r="AY217" s="265" t="s">
        <v>192</v>
      </c>
    </row>
    <row r="218" s="2" customFormat="1" ht="16.5" customHeight="1">
      <c r="A218" s="41"/>
      <c r="B218" s="42"/>
      <c r="C218" s="266" t="s">
        <v>439</v>
      </c>
      <c r="D218" s="266" t="s">
        <v>211</v>
      </c>
      <c r="E218" s="267" t="s">
        <v>1229</v>
      </c>
      <c r="F218" s="268" t="s">
        <v>1230</v>
      </c>
      <c r="G218" s="269" t="s">
        <v>198</v>
      </c>
      <c r="H218" s="270">
        <v>13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7"/>
      <c r="P218" s="224">
        <f>O218*H218</f>
        <v>0</v>
      </c>
      <c r="Q218" s="224">
        <v>3.0000000000000001E-05</v>
      </c>
      <c r="R218" s="224">
        <f>Q218*H218</f>
        <v>0.00038999999999999999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423</v>
      </c>
      <c r="AT218" s="226" t="s">
        <v>211</v>
      </c>
      <c r="AU218" s="226" t="s">
        <v>84</v>
      </c>
      <c r="AY218" s="20" t="s">
        <v>192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321</v>
      </c>
      <c r="BM218" s="226" t="s">
        <v>1231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300</v>
      </c>
      <c r="G219" s="245"/>
      <c r="H219" s="248">
        <v>13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5" customFormat="1">
      <c r="A220" s="15"/>
      <c r="B220" s="255"/>
      <c r="C220" s="256"/>
      <c r="D220" s="235" t="s">
        <v>204</v>
      </c>
      <c r="E220" s="257" t="s">
        <v>19</v>
      </c>
      <c r="F220" s="258" t="s">
        <v>210</v>
      </c>
      <c r="G220" s="256"/>
      <c r="H220" s="259">
        <v>13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204</v>
      </c>
      <c r="AU220" s="265" t="s">
        <v>84</v>
      </c>
      <c r="AV220" s="15" t="s">
        <v>200</v>
      </c>
      <c r="AW220" s="15" t="s">
        <v>33</v>
      </c>
      <c r="AX220" s="15" t="s">
        <v>78</v>
      </c>
      <c r="AY220" s="265" t="s">
        <v>192</v>
      </c>
    </row>
    <row r="221" s="2" customFormat="1" ht="24.15" customHeight="1">
      <c r="A221" s="41"/>
      <c r="B221" s="42"/>
      <c r="C221" s="215" t="s">
        <v>446</v>
      </c>
      <c r="D221" s="215" t="s">
        <v>195</v>
      </c>
      <c r="E221" s="216" t="s">
        <v>1232</v>
      </c>
      <c r="F221" s="217" t="s">
        <v>1233</v>
      </c>
      <c r="G221" s="218" t="s">
        <v>214</v>
      </c>
      <c r="H221" s="219">
        <v>90</v>
      </c>
      <c r="I221" s="220"/>
      <c r="J221" s="221">
        <f>ROUND(I221*H221,2)</f>
        <v>0</v>
      </c>
      <c r="K221" s="217" t="s">
        <v>199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321</v>
      </c>
      <c r="AT221" s="226" t="s">
        <v>195</v>
      </c>
      <c r="AU221" s="226" t="s">
        <v>84</v>
      </c>
      <c r="AY221" s="20" t="s">
        <v>192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321</v>
      </c>
      <c r="BM221" s="226" t="s">
        <v>1234</v>
      </c>
    </row>
    <row r="222" s="2" customFormat="1">
      <c r="A222" s="41"/>
      <c r="B222" s="42"/>
      <c r="C222" s="43"/>
      <c r="D222" s="228" t="s">
        <v>202</v>
      </c>
      <c r="E222" s="43"/>
      <c r="F222" s="229" t="s">
        <v>1235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84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193</v>
      </c>
      <c r="G223" s="245"/>
      <c r="H223" s="248">
        <v>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487</v>
      </c>
      <c r="G224" s="245"/>
      <c r="H224" s="248">
        <v>42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503</v>
      </c>
      <c r="G225" s="245"/>
      <c r="H225" s="248">
        <v>45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66" t="s">
        <v>453</v>
      </c>
      <c r="D227" s="266" t="s">
        <v>211</v>
      </c>
      <c r="E227" s="267" t="s">
        <v>1236</v>
      </c>
      <c r="F227" s="268" t="s">
        <v>1237</v>
      </c>
      <c r="G227" s="269" t="s">
        <v>214</v>
      </c>
      <c r="H227" s="270">
        <v>3.1499999999999999</v>
      </c>
      <c r="I227" s="271"/>
      <c r="J227" s="272">
        <f>ROUND(I227*H227,2)</f>
        <v>0</v>
      </c>
      <c r="K227" s="268" t="s">
        <v>199</v>
      </c>
      <c r="L227" s="273"/>
      <c r="M227" s="274" t="s">
        <v>19</v>
      </c>
      <c r="N227" s="275" t="s">
        <v>43</v>
      </c>
      <c r="O227" s="87"/>
      <c r="P227" s="224">
        <f>O227*H227</f>
        <v>0</v>
      </c>
      <c r="Q227" s="224">
        <v>0.00018000000000000001</v>
      </c>
      <c r="R227" s="224">
        <f>Q227*H227</f>
        <v>0.00056700000000000001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423</v>
      </c>
      <c r="AT227" s="226" t="s">
        <v>211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1238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193</v>
      </c>
      <c r="G228" s="245"/>
      <c r="H228" s="248">
        <v>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14" customFormat="1">
      <c r="A230" s="14"/>
      <c r="B230" s="244"/>
      <c r="C230" s="245"/>
      <c r="D230" s="235" t="s">
        <v>204</v>
      </c>
      <c r="E230" s="245"/>
      <c r="F230" s="247" t="s">
        <v>1239</v>
      </c>
      <c r="G230" s="245"/>
      <c r="H230" s="248">
        <v>3.1499999999999999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4</v>
      </c>
      <c r="AX230" s="14" t="s">
        <v>78</v>
      </c>
      <c r="AY230" s="254" t="s">
        <v>192</v>
      </c>
    </row>
    <row r="231" s="2" customFormat="1" ht="16.5" customHeight="1">
      <c r="A231" s="41"/>
      <c r="B231" s="42"/>
      <c r="C231" s="266" t="s">
        <v>463</v>
      </c>
      <c r="D231" s="266" t="s">
        <v>211</v>
      </c>
      <c r="E231" s="267" t="s">
        <v>1240</v>
      </c>
      <c r="F231" s="268" t="s">
        <v>1241</v>
      </c>
      <c r="G231" s="269" t="s">
        <v>214</v>
      </c>
      <c r="H231" s="270">
        <v>44.100000000000001</v>
      </c>
      <c r="I231" s="271"/>
      <c r="J231" s="272">
        <f>ROUND(I231*H231,2)</f>
        <v>0</v>
      </c>
      <c r="K231" s="268" t="s">
        <v>199</v>
      </c>
      <c r="L231" s="273"/>
      <c r="M231" s="274" t="s">
        <v>19</v>
      </c>
      <c r="N231" s="275" t="s">
        <v>43</v>
      </c>
      <c r="O231" s="87"/>
      <c r="P231" s="224">
        <f>O231*H231</f>
        <v>0</v>
      </c>
      <c r="Q231" s="224">
        <v>0.00023000000000000001</v>
      </c>
      <c r="R231" s="224">
        <f>Q231*H231</f>
        <v>0.010143000000000001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423</v>
      </c>
      <c r="AT231" s="226" t="s">
        <v>211</v>
      </c>
      <c r="AU231" s="226" t="s">
        <v>84</v>
      </c>
      <c r="AY231" s="20" t="s">
        <v>192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84</v>
      </c>
      <c r="BK231" s="227">
        <f>ROUND(I231*H231,2)</f>
        <v>0</v>
      </c>
      <c r="BL231" s="20" t="s">
        <v>321</v>
      </c>
      <c r="BM231" s="226" t="s">
        <v>1242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487</v>
      </c>
      <c r="G232" s="245"/>
      <c r="H232" s="248">
        <v>42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5" customFormat="1">
      <c r="A233" s="15"/>
      <c r="B233" s="255"/>
      <c r="C233" s="256"/>
      <c r="D233" s="235" t="s">
        <v>204</v>
      </c>
      <c r="E233" s="257" t="s">
        <v>19</v>
      </c>
      <c r="F233" s="258" t="s">
        <v>210</v>
      </c>
      <c r="G233" s="256"/>
      <c r="H233" s="259">
        <v>42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204</v>
      </c>
      <c r="AU233" s="265" t="s">
        <v>84</v>
      </c>
      <c r="AV233" s="15" t="s">
        <v>200</v>
      </c>
      <c r="AW233" s="15" t="s">
        <v>33</v>
      </c>
      <c r="AX233" s="15" t="s">
        <v>78</v>
      </c>
      <c r="AY233" s="265" t="s">
        <v>192</v>
      </c>
    </row>
    <row r="234" s="14" customFormat="1">
      <c r="A234" s="14"/>
      <c r="B234" s="244"/>
      <c r="C234" s="245"/>
      <c r="D234" s="235" t="s">
        <v>204</v>
      </c>
      <c r="E234" s="245"/>
      <c r="F234" s="247" t="s">
        <v>1396</v>
      </c>
      <c r="G234" s="245"/>
      <c r="H234" s="248">
        <v>44.100000000000001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4</v>
      </c>
      <c r="AX234" s="14" t="s">
        <v>78</v>
      </c>
      <c r="AY234" s="254" t="s">
        <v>192</v>
      </c>
    </row>
    <row r="235" s="2" customFormat="1" ht="16.5" customHeight="1">
      <c r="A235" s="41"/>
      <c r="B235" s="42"/>
      <c r="C235" s="266" t="s">
        <v>472</v>
      </c>
      <c r="D235" s="266" t="s">
        <v>211</v>
      </c>
      <c r="E235" s="267" t="s">
        <v>1244</v>
      </c>
      <c r="F235" s="268" t="s">
        <v>1245</v>
      </c>
      <c r="G235" s="269" t="s">
        <v>214</v>
      </c>
      <c r="H235" s="270">
        <v>47.25</v>
      </c>
      <c r="I235" s="271"/>
      <c r="J235" s="272">
        <f>ROUND(I235*H235,2)</f>
        <v>0</v>
      </c>
      <c r="K235" s="268" t="s">
        <v>199</v>
      </c>
      <c r="L235" s="273"/>
      <c r="M235" s="274" t="s">
        <v>19</v>
      </c>
      <c r="N235" s="275" t="s">
        <v>43</v>
      </c>
      <c r="O235" s="87"/>
      <c r="P235" s="224">
        <f>O235*H235</f>
        <v>0</v>
      </c>
      <c r="Q235" s="224">
        <v>0.00014999999999999999</v>
      </c>
      <c r="R235" s="224">
        <f>Q235*H235</f>
        <v>0.0070874999999999992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423</v>
      </c>
      <c r="AT235" s="226" t="s">
        <v>211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321</v>
      </c>
      <c r="BM235" s="226" t="s">
        <v>1246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503</v>
      </c>
      <c r="G236" s="245"/>
      <c r="H236" s="248">
        <v>45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5" customFormat="1">
      <c r="A237" s="15"/>
      <c r="B237" s="255"/>
      <c r="C237" s="256"/>
      <c r="D237" s="235" t="s">
        <v>204</v>
      </c>
      <c r="E237" s="257" t="s">
        <v>19</v>
      </c>
      <c r="F237" s="258" t="s">
        <v>210</v>
      </c>
      <c r="G237" s="256"/>
      <c r="H237" s="259">
        <v>45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204</v>
      </c>
      <c r="AU237" s="265" t="s">
        <v>84</v>
      </c>
      <c r="AV237" s="15" t="s">
        <v>200</v>
      </c>
      <c r="AW237" s="15" t="s">
        <v>33</v>
      </c>
      <c r="AX237" s="15" t="s">
        <v>78</v>
      </c>
      <c r="AY237" s="265" t="s">
        <v>192</v>
      </c>
    </row>
    <row r="238" s="14" customFormat="1">
      <c r="A238" s="14"/>
      <c r="B238" s="244"/>
      <c r="C238" s="245"/>
      <c r="D238" s="235" t="s">
        <v>204</v>
      </c>
      <c r="E238" s="245"/>
      <c r="F238" s="247" t="s">
        <v>1397</v>
      </c>
      <c r="G238" s="245"/>
      <c r="H238" s="248">
        <v>47.25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4</v>
      </c>
      <c r="AX238" s="14" t="s">
        <v>78</v>
      </c>
      <c r="AY238" s="254" t="s">
        <v>192</v>
      </c>
    </row>
    <row r="239" s="2" customFormat="1" ht="24.15" customHeight="1">
      <c r="A239" s="41"/>
      <c r="B239" s="42"/>
      <c r="C239" s="215" t="s">
        <v>479</v>
      </c>
      <c r="D239" s="215" t="s">
        <v>195</v>
      </c>
      <c r="E239" s="216" t="s">
        <v>1248</v>
      </c>
      <c r="F239" s="217" t="s">
        <v>1249</v>
      </c>
      <c r="G239" s="218" t="s">
        <v>214</v>
      </c>
      <c r="H239" s="219">
        <v>4</v>
      </c>
      <c r="I239" s="220"/>
      <c r="J239" s="221">
        <f>ROUND(I239*H239,2)</f>
        <v>0</v>
      </c>
      <c r="K239" s="217" t="s">
        <v>199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321</v>
      </c>
      <c r="AT239" s="226" t="s">
        <v>195</v>
      </c>
      <c r="AU239" s="226" t="s">
        <v>84</v>
      </c>
      <c r="AY239" s="20" t="s">
        <v>192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84</v>
      </c>
      <c r="BK239" s="227">
        <f>ROUND(I239*H239,2)</f>
        <v>0</v>
      </c>
      <c r="BL239" s="20" t="s">
        <v>321</v>
      </c>
      <c r="BM239" s="226" t="s">
        <v>1250</v>
      </c>
    </row>
    <row r="240" s="2" customFormat="1">
      <c r="A240" s="41"/>
      <c r="B240" s="42"/>
      <c r="C240" s="43"/>
      <c r="D240" s="228" t="s">
        <v>202</v>
      </c>
      <c r="E240" s="43"/>
      <c r="F240" s="229" t="s">
        <v>1251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84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200</v>
      </c>
      <c r="G241" s="245"/>
      <c r="H241" s="248">
        <v>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5" customFormat="1">
      <c r="A242" s="15"/>
      <c r="B242" s="255"/>
      <c r="C242" s="256"/>
      <c r="D242" s="235" t="s">
        <v>204</v>
      </c>
      <c r="E242" s="257" t="s">
        <v>19</v>
      </c>
      <c r="F242" s="258" t="s">
        <v>210</v>
      </c>
      <c r="G242" s="256"/>
      <c r="H242" s="259">
        <v>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204</v>
      </c>
      <c r="AU242" s="265" t="s">
        <v>84</v>
      </c>
      <c r="AV242" s="15" t="s">
        <v>200</v>
      </c>
      <c r="AW242" s="15" t="s">
        <v>33</v>
      </c>
      <c r="AX242" s="15" t="s">
        <v>78</v>
      </c>
      <c r="AY242" s="265" t="s">
        <v>192</v>
      </c>
    </row>
    <row r="243" s="2" customFormat="1" ht="16.5" customHeight="1">
      <c r="A243" s="41"/>
      <c r="B243" s="42"/>
      <c r="C243" s="266" t="s">
        <v>483</v>
      </c>
      <c r="D243" s="266" t="s">
        <v>211</v>
      </c>
      <c r="E243" s="267" t="s">
        <v>1252</v>
      </c>
      <c r="F243" s="268" t="s">
        <v>1253</v>
      </c>
      <c r="G243" s="269" t="s">
        <v>214</v>
      </c>
      <c r="H243" s="270">
        <v>4.2000000000000002</v>
      </c>
      <c r="I243" s="271"/>
      <c r="J243" s="272">
        <f>ROUND(I243*H243,2)</f>
        <v>0</v>
      </c>
      <c r="K243" s="268" t="s">
        <v>199</v>
      </c>
      <c r="L243" s="273"/>
      <c r="M243" s="274" t="s">
        <v>19</v>
      </c>
      <c r="N243" s="275" t="s">
        <v>43</v>
      </c>
      <c r="O243" s="87"/>
      <c r="P243" s="224">
        <f>O243*H243</f>
        <v>0</v>
      </c>
      <c r="Q243" s="224">
        <v>0.00010000000000000001</v>
      </c>
      <c r="R243" s="224">
        <f>Q243*H243</f>
        <v>0.00042000000000000002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423</v>
      </c>
      <c r="AT243" s="226" t="s">
        <v>211</v>
      </c>
      <c r="AU243" s="226" t="s">
        <v>84</v>
      </c>
      <c r="AY243" s="20" t="s">
        <v>192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321</v>
      </c>
      <c r="BM243" s="226" t="s">
        <v>1254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200</v>
      </c>
      <c r="G244" s="245"/>
      <c r="H244" s="248">
        <v>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5" customFormat="1">
      <c r="A245" s="15"/>
      <c r="B245" s="255"/>
      <c r="C245" s="256"/>
      <c r="D245" s="235" t="s">
        <v>204</v>
      </c>
      <c r="E245" s="257" t="s">
        <v>19</v>
      </c>
      <c r="F245" s="258" t="s">
        <v>210</v>
      </c>
      <c r="G245" s="256"/>
      <c r="H245" s="259">
        <v>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204</v>
      </c>
      <c r="AU245" s="265" t="s">
        <v>84</v>
      </c>
      <c r="AV245" s="15" t="s">
        <v>200</v>
      </c>
      <c r="AW245" s="15" t="s">
        <v>33</v>
      </c>
      <c r="AX245" s="15" t="s">
        <v>78</v>
      </c>
      <c r="AY245" s="265" t="s">
        <v>192</v>
      </c>
    </row>
    <row r="246" s="14" customFormat="1">
      <c r="A246" s="14"/>
      <c r="B246" s="244"/>
      <c r="C246" s="245"/>
      <c r="D246" s="235" t="s">
        <v>204</v>
      </c>
      <c r="E246" s="245"/>
      <c r="F246" s="247" t="s">
        <v>1255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4</v>
      </c>
      <c r="AX246" s="14" t="s">
        <v>78</v>
      </c>
      <c r="AY246" s="254" t="s">
        <v>192</v>
      </c>
    </row>
    <row r="247" s="2" customFormat="1" ht="24.15" customHeight="1">
      <c r="A247" s="41"/>
      <c r="B247" s="42"/>
      <c r="C247" s="215" t="s">
        <v>487</v>
      </c>
      <c r="D247" s="215" t="s">
        <v>195</v>
      </c>
      <c r="E247" s="216" t="s">
        <v>1256</v>
      </c>
      <c r="F247" s="217" t="s">
        <v>1257</v>
      </c>
      <c r="G247" s="218" t="s">
        <v>214</v>
      </c>
      <c r="H247" s="219">
        <v>14</v>
      </c>
      <c r="I247" s="220"/>
      <c r="J247" s="221">
        <f>ROUND(I247*H247,2)</f>
        <v>0</v>
      </c>
      <c r="K247" s="217" t="s">
        <v>199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321</v>
      </c>
      <c r="AT247" s="226" t="s">
        <v>195</v>
      </c>
      <c r="AU247" s="226" t="s">
        <v>84</v>
      </c>
      <c r="AY247" s="20" t="s">
        <v>192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84</v>
      </c>
      <c r="BK247" s="227">
        <f>ROUND(I247*H247,2)</f>
        <v>0</v>
      </c>
      <c r="BL247" s="20" t="s">
        <v>321</v>
      </c>
      <c r="BM247" s="226" t="s">
        <v>1258</v>
      </c>
    </row>
    <row r="248" s="2" customFormat="1">
      <c r="A248" s="41"/>
      <c r="B248" s="42"/>
      <c r="C248" s="43"/>
      <c r="D248" s="228" t="s">
        <v>202</v>
      </c>
      <c r="E248" s="43"/>
      <c r="F248" s="229" t="s">
        <v>1259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84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215</v>
      </c>
      <c r="G249" s="245"/>
      <c r="H249" s="248">
        <v>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236</v>
      </c>
      <c r="G250" s="245"/>
      <c r="H250" s="248">
        <v>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14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66" t="s">
        <v>494</v>
      </c>
      <c r="D252" s="266" t="s">
        <v>211</v>
      </c>
      <c r="E252" s="267" t="s">
        <v>1260</v>
      </c>
      <c r="F252" s="268" t="s">
        <v>1261</v>
      </c>
      <c r="G252" s="269" t="s">
        <v>214</v>
      </c>
      <c r="H252" s="270">
        <v>9.1999999999999993</v>
      </c>
      <c r="I252" s="271"/>
      <c r="J252" s="272">
        <f>ROUND(I252*H252,2)</f>
        <v>0</v>
      </c>
      <c r="K252" s="268" t="s">
        <v>199</v>
      </c>
      <c r="L252" s="273"/>
      <c r="M252" s="274" t="s">
        <v>19</v>
      </c>
      <c r="N252" s="275" t="s">
        <v>43</v>
      </c>
      <c r="O252" s="87"/>
      <c r="P252" s="224">
        <f>O252*H252</f>
        <v>0</v>
      </c>
      <c r="Q252" s="224">
        <v>0.00025000000000000001</v>
      </c>
      <c r="R252" s="224">
        <f>Q252*H252</f>
        <v>0.0023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423</v>
      </c>
      <c r="AT252" s="226" t="s">
        <v>211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321</v>
      </c>
      <c r="BM252" s="226" t="s">
        <v>1262</v>
      </c>
    </row>
    <row r="253" s="14" customFormat="1">
      <c r="A253" s="14"/>
      <c r="B253" s="244"/>
      <c r="C253" s="245"/>
      <c r="D253" s="235" t="s">
        <v>204</v>
      </c>
      <c r="E253" s="246" t="s">
        <v>19</v>
      </c>
      <c r="F253" s="247" t="s">
        <v>215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204</v>
      </c>
      <c r="AU253" s="254" t="s">
        <v>84</v>
      </c>
      <c r="AV253" s="14" t="s">
        <v>84</v>
      </c>
      <c r="AW253" s="14" t="s">
        <v>33</v>
      </c>
      <c r="AX253" s="14" t="s">
        <v>71</v>
      </c>
      <c r="AY253" s="254" t="s">
        <v>192</v>
      </c>
    </row>
    <row r="254" s="15" customFormat="1">
      <c r="A254" s="15"/>
      <c r="B254" s="255"/>
      <c r="C254" s="256"/>
      <c r="D254" s="235" t="s">
        <v>204</v>
      </c>
      <c r="E254" s="257" t="s">
        <v>19</v>
      </c>
      <c r="F254" s="258" t="s">
        <v>210</v>
      </c>
      <c r="G254" s="256"/>
      <c r="H254" s="259">
        <v>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204</v>
      </c>
      <c r="AU254" s="265" t="s">
        <v>84</v>
      </c>
      <c r="AV254" s="15" t="s">
        <v>200</v>
      </c>
      <c r="AW254" s="15" t="s">
        <v>33</v>
      </c>
      <c r="AX254" s="15" t="s">
        <v>78</v>
      </c>
      <c r="AY254" s="265" t="s">
        <v>192</v>
      </c>
    </row>
    <row r="255" s="14" customFormat="1">
      <c r="A255" s="14"/>
      <c r="B255" s="244"/>
      <c r="C255" s="245"/>
      <c r="D255" s="235" t="s">
        <v>204</v>
      </c>
      <c r="E255" s="245"/>
      <c r="F255" s="247" t="s">
        <v>1263</v>
      </c>
      <c r="G255" s="245"/>
      <c r="H255" s="248">
        <v>9.1999999999999993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4</v>
      </c>
      <c r="AX255" s="14" t="s">
        <v>78</v>
      </c>
      <c r="AY255" s="254" t="s">
        <v>192</v>
      </c>
    </row>
    <row r="256" s="2" customFormat="1" ht="16.5" customHeight="1">
      <c r="A256" s="41"/>
      <c r="B256" s="42"/>
      <c r="C256" s="266" t="s">
        <v>498</v>
      </c>
      <c r="D256" s="266" t="s">
        <v>211</v>
      </c>
      <c r="E256" s="267" t="s">
        <v>1264</v>
      </c>
      <c r="F256" s="268" t="s">
        <v>1265</v>
      </c>
      <c r="G256" s="269" t="s">
        <v>214</v>
      </c>
      <c r="H256" s="270">
        <v>6.9000000000000004</v>
      </c>
      <c r="I256" s="271"/>
      <c r="J256" s="272">
        <f>ROUND(I256*H256,2)</f>
        <v>0</v>
      </c>
      <c r="K256" s="268" t="s">
        <v>199</v>
      </c>
      <c r="L256" s="273"/>
      <c r="M256" s="274" t="s">
        <v>19</v>
      </c>
      <c r="N256" s="275" t="s">
        <v>43</v>
      </c>
      <c r="O256" s="87"/>
      <c r="P256" s="224">
        <f>O256*H256</f>
        <v>0</v>
      </c>
      <c r="Q256" s="224">
        <v>0.00016000000000000001</v>
      </c>
      <c r="R256" s="224">
        <f>Q256*H256</f>
        <v>0.0011040000000000002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423</v>
      </c>
      <c r="AT256" s="226" t="s">
        <v>211</v>
      </c>
      <c r="AU256" s="226" t="s">
        <v>84</v>
      </c>
      <c r="AY256" s="20" t="s">
        <v>192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321</v>
      </c>
      <c r="BM256" s="226" t="s">
        <v>1266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236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5" customFormat="1">
      <c r="A258" s="15"/>
      <c r="B258" s="255"/>
      <c r="C258" s="256"/>
      <c r="D258" s="235" t="s">
        <v>204</v>
      </c>
      <c r="E258" s="257" t="s">
        <v>19</v>
      </c>
      <c r="F258" s="258" t="s">
        <v>210</v>
      </c>
      <c r="G258" s="256"/>
      <c r="H258" s="259">
        <v>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204</v>
      </c>
      <c r="AU258" s="265" t="s">
        <v>84</v>
      </c>
      <c r="AV258" s="15" t="s">
        <v>200</v>
      </c>
      <c r="AW258" s="15" t="s">
        <v>33</v>
      </c>
      <c r="AX258" s="15" t="s">
        <v>78</v>
      </c>
      <c r="AY258" s="265" t="s">
        <v>192</v>
      </c>
    </row>
    <row r="259" s="14" customFormat="1">
      <c r="A259" s="14"/>
      <c r="B259" s="244"/>
      <c r="C259" s="245"/>
      <c r="D259" s="235" t="s">
        <v>204</v>
      </c>
      <c r="E259" s="245"/>
      <c r="F259" s="247" t="s">
        <v>1267</v>
      </c>
      <c r="G259" s="245"/>
      <c r="H259" s="248">
        <v>6.9000000000000004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204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192</v>
      </c>
    </row>
    <row r="260" s="2" customFormat="1" ht="24.15" customHeight="1">
      <c r="A260" s="41"/>
      <c r="B260" s="42"/>
      <c r="C260" s="215" t="s">
        <v>503</v>
      </c>
      <c r="D260" s="215" t="s">
        <v>195</v>
      </c>
      <c r="E260" s="216" t="s">
        <v>1268</v>
      </c>
      <c r="F260" s="217" t="s">
        <v>1269</v>
      </c>
      <c r="G260" s="218" t="s">
        <v>214</v>
      </c>
      <c r="H260" s="219">
        <v>152</v>
      </c>
      <c r="I260" s="220"/>
      <c r="J260" s="221">
        <f>ROUND(I260*H260,2)</f>
        <v>0</v>
      </c>
      <c r="K260" s="217" t="s">
        <v>199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321</v>
      </c>
      <c r="AT260" s="226" t="s">
        <v>195</v>
      </c>
      <c r="AU260" s="226" t="s">
        <v>84</v>
      </c>
      <c r="AY260" s="20" t="s">
        <v>192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321</v>
      </c>
      <c r="BM260" s="226" t="s">
        <v>1270</v>
      </c>
    </row>
    <row r="261" s="2" customFormat="1">
      <c r="A261" s="41"/>
      <c r="B261" s="42"/>
      <c r="C261" s="43"/>
      <c r="D261" s="228" t="s">
        <v>202</v>
      </c>
      <c r="E261" s="43"/>
      <c r="F261" s="229" t="s">
        <v>1271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84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1398</v>
      </c>
      <c r="G262" s="245"/>
      <c r="H262" s="248">
        <v>152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5" customFormat="1">
      <c r="A263" s="15"/>
      <c r="B263" s="255"/>
      <c r="C263" s="256"/>
      <c r="D263" s="235" t="s">
        <v>204</v>
      </c>
      <c r="E263" s="257" t="s">
        <v>19</v>
      </c>
      <c r="F263" s="258" t="s">
        <v>210</v>
      </c>
      <c r="G263" s="256"/>
      <c r="H263" s="259">
        <v>152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204</v>
      </c>
      <c r="AU263" s="265" t="s">
        <v>84</v>
      </c>
      <c r="AV263" s="15" t="s">
        <v>200</v>
      </c>
      <c r="AW263" s="15" t="s">
        <v>33</v>
      </c>
      <c r="AX263" s="15" t="s">
        <v>78</v>
      </c>
      <c r="AY263" s="265" t="s">
        <v>192</v>
      </c>
    </row>
    <row r="264" s="2" customFormat="1" ht="16.5" customHeight="1">
      <c r="A264" s="41"/>
      <c r="B264" s="42"/>
      <c r="C264" s="266" t="s">
        <v>507</v>
      </c>
      <c r="D264" s="266" t="s">
        <v>211</v>
      </c>
      <c r="E264" s="267" t="s">
        <v>1272</v>
      </c>
      <c r="F264" s="268" t="s">
        <v>1273</v>
      </c>
      <c r="G264" s="269" t="s">
        <v>214</v>
      </c>
      <c r="H264" s="270">
        <v>109.25</v>
      </c>
      <c r="I264" s="271"/>
      <c r="J264" s="272">
        <f>ROUND(I264*H264,2)</f>
        <v>0</v>
      </c>
      <c r="K264" s="268" t="s">
        <v>199</v>
      </c>
      <c r="L264" s="273"/>
      <c r="M264" s="274" t="s">
        <v>19</v>
      </c>
      <c r="N264" s="275" t="s">
        <v>43</v>
      </c>
      <c r="O264" s="87"/>
      <c r="P264" s="224">
        <f>O264*H264</f>
        <v>0</v>
      </c>
      <c r="Q264" s="224">
        <v>0.00017000000000000001</v>
      </c>
      <c r="R264" s="224">
        <f>Q264*H264</f>
        <v>0.018572500000000002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423</v>
      </c>
      <c r="AT264" s="226" t="s">
        <v>211</v>
      </c>
      <c r="AU264" s="226" t="s">
        <v>84</v>
      </c>
      <c r="AY264" s="20" t="s">
        <v>192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321</v>
      </c>
      <c r="BM264" s="226" t="s">
        <v>1274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776</v>
      </c>
      <c r="G265" s="245"/>
      <c r="H265" s="248">
        <v>95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5" customFormat="1">
      <c r="A266" s="15"/>
      <c r="B266" s="255"/>
      <c r="C266" s="256"/>
      <c r="D266" s="235" t="s">
        <v>204</v>
      </c>
      <c r="E266" s="257" t="s">
        <v>19</v>
      </c>
      <c r="F266" s="258" t="s">
        <v>210</v>
      </c>
      <c r="G266" s="256"/>
      <c r="H266" s="259">
        <v>95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204</v>
      </c>
      <c r="AU266" s="265" t="s">
        <v>84</v>
      </c>
      <c r="AV266" s="15" t="s">
        <v>200</v>
      </c>
      <c r="AW266" s="15" t="s">
        <v>33</v>
      </c>
      <c r="AX266" s="15" t="s">
        <v>78</v>
      </c>
      <c r="AY266" s="265" t="s">
        <v>192</v>
      </c>
    </row>
    <row r="267" s="14" customFormat="1">
      <c r="A267" s="14"/>
      <c r="B267" s="244"/>
      <c r="C267" s="245"/>
      <c r="D267" s="235" t="s">
        <v>204</v>
      </c>
      <c r="E267" s="245"/>
      <c r="F267" s="247" t="s">
        <v>1399</v>
      </c>
      <c r="G267" s="245"/>
      <c r="H267" s="248">
        <v>109.25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4</v>
      </c>
      <c r="AX267" s="14" t="s">
        <v>78</v>
      </c>
      <c r="AY267" s="254" t="s">
        <v>192</v>
      </c>
    </row>
    <row r="268" s="2" customFormat="1" ht="16.5" customHeight="1">
      <c r="A268" s="41"/>
      <c r="B268" s="42"/>
      <c r="C268" s="266" t="s">
        <v>512</v>
      </c>
      <c r="D268" s="266" t="s">
        <v>211</v>
      </c>
      <c r="E268" s="267" t="s">
        <v>1276</v>
      </c>
      <c r="F268" s="268" t="s">
        <v>1277</v>
      </c>
      <c r="G268" s="269" t="s">
        <v>214</v>
      </c>
      <c r="H268" s="270">
        <v>65.549999999999997</v>
      </c>
      <c r="I268" s="271"/>
      <c r="J268" s="272">
        <f>ROUND(I268*H268,2)</f>
        <v>0</v>
      </c>
      <c r="K268" s="268" t="s">
        <v>199</v>
      </c>
      <c r="L268" s="273"/>
      <c r="M268" s="274" t="s">
        <v>19</v>
      </c>
      <c r="N268" s="275" t="s">
        <v>43</v>
      </c>
      <c r="O268" s="87"/>
      <c r="P268" s="224">
        <f>O268*H268</f>
        <v>0</v>
      </c>
      <c r="Q268" s="224">
        <v>0.00012</v>
      </c>
      <c r="R268" s="224">
        <f>Q268*H268</f>
        <v>0.0078659999999999997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423</v>
      </c>
      <c r="AT268" s="226" t="s">
        <v>211</v>
      </c>
      <c r="AU268" s="226" t="s">
        <v>84</v>
      </c>
      <c r="AY268" s="20" t="s">
        <v>192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321</v>
      </c>
      <c r="BM268" s="226" t="s">
        <v>1278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553</v>
      </c>
      <c r="G269" s="245"/>
      <c r="H269" s="248">
        <v>57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5" customFormat="1">
      <c r="A270" s="15"/>
      <c r="B270" s="255"/>
      <c r="C270" s="256"/>
      <c r="D270" s="235" t="s">
        <v>204</v>
      </c>
      <c r="E270" s="257" t="s">
        <v>19</v>
      </c>
      <c r="F270" s="258" t="s">
        <v>210</v>
      </c>
      <c r="G270" s="256"/>
      <c r="H270" s="259">
        <v>57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204</v>
      </c>
      <c r="AU270" s="265" t="s">
        <v>84</v>
      </c>
      <c r="AV270" s="15" t="s">
        <v>200</v>
      </c>
      <c r="AW270" s="15" t="s">
        <v>33</v>
      </c>
      <c r="AX270" s="15" t="s">
        <v>78</v>
      </c>
      <c r="AY270" s="265" t="s">
        <v>192</v>
      </c>
    </row>
    <row r="271" s="14" customFormat="1">
      <c r="A271" s="14"/>
      <c r="B271" s="244"/>
      <c r="C271" s="245"/>
      <c r="D271" s="235" t="s">
        <v>204</v>
      </c>
      <c r="E271" s="245"/>
      <c r="F271" s="247" t="s">
        <v>1400</v>
      </c>
      <c r="G271" s="245"/>
      <c r="H271" s="248">
        <v>65.549999999999997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4</v>
      </c>
      <c r="AX271" s="14" t="s">
        <v>78</v>
      </c>
      <c r="AY271" s="254" t="s">
        <v>192</v>
      </c>
    </row>
    <row r="272" s="2" customFormat="1" ht="24.15" customHeight="1">
      <c r="A272" s="41"/>
      <c r="B272" s="42"/>
      <c r="C272" s="215" t="s">
        <v>516</v>
      </c>
      <c r="D272" s="215" t="s">
        <v>195</v>
      </c>
      <c r="E272" s="216" t="s">
        <v>1280</v>
      </c>
      <c r="F272" s="217" t="s">
        <v>1281</v>
      </c>
      <c r="G272" s="218" t="s">
        <v>214</v>
      </c>
      <c r="H272" s="219">
        <v>10</v>
      </c>
      <c r="I272" s="220"/>
      <c r="J272" s="221">
        <f>ROUND(I272*H272,2)</f>
        <v>0</v>
      </c>
      <c r="K272" s="217" t="s">
        <v>199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321</v>
      </c>
      <c r="AT272" s="226" t="s">
        <v>195</v>
      </c>
      <c r="AU272" s="226" t="s">
        <v>84</v>
      </c>
      <c r="AY272" s="20" t="s">
        <v>192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321</v>
      </c>
      <c r="BM272" s="226" t="s">
        <v>1282</v>
      </c>
    </row>
    <row r="273" s="2" customFormat="1">
      <c r="A273" s="41"/>
      <c r="B273" s="42"/>
      <c r="C273" s="43"/>
      <c r="D273" s="228" t="s">
        <v>202</v>
      </c>
      <c r="E273" s="43"/>
      <c r="F273" s="229" t="s">
        <v>1283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202</v>
      </c>
      <c r="AU273" s="20" t="s">
        <v>84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270</v>
      </c>
      <c r="G274" s="245"/>
      <c r="H274" s="248">
        <v>10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5" customFormat="1">
      <c r="A275" s="15"/>
      <c r="B275" s="255"/>
      <c r="C275" s="256"/>
      <c r="D275" s="235" t="s">
        <v>204</v>
      </c>
      <c r="E275" s="257" t="s">
        <v>19</v>
      </c>
      <c r="F275" s="258" t="s">
        <v>210</v>
      </c>
      <c r="G275" s="256"/>
      <c r="H275" s="259">
        <v>10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204</v>
      </c>
      <c r="AU275" s="265" t="s">
        <v>84</v>
      </c>
      <c r="AV275" s="15" t="s">
        <v>200</v>
      </c>
      <c r="AW275" s="15" t="s">
        <v>33</v>
      </c>
      <c r="AX275" s="15" t="s">
        <v>78</v>
      </c>
      <c r="AY275" s="265" t="s">
        <v>192</v>
      </c>
    </row>
    <row r="276" s="2" customFormat="1" ht="16.5" customHeight="1">
      <c r="A276" s="41"/>
      <c r="B276" s="42"/>
      <c r="C276" s="266" t="s">
        <v>520</v>
      </c>
      <c r="D276" s="266" t="s">
        <v>211</v>
      </c>
      <c r="E276" s="267" t="s">
        <v>1284</v>
      </c>
      <c r="F276" s="268" t="s">
        <v>1285</v>
      </c>
      <c r="G276" s="269" t="s">
        <v>214</v>
      </c>
      <c r="H276" s="270">
        <v>11.5</v>
      </c>
      <c r="I276" s="271"/>
      <c r="J276" s="272">
        <f>ROUND(I276*H276,2)</f>
        <v>0</v>
      </c>
      <c r="K276" s="268" t="s">
        <v>199</v>
      </c>
      <c r="L276" s="273"/>
      <c r="M276" s="274" t="s">
        <v>19</v>
      </c>
      <c r="N276" s="275" t="s">
        <v>43</v>
      </c>
      <c r="O276" s="87"/>
      <c r="P276" s="224">
        <f>O276*H276</f>
        <v>0</v>
      </c>
      <c r="Q276" s="224">
        <v>0.00010000000000000001</v>
      </c>
      <c r="R276" s="224">
        <f>Q276*H276</f>
        <v>0.00115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423</v>
      </c>
      <c r="AT276" s="226" t="s">
        <v>211</v>
      </c>
      <c r="AU276" s="226" t="s">
        <v>84</v>
      </c>
      <c r="AY276" s="20" t="s">
        <v>192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321</v>
      </c>
      <c r="BM276" s="226" t="s">
        <v>1286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270</v>
      </c>
      <c r="G277" s="245"/>
      <c r="H277" s="248">
        <v>10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10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14" customFormat="1">
      <c r="A279" s="14"/>
      <c r="B279" s="244"/>
      <c r="C279" s="245"/>
      <c r="D279" s="235" t="s">
        <v>204</v>
      </c>
      <c r="E279" s="245"/>
      <c r="F279" s="247" t="s">
        <v>1401</v>
      </c>
      <c r="G279" s="245"/>
      <c r="H279" s="248">
        <v>11.5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4</v>
      </c>
      <c r="AX279" s="14" t="s">
        <v>78</v>
      </c>
      <c r="AY279" s="254" t="s">
        <v>192</v>
      </c>
    </row>
    <row r="280" s="2" customFormat="1" ht="21.75" customHeight="1">
      <c r="A280" s="41"/>
      <c r="B280" s="42"/>
      <c r="C280" s="215" t="s">
        <v>525</v>
      </c>
      <c r="D280" s="215" t="s">
        <v>195</v>
      </c>
      <c r="E280" s="216" t="s">
        <v>1287</v>
      </c>
      <c r="F280" s="217" t="s">
        <v>1288</v>
      </c>
      <c r="G280" s="218" t="s">
        <v>198</v>
      </c>
      <c r="H280" s="219">
        <v>30</v>
      </c>
      <c r="I280" s="220"/>
      <c r="J280" s="221">
        <f>ROUND(I280*H280,2)</f>
        <v>0</v>
      </c>
      <c r="K280" s="217" t="s">
        <v>199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321</v>
      </c>
      <c r="AT280" s="226" t="s">
        <v>195</v>
      </c>
      <c r="AU280" s="226" t="s">
        <v>84</v>
      </c>
      <c r="AY280" s="20" t="s">
        <v>192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84</v>
      </c>
      <c r="BK280" s="227">
        <f>ROUND(I280*H280,2)</f>
        <v>0</v>
      </c>
      <c r="BL280" s="20" t="s">
        <v>321</v>
      </c>
      <c r="BM280" s="226" t="s">
        <v>1289</v>
      </c>
    </row>
    <row r="281" s="2" customFormat="1">
      <c r="A281" s="41"/>
      <c r="B281" s="42"/>
      <c r="C281" s="43"/>
      <c r="D281" s="228" t="s">
        <v>202</v>
      </c>
      <c r="E281" s="43"/>
      <c r="F281" s="229" t="s">
        <v>1290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84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407</v>
      </c>
      <c r="G282" s="245"/>
      <c r="H282" s="248">
        <v>30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5" customFormat="1">
      <c r="A283" s="15"/>
      <c r="B283" s="255"/>
      <c r="C283" s="256"/>
      <c r="D283" s="235" t="s">
        <v>204</v>
      </c>
      <c r="E283" s="257" t="s">
        <v>19</v>
      </c>
      <c r="F283" s="258" t="s">
        <v>210</v>
      </c>
      <c r="G283" s="256"/>
      <c r="H283" s="259">
        <v>30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204</v>
      </c>
      <c r="AU283" s="265" t="s">
        <v>84</v>
      </c>
      <c r="AV283" s="15" t="s">
        <v>200</v>
      </c>
      <c r="AW283" s="15" t="s">
        <v>33</v>
      </c>
      <c r="AX283" s="15" t="s">
        <v>78</v>
      </c>
      <c r="AY283" s="265" t="s">
        <v>192</v>
      </c>
    </row>
    <row r="284" s="2" customFormat="1" ht="21.75" customHeight="1">
      <c r="A284" s="41"/>
      <c r="B284" s="42"/>
      <c r="C284" s="215" t="s">
        <v>527</v>
      </c>
      <c r="D284" s="215" t="s">
        <v>195</v>
      </c>
      <c r="E284" s="216" t="s">
        <v>1291</v>
      </c>
      <c r="F284" s="217" t="s">
        <v>1292</v>
      </c>
      <c r="G284" s="218" t="s">
        <v>198</v>
      </c>
      <c r="H284" s="219">
        <v>5</v>
      </c>
      <c r="I284" s="220"/>
      <c r="J284" s="221">
        <f>ROUND(I284*H284,2)</f>
        <v>0</v>
      </c>
      <c r="K284" s="217" t="s">
        <v>199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321</v>
      </c>
      <c r="AT284" s="226" t="s">
        <v>195</v>
      </c>
      <c r="AU284" s="226" t="s">
        <v>84</v>
      </c>
      <c r="AY284" s="20" t="s">
        <v>192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84</v>
      </c>
      <c r="BK284" s="227">
        <f>ROUND(I284*H284,2)</f>
        <v>0</v>
      </c>
      <c r="BL284" s="20" t="s">
        <v>321</v>
      </c>
      <c r="BM284" s="226" t="s">
        <v>1293</v>
      </c>
    </row>
    <row r="285" s="2" customFormat="1">
      <c r="A285" s="41"/>
      <c r="B285" s="42"/>
      <c r="C285" s="43"/>
      <c r="D285" s="228" t="s">
        <v>202</v>
      </c>
      <c r="E285" s="43"/>
      <c r="F285" s="229" t="s">
        <v>1294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84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232</v>
      </c>
      <c r="G286" s="245"/>
      <c r="H286" s="248">
        <v>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531</v>
      </c>
      <c r="D288" s="215" t="s">
        <v>195</v>
      </c>
      <c r="E288" s="216" t="s">
        <v>1295</v>
      </c>
      <c r="F288" s="217" t="s">
        <v>1296</v>
      </c>
      <c r="G288" s="218" t="s">
        <v>198</v>
      </c>
      <c r="H288" s="219">
        <v>15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1297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1298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310</v>
      </c>
      <c r="G290" s="245"/>
      <c r="H290" s="248">
        <v>15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5" customFormat="1">
      <c r="A291" s="15"/>
      <c r="B291" s="255"/>
      <c r="C291" s="256"/>
      <c r="D291" s="235" t="s">
        <v>204</v>
      </c>
      <c r="E291" s="257" t="s">
        <v>19</v>
      </c>
      <c r="F291" s="258" t="s">
        <v>210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204</v>
      </c>
      <c r="AU291" s="265" t="s">
        <v>84</v>
      </c>
      <c r="AV291" s="15" t="s">
        <v>200</v>
      </c>
      <c r="AW291" s="15" t="s">
        <v>33</v>
      </c>
      <c r="AX291" s="15" t="s">
        <v>78</v>
      </c>
      <c r="AY291" s="265" t="s">
        <v>192</v>
      </c>
    </row>
    <row r="292" s="2" customFormat="1" ht="24.15" customHeight="1">
      <c r="A292" s="41"/>
      <c r="B292" s="42"/>
      <c r="C292" s="215" t="s">
        <v>535</v>
      </c>
      <c r="D292" s="215" t="s">
        <v>195</v>
      </c>
      <c r="E292" s="216" t="s">
        <v>1299</v>
      </c>
      <c r="F292" s="217" t="s">
        <v>1300</v>
      </c>
      <c r="G292" s="218" t="s">
        <v>198</v>
      </c>
      <c r="H292" s="219">
        <v>148</v>
      </c>
      <c r="I292" s="220"/>
      <c r="J292" s="221">
        <f>ROUND(I292*H292,2)</f>
        <v>0</v>
      </c>
      <c r="K292" s="217" t="s">
        <v>199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321</v>
      </c>
      <c r="AT292" s="226" t="s">
        <v>195</v>
      </c>
      <c r="AU292" s="226" t="s">
        <v>84</v>
      </c>
      <c r="AY292" s="20" t="s">
        <v>192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84</v>
      </c>
      <c r="BK292" s="227">
        <f>ROUND(I292*H292,2)</f>
        <v>0</v>
      </c>
      <c r="BL292" s="20" t="s">
        <v>321</v>
      </c>
      <c r="BM292" s="226" t="s">
        <v>1301</v>
      </c>
    </row>
    <row r="293" s="2" customFormat="1">
      <c r="A293" s="41"/>
      <c r="B293" s="42"/>
      <c r="C293" s="43"/>
      <c r="D293" s="228" t="s">
        <v>202</v>
      </c>
      <c r="E293" s="43"/>
      <c r="F293" s="229" t="s">
        <v>1302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202</v>
      </c>
      <c r="AU293" s="20" t="s">
        <v>84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503</v>
      </c>
      <c r="G294" s="245"/>
      <c r="H294" s="248">
        <v>45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4" customFormat="1">
      <c r="A295" s="14"/>
      <c r="B295" s="244"/>
      <c r="C295" s="245"/>
      <c r="D295" s="235" t="s">
        <v>204</v>
      </c>
      <c r="E295" s="246" t="s">
        <v>19</v>
      </c>
      <c r="F295" s="247" t="s">
        <v>563</v>
      </c>
      <c r="G295" s="245"/>
      <c r="H295" s="248">
        <v>59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204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498</v>
      </c>
      <c r="G296" s="245"/>
      <c r="H296" s="248">
        <v>44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148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66" t="s">
        <v>540</v>
      </c>
      <c r="D298" s="266" t="s">
        <v>211</v>
      </c>
      <c r="E298" s="267" t="s">
        <v>1303</v>
      </c>
      <c r="F298" s="268" t="s">
        <v>1304</v>
      </c>
      <c r="G298" s="269" t="s">
        <v>198</v>
      </c>
      <c r="H298" s="270">
        <v>45</v>
      </c>
      <c r="I298" s="271"/>
      <c r="J298" s="272">
        <f>ROUND(I298*H298,2)</f>
        <v>0</v>
      </c>
      <c r="K298" s="268" t="s">
        <v>199</v>
      </c>
      <c r="L298" s="273"/>
      <c r="M298" s="274" t="s">
        <v>19</v>
      </c>
      <c r="N298" s="275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423</v>
      </c>
      <c r="AT298" s="226" t="s">
        <v>211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1305</v>
      </c>
    </row>
    <row r="299" s="14" customFormat="1">
      <c r="A299" s="14"/>
      <c r="B299" s="244"/>
      <c r="C299" s="245"/>
      <c r="D299" s="235" t="s">
        <v>204</v>
      </c>
      <c r="E299" s="246" t="s">
        <v>19</v>
      </c>
      <c r="F299" s="247" t="s">
        <v>503</v>
      </c>
      <c r="G299" s="245"/>
      <c r="H299" s="248">
        <v>45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204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192</v>
      </c>
    </row>
    <row r="300" s="15" customFormat="1">
      <c r="A300" s="15"/>
      <c r="B300" s="255"/>
      <c r="C300" s="256"/>
      <c r="D300" s="235" t="s">
        <v>204</v>
      </c>
      <c r="E300" s="257" t="s">
        <v>19</v>
      </c>
      <c r="F300" s="258" t="s">
        <v>210</v>
      </c>
      <c r="G300" s="256"/>
      <c r="H300" s="259">
        <v>45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204</v>
      </c>
      <c r="AU300" s="265" t="s">
        <v>84</v>
      </c>
      <c r="AV300" s="15" t="s">
        <v>200</v>
      </c>
      <c r="AW300" s="15" t="s">
        <v>33</v>
      </c>
      <c r="AX300" s="15" t="s">
        <v>78</v>
      </c>
      <c r="AY300" s="265" t="s">
        <v>192</v>
      </c>
    </row>
    <row r="301" s="2" customFormat="1" ht="16.5" customHeight="1">
      <c r="A301" s="41"/>
      <c r="B301" s="42"/>
      <c r="C301" s="266" t="s">
        <v>544</v>
      </c>
      <c r="D301" s="266" t="s">
        <v>211</v>
      </c>
      <c r="E301" s="267" t="s">
        <v>1306</v>
      </c>
      <c r="F301" s="268" t="s">
        <v>1307</v>
      </c>
      <c r="G301" s="269" t="s">
        <v>198</v>
      </c>
      <c r="H301" s="270">
        <v>59</v>
      </c>
      <c r="I301" s="271"/>
      <c r="J301" s="272">
        <f>ROUND(I301*H301,2)</f>
        <v>0</v>
      </c>
      <c r="K301" s="268" t="s">
        <v>199</v>
      </c>
      <c r="L301" s="273"/>
      <c r="M301" s="274" t="s">
        <v>19</v>
      </c>
      <c r="N301" s="275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423</v>
      </c>
      <c r="AT301" s="226" t="s">
        <v>211</v>
      </c>
      <c r="AU301" s="226" t="s">
        <v>84</v>
      </c>
      <c r="AY301" s="20" t="s">
        <v>192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321</v>
      </c>
      <c r="BM301" s="226" t="s">
        <v>1308</v>
      </c>
    </row>
    <row r="302" s="14" customFormat="1">
      <c r="A302" s="14"/>
      <c r="B302" s="244"/>
      <c r="C302" s="245"/>
      <c r="D302" s="235" t="s">
        <v>204</v>
      </c>
      <c r="E302" s="246" t="s">
        <v>19</v>
      </c>
      <c r="F302" s="247" t="s">
        <v>563</v>
      </c>
      <c r="G302" s="245"/>
      <c r="H302" s="248">
        <v>59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204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192</v>
      </c>
    </row>
    <row r="303" s="15" customFormat="1">
      <c r="A303" s="15"/>
      <c r="B303" s="255"/>
      <c r="C303" s="256"/>
      <c r="D303" s="235" t="s">
        <v>204</v>
      </c>
      <c r="E303" s="257" t="s">
        <v>19</v>
      </c>
      <c r="F303" s="258" t="s">
        <v>210</v>
      </c>
      <c r="G303" s="256"/>
      <c r="H303" s="259">
        <v>59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204</v>
      </c>
      <c r="AU303" s="265" t="s">
        <v>84</v>
      </c>
      <c r="AV303" s="15" t="s">
        <v>200</v>
      </c>
      <c r="AW303" s="15" t="s">
        <v>33</v>
      </c>
      <c r="AX303" s="15" t="s">
        <v>78</v>
      </c>
      <c r="AY303" s="265" t="s">
        <v>192</v>
      </c>
    </row>
    <row r="304" s="2" customFormat="1" ht="16.5" customHeight="1">
      <c r="A304" s="41"/>
      <c r="B304" s="42"/>
      <c r="C304" s="266" t="s">
        <v>549</v>
      </c>
      <c r="D304" s="266" t="s">
        <v>211</v>
      </c>
      <c r="E304" s="267" t="s">
        <v>1309</v>
      </c>
      <c r="F304" s="268" t="s">
        <v>1310</v>
      </c>
      <c r="G304" s="269" t="s">
        <v>198</v>
      </c>
      <c r="H304" s="270">
        <v>44</v>
      </c>
      <c r="I304" s="271"/>
      <c r="J304" s="272">
        <f>ROUND(I304*H304,2)</f>
        <v>0</v>
      </c>
      <c r="K304" s="268" t="s">
        <v>199</v>
      </c>
      <c r="L304" s="273"/>
      <c r="M304" s="274" t="s">
        <v>19</v>
      </c>
      <c r="N304" s="275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423</v>
      </c>
      <c r="AT304" s="226" t="s">
        <v>211</v>
      </c>
      <c r="AU304" s="226" t="s">
        <v>84</v>
      </c>
      <c r="AY304" s="20" t="s">
        <v>192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84</v>
      </c>
      <c r="BK304" s="227">
        <f>ROUND(I304*H304,2)</f>
        <v>0</v>
      </c>
      <c r="BL304" s="20" t="s">
        <v>321</v>
      </c>
      <c r="BM304" s="226" t="s">
        <v>1311</v>
      </c>
    </row>
    <row r="305" s="14" customFormat="1">
      <c r="A305" s="14"/>
      <c r="B305" s="244"/>
      <c r="C305" s="245"/>
      <c r="D305" s="235" t="s">
        <v>204</v>
      </c>
      <c r="E305" s="246" t="s">
        <v>19</v>
      </c>
      <c r="F305" s="247" t="s">
        <v>498</v>
      </c>
      <c r="G305" s="245"/>
      <c r="H305" s="248">
        <v>44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204</v>
      </c>
      <c r="AU305" s="254" t="s">
        <v>84</v>
      </c>
      <c r="AV305" s="14" t="s">
        <v>84</v>
      </c>
      <c r="AW305" s="14" t="s">
        <v>33</v>
      </c>
      <c r="AX305" s="14" t="s">
        <v>71</v>
      </c>
      <c r="AY305" s="254" t="s">
        <v>192</v>
      </c>
    </row>
    <row r="306" s="15" customFormat="1">
      <c r="A306" s="15"/>
      <c r="B306" s="255"/>
      <c r="C306" s="256"/>
      <c r="D306" s="235" t="s">
        <v>204</v>
      </c>
      <c r="E306" s="257" t="s">
        <v>19</v>
      </c>
      <c r="F306" s="258" t="s">
        <v>210</v>
      </c>
      <c r="G306" s="256"/>
      <c r="H306" s="259">
        <v>44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204</v>
      </c>
      <c r="AU306" s="265" t="s">
        <v>84</v>
      </c>
      <c r="AV306" s="15" t="s">
        <v>200</v>
      </c>
      <c r="AW306" s="15" t="s">
        <v>33</v>
      </c>
      <c r="AX306" s="15" t="s">
        <v>78</v>
      </c>
      <c r="AY306" s="265" t="s">
        <v>192</v>
      </c>
    </row>
    <row r="307" s="2" customFormat="1" ht="24.15" customHeight="1">
      <c r="A307" s="41"/>
      <c r="B307" s="42"/>
      <c r="C307" s="215" t="s">
        <v>553</v>
      </c>
      <c r="D307" s="215" t="s">
        <v>195</v>
      </c>
      <c r="E307" s="216" t="s">
        <v>1150</v>
      </c>
      <c r="F307" s="217" t="s">
        <v>1151</v>
      </c>
      <c r="G307" s="218" t="s">
        <v>214</v>
      </c>
      <c r="H307" s="219">
        <v>30</v>
      </c>
      <c r="I307" s="220"/>
      <c r="J307" s="221">
        <f>ROUND(I307*H307,2)</f>
        <v>0</v>
      </c>
      <c r="K307" s="217" t="s">
        <v>199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321</v>
      </c>
      <c r="AT307" s="226" t="s">
        <v>195</v>
      </c>
      <c r="AU307" s="226" t="s">
        <v>84</v>
      </c>
      <c r="AY307" s="20" t="s">
        <v>192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84</v>
      </c>
      <c r="BK307" s="227">
        <f>ROUND(I307*H307,2)</f>
        <v>0</v>
      </c>
      <c r="BL307" s="20" t="s">
        <v>321</v>
      </c>
      <c r="BM307" s="226" t="s">
        <v>1312</v>
      </c>
    </row>
    <row r="308" s="2" customFormat="1">
      <c r="A308" s="41"/>
      <c r="B308" s="42"/>
      <c r="C308" s="43"/>
      <c r="D308" s="228" t="s">
        <v>202</v>
      </c>
      <c r="E308" s="43"/>
      <c r="F308" s="229" t="s">
        <v>1153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84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407</v>
      </c>
      <c r="G309" s="245"/>
      <c r="H309" s="248">
        <v>30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30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558</v>
      </c>
      <c r="D311" s="266" t="s">
        <v>211</v>
      </c>
      <c r="E311" s="267" t="s">
        <v>1313</v>
      </c>
      <c r="F311" s="268" t="s">
        <v>1314</v>
      </c>
      <c r="G311" s="269" t="s">
        <v>214</v>
      </c>
      <c r="H311" s="270">
        <v>34.5</v>
      </c>
      <c r="I311" s="271"/>
      <c r="J311" s="272">
        <f>ROUND(I311*H311,2)</f>
        <v>0</v>
      </c>
      <c r="K311" s="268" t="s">
        <v>490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6.9999999999999994E-05</v>
      </c>
      <c r="R311" s="224">
        <f>Q311*H311</f>
        <v>0.0024149999999999996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423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321</v>
      </c>
      <c r="BM311" s="226" t="s">
        <v>1315</v>
      </c>
    </row>
    <row r="312" s="14" customFormat="1">
      <c r="A312" s="14"/>
      <c r="B312" s="244"/>
      <c r="C312" s="245"/>
      <c r="D312" s="235" t="s">
        <v>204</v>
      </c>
      <c r="E312" s="246" t="s">
        <v>19</v>
      </c>
      <c r="F312" s="247" t="s">
        <v>407</v>
      </c>
      <c r="G312" s="245"/>
      <c r="H312" s="248">
        <v>30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204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192</v>
      </c>
    </row>
    <row r="313" s="15" customFormat="1">
      <c r="A313" s="15"/>
      <c r="B313" s="255"/>
      <c r="C313" s="256"/>
      <c r="D313" s="235" t="s">
        <v>204</v>
      </c>
      <c r="E313" s="257" t="s">
        <v>19</v>
      </c>
      <c r="F313" s="258" t="s">
        <v>210</v>
      </c>
      <c r="G313" s="256"/>
      <c r="H313" s="259">
        <v>30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204</v>
      </c>
      <c r="AU313" s="265" t="s">
        <v>84</v>
      </c>
      <c r="AV313" s="15" t="s">
        <v>200</v>
      </c>
      <c r="AW313" s="15" t="s">
        <v>33</v>
      </c>
      <c r="AX313" s="15" t="s">
        <v>78</v>
      </c>
      <c r="AY313" s="265" t="s">
        <v>192</v>
      </c>
    </row>
    <row r="314" s="14" customFormat="1">
      <c r="A314" s="14"/>
      <c r="B314" s="244"/>
      <c r="C314" s="245"/>
      <c r="D314" s="235" t="s">
        <v>204</v>
      </c>
      <c r="E314" s="245"/>
      <c r="F314" s="247" t="s">
        <v>1316</v>
      </c>
      <c r="G314" s="245"/>
      <c r="H314" s="248">
        <v>34.5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4</v>
      </c>
      <c r="AX314" s="14" t="s">
        <v>78</v>
      </c>
      <c r="AY314" s="254" t="s">
        <v>192</v>
      </c>
    </row>
    <row r="315" s="2" customFormat="1" ht="16.5" customHeight="1">
      <c r="A315" s="41"/>
      <c r="B315" s="42"/>
      <c r="C315" s="215" t="s">
        <v>563</v>
      </c>
      <c r="D315" s="215" t="s">
        <v>195</v>
      </c>
      <c r="E315" s="216" t="s">
        <v>1317</v>
      </c>
      <c r="F315" s="217" t="s">
        <v>1318</v>
      </c>
      <c r="G315" s="218" t="s">
        <v>198</v>
      </c>
      <c r="H315" s="219">
        <v>6</v>
      </c>
      <c r="I315" s="220"/>
      <c r="J315" s="221">
        <f>ROUND(I315*H315,2)</f>
        <v>0</v>
      </c>
      <c r="K315" s="217" t="s">
        <v>199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321</v>
      </c>
      <c r="AT315" s="226" t="s">
        <v>195</v>
      </c>
      <c r="AU315" s="226" t="s">
        <v>84</v>
      </c>
      <c r="AY315" s="20" t="s">
        <v>192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321</v>
      </c>
      <c r="BM315" s="226" t="s">
        <v>1319</v>
      </c>
    </row>
    <row r="316" s="2" customFormat="1">
      <c r="A316" s="41"/>
      <c r="B316" s="42"/>
      <c r="C316" s="43"/>
      <c r="D316" s="228" t="s">
        <v>202</v>
      </c>
      <c r="E316" s="43"/>
      <c r="F316" s="229" t="s">
        <v>1320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84</v>
      </c>
    </row>
    <row r="317" s="13" customFormat="1">
      <c r="A317" s="13"/>
      <c r="B317" s="233"/>
      <c r="C317" s="234"/>
      <c r="D317" s="235" t="s">
        <v>204</v>
      </c>
      <c r="E317" s="236" t="s">
        <v>19</v>
      </c>
      <c r="F317" s="237" t="s">
        <v>1321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204</v>
      </c>
      <c r="AU317" s="243" t="s">
        <v>84</v>
      </c>
      <c r="AV317" s="13" t="s">
        <v>78</v>
      </c>
      <c r="AW317" s="13" t="s">
        <v>33</v>
      </c>
      <c r="AX317" s="13" t="s">
        <v>71</v>
      </c>
      <c r="AY317" s="243" t="s">
        <v>192</v>
      </c>
    </row>
    <row r="318" s="14" customFormat="1">
      <c r="A318" s="14"/>
      <c r="B318" s="244"/>
      <c r="C318" s="245"/>
      <c r="D318" s="235" t="s">
        <v>204</v>
      </c>
      <c r="E318" s="246" t="s">
        <v>19</v>
      </c>
      <c r="F318" s="247" t="s">
        <v>84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204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192</v>
      </c>
    </row>
    <row r="319" s="14" customFormat="1">
      <c r="A319" s="14"/>
      <c r="B319" s="244"/>
      <c r="C319" s="245"/>
      <c r="D319" s="235" t="s">
        <v>204</v>
      </c>
      <c r="E319" s="246" t="s">
        <v>19</v>
      </c>
      <c r="F319" s="247" t="s">
        <v>200</v>
      </c>
      <c r="G319" s="245"/>
      <c r="H319" s="248">
        <v>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204</v>
      </c>
      <c r="AU319" s="254" t="s">
        <v>84</v>
      </c>
      <c r="AV319" s="14" t="s">
        <v>84</v>
      </c>
      <c r="AW319" s="14" t="s">
        <v>33</v>
      </c>
      <c r="AX319" s="14" t="s">
        <v>71</v>
      </c>
      <c r="AY319" s="254" t="s">
        <v>192</v>
      </c>
    </row>
    <row r="320" s="15" customFormat="1">
      <c r="A320" s="15"/>
      <c r="B320" s="255"/>
      <c r="C320" s="256"/>
      <c r="D320" s="235" t="s">
        <v>204</v>
      </c>
      <c r="E320" s="257" t="s">
        <v>19</v>
      </c>
      <c r="F320" s="258" t="s">
        <v>210</v>
      </c>
      <c r="G320" s="256"/>
      <c r="H320" s="259">
        <v>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204</v>
      </c>
      <c r="AU320" s="265" t="s">
        <v>84</v>
      </c>
      <c r="AV320" s="15" t="s">
        <v>200</v>
      </c>
      <c r="AW320" s="15" t="s">
        <v>33</v>
      </c>
      <c r="AX320" s="15" t="s">
        <v>78</v>
      </c>
      <c r="AY320" s="265" t="s">
        <v>192</v>
      </c>
    </row>
    <row r="321" s="2" customFormat="1" ht="16.5" customHeight="1">
      <c r="A321" s="41"/>
      <c r="B321" s="42"/>
      <c r="C321" s="266" t="s">
        <v>568</v>
      </c>
      <c r="D321" s="266" t="s">
        <v>211</v>
      </c>
      <c r="E321" s="267" t="s">
        <v>1322</v>
      </c>
      <c r="F321" s="268" t="s">
        <v>1323</v>
      </c>
      <c r="G321" s="269" t="s">
        <v>198</v>
      </c>
      <c r="H321" s="270">
        <v>2</v>
      </c>
      <c r="I321" s="271"/>
      <c r="J321" s="272">
        <f>ROUND(I321*H321,2)</f>
        <v>0</v>
      </c>
      <c r="K321" s="268" t="s">
        <v>490</v>
      </c>
      <c r="L321" s="273"/>
      <c r="M321" s="274" t="s">
        <v>19</v>
      </c>
      <c r="N321" s="275" t="s">
        <v>43</v>
      </c>
      <c r="O321" s="87"/>
      <c r="P321" s="224">
        <f>O321*H321</f>
        <v>0</v>
      </c>
      <c r="Q321" s="224">
        <v>5.0000000000000002E-05</v>
      </c>
      <c r="R321" s="224">
        <f>Q321*H321</f>
        <v>0.00010000000000000001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423</v>
      </c>
      <c r="AT321" s="226" t="s">
        <v>211</v>
      </c>
      <c r="AU321" s="226" t="s">
        <v>84</v>
      </c>
      <c r="AY321" s="20" t="s">
        <v>192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84</v>
      </c>
      <c r="BK321" s="227">
        <f>ROUND(I321*H321,2)</f>
        <v>0</v>
      </c>
      <c r="BL321" s="20" t="s">
        <v>321</v>
      </c>
      <c r="BM321" s="226" t="s">
        <v>1324</v>
      </c>
    </row>
    <row r="322" s="13" customFormat="1">
      <c r="A322" s="13"/>
      <c r="B322" s="233"/>
      <c r="C322" s="234"/>
      <c r="D322" s="235" t="s">
        <v>204</v>
      </c>
      <c r="E322" s="236" t="s">
        <v>19</v>
      </c>
      <c r="F322" s="237" t="s">
        <v>1323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204</v>
      </c>
      <c r="AU322" s="243" t="s">
        <v>84</v>
      </c>
      <c r="AV322" s="13" t="s">
        <v>78</v>
      </c>
      <c r="AW322" s="13" t="s">
        <v>33</v>
      </c>
      <c r="AX322" s="13" t="s">
        <v>71</v>
      </c>
      <c r="AY322" s="243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84</v>
      </c>
      <c r="G323" s="245"/>
      <c r="H323" s="248">
        <v>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16.5" customHeight="1">
      <c r="A325" s="41"/>
      <c r="B325" s="42"/>
      <c r="C325" s="266" t="s">
        <v>573</v>
      </c>
      <c r="D325" s="266" t="s">
        <v>211</v>
      </c>
      <c r="E325" s="267" t="s">
        <v>1325</v>
      </c>
      <c r="F325" s="268" t="s">
        <v>1326</v>
      </c>
      <c r="G325" s="269" t="s">
        <v>198</v>
      </c>
      <c r="H325" s="270">
        <v>4</v>
      </c>
      <c r="I325" s="271"/>
      <c r="J325" s="272">
        <f>ROUND(I325*H325,2)</f>
        <v>0</v>
      </c>
      <c r="K325" s="268" t="s">
        <v>490</v>
      </c>
      <c r="L325" s="273"/>
      <c r="M325" s="274" t="s">
        <v>19</v>
      </c>
      <c r="N325" s="275" t="s">
        <v>43</v>
      </c>
      <c r="O325" s="87"/>
      <c r="P325" s="224">
        <f>O325*H325</f>
        <v>0</v>
      </c>
      <c r="Q325" s="224">
        <v>5.0000000000000002E-05</v>
      </c>
      <c r="R325" s="224">
        <f>Q325*H325</f>
        <v>0.00020000000000000001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423</v>
      </c>
      <c r="AT325" s="226" t="s">
        <v>211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321</v>
      </c>
      <c r="BM325" s="226" t="s">
        <v>1327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1326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200</v>
      </c>
      <c r="G327" s="245"/>
      <c r="H327" s="248">
        <v>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1328</v>
      </c>
      <c r="F329" s="213" t="s">
        <v>1329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200</v>
      </c>
      <c r="AT329" s="211" t="s">
        <v>70</v>
      </c>
      <c r="AU329" s="211" t="s">
        <v>78</v>
      </c>
      <c r="AY329" s="210" t="s">
        <v>192</v>
      </c>
      <c r="BK329" s="212">
        <f>SUM(BK330:BK333)</f>
        <v>0</v>
      </c>
    </row>
    <row r="330" s="2" customFormat="1" ht="16.5" customHeight="1">
      <c r="A330" s="41"/>
      <c r="B330" s="42"/>
      <c r="C330" s="215" t="s">
        <v>580</v>
      </c>
      <c r="D330" s="215" t="s">
        <v>195</v>
      </c>
      <c r="E330" s="216" t="s">
        <v>1330</v>
      </c>
      <c r="F330" s="217" t="s">
        <v>1331</v>
      </c>
      <c r="G330" s="218" t="s">
        <v>1167</v>
      </c>
      <c r="H330" s="219">
        <v>16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1332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1332</v>
      </c>
      <c r="BM330" s="226" t="s">
        <v>1333</v>
      </c>
    </row>
    <row r="331" s="2" customFormat="1" ht="16.5" customHeight="1">
      <c r="A331" s="41"/>
      <c r="B331" s="42"/>
      <c r="C331" s="215" t="s">
        <v>587</v>
      </c>
      <c r="D331" s="215" t="s">
        <v>195</v>
      </c>
      <c r="E331" s="216" t="s">
        <v>1334</v>
      </c>
      <c r="F331" s="217" t="s">
        <v>1335</v>
      </c>
      <c r="G331" s="218" t="s">
        <v>1167</v>
      </c>
      <c r="H331" s="219">
        <v>2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1332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1332</v>
      </c>
      <c r="BM331" s="226" t="s">
        <v>1336</v>
      </c>
    </row>
    <row r="332" s="2" customFormat="1" ht="16.5" customHeight="1">
      <c r="A332" s="41"/>
      <c r="B332" s="42"/>
      <c r="C332" s="215" t="s">
        <v>592</v>
      </c>
      <c r="D332" s="215" t="s">
        <v>195</v>
      </c>
      <c r="E332" s="216" t="s">
        <v>1337</v>
      </c>
      <c r="F332" s="217" t="s">
        <v>1338</v>
      </c>
      <c r="G332" s="218" t="s">
        <v>1167</v>
      </c>
      <c r="H332" s="219">
        <v>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1332</v>
      </c>
      <c r="AT332" s="226" t="s">
        <v>195</v>
      </c>
      <c r="AU332" s="226" t="s">
        <v>84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1332</v>
      </c>
      <c r="BM332" s="226" t="s">
        <v>1339</v>
      </c>
    </row>
    <row r="333" s="2" customFormat="1" ht="16.5" customHeight="1">
      <c r="A333" s="41"/>
      <c r="B333" s="42"/>
      <c r="C333" s="215" t="s">
        <v>597</v>
      </c>
      <c r="D333" s="215" t="s">
        <v>195</v>
      </c>
      <c r="E333" s="216" t="s">
        <v>1340</v>
      </c>
      <c r="F333" s="217" t="s">
        <v>1341</v>
      </c>
      <c r="G333" s="218" t="s">
        <v>1167</v>
      </c>
      <c r="H333" s="219">
        <v>16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1332</v>
      </c>
      <c r="AT333" s="226" t="s">
        <v>195</v>
      </c>
      <c r="AU333" s="226" t="s">
        <v>84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1332</v>
      </c>
      <c r="BM333" s="226" t="s">
        <v>1342</v>
      </c>
    </row>
    <row r="334" s="12" customFormat="1" ht="22.8" customHeight="1">
      <c r="A334" s="12"/>
      <c r="B334" s="199"/>
      <c r="C334" s="200"/>
      <c r="D334" s="201" t="s">
        <v>70</v>
      </c>
      <c r="E334" s="213" t="s">
        <v>1343</v>
      </c>
      <c r="F334" s="213" t="s">
        <v>1344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P335</f>
        <v>0</v>
      </c>
      <c r="Q334" s="207"/>
      <c r="R334" s="208">
        <f>R335</f>
        <v>0</v>
      </c>
      <c r="S334" s="207"/>
      <c r="T334" s="209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200</v>
      </c>
      <c r="AT334" s="211" t="s">
        <v>70</v>
      </c>
      <c r="AU334" s="211" t="s">
        <v>78</v>
      </c>
      <c r="AY334" s="210" t="s">
        <v>192</v>
      </c>
      <c r="BK334" s="212">
        <f>BK335</f>
        <v>0</v>
      </c>
    </row>
    <row r="335" s="2" customFormat="1" ht="16.5" customHeight="1">
      <c r="A335" s="41"/>
      <c r="B335" s="42"/>
      <c r="C335" s="215" t="s">
        <v>602</v>
      </c>
      <c r="D335" s="215" t="s">
        <v>195</v>
      </c>
      <c r="E335" s="216" t="s">
        <v>1345</v>
      </c>
      <c r="F335" s="217" t="s">
        <v>1346</v>
      </c>
      <c r="G335" s="218" t="s">
        <v>1167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1332</v>
      </c>
      <c r="AT335" s="226" t="s">
        <v>195</v>
      </c>
      <c r="AU335" s="226" t="s">
        <v>84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1332</v>
      </c>
      <c r="BM335" s="226" t="s">
        <v>1347</v>
      </c>
    </row>
    <row r="336" s="12" customFormat="1" ht="22.8" customHeight="1">
      <c r="A336" s="12"/>
      <c r="B336" s="199"/>
      <c r="C336" s="200"/>
      <c r="D336" s="201" t="s">
        <v>70</v>
      </c>
      <c r="E336" s="213" t="s">
        <v>1348</v>
      </c>
      <c r="F336" s="213" t="s">
        <v>1349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SUM(P337:P338)</f>
        <v>0</v>
      </c>
      <c r="Q336" s="207"/>
      <c r="R336" s="208">
        <f>SUM(R337:R338)</f>
        <v>0</v>
      </c>
      <c r="S336" s="207"/>
      <c r="T336" s="20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200</v>
      </c>
      <c r="AT336" s="211" t="s">
        <v>70</v>
      </c>
      <c r="AU336" s="211" t="s">
        <v>78</v>
      </c>
      <c r="AY336" s="210" t="s">
        <v>192</v>
      </c>
      <c r="BK336" s="212">
        <f>SUM(BK337:BK338)</f>
        <v>0</v>
      </c>
    </row>
    <row r="337" s="2" customFormat="1" ht="16.5" customHeight="1">
      <c r="A337" s="41"/>
      <c r="B337" s="42"/>
      <c r="C337" s="215" t="s">
        <v>611</v>
      </c>
      <c r="D337" s="215" t="s">
        <v>195</v>
      </c>
      <c r="E337" s="216" t="s">
        <v>1350</v>
      </c>
      <c r="F337" s="217" t="s">
        <v>1351</v>
      </c>
      <c r="G337" s="218" t="s">
        <v>1167</v>
      </c>
      <c r="H337" s="219">
        <v>10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1332</v>
      </c>
      <c r="AT337" s="226" t="s">
        <v>195</v>
      </c>
      <c r="AU337" s="226" t="s">
        <v>84</v>
      </c>
      <c r="AY337" s="20" t="s">
        <v>192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84</v>
      </c>
      <c r="BK337" s="227">
        <f>ROUND(I337*H337,2)</f>
        <v>0</v>
      </c>
      <c r="BL337" s="20" t="s">
        <v>1332</v>
      </c>
      <c r="BM337" s="226" t="s">
        <v>1352</v>
      </c>
    </row>
    <row r="338" s="2" customFormat="1" ht="16.5" customHeight="1">
      <c r="A338" s="41"/>
      <c r="B338" s="42"/>
      <c r="C338" s="215" t="s">
        <v>616</v>
      </c>
      <c r="D338" s="215" t="s">
        <v>195</v>
      </c>
      <c r="E338" s="216" t="s">
        <v>1353</v>
      </c>
      <c r="F338" s="217" t="s">
        <v>1354</v>
      </c>
      <c r="G338" s="218" t="s">
        <v>1167</v>
      </c>
      <c r="H338" s="219">
        <v>3</v>
      </c>
      <c r="I338" s="220"/>
      <c r="J338" s="221">
        <f>ROUND(I338*H338,2)</f>
        <v>0</v>
      </c>
      <c r="K338" s="217" t="s">
        <v>19</v>
      </c>
      <c r="L338" s="47"/>
      <c r="M338" s="287" t="s">
        <v>19</v>
      </c>
      <c r="N338" s="288" t="s">
        <v>43</v>
      </c>
      <c r="O338" s="289"/>
      <c r="P338" s="290">
        <f>O338*H338</f>
        <v>0</v>
      </c>
      <c r="Q338" s="290">
        <v>0</v>
      </c>
      <c r="R338" s="290">
        <f>Q338*H338</f>
        <v>0</v>
      </c>
      <c r="S338" s="290">
        <v>0</v>
      </c>
      <c r="T338" s="29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1332</v>
      </c>
      <c r="AT338" s="226" t="s">
        <v>195</v>
      </c>
      <c r="AU338" s="226" t="s">
        <v>84</v>
      </c>
      <c r="AY338" s="20" t="s">
        <v>192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1332</v>
      </c>
      <c r="BM338" s="226" t="s">
        <v>1355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W9eEOGT3Rs2ufJlgZWDCMxVmQdevMThfzQa8LagBnI5cgQ8RCnhtR/skBYswY4I1p1aClPOfOjqaP4CGUaBRhg==" hashValue="efnwaUEhaxjtgtneUuY4HavjY/Y8A1KXfN+lLqQdadVTgBgKQO5GiZk0kWJnn235L75yI0IOaRc9DsGffxHOZQ==" algorithmName="SHA-512" password="CC35"/>
  <autoFilter ref="C92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210001"/>
    <hyperlink ref="F104" r:id="rId2" display="https://podminky.urs.cz/item/CS_URS_2024_02/741310562"/>
    <hyperlink ref="F111" r:id="rId3" display="https://podminky.urs.cz/item/CS_URS_2024_02/741320105"/>
    <hyperlink ref="F125" r:id="rId4" display="https://podminky.urs.cz/item/CS_URS_2024_02/741320405"/>
    <hyperlink ref="F138" r:id="rId5" display="https://podminky.urs.cz/item/CS_URS_2024_02/741120401"/>
    <hyperlink ref="F145" r:id="rId6" display="https://podminky.urs.cz/item/CS_URS_2024_02/741130004"/>
    <hyperlink ref="F161" r:id="rId7" display="https://podminky.urs.cz/item/CS_URS_2024_02/741310001"/>
    <hyperlink ref="F168" r:id="rId8" display="https://podminky.urs.cz/item/CS_URS_2024_02/741310021"/>
    <hyperlink ref="F175" r:id="rId9" display="https://podminky.urs.cz/item/CS_URS_2024_02/741310022"/>
    <hyperlink ref="F182" r:id="rId10" display="https://podminky.urs.cz/item/CS_URS_2024_02/741310501"/>
    <hyperlink ref="F189" r:id="rId11" display="https://podminky.urs.cz/item/CS_URS_2024_02/741313081"/>
    <hyperlink ref="F203" r:id="rId12" display="https://podminky.urs.cz/item/CS_URS_2024_02/741112011"/>
    <hyperlink ref="F222" r:id="rId13" display="https://podminky.urs.cz/item/CS_URS_2024_02/741110511"/>
    <hyperlink ref="F240" r:id="rId14" display="https://podminky.urs.cz/item/CS_URS_2024_02/741110041"/>
    <hyperlink ref="F248" r:id="rId15" display="https://podminky.urs.cz/item/CS_URS_2024_02/741122641"/>
    <hyperlink ref="F261" r:id="rId16" display="https://podminky.urs.cz/item/CS_URS_2024_02/741122611"/>
    <hyperlink ref="F273" r:id="rId17" display="https://podminky.urs.cz/item/CS_URS_2024_02/741122601"/>
    <hyperlink ref="F281" r:id="rId18" display="https://podminky.urs.cz/item/CS_URS_2024_02/741130001"/>
    <hyperlink ref="F285" r:id="rId19" display="https://podminky.urs.cz/item/CS_URS_2024_02/741130006"/>
    <hyperlink ref="F289" r:id="rId20" display="https://podminky.urs.cz/item/CS_URS_2024_02/741130025"/>
    <hyperlink ref="F293" r:id="rId21" display="https://podminky.urs.cz/item/CS_URS_2024_02/741231001"/>
    <hyperlink ref="F308" r:id="rId22" display="https://podminky.urs.cz/item/CS_URS_2024_02/741120401"/>
    <hyperlink ref="F316" r:id="rId23" display="https://podminky.urs.cz/item/CS_URS_2024_02/7414500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1403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ROUND((SUM(BE101:BE1100)),  2)</f>
        <v>0</v>
      </c>
      <c r="G35" s="41"/>
      <c r="H35" s="41"/>
      <c r="I35" s="160">
        <v>0.20999999999999999</v>
      </c>
      <c r="J35" s="159">
        <f>ROUND(((SUM(BE101:BE1100))*I35),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ROUND((SUM(BF101:BF1100)),  2)</f>
        <v>0</v>
      </c>
      <c r="G36" s="41"/>
      <c r="H36" s="41"/>
      <c r="I36" s="160">
        <v>0.12</v>
      </c>
      <c r="J36" s="159">
        <f>ROUND(((SUM(BF101:BF1100))*I36),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ROUND((SUM(BG101:BG1100)),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ROUND((SUM(BH101:BH1100)),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ROUND((SUM(BI101:BI1100)),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041 - Byt č.92 2+ KK - architektonicko 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162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J329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165</v>
      </c>
      <c r="E68" s="185"/>
      <c r="F68" s="185"/>
      <c r="G68" s="185"/>
      <c r="H68" s="185"/>
      <c r="I68" s="185"/>
      <c r="J68" s="186">
        <f>J390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</v>
      </c>
      <c r="E69" s="185"/>
      <c r="F69" s="185"/>
      <c r="G69" s="185"/>
      <c r="H69" s="185"/>
      <c r="I69" s="185"/>
      <c r="J69" s="186">
        <f>J401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J404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168</v>
      </c>
      <c r="E71" s="185"/>
      <c r="F71" s="185"/>
      <c r="G71" s="185"/>
      <c r="H71" s="185"/>
      <c r="I71" s="185"/>
      <c r="J71" s="186">
        <f>J405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169</v>
      </c>
      <c r="E72" s="185"/>
      <c r="F72" s="185"/>
      <c r="G72" s="185"/>
      <c r="H72" s="185"/>
      <c r="I72" s="185"/>
      <c r="J72" s="186">
        <f>J417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170</v>
      </c>
      <c r="E73" s="185"/>
      <c r="F73" s="185"/>
      <c r="G73" s="185"/>
      <c r="H73" s="185"/>
      <c r="I73" s="185"/>
      <c r="J73" s="186">
        <f>J426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171</v>
      </c>
      <c r="E74" s="185"/>
      <c r="F74" s="185"/>
      <c r="G74" s="185"/>
      <c r="H74" s="185"/>
      <c r="I74" s="185"/>
      <c r="J74" s="186">
        <f>J596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172</v>
      </c>
      <c r="E75" s="185"/>
      <c r="F75" s="185"/>
      <c r="G75" s="185"/>
      <c r="H75" s="185"/>
      <c r="I75" s="185"/>
      <c r="J75" s="186">
        <f>J694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173</v>
      </c>
      <c r="E76" s="185"/>
      <c r="F76" s="185"/>
      <c r="G76" s="185"/>
      <c r="H76" s="185"/>
      <c r="I76" s="185"/>
      <c r="J76" s="186">
        <f>J862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174</v>
      </c>
      <c r="E77" s="185"/>
      <c r="F77" s="185"/>
      <c r="G77" s="185"/>
      <c r="H77" s="185"/>
      <c r="I77" s="185"/>
      <c r="J77" s="186">
        <f>J975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175</v>
      </c>
      <c r="E78" s="185"/>
      <c r="F78" s="185"/>
      <c r="G78" s="185"/>
      <c r="H78" s="185"/>
      <c r="I78" s="185"/>
      <c r="J78" s="186">
        <f>J994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176</v>
      </c>
      <c r="E79" s="180"/>
      <c r="F79" s="180"/>
      <c r="G79" s="180"/>
      <c r="H79" s="180"/>
      <c r="I79" s="180"/>
      <c r="J79" s="181">
        <f>J1092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Stavební úpravy bytových jader v objektu č.p.776, ul.Zašovská, Valašské Meziříčí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1402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155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041 - Byt č.92 2+ KK - architektonicko stavební řešení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 xml:space="preserve"> </v>
      </c>
      <c r="G95" s="43"/>
      <c r="H95" s="43"/>
      <c r="I95" s="35" t="s">
        <v>23</v>
      </c>
      <c r="J95" s="75" t="str">
        <f>IF(J14="","",J14)</f>
        <v>24. 9. 2024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25</v>
      </c>
      <c r="D97" s="43"/>
      <c r="E97" s="43"/>
      <c r="F97" s="30" t="str">
        <f>E17</f>
        <v>Město Valašské Meziříčí, Náměstí 7/5, 757 01 VM</v>
      </c>
      <c r="G97" s="43"/>
      <c r="H97" s="43"/>
      <c r="I97" s="35" t="s">
        <v>31</v>
      </c>
      <c r="J97" s="39" t="str">
        <f>E23</f>
        <v>ARTING plus s.r.o,Vrbenská 739, Valašské Meziříčí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178</v>
      </c>
      <c r="D100" s="191" t="s">
        <v>56</v>
      </c>
      <c r="E100" s="191" t="s">
        <v>52</v>
      </c>
      <c r="F100" s="191" t="s">
        <v>53</v>
      </c>
      <c r="G100" s="191" t="s">
        <v>179</v>
      </c>
      <c r="H100" s="191" t="s">
        <v>180</v>
      </c>
      <c r="I100" s="191" t="s">
        <v>181</v>
      </c>
      <c r="J100" s="191" t="s">
        <v>159</v>
      </c>
      <c r="K100" s="192" t="s">
        <v>182</v>
      </c>
      <c r="L100" s="193"/>
      <c r="M100" s="95" t="s">
        <v>19</v>
      </c>
      <c r="N100" s="96" t="s">
        <v>41</v>
      </c>
      <c r="O100" s="96" t="s">
        <v>183</v>
      </c>
      <c r="P100" s="96" t="s">
        <v>184</v>
      </c>
      <c r="Q100" s="96" t="s">
        <v>185</v>
      </c>
      <c r="R100" s="96" t="s">
        <v>186</v>
      </c>
      <c r="S100" s="96" t="s">
        <v>187</v>
      </c>
      <c r="T100" s="97" t="s">
        <v>188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189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P102+P404+P1092</f>
        <v>0</v>
      </c>
      <c r="Q101" s="99"/>
      <c r="R101" s="196">
        <f>R102+R404+R1092</f>
        <v>4.8576688699999995</v>
      </c>
      <c r="S101" s="99"/>
      <c r="T101" s="197">
        <f>T102+T404+T1092</f>
        <v>2.2651723000000001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160</v>
      </c>
      <c r="BK101" s="198">
        <f>BK102+BK404+BK1092</f>
        <v>0</v>
      </c>
    </row>
    <row r="102" s="12" customFormat="1" ht="25.92" customHeight="1">
      <c r="A102" s="12"/>
      <c r="B102" s="199"/>
      <c r="C102" s="200"/>
      <c r="D102" s="201" t="s">
        <v>70</v>
      </c>
      <c r="E102" s="202" t="s">
        <v>190</v>
      </c>
      <c r="F102" s="202" t="s">
        <v>191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P103+P164+P329+P390+P401</f>
        <v>0</v>
      </c>
      <c r="Q102" s="207"/>
      <c r="R102" s="208">
        <f>R103+R164+R329+R390+R401</f>
        <v>3.4546881199999997</v>
      </c>
      <c r="S102" s="207"/>
      <c r="T102" s="209">
        <f>T103+T164+T329+T390+T401</f>
        <v>1.4176964000000001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78</v>
      </c>
      <c r="AT102" s="211" t="s">
        <v>70</v>
      </c>
      <c r="AU102" s="211" t="s">
        <v>71</v>
      </c>
      <c r="AY102" s="210" t="s">
        <v>192</v>
      </c>
      <c r="BK102" s="212">
        <f>BK103+BK164+BK329+BK390+BK401</f>
        <v>0</v>
      </c>
    </row>
    <row r="103" s="12" customFormat="1" ht="22.8" customHeight="1">
      <c r="A103" s="12"/>
      <c r="B103" s="199"/>
      <c r="C103" s="200"/>
      <c r="D103" s="201" t="s">
        <v>70</v>
      </c>
      <c r="E103" s="213" t="s">
        <v>193</v>
      </c>
      <c r="F103" s="213" t="s">
        <v>194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SUM(P104:P163)</f>
        <v>0</v>
      </c>
      <c r="Q103" s="207"/>
      <c r="R103" s="208">
        <f>SUM(R104:R163)</f>
        <v>0.80228699999999986</v>
      </c>
      <c r="S103" s="207"/>
      <c r="T103" s="209">
        <f>SUM(T104:T163)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78</v>
      </c>
      <c r="AT103" s="211" t="s">
        <v>70</v>
      </c>
      <c r="AU103" s="211" t="s">
        <v>78</v>
      </c>
      <c r="AY103" s="210" t="s">
        <v>192</v>
      </c>
      <c r="BK103" s="212">
        <f>SUM(BK104:BK163)</f>
        <v>0</v>
      </c>
    </row>
    <row r="104" s="2" customFormat="1" ht="24.15" customHeight="1">
      <c r="A104" s="41"/>
      <c r="B104" s="42"/>
      <c r="C104" s="215" t="s">
        <v>78</v>
      </c>
      <c r="D104" s="215" t="s">
        <v>195</v>
      </c>
      <c r="E104" s="216" t="s">
        <v>196</v>
      </c>
      <c r="F104" s="217" t="s">
        <v>197</v>
      </c>
      <c r="G104" s="218" t="s">
        <v>198</v>
      </c>
      <c r="H104" s="219">
        <v>3</v>
      </c>
      <c r="I104" s="220"/>
      <c r="J104" s="221">
        <f>ROUND(I104*H104,2)</f>
        <v>0</v>
      </c>
      <c r="K104" s="217" t="s">
        <v>199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6.0000000000000002E-05</v>
      </c>
      <c r="R104" s="224">
        <f>Q104*H104</f>
        <v>0.00018000000000000001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200</v>
      </c>
      <c r="AT104" s="226" t="s">
        <v>195</v>
      </c>
      <c r="AU104" s="226" t="s">
        <v>84</v>
      </c>
      <c r="AY104" s="20" t="s">
        <v>192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200</v>
      </c>
      <c r="BM104" s="226" t="s">
        <v>201</v>
      </c>
    </row>
    <row r="105" s="2" customFormat="1">
      <c r="A105" s="41"/>
      <c r="B105" s="42"/>
      <c r="C105" s="43"/>
      <c r="D105" s="228" t="s">
        <v>202</v>
      </c>
      <c r="E105" s="43"/>
      <c r="F105" s="229" t="s">
        <v>203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202</v>
      </c>
      <c r="AU105" s="20" t="s">
        <v>84</v>
      </c>
    </row>
    <row r="106" s="13" customFormat="1">
      <c r="A106" s="13"/>
      <c r="B106" s="233"/>
      <c r="C106" s="234"/>
      <c r="D106" s="235" t="s">
        <v>204</v>
      </c>
      <c r="E106" s="236" t="s">
        <v>19</v>
      </c>
      <c r="F106" s="237" t="s">
        <v>205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204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192</v>
      </c>
    </row>
    <row r="107" s="13" customFormat="1">
      <c r="A107" s="13"/>
      <c r="B107" s="233"/>
      <c r="C107" s="234"/>
      <c r="D107" s="235" t="s">
        <v>204</v>
      </c>
      <c r="E107" s="236" t="s">
        <v>19</v>
      </c>
      <c r="F107" s="237" t="s">
        <v>206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204</v>
      </c>
      <c r="AU107" s="243" t="s">
        <v>84</v>
      </c>
      <c r="AV107" s="13" t="s">
        <v>78</v>
      </c>
      <c r="AW107" s="13" t="s">
        <v>33</v>
      </c>
      <c r="AX107" s="13" t="s">
        <v>71</v>
      </c>
      <c r="AY107" s="243" t="s">
        <v>192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207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208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209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78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3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66" t="s">
        <v>84</v>
      </c>
      <c r="D113" s="266" t="s">
        <v>211</v>
      </c>
      <c r="E113" s="267" t="s">
        <v>212</v>
      </c>
      <c r="F113" s="268" t="s">
        <v>213</v>
      </c>
      <c r="G113" s="269" t="s">
        <v>214</v>
      </c>
      <c r="H113" s="270">
        <v>0.084000000000000005</v>
      </c>
      <c r="I113" s="271"/>
      <c r="J113" s="272">
        <f>ROUND(I113*H113,2)</f>
        <v>0</v>
      </c>
      <c r="K113" s="268" t="s">
        <v>199</v>
      </c>
      <c r="L113" s="273"/>
      <c r="M113" s="274" t="s">
        <v>19</v>
      </c>
      <c r="N113" s="275" t="s">
        <v>43</v>
      </c>
      <c r="O113" s="87"/>
      <c r="P113" s="224">
        <f>O113*H113</f>
        <v>0</v>
      </c>
      <c r="Q113" s="224">
        <v>0.00172</v>
      </c>
      <c r="R113" s="224">
        <f>Q113*H113</f>
        <v>0.00014448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215</v>
      </c>
      <c r="AT113" s="226" t="s">
        <v>211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200</v>
      </c>
      <c r="BM113" s="226" t="s">
        <v>216</v>
      </c>
    </row>
    <row r="114" s="13" customFormat="1">
      <c r="A114" s="13"/>
      <c r="B114" s="233"/>
      <c r="C114" s="234"/>
      <c r="D114" s="235" t="s">
        <v>204</v>
      </c>
      <c r="E114" s="236" t="s">
        <v>19</v>
      </c>
      <c r="F114" s="237" t="s">
        <v>205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204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192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206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3" customFormat="1">
      <c r="A116" s="13"/>
      <c r="B116" s="233"/>
      <c r="C116" s="234"/>
      <c r="D116" s="235" t="s">
        <v>204</v>
      </c>
      <c r="E116" s="236" t="s">
        <v>19</v>
      </c>
      <c r="F116" s="237" t="s">
        <v>209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204</v>
      </c>
      <c r="AU116" s="243" t="s">
        <v>84</v>
      </c>
      <c r="AV116" s="13" t="s">
        <v>78</v>
      </c>
      <c r="AW116" s="13" t="s">
        <v>33</v>
      </c>
      <c r="AX116" s="13" t="s">
        <v>71</v>
      </c>
      <c r="AY116" s="243" t="s">
        <v>192</v>
      </c>
    </row>
    <row r="117" s="14" customFormat="1">
      <c r="A117" s="14"/>
      <c r="B117" s="244"/>
      <c r="C117" s="245"/>
      <c r="D117" s="235" t="s">
        <v>204</v>
      </c>
      <c r="E117" s="246" t="s">
        <v>19</v>
      </c>
      <c r="F117" s="247" t="s">
        <v>217</v>
      </c>
      <c r="G117" s="245"/>
      <c r="H117" s="248">
        <v>0.080000000000000002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204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192</v>
      </c>
    </row>
    <row r="118" s="15" customFormat="1">
      <c r="A118" s="15"/>
      <c r="B118" s="255"/>
      <c r="C118" s="256"/>
      <c r="D118" s="235" t="s">
        <v>204</v>
      </c>
      <c r="E118" s="257" t="s">
        <v>19</v>
      </c>
      <c r="F118" s="258" t="s">
        <v>210</v>
      </c>
      <c r="G118" s="256"/>
      <c r="H118" s="259">
        <v>0.080000000000000002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204</v>
      </c>
      <c r="AU118" s="265" t="s">
        <v>84</v>
      </c>
      <c r="AV118" s="15" t="s">
        <v>200</v>
      </c>
      <c r="AW118" s="15" t="s">
        <v>33</v>
      </c>
      <c r="AX118" s="15" t="s">
        <v>78</v>
      </c>
      <c r="AY118" s="265" t="s">
        <v>192</v>
      </c>
    </row>
    <row r="119" s="14" customFormat="1">
      <c r="A119" s="14"/>
      <c r="B119" s="244"/>
      <c r="C119" s="245"/>
      <c r="D119" s="235" t="s">
        <v>204</v>
      </c>
      <c r="E119" s="245"/>
      <c r="F119" s="247" t="s">
        <v>218</v>
      </c>
      <c r="G119" s="245"/>
      <c r="H119" s="248">
        <v>0.084000000000000005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4</v>
      </c>
      <c r="AX119" s="14" t="s">
        <v>78</v>
      </c>
      <c r="AY119" s="254" t="s">
        <v>192</v>
      </c>
    </row>
    <row r="120" s="2" customFormat="1" ht="16.5" customHeight="1">
      <c r="A120" s="41"/>
      <c r="B120" s="42"/>
      <c r="C120" s="266" t="s">
        <v>193</v>
      </c>
      <c r="D120" s="266" t="s">
        <v>211</v>
      </c>
      <c r="E120" s="267" t="s">
        <v>219</v>
      </c>
      <c r="F120" s="268" t="s">
        <v>220</v>
      </c>
      <c r="G120" s="269" t="s">
        <v>214</v>
      </c>
      <c r="H120" s="270">
        <v>0.16800000000000001</v>
      </c>
      <c r="I120" s="271"/>
      <c r="J120" s="272">
        <f>ROUND(I120*H120,2)</f>
        <v>0</v>
      </c>
      <c r="K120" s="268" t="s">
        <v>199</v>
      </c>
      <c r="L120" s="273"/>
      <c r="M120" s="274" t="s">
        <v>19</v>
      </c>
      <c r="N120" s="275" t="s">
        <v>43</v>
      </c>
      <c r="O120" s="87"/>
      <c r="P120" s="224">
        <f>O120*H120</f>
        <v>0</v>
      </c>
      <c r="Q120" s="224">
        <v>0.0020400000000000001</v>
      </c>
      <c r="R120" s="224">
        <f>Q120*H120</f>
        <v>0.00034272000000000003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215</v>
      </c>
      <c r="AT120" s="226" t="s">
        <v>211</v>
      </c>
      <c r="AU120" s="226" t="s">
        <v>84</v>
      </c>
      <c r="AY120" s="20" t="s">
        <v>192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200</v>
      </c>
      <c r="BM120" s="226" t="s">
        <v>221</v>
      </c>
    </row>
    <row r="121" s="13" customFormat="1">
      <c r="A121" s="13"/>
      <c r="B121" s="233"/>
      <c r="C121" s="234"/>
      <c r="D121" s="235" t="s">
        <v>204</v>
      </c>
      <c r="E121" s="236" t="s">
        <v>19</v>
      </c>
      <c r="F121" s="237" t="s">
        <v>205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204</v>
      </c>
      <c r="AU121" s="243" t="s">
        <v>84</v>
      </c>
      <c r="AV121" s="13" t="s">
        <v>78</v>
      </c>
      <c r="AW121" s="13" t="s">
        <v>33</v>
      </c>
      <c r="AX121" s="13" t="s">
        <v>71</v>
      </c>
      <c r="AY121" s="243" t="s">
        <v>192</v>
      </c>
    </row>
    <row r="122" s="13" customFormat="1">
      <c r="A122" s="13"/>
      <c r="B122" s="233"/>
      <c r="C122" s="234"/>
      <c r="D122" s="235" t="s">
        <v>204</v>
      </c>
      <c r="E122" s="236" t="s">
        <v>19</v>
      </c>
      <c r="F122" s="237" t="s">
        <v>206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204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192</v>
      </c>
    </row>
    <row r="123" s="13" customFormat="1">
      <c r="A123" s="13"/>
      <c r="B123" s="233"/>
      <c r="C123" s="234"/>
      <c r="D123" s="235" t="s">
        <v>204</v>
      </c>
      <c r="E123" s="236" t="s">
        <v>19</v>
      </c>
      <c r="F123" s="237" t="s">
        <v>207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204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192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222</v>
      </c>
      <c r="G124" s="245"/>
      <c r="H124" s="248">
        <v>0.16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0.16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14" customFormat="1">
      <c r="A126" s="14"/>
      <c r="B126" s="244"/>
      <c r="C126" s="245"/>
      <c r="D126" s="235" t="s">
        <v>204</v>
      </c>
      <c r="E126" s="245"/>
      <c r="F126" s="247" t="s">
        <v>223</v>
      </c>
      <c r="G126" s="245"/>
      <c r="H126" s="248">
        <v>0.16800000000000001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4</v>
      </c>
      <c r="AX126" s="14" t="s">
        <v>78</v>
      </c>
      <c r="AY126" s="254" t="s">
        <v>192</v>
      </c>
    </row>
    <row r="127" s="2" customFormat="1" ht="24.15" customHeight="1">
      <c r="A127" s="41"/>
      <c r="B127" s="42"/>
      <c r="C127" s="215" t="s">
        <v>200</v>
      </c>
      <c r="D127" s="215" t="s">
        <v>195</v>
      </c>
      <c r="E127" s="216" t="s">
        <v>224</v>
      </c>
      <c r="F127" s="217" t="s">
        <v>225</v>
      </c>
      <c r="G127" s="218" t="s">
        <v>226</v>
      </c>
      <c r="H127" s="219">
        <v>0.0080000000000000002</v>
      </c>
      <c r="I127" s="220"/>
      <c r="J127" s="221">
        <f>ROUND(I127*H127,2)</f>
        <v>0</v>
      </c>
      <c r="K127" s="217" t="s">
        <v>199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0.019539999999999998</v>
      </c>
      <c r="R127" s="224">
        <f>Q127*H127</f>
        <v>0.00015631999999999999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200</v>
      </c>
      <c r="AT127" s="226" t="s">
        <v>195</v>
      </c>
      <c r="AU127" s="226" t="s">
        <v>84</v>
      </c>
      <c r="AY127" s="20" t="s">
        <v>192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200</v>
      </c>
      <c r="BM127" s="226" t="s">
        <v>227</v>
      </c>
    </row>
    <row r="128" s="2" customFormat="1">
      <c r="A128" s="41"/>
      <c r="B128" s="42"/>
      <c r="C128" s="43"/>
      <c r="D128" s="228" t="s">
        <v>202</v>
      </c>
      <c r="E128" s="43"/>
      <c r="F128" s="229" t="s">
        <v>228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84</v>
      </c>
    </row>
    <row r="129" s="13" customFormat="1">
      <c r="A129" s="13"/>
      <c r="B129" s="233"/>
      <c r="C129" s="234"/>
      <c r="D129" s="235" t="s">
        <v>204</v>
      </c>
      <c r="E129" s="236" t="s">
        <v>19</v>
      </c>
      <c r="F129" s="237" t="s">
        <v>205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204</v>
      </c>
      <c r="AU129" s="243" t="s">
        <v>84</v>
      </c>
      <c r="AV129" s="13" t="s">
        <v>78</v>
      </c>
      <c r="AW129" s="13" t="s">
        <v>33</v>
      </c>
      <c r="AX129" s="13" t="s">
        <v>71</v>
      </c>
      <c r="AY129" s="243" t="s">
        <v>192</v>
      </c>
    </row>
    <row r="130" s="13" customFormat="1">
      <c r="A130" s="13"/>
      <c r="B130" s="233"/>
      <c r="C130" s="234"/>
      <c r="D130" s="235" t="s">
        <v>204</v>
      </c>
      <c r="E130" s="236" t="s">
        <v>19</v>
      </c>
      <c r="F130" s="237" t="s">
        <v>229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204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192</v>
      </c>
    </row>
    <row r="131" s="13" customFormat="1">
      <c r="A131" s="13"/>
      <c r="B131" s="233"/>
      <c r="C131" s="234"/>
      <c r="D131" s="235" t="s">
        <v>204</v>
      </c>
      <c r="E131" s="236" t="s">
        <v>19</v>
      </c>
      <c r="F131" s="237" t="s">
        <v>230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204</v>
      </c>
      <c r="AU131" s="243" t="s">
        <v>84</v>
      </c>
      <c r="AV131" s="13" t="s">
        <v>78</v>
      </c>
      <c r="AW131" s="13" t="s">
        <v>33</v>
      </c>
      <c r="AX131" s="13" t="s">
        <v>71</v>
      </c>
      <c r="AY131" s="243" t="s">
        <v>192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231</v>
      </c>
      <c r="G132" s="245"/>
      <c r="H132" s="248">
        <v>0.0080000000000000002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0.0080000000000000002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232</v>
      </c>
      <c r="D134" s="266" t="s">
        <v>211</v>
      </c>
      <c r="E134" s="267" t="s">
        <v>233</v>
      </c>
      <c r="F134" s="268" t="s">
        <v>234</v>
      </c>
      <c r="G134" s="269" t="s">
        <v>226</v>
      </c>
      <c r="H134" s="270">
        <v>0.0080000000000000002</v>
      </c>
      <c r="I134" s="271"/>
      <c r="J134" s="272">
        <f>ROUND(I134*H134,2)</f>
        <v>0</v>
      </c>
      <c r="K134" s="268" t="s">
        <v>199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1</v>
      </c>
      <c r="R134" s="224">
        <f>Q134*H134</f>
        <v>0.0080000000000000002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215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200</v>
      </c>
      <c r="BM134" s="226" t="s">
        <v>235</v>
      </c>
    </row>
    <row r="135" s="13" customFormat="1">
      <c r="A135" s="13"/>
      <c r="B135" s="233"/>
      <c r="C135" s="234"/>
      <c r="D135" s="235" t="s">
        <v>204</v>
      </c>
      <c r="E135" s="236" t="s">
        <v>19</v>
      </c>
      <c r="F135" s="237" t="s">
        <v>205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204</v>
      </c>
      <c r="AU135" s="243" t="s">
        <v>84</v>
      </c>
      <c r="AV135" s="13" t="s">
        <v>78</v>
      </c>
      <c r="AW135" s="13" t="s">
        <v>33</v>
      </c>
      <c r="AX135" s="13" t="s">
        <v>71</v>
      </c>
      <c r="AY135" s="243" t="s">
        <v>192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229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3" customFormat="1">
      <c r="A137" s="13"/>
      <c r="B137" s="233"/>
      <c r="C137" s="234"/>
      <c r="D137" s="235" t="s">
        <v>204</v>
      </c>
      <c r="E137" s="236" t="s">
        <v>19</v>
      </c>
      <c r="F137" s="237" t="s">
        <v>230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204</v>
      </c>
      <c r="AU137" s="243" t="s">
        <v>84</v>
      </c>
      <c r="AV137" s="13" t="s">
        <v>78</v>
      </c>
      <c r="AW137" s="13" t="s">
        <v>33</v>
      </c>
      <c r="AX137" s="13" t="s">
        <v>71</v>
      </c>
      <c r="AY137" s="243" t="s">
        <v>192</v>
      </c>
    </row>
    <row r="138" s="14" customFormat="1">
      <c r="A138" s="14"/>
      <c r="B138" s="244"/>
      <c r="C138" s="245"/>
      <c r="D138" s="235" t="s">
        <v>204</v>
      </c>
      <c r="E138" s="246" t="s">
        <v>19</v>
      </c>
      <c r="F138" s="247" t="s">
        <v>231</v>
      </c>
      <c r="G138" s="245"/>
      <c r="H138" s="248">
        <v>0.0080000000000000002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204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192</v>
      </c>
    </row>
    <row r="139" s="15" customFormat="1">
      <c r="A139" s="15"/>
      <c r="B139" s="255"/>
      <c r="C139" s="256"/>
      <c r="D139" s="235" t="s">
        <v>204</v>
      </c>
      <c r="E139" s="257" t="s">
        <v>19</v>
      </c>
      <c r="F139" s="258" t="s">
        <v>210</v>
      </c>
      <c r="G139" s="256"/>
      <c r="H139" s="259">
        <v>0.0080000000000000002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204</v>
      </c>
      <c r="AU139" s="265" t="s">
        <v>84</v>
      </c>
      <c r="AV139" s="15" t="s">
        <v>200</v>
      </c>
      <c r="AW139" s="15" t="s">
        <v>33</v>
      </c>
      <c r="AX139" s="15" t="s">
        <v>78</v>
      </c>
      <c r="AY139" s="265" t="s">
        <v>192</v>
      </c>
    </row>
    <row r="140" s="2" customFormat="1" ht="24.15" customHeight="1">
      <c r="A140" s="41"/>
      <c r="B140" s="42"/>
      <c r="C140" s="215" t="s">
        <v>236</v>
      </c>
      <c r="D140" s="215" t="s">
        <v>195</v>
      </c>
      <c r="E140" s="216" t="s">
        <v>237</v>
      </c>
      <c r="F140" s="217" t="s">
        <v>238</v>
      </c>
      <c r="G140" s="218" t="s">
        <v>239</v>
      </c>
      <c r="H140" s="219">
        <v>13.869999999999999</v>
      </c>
      <c r="I140" s="220"/>
      <c r="J140" s="221">
        <f>ROUND(I140*H140,2)</f>
        <v>0</v>
      </c>
      <c r="K140" s="217" t="s">
        <v>199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0.052499999999999998</v>
      </c>
      <c r="R140" s="224">
        <f>Q140*H140</f>
        <v>0.72817499999999991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200</v>
      </c>
      <c r="AT140" s="226" t="s">
        <v>195</v>
      </c>
      <c r="AU140" s="226" t="s">
        <v>84</v>
      </c>
      <c r="AY140" s="20" t="s">
        <v>192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200</v>
      </c>
      <c r="BM140" s="226" t="s">
        <v>240</v>
      </c>
    </row>
    <row r="141" s="2" customFormat="1">
      <c r="A141" s="41"/>
      <c r="B141" s="42"/>
      <c r="C141" s="43"/>
      <c r="D141" s="228" t="s">
        <v>202</v>
      </c>
      <c r="E141" s="43"/>
      <c r="F141" s="229" t="s">
        <v>241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84</v>
      </c>
    </row>
    <row r="142" s="13" customFormat="1">
      <c r="A142" s="13"/>
      <c r="B142" s="233"/>
      <c r="C142" s="234"/>
      <c r="D142" s="235" t="s">
        <v>204</v>
      </c>
      <c r="E142" s="236" t="s">
        <v>19</v>
      </c>
      <c r="F142" s="237" t="s">
        <v>205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204</v>
      </c>
      <c r="AU142" s="243" t="s">
        <v>84</v>
      </c>
      <c r="AV142" s="13" t="s">
        <v>78</v>
      </c>
      <c r="AW142" s="13" t="s">
        <v>33</v>
      </c>
      <c r="AX142" s="13" t="s">
        <v>71</v>
      </c>
      <c r="AY142" s="243" t="s">
        <v>192</v>
      </c>
    </row>
    <row r="143" s="14" customFormat="1">
      <c r="A143" s="14"/>
      <c r="B143" s="244"/>
      <c r="C143" s="245"/>
      <c r="D143" s="235" t="s">
        <v>204</v>
      </c>
      <c r="E143" s="246" t="s">
        <v>19</v>
      </c>
      <c r="F143" s="247" t="s">
        <v>242</v>
      </c>
      <c r="G143" s="245"/>
      <c r="H143" s="248">
        <v>12.93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204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192</v>
      </c>
    </row>
    <row r="144" s="14" customFormat="1">
      <c r="A144" s="14"/>
      <c r="B144" s="244"/>
      <c r="C144" s="245"/>
      <c r="D144" s="235" t="s">
        <v>204</v>
      </c>
      <c r="E144" s="246" t="s">
        <v>19</v>
      </c>
      <c r="F144" s="247" t="s">
        <v>243</v>
      </c>
      <c r="G144" s="245"/>
      <c r="H144" s="248">
        <v>-1.627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204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192</v>
      </c>
    </row>
    <row r="145" s="14" customFormat="1">
      <c r="A145" s="14"/>
      <c r="B145" s="244"/>
      <c r="C145" s="245"/>
      <c r="D145" s="235" t="s">
        <v>204</v>
      </c>
      <c r="E145" s="246" t="s">
        <v>19</v>
      </c>
      <c r="F145" s="247" t="s">
        <v>244</v>
      </c>
      <c r="G145" s="245"/>
      <c r="H145" s="248">
        <v>2.2530000000000001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204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192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245</v>
      </c>
      <c r="G146" s="245"/>
      <c r="H146" s="248">
        <v>-0.59999999999999998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6" customFormat="1">
      <c r="A147" s="16"/>
      <c r="B147" s="276"/>
      <c r="C147" s="277"/>
      <c r="D147" s="235" t="s">
        <v>204</v>
      </c>
      <c r="E147" s="278" t="s">
        <v>19</v>
      </c>
      <c r="F147" s="279" t="s">
        <v>246</v>
      </c>
      <c r="G147" s="277"/>
      <c r="H147" s="280">
        <v>12.956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6" t="s">
        <v>204</v>
      </c>
      <c r="AU147" s="286" t="s">
        <v>84</v>
      </c>
      <c r="AV147" s="16" t="s">
        <v>193</v>
      </c>
      <c r="AW147" s="16" t="s">
        <v>33</v>
      </c>
      <c r="AX147" s="16" t="s">
        <v>71</v>
      </c>
      <c r="AY147" s="286" t="s">
        <v>192</v>
      </c>
    </row>
    <row r="148" s="13" customFormat="1">
      <c r="A148" s="13"/>
      <c r="B148" s="233"/>
      <c r="C148" s="234"/>
      <c r="D148" s="235" t="s">
        <v>204</v>
      </c>
      <c r="E148" s="236" t="s">
        <v>19</v>
      </c>
      <c r="F148" s="237" t="s">
        <v>247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204</v>
      </c>
      <c r="AU148" s="243" t="s">
        <v>84</v>
      </c>
      <c r="AV148" s="13" t="s">
        <v>78</v>
      </c>
      <c r="AW148" s="13" t="s">
        <v>33</v>
      </c>
      <c r="AX148" s="13" t="s">
        <v>71</v>
      </c>
      <c r="AY148" s="243" t="s">
        <v>192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248</v>
      </c>
      <c r="G149" s="245"/>
      <c r="H149" s="248">
        <v>0.79400000000000004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4" customFormat="1">
      <c r="A150" s="14"/>
      <c r="B150" s="244"/>
      <c r="C150" s="245"/>
      <c r="D150" s="235" t="s">
        <v>204</v>
      </c>
      <c r="E150" s="246" t="s">
        <v>19</v>
      </c>
      <c r="F150" s="247" t="s">
        <v>249</v>
      </c>
      <c r="G150" s="245"/>
      <c r="H150" s="248">
        <v>0.12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204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192</v>
      </c>
    </row>
    <row r="151" s="16" customFormat="1">
      <c r="A151" s="16"/>
      <c r="B151" s="276"/>
      <c r="C151" s="277"/>
      <c r="D151" s="235" t="s">
        <v>204</v>
      </c>
      <c r="E151" s="278" t="s">
        <v>19</v>
      </c>
      <c r="F151" s="279" t="s">
        <v>246</v>
      </c>
      <c r="G151" s="277"/>
      <c r="H151" s="280">
        <v>0.91400000000000003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6" t="s">
        <v>204</v>
      </c>
      <c r="AU151" s="286" t="s">
        <v>84</v>
      </c>
      <c r="AV151" s="16" t="s">
        <v>193</v>
      </c>
      <c r="AW151" s="16" t="s">
        <v>33</v>
      </c>
      <c r="AX151" s="16" t="s">
        <v>71</v>
      </c>
      <c r="AY151" s="286" t="s">
        <v>192</v>
      </c>
    </row>
    <row r="152" s="15" customFormat="1">
      <c r="A152" s="15"/>
      <c r="B152" s="255"/>
      <c r="C152" s="256"/>
      <c r="D152" s="235" t="s">
        <v>204</v>
      </c>
      <c r="E152" s="257" t="s">
        <v>19</v>
      </c>
      <c r="F152" s="258" t="s">
        <v>210</v>
      </c>
      <c r="G152" s="256"/>
      <c r="H152" s="259">
        <v>13.869999999999999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204</v>
      </c>
      <c r="AU152" s="265" t="s">
        <v>84</v>
      </c>
      <c r="AV152" s="15" t="s">
        <v>200</v>
      </c>
      <c r="AW152" s="15" t="s">
        <v>33</v>
      </c>
      <c r="AX152" s="15" t="s">
        <v>78</v>
      </c>
      <c r="AY152" s="265" t="s">
        <v>192</v>
      </c>
    </row>
    <row r="153" s="2" customFormat="1" ht="16.5" customHeight="1">
      <c r="A153" s="41"/>
      <c r="B153" s="42"/>
      <c r="C153" s="215" t="s">
        <v>250</v>
      </c>
      <c r="D153" s="215" t="s">
        <v>195</v>
      </c>
      <c r="E153" s="216" t="s">
        <v>251</v>
      </c>
      <c r="F153" s="217" t="s">
        <v>252</v>
      </c>
      <c r="G153" s="218" t="s">
        <v>214</v>
      </c>
      <c r="H153" s="219">
        <v>10.48</v>
      </c>
      <c r="I153" s="220"/>
      <c r="J153" s="221">
        <f>ROUND(I153*H153,2)</f>
        <v>0</v>
      </c>
      <c r="K153" s="217" t="s">
        <v>199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0.00020000000000000001</v>
      </c>
      <c r="R153" s="224">
        <f>Q153*H153</f>
        <v>0.0020960000000000002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195</v>
      </c>
      <c r="AU153" s="226" t="s">
        <v>84</v>
      </c>
      <c r="AY153" s="20" t="s">
        <v>192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200</v>
      </c>
      <c r="BM153" s="226" t="s">
        <v>253</v>
      </c>
    </row>
    <row r="154" s="2" customFormat="1">
      <c r="A154" s="41"/>
      <c r="B154" s="42"/>
      <c r="C154" s="43"/>
      <c r="D154" s="228" t="s">
        <v>202</v>
      </c>
      <c r="E154" s="43"/>
      <c r="F154" s="229" t="s">
        <v>254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84</v>
      </c>
    </row>
    <row r="155" s="13" customFormat="1">
      <c r="A155" s="13"/>
      <c r="B155" s="233"/>
      <c r="C155" s="234"/>
      <c r="D155" s="235" t="s">
        <v>204</v>
      </c>
      <c r="E155" s="236" t="s">
        <v>19</v>
      </c>
      <c r="F155" s="237" t="s">
        <v>205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204</v>
      </c>
      <c r="AU155" s="243" t="s">
        <v>84</v>
      </c>
      <c r="AV155" s="13" t="s">
        <v>78</v>
      </c>
      <c r="AW155" s="13" t="s">
        <v>33</v>
      </c>
      <c r="AX155" s="13" t="s">
        <v>71</v>
      </c>
      <c r="AY155" s="243" t="s">
        <v>192</v>
      </c>
    </row>
    <row r="156" s="14" customFormat="1">
      <c r="A156" s="14"/>
      <c r="B156" s="244"/>
      <c r="C156" s="245"/>
      <c r="D156" s="235" t="s">
        <v>204</v>
      </c>
      <c r="E156" s="246" t="s">
        <v>19</v>
      </c>
      <c r="F156" s="247" t="s">
        <v>255</v>
      </c>
      <c r="G156" s="245"/>
      <c r="H156" s="248">
        <v>10.48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204</v>
      </c>
      <c r="AU156" s="254" t="s">
        <v>84</v>
      </c>
      <c r="AV156" s="14" t="s">
        <v>84</v>
      </c>
      <c r="AW156" s="14" t="s">
        <v>33</v>
      </c>
      <c r="AX156" s="14" t="s">
        <v>71</v>
      </c>
      <c r="AY156" s="254" t="s">
        <v>192</v>
      </c>
    </row>
    <row r="157" s="15" customFormat="1">
      <c r="A157" s="15"/>
      <c r="B157" s="255"/>
      <c r="C157" s="256"/>
      <c r="D157" s="235" t="s">
        <v>204</v>
      </c>
      <c r="E157" s="257" t="s">
        <v>19</v>
      </c>
      <c r="F157" s="258" t="s">
        <v>210</v>
      </c>
      <c r="G157" s="256"/>
      <c r="H157" s="259">
        <v>10.48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204</v>
      </c>
      <c r="AU157" s="265" t="s">
        <v>84</v>
      </c>
      <c r="AV157" s="15" t="s">
        <v>200</v>
      </c>
      <c r="AW157" s="15" t="s">
        <v>33</v>
      </c>
      <c r="AX157" s="15" t="s">
        <v>78</v>
      </c>
      <c r="AY157" s="265" t="s">
        <v>192</v>
      </c>
    </row>
    <row r="158" s="2" customFormat="1" ht="24.15" customHeight="1">
      <c r="A158" s="41"/>
      <c r="B158" s="42"/>
      <c r="C158" s="215" t="s">
        <v>215</v>
      </c>
      <c r="D158" s="215" t="s">
        <v>195</v>
      </c>
      <c r="E158" s="216" t="s">
        <v>256</v>
      </c>
      <c r="F158" s="217" t="s">
        <v>257</v>
      </c>
      <c r="G158" s="218" t="s">
        <v>239</v>
      </c>
      <c r="H158" s="219">
        <v>1.014</v>
      </c>
      <c r="I158" s="220"/>
      <c r="J158" s="221">
        <f>ROUND(I158*H158,2)</f>
        <v>0</v>
      </c>
      <c r="K158" s="217" t="s">
        <v>199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0.06232</v>
      </c>
      <c r="R158" s="224">
        <f>Q158*H158</f>
        <v>0.063192479999999995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200</v>
      </c>
      <c r="AT158" s="226" t="s">
        <v>195</v>
      </c>
      <c r="AU158" s="226" t="s">
        <v>84</v>
      </c>
      <c r="AY158" s="20" t="s">
        <v>192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200</v>
      </c>
      <c r="BM158" s="226" t="s">
        <v>258</v>
      </c>
    </row>
    <row r="159" s="2" customFormat="1">
      <c r="A159" s="41"/>
      <c r="B159" s="42"/>
      <c r="C159" s="43"/>
      <c r="D159" s="228" t="s">
        <v>202</v>
      </c>
      <c r="E159" s="43"/>
      <c r="F159" s="229" t="s">
        <v>259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202</v>
      </c>
      <c r="AU159" s="20" t="s">
        <v>84</v>
      </c>
    </row>
    <row r="160" s="13" customFormat="1">
      <c r="A160" s="13"/>
      <c r="B160" s="233"/>
      <c r="C160" s="234"/>
      <c r="D160" s="235" t="s">
        <v>204</v>
      </c>
      <c r="E160" s="236" t="s">
        <v>19</v>
      </c>
      <c r="F160" s="237" t="s">
        <v>205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204</v>
      </c>
      <c r="AU160" s="243" t="s">
        <v>84</v>
      </c>
      <c r="AV160" s="13" t="s">
        <v>78</v>
      </c>
      <c r="AW160" s="13" t="s">
        <v>33</v>
      </c>
      <c r="AX160" s="13" t="s">
        <v>71</v>
      </c>
      <c r="AY160" s="243" t="s">
        <v>192</v>
      </c>
    </row>
    <row r="161" s="13" customFormat="1">
      <c r="A161" s="13"/>
      <c r="B161" s="233"/>
      <c r="C161" s="234"/>
      <c r="D161" s="235" t="s">
        <v>204</v>
      </c>
      <c r="E161" s="236" t="s">
        <v>19</v>
      </c>
      <c r="F161" s="237" t="s">
        <v>260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204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192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261</v>
      </c>
      <c r="G162" s="245"/>
      <c r="H162" s="248">
        <v>1.014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1.014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236</v>
      </c>
      <c r="F164" s="213" t="s">
        <v>262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SUM(P165:P328)</f>
        <v>0</v>
      </c>
      <c r="Q164" s="207"/>
      <c r="R164" s="208">
        <f>SUM(R165:R328)</f>
        <v>2.6455548800000002</v>
      </c>
      <c r="S164" s="207"/>
      <c r="T164" s="209">
        <f>SUM(T165:T328)</f>
        <v>0.00044640000000000001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78</v>
      </c>
      <c r="AT164" s="211" t="s">
        <v>70</v>
      </c>
      <c r="AU164" s="211" t="s">
        <v>78</v>
      </c>
      <c r="AY164" s="210" t="s">
        <v>192</v>
      </c>
      <c r="BK164" s="212">
        <f>SUM(BK165:BK328)</f>
        <v>0</v>
      </c>
    </row>
    <row r="165" s="2" customFormat="1" ht="24.15" customHeight="1">
      <c r="A165" s="41"/>
      <c r="B165" s="42"/>
      <c r="C165" s="215" t="s">
        <v>263</v>
      </c>
      <c r="D165" s="215" t="s">
        <v>195</v>
      </c>
      <c r="E165" s="216" t="s">
        <v>264</v>
      </c>
      <c r="F165" s="217" t="s">
        <v>265</v>
      </c>
      <c r="G165" s="218" t="s">
        <v>239</v>
      </c>
      <c r="H165" s="219">
        <v>3.1699999999999999</v>
      </c>
      <c r="I165" s="220"/>
      <c r="J165" s="221">
        <f>ROUND(I165*H165,2)</f>
        <v>0</v>
      </c>
      <c r="K165" s="217" t="s">
        <v>199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0.0043800000000000002</v>
      </c>
      <c r="R165" s="224">
        <f>Q165*H165</f>
        <v>0.0138846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195</v>
      </c>
      <c r="AU165" s="226" t="s">
        <v>84</v>
      </c>
      <c r="AY165" s="20" t="s">
        <v>192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200</v>
      </c>
      <c r="BM165" s="226" t="s">
        <v>266</v>
      </c>
    </row>
    <row r="166" s="2" customFormat="1">
      <c r="A166" s="41"/>
      <c r="B166" s="42"/>
      <c r="C166" s="43"/>
      <c r="D166" s="228" t="s">
        <v>202</v>
      </c>
      <c r="E166" s="43"/>
      <c r="F166" s="229" t="s">
        <v>267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84</v>
      </c>
    </row>
    <row r="167" s="13" customFormat="1">
      <c r="A167" s="13"/>
      <c r="B167" s="233"/>
      <c r="C167" s="234"/>
      <c r="D167" s="235" t="s">
        <v>204</v>
      </c>
      <c r="E167" s="236" t="s">
        <v>19</v>
      </c>
      <c r="F167" s="237" t="s">
        <v>205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204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192</v>
      </c>
    </row>
    <row r="168" s="13" customFormat="1">
      <c r="A168" s="13"/>
      <c r="B168" s="233"/>
      <c r="C168" s="234"/>
      <c r="D168" s="235" t="s">
        <v>204</v>
      </c>
      <c r="E168" s="236" t="s">
        <v>19</v>
      </c>
      <c r="F168" s="237" t="s">
        <v>268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204</v>
      </c>
      <c r="AU168" s="243" t="s">
        <v>84</v>
      </c>
      <c r="AV168" s="13" t="s">
        <v>78</v>
      </c>
      <c r="AW168" s="13" t="s">
        <v>33</v>
      </c>
      <c r="AX168" s="13" t="s">
        <v>71</v>
      </c>
      <c r="AY168" s="243" t="s">
        <v>192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269</v>
      </c>
      <c r="G169" s="245"/>
      <c r="H169" s="248">
        <v>3.1699999999999999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3.1699999999999999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270</v>
      </c>
      <c r="D171" s="215" t="s">
        <v>195</v>
      </c>
      <c r="E171" s="216" t="s">
        <v>271</v>
      </c>
      <c r="F171" s="217" t="s">
        <v>272</v>
      </c>
      <c r="G171" s="218" t="s">
        <v>239</v>
      </c>
      <c r="H171" s="219">
        <v>3.1699999999999999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0.0030000000000000001</v>
      </c>
      <c r="R171" s="224">
        <f>Q171*H171</f>
        <v>0.0095099999999999994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200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200</v>
      </c>
      <c r="BM171" s="226" t="s">
        <v>273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274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3" customFormat="1">
      <c r="A173" s="13"/>
      <c r="B173" s="233"/>
      <c r="C173" s="234"/>
      <c r="D173" s="235" t="s">
        <v>204</v>
      </c>
      <c r="E173" s="236" t="s">
        <v>19</v>
      </c>
      <c r="F173" s="237" t="s">
        <v>205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204</v>
      </c>
      <c r="AU173" s="243" t="s">
        <v>84</v>
      </c>
      <c r="AV173" s="13" t="s">
        <v>78</v>
      </c>
      <c r="AW173" s="13" t="s">
        <v>33</v>
      </c>
      <c r="AX173" s="13" t="s">
        <v>71</v>
      </c>
      <c r="AY173" s="243" t="s">
        <v>192</v>
      </c>
    </row>
    <row r="174" s="13" customFormat="1">
      <c r="A174" s="13"/>
      <c r="B174" s="233"/>
      <c r="C174" s="234"/>
      <c r="D174" s="235" t="s">
        <v>204</v>
      </c>
      <c r="E174" s="236" t="s">
        <v>19</v>
      </c>
      <c r="F174" s="237" t="s">
        <v>268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204</v>
      </c>
      <c r="AU174" s="243" t="s">
        <v>84</v>
      </c>
      <c r="AV174" s="13" t="s">
        <v>78</v>
      </c>
      <c r="AW174" s="13" t="s">
        <v>33</v>
      </c>
      <c r="AX174" s="13" t="s">
        <v>71</v>
      </c>
      <c r="AY174" s="243" t="s">
        <v>192</v>
      </c>
    </row>
    <row r="175" s="14" customFormat="1">
      <c r="A175" s="14"/>
      <c r="B175" s="244"/>
      <c r="C175" s="245"/>
      <c r="D175" s="235" t="s">
        <v>204</v>
      </c>
      <c r="E175" s="246" t="s">
        <v>19</v>
      </c>
      <c r="F175" s="247" t="s">
        <v>269</v>
      </c>
      <c r="G175" s="245"/>
      <c r="H175" s="248">
        <v>3.1699999999999999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204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192</v>
      </c>
    </row>
    <row r="176" s="15" customFormat="1">
      <c r="A176" s="15"/>
      <c r="B176" s="255"/>
      <c r="C176" s="256"/>
      <c r="D176" s="235" t="s">
        <v>204</v>
      </c>
      <c r="E176" s="257" t="s">
        <v>19</v>
      </c>
      <c r="F176" s="258" t="s">
        <v>210</v>
      </c>
      <c r="G176" s="256"/>
      <c r="H176" s="259">
        <v>3.1699999999999999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204</v>
      </c>
      <c r="AU176" s="265" t="s">
        <v>84</v>
      </c>
      <c r="AV176" s="15" t="s">
        <v>200</v>
      </c>
      <c r="AW176" s="15" t="s">
        <v>33</v>
      </c>
      <c r="AX176" s="15" t="s">
        <v>78</v>
      </c>
      <c r="AY176" s="265" t="s">
        <v>192</v>
      </c>
    </row>
    <row r="177" s="2" customFormat="1" ht="24.15" customHeight="1">
      <c r="A177" s="41"/>
      <c r="B177" s="42"/>
      <c r="C177" s="215" t="s">
        <v>275</v>
      </c>
      <c r="D177" s="215" t="s">
        <v>195</v>
      </c>
      <c r="E177" s="216" t="s">
        <v>276</v>
      </c>
      <c r="F177" s="217" t="s">
        <v>277</v>
      </c>
      <c r="G177" s="218" t="s">
        <v>239</v>
      </c>
      <c r="H177" s="219">
        <v>37.101999999999997</v>
      </c>
      <c r="I177" s="220"/>
      <c r="J177" s="221">
        <f>ROUND(I177*H177,2)</f>
        <v>0</v>
      </c>
      <c r="K177" s="217" t="s">
        <v>199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0.017600000000000001</v>
      </c>
      <c r="R177" s="224">
        <f>Q177*H177</f>
        <v>0.6529952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195</v>
      </c>
      <c r="AU177" s="226" t="s">
        <v>84</v>
      </c>
      <c r="AY177" s="20" t="s">
        <v>192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84</v>
      </c>
      <c r="BK177" s="227">
        <f>ROUND(I177*H177,2)</f>
        <v>0</v>
      </c>
      <c r="BL177" s="20" t="s">
        <v>200</v>
      </c>
      <c r="BM177" s="226" t="s">
        <v>278</v>
      </c>
    </row>
    <row r="178" s="2" customFormat="1">
      <c r="A178" s="41"/>
      <c r="B178" s="42"/>
      <c r="C178" s="43"/>
      <c r="D178" s="228" t="s">
        <v>202</v>
      </c>
      <c r="E178" s="43"/>
      <c r="F178" s="229" t="s">
        <v>279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202</v>
      </c>
      <c r="AU178" s="20" t="s">
        <v>84</v>
      </c>
    </row>
    <row r="179" s="13" customFormat="1">
      <c r="A179" s="13"/>
      <c r="B179" s="233"/>
      <c r="C179" s="234"/>
      <c r="D179" s="235" t="s">
        <v>204</v>
      </c>
      <c r="E179" s="236" t="s">
        <v>19</v>
      </c>
      <c r="F179" s="237" t="s">
        <v>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204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192</v>
      </c>
    </row>
    <row r="180" s="13" customFormat="1">
      <c r="A180" s="13"/>
      <c r="B180" s="233"/>
      <c r="C180" s="234"/>
      <c r="D180" s="235" t="s">
        <v>204</v>
      </c>
      <c r="E180" s="236" t="s">
        <v>19</v>
      </c>
      <c r="F180" s="237" t="s">
        <v>280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204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192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281</v>
      </c>
      <c r="G181" s="245"/>
      <c r="H181" s="248">
        <v>2.6699999999999999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4" customFormat="1">
      <c r="A182" s="14"/>
      <c r="B182" s="244"/>
      <c r="C182" s="245"/>
      <c r="D182" s="235" t="s">
        <v>204</v>
      </c>
      <c r="E182" s="246" t="s">
        <v>19</v>
      </c>
      <c r="F182" s="247" t="s">
        <v>1364</v>
      </c>
      <c r="G182" s="245"/>
      <c r="H182" s="248">
        <v>2.2610000000000001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204</v>
      </c>
      <c r="AU182" s="254" t="s">
        <v>84</v>
      </c>
      <c r="AV182" s="14" t="s">
        <v>84</v>
      </c>
      <c r="AW182" s="14" t="s">
        <v>33</v>
      </c>
      <c r="AX182" s="14" t="s">
        <v>71</v>
      </c>
      <c r="AY182" s="254" t="s">
        <v>192</v>
      </c>
    </row>
    <row r="183" s="13" customFormat="1">
      <c r="A183" s="13"/>
      <c r="B183" s="233"/>
      <c r="C183" s="234"/>
      <c r="D183" s="235" t="s">
        <v>204</v>
      </c>
      <c r="E183" s="236" t="s">
        <v>19</v>
      </c>
      <c r="F183" s="237" t="s">
        <v>282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204</v>
      </c>
      <c r="AU183" s="243" t="s">
        <v>84</v>
      </c>
      <c r="AV183" s="13" t="s">
        <v>78</v>
      </c>
      <c r="AW183" s="13" t="s">
        <v>33</v>
      </c>
      <c r="AX183" s="13" t="s">
        <v>71</v>
      </c>
      <c r="AY183" s="243" t="s">
        <v>192</v>
      </c>
    </row>
    <row r="184" s="14" customFormat="1">
      <c r="A184" s="14"/>
      <c r="B184" s="244"/>
      <c r="C184" s="245"/>
      <c r="D184" s="235" t="s">
        <v>204</v>
      </c>
      <c r="E184" s="246" t="s">
        <v>19</v>
      </c>
      <c r="F184" s="247" t="s">
        <v>283</v>
      </c>
      <c r="G184" s="245"/>
      <c r="H184" s="248">
        <v>13.079000000000001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204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192</v>
      </c>
    </row>
    <row r="185" s="14" customFormat="1">
      <c r="A185" s="14"/>
      <c r="B185" s="244"/>
      <c r="C185" s="245"/>
      <c r="D185" s="235" t="s">
        <v>204</v>
      </c>
      <c r="E185" s="246" t="s">
        <v>19</v>
      </c>
      <c r="F185" s="247" t="s">
        <v>284</v>
      </c>
      <c r="G185" s="245"/>
      <c r="H185" s="248">
        <v>0.54900000000000004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204</v>
      </c>
      <c r="AU185" s="254" t="s">
        <v>84</v>
      </c>
      <c r="AV185" s="14" t="s">
        <v>84</v>
      </c>
      <c r="AW185" s="14" t="s">
        <v>33</v>
      </c>
      <c r="AX185" s="14" t="s">
        <v>71</v>
      </c>
      <c r="AY185" s="254" t="s">
        <v>192</v>
      </c>
    </row>
    <row r="186" s="13" customFormat="1">
      <c r="A186" s="13"/>
      <c r="B186" s="233"/>
      <c r="C186" s="234"/>
      <c r="D186" s="235" t="s">
        <v>204</v>
      </c>
      <c r="E186" s="236" t="s">
        <v>19</v>
      </c>
      <c r="F186" s="237" t="s">
        <v>1365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204</v>
      </c>
      <c r="AU186" s="243" t="s">
        <v>84</v>
      </c>
      <c r="AV186" s="13" t="s">
        <v>78</v>
      </c>
      <c r="AW186" s="13" t="s">
        <v>33</v>
      </c>
      <c r="AX186" s="13" t="s">
        <v>71</v>
      </c>
      <c r="AY186" s="243" t="s">
        <v>192</v>
      </c>
    </row>
    <row r="187" s="14" customFormat="1">
      <c r="A187" s="14"/>
      <c r="B187" s="244"/>
      <c r="C187" s="245"/>
      <c r="D187" s="235" t="s">
        <v>204</v>
      </c>
      <c r="E187" s="246" t="s">
        <v>19</v>
      </c>
      <c r="F187" s="247" t="s">
        <v>1366</v>
      </c>
      <c r="G187" s="245"/>
      <c r="H187" s="248">
        <v>16.309000000000001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204</v>
      </c>
      <c r="AU187" s="254" t="s">
        <v>84</v>
      </c>
      <c r="AV187" s="14" t="s">
        <v>84</v>
      </c>
      <c r="AW187" s="14" t="s">
        <v>33</v>
      </c>
      <c r="AX187" s="14" t="s">
        <v>71</v>
      </c>
      <c r="AY187" s="254" t="s">
        <v>192</v>
      </c>
    </row>
    <row r="188" s="13" customFormat="1">
      <c r="A188" s="13"/>
      <c r="B188" s="233"/>
      <c r="C188" s="234"/>
      <c r="D188" s="235" t="s">
        <v>204</v>
      </c>
      <c r="E188" s="236" t="s">
        <v>19</v>
      </c>
      <c r="F188" s="237" t="s">
        <v>1367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204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192</v>
      </c>
    </row>
    <row r="189" s="14" customFormat="1">
      <c r="A189" s="14"/>
      <c r="B189" s="244"/>
      <c r="C189" s="245"/>
      <c r="D189" s="235" t="s">
        <v>204</v>
      </c>
      <c r="E189" s="246" t="s">
        <v>19</v>
      </c>
      <c r="F189" s="247" t="s">
        <v>1368</v>
      </c>
      <c r="G189" s="245"/>
      <c r="H189" s="248">
        <v>2.234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204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192</v>
      </c>
    </row>
    <row r="190" s="15" customFormat="1">
      <c r="A190" s="15"/>
      <c r="B190" s="255"/>
      <c r="C190" s="256"/>
      <c r="D190" s="235" t="s">
        <v>204</v>
      </c>
      <c r="E190" s="257" t="s">
        <v>19</v>
      </c>
      <c r="F190" s="258" t="s">
        <v>210</v>
      </c>
      <c r="G190" s="256"/>
      <c r="H190" s="259">
        <v>37.102000000000004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204</v>
      </c>
      <c r="AU190" s="265" t="s">
        <v>84</v>
      </c>
      <c r="AV190" s="15" t="s">
        <v>200</v>
      </c>
      <c r="AW190" s="15" t="s">
        <v>33</v>
      </c>
      <c r="AX190" s="15" t="s">
        <v>78</v>
      </c>
      <c r="AY190" s="265" t="s">
        <v>192</v>
      </c>
    </row>
    <row r="191" s="2" customFormat="1" ht="16.5" customHeight="1">
      <c r="A191" s="41"/>
      <c r="B191" s="42"/>
      <c r="C191" s="215" t="s">
        <v>8</v>
      </c>
      <c r="D191" s="215" t="s">
        <v>195</v>
      </c>
      <c r="E191" s="216" t="s">
        <v>285</v>
      </c>
      <c r="F191" s="217" t="s">
        <v>286</v>
      </c>
      <c r="G191" s="218" t="s">
        <v>239</v>
      </c>
      <c r="H191" s="219">
        <v>23.646999999999998</v>
      </c>
      <c r="I191" s="220"/>
      <c r="J191" s="221">
        <f>ROUND(I191*H191,2)</f>
        <v>0</v>
      </c>
      <c r="K191" s="217" t="s">
        <v>199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0.00020000000000000001</v>
      </c>
      <c r="R191" s="224">
        <f>Q191*H191</f>
        <v>0.0047293999999999999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200</v>
      </c>
      <c r="AT191" s="226" t="s">
        <v>195</v>
      </c>
      <c r="AU191" s="226" t="s">
        <v>84</v>
      </c>
      <c r="AY191" s="20" t="s">
        <v>192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84</v>
      </c>
      <c r="BK191" s="227">
        <f>ROUND(I191*H191,2)</f>
        <v>0</v>
      </c>
      <c r="BL191" s="20" t="s">
        <v>200</v>
      </c>
      <c r="BM191" s="226" t="s">
        <v>287</v>
      </c>
    </row>
    <row r="192" s="2" customFormat="1">
      <c r="A192" s="41"/>
      <c r="B192" s="42"/>
      <c r="C192" s="43"/>
      <c r="D192" s="228" t="s">
        <v>202</v>
      </c>
      <c r="E192" s="43"/>
      <c r="F192" s="229" t="s">
        <v>288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202</v>
      </c>
      <c r="AU192" s="20" t="s">
        <v>84</v>
      </c>
    </row>
    <row r="193" s="13" customFormat="1">
      <c r="A193" s="13"/>
      <c r="B193" s="233"/>
      <c r="C193" s="234"/>
      <c r="D193" s="235" t="s">
        <v>204</v>
      </c>
      <c r="E193" s="236" t="s">
        <v>19</v>
      </c>
      <c r="F193" s="237" t="s">
        <v>205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204</v>
      </c>
      <c r="AU193" s="243" t="s">
        <v>84</v>
      </c>
      <c r="AV193" s="13" t="s">
        <v>78</v>
      </c>
      <c r="AW193" s="13" t="s">
        <v>33</v>
      </c>
      <c r="AX193" s="13" t="s">
        <v>71</v>
      </c>
      <c r="AY193" s="243" t="s">
        <v>192</v>
      </c>
    </row>
    <row r="194" s="13" customFormat="1">
      <c r="A194" s="13"/>
      <c r="B194" s="233"/>
      <c r="C194" s="234"/>
      <c r="D194" s="235" t="s">
        <v>204</v>
      </c>
      <c r="E194" s="236" t="s">
        <v>19</v>
      </c>
      <c r="F194" s="237" t="s">
        <v>280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204</v>
      </c>
      <c r="AU194" s="243" t="s">
        <v>84</v>
      </c>
      <c r="AV194" s="13" t="s">
        <v>78</v>
      </c>
      <c r="AW194" s="13" t="s">
        <v>33</v>
      </c>
      <c r="AX194" s="13" t="s">
        <v>71</v>
      </c>
      <c r="AY194" s="243" t="s">
        <v>192</v>
      </c>
    </row>
    <row r="195" s="14" customFormat="1">
      <c r="A195" s="14"/>
      <c r="B195" s="244"/>
      <c r="C195" s="245"/>
      <c r="D195" s="235" t="s">
        <v>204</v>
      </c>
      <c r="E195" s="246" t="s">
        <v>19</v>
      </c>
      <c r="F195" s="247" t="s">
        <v>289</v>
      </c>
      <c r="G195" s="245"/>
      <c r="H195" s="248">
        <v>3.21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204</v>
      </c>
      <c r="AU195" s="254" t="s">
        <v>84</v>
      </c>
      <c r="AV195" s="14" t="s">
        <v>84</v>
      </c>
      <c r="AW195" s="14" t="s">
        <v>33</v>
      </c>
      <c r="AX195" s="14" t="s">
        <v>71</v>
      </c>
      <c r="AY195" s="254" t="s">
        <v>192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290</v>
      </c>
      <c r="G196" s="245"/>
      <c r="H196" s="248">
        <v>-1.1819999999999999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291</v>
      </c>
      <c r="G197" s="245"/>
      <c r="H197" s="248">
        <v>1.8340000000000001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3" customFormat="1">
      <c r="A198" s="13"/>
      <c r="B198" s="233"/>
      <c r="C198" s="234"/>
      <c r="D198" s="235" t="s">
        <v>204</v>
      </c>
      <c r="E198" s="236" t="s">
        <v>19</v>
      </c>
      <c r="F198" s="237" t="s">
        <v>268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204</v>
      </c>
      <c r="AU198" s="243" t="s">
        <v>84</v>
      </c>
      <c r="AV198" s="13" t="s">
        <v>78</v>
      </c>
      <c r="AW198" s="13" t="s">
        <v>33</v>
      </c>
      <c r="AX198" s="13" t="s">
        <v>71</v>
      </c>
      <c r="AY198" s="243" t="s">
        <v>192</v>
      </c>
    </row>
    <row r="199" s="14" customFormat="1">
      <c r="A199" s="14"/>
      <c r="B199" s="244"/>
      <c r="C199" s="245"/>
      <c r="D199" s="235" t="s">
        <v>204</v>
      </c>
      <c r="E199" s="246" t="s">
        <v>19</v>
      </c>
      <c r="F199" s="247" t="s">
        <v>292</v>
      </c>
      <c r="G199" s="245"/>
      <c r="H199" s="248">
        <v>14.869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204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192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243</v>
      </c>
      <c r="G200" s="245"/>
      <c r="H200" s="248">
        <v>-1.627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293</v>
      </c>
      <c r="G201" s="245"/>
      <c r="H201" s="248">
        <v>0.26700000000000002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4" customFormat="1">
      <c r="A202" s="14"/>
      <c r="B202" s="244"/>
      <c r="C202" s="245"/>
      <c r="D202" s="235" t="s">
        <v>204</v>
      </c>
      <c r="E202" s="246" t="s">
        <v>19</v>
      </c>
      <c r="F202" s="247" t="s">
        <v>244</v>
      </c>
      <c r="G202" s="245"/>
      <c r="H202" s="248">
        <v>2.2530000000000001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204</v>
      </c>
      <c r="AU202" s="254" t="s">
        <v>84</v>
      </c>
      <c r="AV202" s="14" t="s">
        <v>84</v>
      </c>
      <c r="AW202" s="14" t="s">
        <v>33</v>
      </c>
      <c r="AX202" s="14" t="s">
        <v>71</v>
      </c>
      <c r="AY202" s="254" t="s">
        <v>192</v>
      </c>
    </row>
    <row r="203" s="14" customFormat="1">
      <c r="A203" s="14"/>
      <c r="B203" s="244"/>
      <c r="C203" s="245"/>
      <c r="D203" s="235" t="s">
        <v>204</v>
      </c>
      <c r="E203" s="246" t="s">
        <v>19</v>
      </c>
      <c r="F203" s="247" t="s">
        <v>245</v>
      </c>
      <c r="G203" s="245"/>
      <c r="H203" s="248">
        <v>-0.59999999999999998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204</v>
      </c>
      <c r="AU203" s="254" t="s">
        <v>84</v>
      </c>
      <c r="AV203" s="14" t="s">
        <v>84</v>
      </c>
      <c r="AW203" s="14" t="s">
        <v>33</v>
      </c>
      <c r="AX203" s="14" t="s">
        <v>71</v>
      </c>
      <c r="AY203" s="254" t="s">
        <v>192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294</v>
      </c>
      <c r="G204" s="245"/>
      <c r="H204" s="248">
        <v>0.024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295</v>
      </c>
      <c r="G205" s="245"/>
      <c r="H205" s="248">
        <v>0.114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296</v>
      </c>
      <c r="G206" s="245"/>
      <c r="H206" s="248">
        <v>0.085000000000000006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297</v>
      </c>
      <c r="G207" s="245"/>
      <c r="H207" s="248">
        <v>0.025999999999999999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4" customFormat="1">
      <c r="A208" s="14"/>
      <c r="B208" s="244"/>
      <c r="C208" s="245"/>
      <c r="D208" s="235" t="s">
        <v>204</v>
      </c>
      <c r="E208" s="246" t="s">
        <v>19</v>
      </c>
      <c r="F208" s="247" t="s">
        <v>294</v>
      </c>
      <c r="G208" s="245"/>
      <c r="H208" s="248">
        <v>0.024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204</v>
      </c>
      <c r="AU208" s="254" t="s">
        <v>84</v>
      </c>
      <c r="AV208" s="14" t="s">
        <v>84</v>
      </c>
      <c r="AW208" s="14" t="s">
        <v>33</v>
      </c>
      <c r="AX208" s="14" t="s">
        <v>71</v>
      </c>
      <c r="AY208" s="254" t="s">
        <v>192</v>
      </c>
    </row>
    <row r="209" s="13" customFormat="1">
      <c r="A209" s="13"/>
      <c r="B209" s="233"/>
      <c r="C209" s="234"/>
      <c r="D209" s="235" t="s">
        <v>204</v>
      </c>
      <c r="E209" s="236" t="s">
        <v>19</v>
      </c>
      <c r="F209" s="237" t="s">
        <v>282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204</v>
      </c>
      <c r="AU209" s="243" t="s">
        <v>84</v>
      </c>
      <c r="AV209" s="13" t="s">
        <v>78</v>
      </c>
      <c r="AW209" s="13" t="s">
        <v>33</v>
      </c>
      <c r="AX209" s="13" t="s">
        <v>71</v>
      </c>
      <c r="AY209" s="243" t="s">
        <v>192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298</v>
      </c>
      <c r="G210" s="245"/>
      <c r="H210" s="248">
        <v>4.7949999999999999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4" customFormat="1">
      <c r="A211" s="14"/>
      <c r="B211" s="244"/>
      <c r="C211" s="245"/>
      <c r="D211" s="235" t="s">
        <v>204</v>
      </c>
      <c r="E211" s="246" t="s">
        <v>19</v>
      </c>
      <c r="F211" s="247" t="s">
        <v>299</v>
      </c>
      <c r="G211" s="245"/>
      <c r="H211" s="248">
        <v>-0.44500000000000001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204</v>
      </c>
      <c r="AU211" s="254" t="s">
        <v>84</v>
      </c>
      <c r="AV211" s="14" t="s">
        <v>84</v>
      </c>
      <c r="AW211" s="14" t="s">
        <v>33</v>
      </c>
      <c r="AX211" s="14" t="s">
        <v>71</v>
      </c>
      <c r="AY211" s="254" t="s">
        <v>192</v>
      </c>
    </row>
    <row r="212" s="15" customFormat="1">
      <c r="A212" s="15"/>
      <c r="B212" s="255"/>
      <c r="C212" s="256"/>
      <c r="D212" s="235" t="s">
        <v>204</v>
      </c>
      <c r="E212" s="257" t="s">
        <v>19</v>
      </c>
      <c r="F212" s="258" t="s">
        <v>210</v>
      </c>
      <c r="G212" s="256"/>
      <c r="H212" s="259">
        <v>23.647000000000006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204</v>
      </c>
      <c r="AU212" s="265" t="s">
        <v>84</v>
      </c>
      <c r="AV212" s="15" t="s">
        <v>200</v>
      </c>
      <c r="AW212" s="15" t="s">
        <v>33</v>
      </c>
      <c r="AX212" s="15" t="s">
        <v>78</v>
      </c>
      <c r="AY212" s="265" t="s">
        <v>192</v>
      </c>
    </row>
    <row r="213" s="2" customFormat="1" ht="16.5" customHeight="1">
      <c r="A213" s="41"/>
      <c r="B213" s="42"/>
      <c r="C213" s="215" t="s">
        <v>300</v>
      </c>
      <c r="D213" s="215" t="s">
        <v>195</v>
      </c>
      <c r="E213" s="216" t="s">
        <v>301</v>
      </c>
      <c r="F213" s="217" t="s">
        <v>302</v>
      </c>
      <c r="G213" s="218" t="s">
        <v>239</v>
      </c>
      <c r="H213" s="219">
        <v>23.646999999999998</v>
      </c>
      <c r="I213" s="220"/>
      <c r="J213" s="221">
        <f>ROUND(I213*H213,2)</f>
        <v>0</v>
      </c>
      <c r="K213" s="217" t="s">
        <v>199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0.00025999999999999998</v>
      </c>
      <c r="R213" s="224">
        <f>Q213*H213</f>
        <v>0.0061482199999999994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200</v>
      </c>
      <c r="AT213" s="226" t="s">
        <v>195</v>
      </c>
      <c r="AU213" s="226" t="s">
        <v>84</v>
      </c>
      <c r="AY213" s="20" t="s">
        <v>192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84</v>
      </c>
      <c r="BK213" s="227">
        <f>ROUND(I213*H213,2)</f>
        <v>0</v>
      </c>
      <c r="BL213" s="20" t="s">
        <v>200</v>
      </c>
      <c r="BM213" s="226" t="s">
        <v>303</v>
      </c>
    </row>
    <row r="214" s="2" customFormat="1">
      <c r="A214" s="41"/>
      <c r="B214" s="42"/>
      <c r="C214" s="43"/>
      <c r="D214" s="228" t="s">
        <v>202</v>
      </c>
      <c r="E214" s="43"/>
      <c r="F214" s="229" t="s">
        <v>304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202</v>
      </c>
      <c r="AU214" s="20" t="s">
        <v>84</v>
      </c>
    </row>
    <row r="215" s="13" customFormat="1">
      <c r="A215" s="13"/>
      <c r="B215" s="233"/>
      <c r="C215" s="234"/>
      <c r="D215" s="235" t="s">
        <v>204</v>
      </c>
      <c r="E215" s="236" t="s">
        <v>19</v>
      </c>
      <c r="F215" s="237" t="s">
        <v>205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204</v>
      </c>
      <c r="AU215" s="243" t="s">
        <v>84</v>
      </c>
      <c r="AV215" s="13" t="s">
        <v>78</v>
      </c>
      <c r="AW215" s="13" t="s">
        <v>33</v>
      </c>
      <c r="AX215" s="13" t="s">
        <v>71</v>
      </c>
      <c r="AY215" s="243" t="s">
        <v>192</v>
      </c>
    </row>
    <row r="216" s="13" customFormat="1">
      <c r="A216" s="13"/>
      <c r="B216" s="233"/>
      <c r="C216" s="234"/>
      <c r="D216" s="235" t="s">
        <v>204</v>
      </c>
      <c r="E216" s="236" t="s">
        <v>19</v>
      </c>
      <c r="F216" s="237" t="s">
        <v>280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204</v>
      </c>
      <c r="AU216" s="243" t="s">
        <v>84</v>
      </c>
      <c r="AV216" s="13" t="s">
        <v>78</v>
      </c>
      <c r="AW216" s="13" t="s">
        <v>33</v>
      </c>
      <c r="AX216" s="13" t="s">
        <v>71</v>
      </c>
      <c r="AY216" s="243" t="s">
        <v>192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289</v>
      </c>
      <c r="G217" s="245"/>
      <c r="H217" s="248">
        <v>3.21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4" customFormat="1">
      <c r="A218" s="14"/>
      <c r="B218" s="244"/>
      <c r="C218" s="245"/>
      <c r="D218" s="235" t="s">
        <v>204</v>
      </c>
      <c r="E218" s="246" t="s">
        <v>19</v>
      </c>
      <c r="F218" s="247" t="s">
        <v>290</v>
      </c>
      <c r="G218" s="245"/>
      <c r="H218" s="248">
        <v>-1.1819999999999999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204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192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291</v>
      </c>
      <c r="G219" s="245"/>
      <c r="H219" s="248">
        <v>1.8340000000000001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3" customFormat="1">
      <c r="A220" s="13"/>
      <c r="B220" s="233"/>
      <c r="C220" s="234"/>
      <c r="D220" s="235" t="s">
        <v>204</v>
      </c>
      <c r="E220" s="236" t="s">
        <v>19</v>
      </c>
      <c r="F220" s="237" t="s">
        <v>268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204</v>
      </c>
      <c r="AU220" s="243" t="s">
        <v>84</v>
      </c>
      <c r="AV220" s="13" t="s">
        <v>78</v>
      </c>
      <c r="AW220" s="13" t="s">
        <v>33</v>
      </c>
      <c r="AX220" s="13" t="s">
        <v>71</v>
      </c>
      <c r="AY220" s="243" t="s">
        <v>192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292</v>
      </c>
      <c r="G221" s="245"/>
      <c r="H221" s="248">
        <v>14.869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4" customFormat="1">
      <c r="A222" s="14"/>
      <c r="B222" s="244"/>
      <c r="C222" s="245"/>
      <c r="D222" s="235" t="s">
        <v>204</v>
      </c>
      <c r="E222" s="246" t="s">
        <v>19</v>
      </c>
      <c r="F222" s="247" t="s">
        <v>243</v>
      </c>
      <c r="G222" s="245"/>
      <c r="H222" s="248">
        <v>-1.627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204</v>
      </c>
      <c r="AU222" s="254" t="s">
        <v>84</v>
      </c>
      <c r="AV222" s="14" t="s">
        <v>84</v>
      </c>
      <c r="AW222" s="14" t="s">
        <v>33</v>
      </c>
      <c r="AX222" s="14" t="s">
        <v>71</v>
      </c>
      <c r="AY222" s="254" t="s">
        <v>192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293</v>
      </c>
      <c r="G223" s="245"/>
      <c r="H223" s="248">
        <v>0.26700000000000002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244</v>
      </c>
      <c r="G224" s="245"/>
      <c r="H224" s="248">
        <v>2.2530000000000001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245</v>
      </c>
      <c r="G225" s="245"/>
      <c r="H225" s="248">
        <v>-0.59999999999999998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4" customFormat="1">
      <c r="A226" s="14"/>
      <c r="B226" s="244"/>
      <c r="C226" s="245"/>
      <c r="D226" s="235" t="s">
        <v>204</v>
      </c>
      <c r="E226" s="246" t="s">
        <v>19</v>
      </c>
      <c r="F226" s="247" t="s">
        <v>294</v>
      </c>
      <c r="G226" s="245"/>
      <c r="H226" s="248">
        <v>0.024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204</v>
      </c>
      <c r="AU226" s="254" t="s">
        <v>84</v>
      </c>
      <c r="AV226" s="14" t="s">
        <v>84</v>
      </c>
      <c r="AW226" s="14" t="s">
        <v>33</v>
      </c>
      <c r="AX226" s="14" t="s">
        <v>71</v>
      </c>
      <c r="AY226" s="254" t="s">
        <v>192</v>
      </c>
    </row>
    <row r="227" s="14" customFormat="1">
      <c r="A227" s="14"/>
      <c r="B227" s="244"/>
      <c r="C227" s="245"/>
      <c r="D227" s="235" t="s">
        <v>204</v>
      </c>
      <c r="E227" s="246" t="s">
        <v>19</v>
      </c>
      <c r="F227" s="247" t="s">
        <v>295</v>
      </c>
      <c r="G227" s="245"/>
      <c r="H227" s="248">
        <v>0.114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204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192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296</v>
      </c>
      <c r="G228" s="245"/>
      <c r="H228" s="248">
        <v>0.085000000000000006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4" customFormat="1">
      <c r="A229" s="14"/>
      <c r="B229" s="244"/>
      <c r="C229" s="245"/>
      <c r="D229" s="235" t="s">
        <v>204</v>
      </c>
      <c r="E229" s="246" t="s">
        <v>19</v>
      </c>
      <c r="F229" s="247" t="s">
        <v>297</v>
      </c>
      <c r="G229" s="245"/>
      <c r="H229" s="248">
        <v>0.025999999999999999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204</v>
      </c>
      <c r="AU229" s="254" t="s">
        <v>84</v>
      </c>
      <c r="AV229" s="14" t="s">
        <v>84</v>
      </c>
      <c r="AW229" s="14" t="s">
        <v>33</v>
      </c>
      <c r="AX229" s="14" t="s">
        <v>71</v>
      </c>
      <c r="AY229" s="254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294</v>
      </c>
      <c r="G230" s="245"/>
      <c r="H230" s="248">
        <v>0.024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3" customFormat="1">
      <c r="A231" s="13"/>
      <c r="B231" s="233"/>
      <c r="C231" s="234"/>
      <c r="D231" s="235" t="s">
        <v>204</v>
      </c>
      <c r="E231" s="236" t="s">
        <v>19</v>
      </c>
      <c r="F231" s="237" t="s">
        <v>282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204</v>
      </c>
      <c r="AU231" s="243" t="s">
        <v>84</v>
      </c>
      <c r="AV231" s="13" t="s">
        <v>78</v>
      </c>
      <c r="AW231" s="13" t="s">
        <v>33</v>
      </c>
      <c r="AX231" s="13" t="s">
        <v>71</v>
      </c>
      <c r="AY231" s="243" t="s">
        <v>192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298</v>
      </c>
      <c r="G232" s="245"/>
      <c r="H232" s="248">
        <v>4.7949999999999999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4" customFormat="1">
      <c r="A233" s="14"/>
      <c r="B233" s="244"/>
      <c r="C233" s="245"/>
      <c r="D233" s="235" t="s">
        <v>204</v>
      </c>
      <c r="E233" s="246" t="s">
        <v>19</v>
      </c>
      <c r="F233" s="247" t="s">
        <v>299</v>
      </c>
      <c r="G233" s="245"/>
      <c r="H233" s="248">
        <v>-0.44500000000000001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204</v>
      </c>
      <c r="AU233" s="254" t="s">
        <v>84</v>
      </c>
      <c r="AV233" s="14" t="s">
        <v>84</v>
      </c>
      <c r="AW233" s="14" t="s">
        <v>33</v>
      </c>
      <c r="AX233" s="14" t="s">
        <v>71</v>
      </c>
      <c r="AY233" s="254" t="s">
        <v>192</v>
      </c>
    </row>
    <row r="234" s="15" customFormat="1">
      <c r="A234" s="15"/>
      <c r="B234" s="255"/>
      <c r="C234" s="256"/>
      <c r="D234" s="235" t="s">
        <v>204</v>
      </c>
      <c r="E234" s="257" t="s">
        <v>19</v>
      </c>
      <c r="F234" s="258" t="s">
        <v>210</v>
      </c>
      <c r="G234" s="256"/>
      <c r="H234" s="259">
        <v>23.647000000000006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204</v>
      </c>
      <c r="AU234" s="265" t="s">
        <v>84</v>
      </c>
      <c r="AV234" s="15" t="s">
        <v>200</v>
      </c>
      <c r="AW234" s="15" t="s">
        <v>33</v>
      </c>
      <c r="AX234" s="15" t="s">
        <v>78</v>
      </c>
      <c r="AY234" s="265" t="s">
        <v>192</v>
      </c>
    </row>
    <row r="235" s="2" customFormat="1" ht="24.15" customHeight="1">
      <c r="A235" s="41"/>
      <c r="B235" s="42"/>
      <c r="C235" s="215" t="s">
        <v>305</v>
      </c>
      <c r="D235" s="215" t="s">
        <v>195</v>
      </c>
      <c r="E235" s="216" t="s">
        <v>306</v>
      </c>
      <c r="F235" s="217" t="s">
        <v>307</v>
      </c>
      <c r="G235" s="218" t="s">
        <v>239</v>
      </c>
      <c r="H235" s="219">
        <v>23.646999999999998</v>
      </c>
      <c r="I235" s="220"/>
      <c r="J235" s="221">
        <f>ROUND(I235*H235,2)</f>
        <v>0</v>
      </c>
      <c r="K235" s="217" t="s">
        <v>199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0.0043800000000000002</v>
      </c>
      <c r="R235" s="224">
        <f>Q235*H235</f>
        <v>0.10357386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200</v>
      </c>
      <c r="AT235" s="226" t="s">
        <v>195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200</v>
      </c>
      <c r="BM235" s="226" t="s">
        <v>308</v>
      </c>
    </row>
    <row r="236" s="2" customFormat="1">
      <c r="A236" s="41"/>
      <c r="B236" s="42"/>
      <c r="C236" s="43"/>
      <c r="D236" s="228" t="s">
        <v>202</v>
      </c>
      <c r="E236" s="43"/>
      <c r="F236" s="229" t="s">
        <v>309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202</v>
      </c>
      <c r="AU236" s="20" t="s">
        <v>84</v>
      </c>
    </row>
    <row r="237" s="13" customFormat="1">
      <c r="A237" s="13"/>
      <c r="B237" s="233"/>
      <c r="C237" s="234"/>
      <c r="D237" s="235" t="s">
        <v>204</v>
      </c>
      <c r="E237" s="236" t="s">
        <v>19</v>
      </c>
      <c r="F237" s="237" t="s">
        <v>205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204</v>
      </c>
      <c r="AU237" s="243" t="s">
        <v>84</v>
      </c>
      <c r="AV237" s="13" t="s">
        <v>78</v>
      </c>
      <c r="AW237" s="13" t="s">
        <v>33</v>
      </c>
      <c r="AX237" s="13" t="s">
        <v>71</v>
      </c>
      <c r="AY237" s="243" t="s">
        <v>192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280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289</v>
      </c>
      <c r="G239" s="245"/>
      <c r="H239" s="248">
        <v>3.21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4" customFormat="1">
      <c r="A240" s="14"/>
      <c r="B240" s="244"/>
      <c r="C240" s="245"/>
      <c r="D240" s="235" t="s">
        <v>204</v>
      </c>
      <c r="E240" s="246" t="s">
        <v>19</v>
      </c>
      <c r="F240" s="247" t="s">
        <v>290</v>
      </c>
      <c r="G240" s="245"/>
      <c r="H240" s="248">
        <v>-1.1819999999999999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204</v>
      </c>
      <c r="AU240" s="254" t="s">
        <v>84</v>
      </c>
      <c r="AV240" s="14" t="s">
        <v>84</v>
      </c>
      <c r="AW240" s="14" t="s">
        <v>33</v>
      </c>
      <c r="AX240" s="14" t="s">
        <v>71</v>
      </c>
      <c r="AY240" s="254" t="s">
        <v>192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291</v>
      </c>
      <c r="G241" s="245"/>
      <c r="H241" s="248">
        <v>1.8340000000000001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268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292</v>
      </c>
      <c r="G243" s="245"/>
      <c r="H243" s="248">
        <v>14.869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243</v>
      </c>
      <c r="G244" s="245"/>
      <c r="H244" s="248">
        <v>-1.627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4" customFormat="1">
      <c r="A245" s="14"/>
      <c r="B245" s="244"/>
      <c r="C245" s="245"/>
      <c r="D245" s="235" t="s">
        <v>204</v>
      </c>
      <c r="E245" s="246" t="s">
        <v>19</v>
      </c>
      <c r="F245" s="247" t="s">
        <v>293</v>
      </c>
      <c r="G245" s="245"/>
      <c r="H245" s="248">
        <v>0.26700000000000002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204</v>
      </c>
      <c r="AU245" s="254" t="s">
        <v>84</v>
      </c>
      <c r="AV245" s="14" t="s">
        <v>84</v>
      </c>
      <c r="AW245" s="14" t="s">
        <v>33</v>
      </c>
      <c r="AX245" s="14" t="s">
        <v>71</v>
      </c>
      <c r="AY245" s="254" t="s">
        <v>192</v>
      </c>
    </row>
    <row r="246" s="14" customFormat="1">
      <c r="A246" s="14"/>
      <c r="B246" s="244"/>
      <c r="C246" s="245"/>
      <c r="D246" s="235" t="s">
        <v>204</v>
      </c>
      <c r="E246" s="246" t="s">
        <v>19</v>
      </c>
      <c r="F246" s="247" t="s">
        <v>244</v>
      </c>
      <c r="G246" s="245"/>
      <c r="H246" s="248">
        <v>2.2530000000000001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33</v>
      </c>
      <c r="AX246" s="14" t="s">
        <v>71</v>
      </c>
      <c r="AY246" s="254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245</v>
      </c>
      <c r="G247" s="245"/>
      <c r="H247" s="248">
        <v>-0.59999999999999998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4" customFormat="1">
      <c r="A248" s="14"/>
      <c r="B248" s="244"/>
      <c r="C248" s="245"/>
      <c r="D248" s="235" t="s">
        <v>204</v>
      </c>
      <c r="E248" s="246" t="s">
        <v>19</v>
      </c>
      <c r="F248" s="247" t="s">
        <v>294</v>
      </c>
      <c r="G248" s="245"/>
      <c r="H248" s="248">
        <v>0.024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204</v>
      </c>
      <c r="AU248" s="254" t="s">
        <v>84</v>
      </c>
      <c r="AV248" s="14" t="s">
        <v>84</v>
      </c>
      <c r="AW248" s="14" t="s">
        <v>33</v>
      </c>
      <c r="AX248" s="14" t="s">
        <v>71</v>
      </c>
      <c r="AY248" s="254" t="s">
        <v>192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295</v>
      </c>
      <c r="G249" s="245"/>
      <c r="H249" s="248">
        <v>0.114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296</v>
      </c>
      <c r="G250" s="245"/>
      <c r="H250" s="248">
        <v>0.085000000000000006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297</v>
      </c>
      <c r="G251" s="245"/>
      <c r="H251" s="248">
        <v>0.025999999999999999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4" customFormat="1">
      <c r="A252" s="14"/>
      <c r="B252" s="244"/>
      <c r="C252" s="245"/>
      <c r="D252" s="235" t="s">
        <v>204</v>
      </c>
      <c r="E252" s="246" t="s">
        <v>19</v>
      </c>
      <c r="F252" s="247" t="s">
        <v>294</v>
      </c>
      <c r="G252" s="245"/>
      <c r="H252" s="248">
        <v>0.024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204</v>
      </c>
      <c r="AU252" s="254" t="s">
        <v>84</v>
      </c>
      <c r="AV252" s="14" t="s">
        <v>84</v>
      </c>
      <c r="AW252" s="14" t="s">
        <v>33</v>
      </c>
      <c r="AX252" s="14" t="s">
        <v>71</v>
      </c>
      <c r="AY252" s="254" t="s">
        <v>192</v>
      </c>
    </row>
    <row r="253" s="13" customFormat="1">
      <c r="A253" s="13"/>
      <c r="B253" s="233"/>
      <c r="C253" s="234"/>
      <c r="D253" s="235" t="s">
        <v>204</v>
      </c>
      <c r="E253" s="236" t="s">
        <v>19</v>
      </c>
      <c r="F253" s="237" t="s">
        <v>282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204</v>
      </c>
      <c r="AU253" s="243" t="s">
        <v>84</v>
      </c>
      <c r="AV253" s="13" t="s">
        <v>78</v>
      </c>
      <c r="AW253" s="13" t="s">
        <v>33</v>
      </c>
      <c r="AX253" s="13" t="s">
        <v>71</v>
      </c>
      <c r="AY253" s="243" t="s">
        <v>192</v>
      </c>
    </row>
    <row r="254" s="14" customFormat="1">
      <c r="A254" s="14"/>
      <c r="B254" s="244"/>
      <c r="C254" s="245"/>
      <c r="D254" s="235" t="s">
        <v>204</v>
      </c>
      <c r="E254" s="246" t="s">
        <v>19</v>
      </c>
      <c r="F254" s="247" t="s">
        <v>298</v>
      </c>
      <c r="G254" s="245"/>
      <c r="H254" s="248">
        <v>4.7949999999999999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204</v>
      </c>
      <c r="AU254" s="254" t="s">
        <v>84</v>
      </c>
      <c r="AV254" s="14" t="s">
        <v>84</v>
      </c>
      <c r="AW254" s="14" t="s">
        <v>33</v>
      </c>
      <c r="AX254" s="14" t="s">
        <v>71</v>
      </c>
      <c r="AY254" s="254" t="s">
        <v>192</v>
      </c>
    </row>
    <row r="255" s="14" customFormat="1">
      <c r="A255" s="14"/>
      <c r="B255" s="244"/>
      <c r="C255" s="245"/>
      <c r="D255" s="235" t="s">
        <v>204</v>
      </c>
      <c r="E255" s="246" t="s">
        <v>19</v>
      </c>
      <c r="F255" s="247" t="s">
        <v>299</v>
      </c>
      <c r="G255" s="245"/>
      <c r="H255" s="248">
        <v>-0.44500000000000001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33</v>
      </c>
      <c r="AX255" s="14" t="s">
        <v>71</v>
      </c>
      <c r="AY255" s="254" t="s">
        <v>192</v>
      </c>
    </row>
    <row r="256" s="15" customFormat="1">
      <c r="A256" s="15"/>
      <c r="B256" s="255"/>
      <c r="C256" s="256"/>
      <c r="D256" s="235" t="s">
        <v>204</v>
      </c>
      <c r="E256" s="257" t="s">
        <v>19</v>
      </c>
      <c r="F256" s="258" t="s">
        <v>210</v>
      </c>
      <c r="G256" s="256"/>
      <c r="H256" s="259">
        <v>23.647000000000006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204</v>
      </c>
      <c r="AU256" s="265" t="s">
        <v>84</v>
      </c>
      <c r="AV256" s="15" t="s">
        <v>200</v>
      </c>
      <c r="AW256" s="15" t="s">
        <v>33</v>
      </c>
      <c r="AX256" s="15" t="s">
        <v>78</v>
      </c>
      <c r="AY256" s="265" t="s">
        <v>192</v>
      </c>
    </row>
    <row r="257" s="2" customFormat="1" ht="16.5" customHeight="1">
      <c r="A257" s="41"/>
      <c r="B257" s="42"/>
      <c r="C257" s="215" t="s">
        <v>310</v>
      </c>
      <c r="D257" s="215" t="s">
        <v>195</v>
      </c>
      <c r="E257" s="216" t="s">
        <v>311</v>
      </c>
      <c r="F257" s="217" t="s">
        <v>312</v>
      </c>
      <c r="G257" s="218" t="s">
        <v>239</v>
      </c>
      <c r="H257" s="219">
        <v>15.135999999999999</v>
      </c>
      <c r="I257" s="220"/>
      <c r="J257" s="221">
        <f>ROUND(I257*H257,2)</f>
        <v>0</v>
      </c>
      <c r="K257" s="217" t="s">
        <v>199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0.0030000000000000001</v>
      </c>
      <c r="R257" s="224">
        <f>Q257*H257</f>
        <v>0.045407999999999997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200</v>
      </c>
      <c r="AT257" s="226" t="s">
        <v>195</v>
      </c>
      <c r="AU257" s="226" t="s">
        <v>84</v>
      </c>
      <c r="AY257" s="20" t="s">
        <v>192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84</v>
      </c>
      <c r="BK257" s="227">
        <f>ROUND(I257*H257,2)</f>
        <v>0</v>
      </c>
      <c r="BL257" s="20" t="s">
        <v>200</v>
      </c>
      <c r="BM257" s="226" t="s">
        <v>313</v>
      </c>
    </row>
    <row r="258" s="2" customFormat="1">
      <c r="A258" s="41"/>
      <c r="B258" s="42"/>
      <c r="C258" s="43"/>
      <c r="D258" s="228" t="s">
        <v>202</v>
      </c>
      <c r="E258" s="43"/>
      <c r="F258" s="229" t="s">
        <v>314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202</v>
      </c>
      <c r="AU258" s="20" t="s">
        <v>84</v>
      </c>
    </row>
    <row r="259" s="13" customFormat="1">
      <c r="A259" s="13"/>
      <c r="B259" s="233"/>
      <c r="C259" s="234"/>
      <c r="D259" s="235" t="s">
        <v>204</v>
      </c>
      <c r="E259" s="236" t="s">
        <v>19</v>
      </c>
      <c r="F259" s="237" t="s">
        <v>205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204</v>
      </c>
      <c r="AU259" s="243" t="s">
        <v>84</v>
      </c>
      <c r="AV259" s="13" t="s">
        <v>78</v>
      </c>
      <c r="AW259" s="13" t="s">
        <v>33</v>
      </c>
      <c r="AX259" s="13" t="s">
        <v>71</v>
      </c>
      <c r="AY259" s="243" t="s">
        <v>192</v>
      </c>
    </row>
    <row r="260" s="13" customFormat="1">
      <c r="A260" s="13"/>
      <c r="B260" s="233"/>
      <c r="C260" s="234"/>
      <c r="D260" s="235" t="s">
        <v>204</v>
      </c>
      <c r="E260" s="236" t="s">
        <v>19</v>
      </c>
      <c r="F260" s="237" t="s">
        <v>280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204</v>
      </c>
      <c r="AU260" s="243" t="s">
        <v>84</v>
      </c>
      <c r="AV260" s="13" t="s">
        <v>78</v>
      </c>
      <c r="AW260" s="13" t="s">
        <v>33</v>
      </c>
      <c r="AX260" s="13" t="s">
        <v>71</v>
      </c>
      <c r="AY260" s="243" t="s">
        <v>192</v>
      </c>
    </row>
    <row r="261" s="14" customFormat="1">
      <c r="A261" s="14"/>
      <c r="B261" s="244"/>
      <c r="C261" s="245"/>
      <c r="D261" s="235" t="s">
        <v>204</v>
      </c>
      <c r="E261" s="246" t="s">
        <v>19</v>
      </c>
      <c r="F261" s="247" t="s">
        <v>289</v>
      </c>
      <c r="G261" s="245"/>
      <c r="H261" s="248">
        <v>3.21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204</v>
      </c>
      <c r="AU261" s="254" t="s">
        <v>84</v>
      </c>
      <c r="AV261" s="14" t="s">
        <v>84</v>
      </c>
      <c r="AW261" s="14" t="s">
        <v>33</v>
      </c>
      <c r="AX261" s="14" t="s">
        <v>71</v>
      </c>
      <c r="AY261" s="254" t="s">
        <v>192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290</v>
      </c>
      <c r="G262" s="245"/>
      <c r="H262" s="248">
        <v>-1.1819999999999999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4" customFormat="1">
      <c r="A263" s="14"/>
      <c r="B263" s="244"/>
      <c r="C263" s="245"/>
      <c r="D263" s="235" t="s">
        <v>204</v>
      </c>
      <c r="E263" s="246" t="s">
        <v>19</v>
      </c>
      <c r="F263" s="247" t="s">
        <v>291</v>
      </c>
      <c r="G263" s="245"/>
      <c r="H263" s="248">
        <v>1.8340000000000001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204</v>
      </c>
      <c r="AU263" s="254" t="s">
        <v>84</v>
      </c>
      <c r="AV263" s="14" t="s">
        <v>84</v>
      </c>
      <c r="AW263" s="14" t="s">
        <v>33</v>
      </c>
      <c r="AX263" s="14" t="s">
        <v>71</v>
      </c>
      <c r="AY263" s="254" t="s">
        <v>192</v>
      </c>
    </row>
    <row r="264" s="13" customFormat="1">
      <c r="A264" s="13"/>
      <c r="B264" s="233"/>
      <c r="C264" s="234"/>
      <c r="D264" s="235" t="s">
        <v>204</v>
      </c>
      <c r="E264" s="236" t="s">
        <v>19</v>
      </c>
      <c r="F264" s="237" t="s">
        <v>268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204</v>
      </c>
      <c r="AU264" s="243" t="s">
        <v>84</v>
      </c>
      <c r="AV264" s="13" t="s">
        <v>78</v>
      </c>
      <c r="AW264" s="13" t="s">
        <v>33</v>
      </c>
      <c r="AX264" s="13" t="s">
        <v>71</v>
      </c>
      <c r="AY264" s="243" t="s">
        <v>192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315</v>
      </c>
      <c r="G265" s="245"/>
      <c r="H265" s="248">
        <v>6.3390000000000004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4" customFormat="1">
      <c r="A266" s="14"/>
      <c r="B266" s="244"/>
      <c r="C266" s="245"/>
      <c r="D266" s="235" t="s">
        <v>204</v>
      </c>
      <c r="E266" s="246" t="s">
        <v>19</v>
      </c>
      <c r="F266" s="247" t="s">
        <v>316</v>
      </c>
      <c r="G266" s="245"/>
      <c r="H266" s="248">
        <v>-0.59999999999999998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204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192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317</v>
      </c>
      <c r="G267" s="245"/>
      <c r="H267" s="248">
        <v>1.046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3" customFormat="1">
      <c r="A268" s="13"/>
      <c r="B268" s="233"/>
      <c r="C268" s="234"/>
      <c r="D268" s="235" t="s">
        <v>204</v>
      </c>
      <c r="E268" s="236" t="s">
        <v>19</v>
      </c>
      <c r="F268" s="237" t="s">
        <v>282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204</v>
      </c>
      <c r="AU268" s="243" t="s">
        <v>84</v>
      </c>
      <c r="AV268" s="13" t="s">
        <v>78</v>
      </c>
      <c r="AW268" s="13" t="s">
        <v>33</v>
      </c>
      <c r="AX268" s="13" t="s">
        <v>71</v>
      </c>
      <c r="AY268" s="243" t="s">
        <v>192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318</v>
      </c>
      <c r="G269" s="245"/>
      <c r="H269" s="248">
        <v>0.33600000000000002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4" customFormat="1">
      <c r="A270" s="14"/>
      <c r="B270" s="244"/>
      <c r="C270" s="245"/>
      <c r="D270" s="235" t="s">
        <v>204</v>
      </c>
      <c r="E270" s="246" t="s">
        <v>19</v>
      </c>
      <c r="F270" s="247" t="s">
        <v>319</v>
      </c>
      <c r="G270" s="245"/>
      <c r="H270" s="248">
        <v>3.4220000000000002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204</v>
      </c>
      <c r="AU270" s="254" t="s">
        <v>84</v>
      </c>
      <c r="AV270" s="14" t="s">
        <v>84</v>
      </c>
      <c r="AW270" s="14" t="s">
        <v>33</v>
      </c>
      <c r="AX270" s="14" t="s">
        <v>71</v>
      </c>
      <c r="AY270" s="254" t="s">
        <v>192</v>
      </c>
    </row>
    <row r="271" s="14" customFormat="1">
      <c r="A271" s="14"/>
      <c r="B271" s="244"/>
      <c r="C271" s="245"/>
      <c r="D271" s="235" t="s">
        <v>204</v>
      </c>
      <c r="E271" s="246" t="s">
        <v>19</v>
      </c>
      <c r="F271" s="247" t="s">
        <v>299</v>
      </c>
      <c r="G271" s="245"/>
      <c r="H271" s="248">
        <v>-0.44500000000000001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33</v>
      </c>
      <c r="AX271" s="14" t="s">
        <v>71</v>
      </c>
      <c r="AY271" s="254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320</v>
      </c>
      <c r="G272" s="245"/>
      <c r="H272" s="248">
        <v>1.1759999999999999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15.136000000000001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24.15" customHeight="1">
      <c r="A274" s="41"/>
      <c r="B274" s="42"/>
      <c r="C274" s="215" t="s">
        <v>321</v>
      </c>
      <c r="D274" s="215" t="s">
        <v>195</v>
      </c>
      <c r="E274" s="216" t="s">
        <v>322</v>
      </c>
      <c r="F274" s="217" t="s">
        <v>323</v>
      </c>
      <c r="G274" s="218" t="s">
        <v>239</v>
      </c>
      <c r="H274" s="219">
        <v>100.26900000000001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0.017600000000000001</v>
      </c>
      <c r="R274" s="224">
        <f>Q274*H274</f>
        <v>1.7647344000000003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200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200</v>
      </c>
      <c r="BM274" s="226" t="s">
        <v>324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325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326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3" customFormat="1">
      <c r="A277" s="13"/>
      <c r="B277" s="233"/>
      <c r="C277" s="234"/>
      <c r="D277" s="235" t="s">
        <v>204</v>
      </c>
      <c r="E277" s="236" t="s">
        <v>19</v>
      </c>
      <c r="F277" s="237" t="s">
        <v>280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204</v>
      </c>
      <c r="AU277" s="243" t="s">
        <v>84</v>
      </c>
      <c r="AV277" s="13" t="s">
        <v>78</v>
      </c>
      <c r="AW277" s="13" t="s">
        <v>33</v>
      </c>
      <c r="AX277" s="13" t="s">
        <v>71</v>
      </c>
      <c r="AY277" s="243" t="s">
        <v>192</v>
      </c>
    </row>
    <row r="278" s="14" customFormat="1">
      <c r="A278" s="14"/>
      <c r="B278" s="244"/>
      <c r="C278" s="245"/>
      <c r="D278" s="235" t="s">
        <v>204</v>
      </c>
      <c r="E278" s="246" t="s">
        <v>19</v>
      </c>
      <c r="F278" s="247" t="s">
        <v>327</v>
      </c>
      <c r="G278" s="245"/>
      <c r="H278" s="248">
        <v>14.776999999999999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204</v>
      </c>
      <c r="AU278" s="254" t="s">
        <v>84</v>
      </c>
      <c r="AV278" s="14" t="s">
        <v>84</v>
      </c>
      <c r="AW278" s="14" t="s">
        <v>33</v>
      </c>
      <c r="AX278" s="14" t="s">
        <v>71</v>
      </c>
      <c r="AY278" s="254" t="s">
        <v>192</v>
      </c>
    </row>
    <row r="279" s="14" customFormat="1">
      <c r="A279" s="14"/>
      <c r="B279" s="244"/>
      <c r="C279" s="245"/>
      <c r="D279" s="235" t="s">
        <v>204</v>
      </c>
      <c r="E279" s="246" t="s">
        <v>19</v>
      </c>
      <c r="F279" s="247" t="s">
        <v>1369</v>
      </c>
      <c r="G279" s="245"/>
      <c r="H279" s="248">
        <v>-4.3339999999999996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192</v>
      </c>
    </row>
    <row r="280" s="14" customFormat="1">
      <c r="A280" s="14"/>
      <c r="B280" s="244"/>
      <c r="C280" s="245"/>
      <c r="D280" s="235" t="s">
        <v>204</v>
      </c>
      <c r="E280" s="246" t="s">
        <v>19</v>
      </c>
      <c r="F280" s="247" t="s">
        <v>1370</v>
      </c>
      <c r="G280" s="245"/>
      <c r="H280" s="248">
        <v>15.877000000000001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204</v>
      </c>
      <c r="AU280" s="254" t="s">
        <v>84</v>
      </c>
      <c r="AV280" s="14" t="s">
        <v>84</v>
      </c>
      <c r="AW280" s="14" t="s">
        <v>33</v>
      </c>
      <c r="AX280" s="14" t="s">
        <v>71</v>
      </c>
      <c r="AY280" s="254" t="s">
        <v>192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1371</v>
      </c>
      <c r="G281" s="245"/>
      <c r="H281" s="248">
        <v>0.63600000000000001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1372</v>
      </c>
      <c r="G282" s="245"/>
      <c r="H282" s="248">
        <v>-3.9399999999999999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3" customFormat="1">
      <c r="A283" s="13"/>
      <c r="B283" s="233"/>
      <c r="C283" s="234"/>
      <c r="D283" s="235" t="s">
        <v>204</v>
      </c>
      <c r="E283" s="236" t="s">
        <v>19</v>
      </c>
      <c r="F283" s="237" t="s">
        <v>282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204</v>
      </c>
      <c r="AU283" s="243" t="s">
        <v>84</v>
      </c>
      <c r="AV283" s="13" t="s">
        <v>78</v>
      </c>
      <c r="AW283" s="13" t="s">
        <v>33</v>
      </c>
      <c r="AX283" s="13" t="s">
        <v>71</v>
      </c>
      <c r="AY283" s="243" t="s">
        <v>192</v>
      </c>
    </row>
    <row r="284" s="14" customFormat="1">
      <c r="A284" s="14"/>
      <c r="B284" s="244"/>
      <c r="C284" s="245"/>
      <c r="D284" s="235" t="s">
        <v>204</v>
      </c>
      <c r="E284" s="246" t="s">
        <v>19</v>
      </c>
      <c r="F284" s="247" t="s">
        <v>329</v>
      </c>
      <c r="G284" s="245"/>
      <c r="H284" s="248">
        <v>33.143000000000001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204</v>
      </c>
      <c r="AU284" s="254" t="s">
        <v>84</v>
      </c>
      <c r="AV284" s="14" t="s">
        <v>84</v>
      </c>
      <c r="AW284" s="14" t="s">
        <v>33</v>
      </c>
      <c r="AX284" s="14" t="s">
        <v>71</v>
      </c>
      <c r="AY284" s="254" t="s">
        <v>192</v>
      </c>
    </row>
    <row r="285" s="14" customFormat="1">
      <c r="A285" s="14"/>
      <c r="B285" s="244"/>
      <c r="C285" s="245"/>
      <c r="D285" s="235" t="s">
        <v>204</v>
      </c>
      <c r="E285" s="246" t="s">
        <v>19</v>
      </c>
      <c r="F285" s="247" t="s">
        <v>330</v>
      </c>
      <c r="G285" s="245"/>
      <c r="H285" s="248">
        <v>1.4179999999999999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204</v>
      </c>
      <c r="AU285" s="254" t="s">
        <v>84</v>
      </c>
      <c r="AV285" s="14" t="s">
        <v>84</v>
      </c>
      <c r="AW285" s="14" t="s">
        <v>33</v>
      </c>
      <c r="AX285" s="14" t="s">
        <v>71</v>
      </c>
      <c r="AY285" s="254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1373</v>
      </c>
      <c r="G286" s="245"/>
      <c r="H286" s="248">
        <v>-7.2320000000000002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4" customFormat="1">
      <c r="A287" s="14"/>
      <c r="B287" s="244"/>
      <c r="C287" s="245"/>
      <c r="D287" s="235" t="s">
        <v>204</v>
      </c>
      <c r="E287" s="246" t="s">
        <v>19</v>
      </c>
      <c r="F287" s="247" t="s">
        <v>332</v>
      </c>
      <c r="G287" s="245"/>
      <c r="H287" s="248">
        <v>-2.0249999999999999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204</v>
      </c>
      <c r="AU287" s="254" t="s">
        <v>84</v>
      </c>
      <c r="AV287" s="14" t="s">
        <v>84</v>
      </c>
      <c r="AW287" s="14" t="s">
        <v>33</v>
      </c>
      <c r="AX287" s="14" t="s">
        <v>71</v>
      </c>
      <c r="AY287" s="254" t="s">
        <v>192</v>
      </c>
    </row>
    <row r="288" s="13" customFormat="1">
      <c r="A288" s="13"/>
      <c r="B288" s="233"/>
      <c r="C288" s="234"/>
      <c r="D288" s="235" t="s">
        <v>204</v>
      </c>
      <c r="E288" s="236" t="s">
        <v>19</v>
      </c>
      <c r="F288" s="237" t="s">
        <v>1365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204</v>
      </c>
      <c r="AU288" s="243" t="s">
        <v>84</v>
      </c>
      <c r="AV288" s="13" t="s">
        <v>78</v>
      </c>
      <c r="AW288" s="13" t="s">
        <v>33</v>
      </c>
      <c r="AX288" s="13" t="s">
        <v>71</v>
      </c>
      <c r="AY288" s="243" t="s">
        <v>192</v>
      </c>
    </row>
    <row r="289" s="14" customFormat="1">
      <c r="A289" s="14"/>
      <c r="B289" s="244"/>
      <c r="C289" s="245"/>
      <c r="D289" s="235" t="s">
        <v>204</v>
      </c>
      <c r="E289" s="246" t="s">
        <v>19</v>
      </c>
      <c r="F289" s="247" t="s">
        <v>1374</v>
      </c>
      <c r="G289" s="245"/>
      <c r="H289" s="248">
        <v>42.811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204</v>
      </c>
      <c r="AU289" s="254" t="s">
        <v>84</v>
      </c>
      <c r="AV289" s="14" t="s">
        <v>84</v>
      </c>
      <c r="AW289" s="14" t="s">
        <v>33</v>
      </c>
      <c r="AX289" s="14" t="s">
        <v>71</v>
      </c>
      <c r="AY289" s="254" t="s">
        <v>192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1375</v>
      </c>
      <c r="G290" s="245"/>
      <c r="H290" s="248">
        <v>1.0600000000000001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1376</v>
      </c>
      <c r="G291" s="245"/>
      <c r="H291" s="248">
        <v>-6.5119999999999996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3" customFormat="1">
      <c r="A292" s="13"/>
      <c r="B292" s="233"/>
      <c r="C292" s="234"/>
      <c r="D292" s="235" t="s">
        <v>204</v>
      </c>
      <c r="E292" s="236" t="s">
        <v>19</v>
      </c>
      <c r="F292" s="237" t="s">
        <v>1367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204</v>
      </c>
      <c r="AU292" s="243" t="s">
        <v>84</v>
      </c>
      <c r="AV292" s="13" t="s">
        <v>78</v>
      </c>
      <c r="AW292" s="13" t="s">
        <v>33</v>
      </c>
      <c r="AX292" s="13" t="s">
        <v>71</v>
      </c>
      <c r="AY292" s="243" t="s">
        <v>192</v>
      </c>
    </row>
    <row r="293" s="14" customFormat="1">
      <c r="A293" s="14"/>
      <c r="B293" s="244"/>
      <c r="C293" s="245"/>
      <c r="D293" s="235" t="s">
        <v>204</v>
      </c>
      <c r="E293" s="246" t="s">
        <v>19</v>
      </c>
      <c r="F293" s="247" t="s">
        <v>1377</v>
      </c>
      <c r="G293" s="245"/>
      <c r="H293" s="248">
        <v>15.772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204</v>
      </c>
      <c r="AU293" s="254" t="s">
        <v>84</v>
      </c>
      <c r="AV293" s="14" t="s">
        <v>84</v>
      </c>
      <c r="AW293" s="14" t="s">
        <v>33</v>
      </c>
      <c r="AX293" s="14" t="s">
        <v>71</v>
      </c>
      <c r="AY293" s="254" t="s">
        <v>192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290</v>
      </c>
      <c r="G294" s="245"/>
      <c r="H294" s="248">
        <v>-1.1819999999999999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5" customFormat="1">
      <c r="A295" s="15"/>
      <c r="B295" s="255"/>
      <c r="C295" s="256"/>
      <c r="D295" s="235" t="s">
        <v>204</v>
      </c>
      <c r="E295" s="257" t="s">
        <v>19</v>
      </c>
      <c r="F295" s="258" t="s">
        <v>210</v>
      </c>
      <c r="G295" s="256"/>
      <c r="H295" s="259">
        <v>100.26900000000001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204</v>
      </c>
      <c r="AU295" s="265" t="s">
        <v>84</v>
      </c>
      <c r="AV295" s="15" t="s">
        <v>200</v>
      </c>
      <c r="AW295" s="15" t="s">
        <v>33</v>
      </c>
      <c r="AX295" s="15" t="s">
        <v>78</v>
      </c>
      <c r="AY295" s="265" t="s">
        <v>192</v>
      </c>
    </row>
    <row r="296" s="2" customFormat="1" ht="21.75" customHeight="1">
      <c r="A296" s="41"/>
      <c r="B296" s="42"/>
      <c r="C296" s="215" t="s">
        <v>333</v>
      </c>
      <c r="D296" s="215" t="s">
        <v>195</v>
      </c>
      <c r="E296" s="216" t="s">
        <v>334</v>
      </c>
      <c r="F296" s="217" t="s">
        <v>335</v>
      </c>
      <c r="G296" s="218" t="s">
        <v>239</v>
      </c>
      <c r="H296" s="219">
        <v>7.4400000000000004</v>
      </c>
      <c r="I296" s="220"/>
      <c r="J296" s="221">
        <f>ROUND(I296*H296,2)</f>
        <v>0</v>
      </c>
      <c r="K296" s="217" t="s">
        <v>199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0.00198</v>
      </c>
      <c r="R296" s="224">
        <f>Q296*H296</f>
        <v>0.0147312</v>
      </c>
      <c r="S296" s="224">
        <v>6.0000000000000002E-05</v>
      </c>
      <c r="T296" s="225">
        <f>S296*H296</f>
        <v>0.00044640000000000001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200</v>
      </c>
      <c r="AT296" s="226" t="s">
        <v>195</v>
      </c>
      <c r="AU296" s="226" t="s">
        <v>84</v>
      </c>
      <c r="AY296" s="20" t="s">
        <v>192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84</v>
      </c>
      <c r="BK296" s="227">
        <f>ROUND(I296*H296,2)</f>
        <v>0</v>
      </c>
      <c r="BL296" s="20" t="s">
        <v>200</v>
      </c>
      <c r="BM296" s="226" t="s">
        <v>336</v>
      </c>
    </row>
    <row r="297" s="2" customFormat="1">
      <c r="A297" s="41"/>
      <c r="B297" s="42"/>
      <c r="C297" s="43"/>
      <c r="D297" s="228" t="s">
        <v>202</v>
      </c>
      <c r="E297" s="43"/>
      <c r="F297" s="229" t="s">
        <v>337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84</v>
      </c>
    </row>
    <row r="298" s="13" customFormat="1">
      <c r="A298" s="13"/>
      <c r="B298" s="233"/>
      <c r="C298" s="234"/>
      <c r="D298" s="235" t="s">
        <v>204</v>
      </c>
      <c r="E298" s="236" t="s">
        <v>19</v>
      </c>
      <c r="F298" s="237" t="s">
        <v>338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204</v>
      </c>
      <c r="AU298" s="243" t="s">
        <v>84</v>
      </c>
      <c r="AV298" s="13" t="s">
        <v>78</v>
      </c>
      <c r="AW298" s="13" t="s">
        <v>33</v>
      </c>
      <c r="AX298" s="13" t="s">
        <v>71</v>
      </c>
      <c r="AY298" s="243" t="s">
        <v>192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282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339</v>
      </c>
      <c r="G300" s="245"/>
      <c r="H300" s="248">
        <v>1.9199999999999999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4" customFormat="1">
      <c r="A301" s="14"/>
      <c r="B301" s="244"/>
      <c r="C301" s="245"/>
      <c r="D301" s="235" t="s">
        <v>204</v>
      </c>
      <c r="E301" s="246" t="s">
        <v>19</v>
      </c>
      <c r="F301" s="247" t="s">
        <v>340</v>
      </c>
      <c r="G301" s="245"/>
      <c r="H301" s="248">
        <v>2.1600000000000001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204</v>
      </c>
      <c r="AU301" s="254" t="s">
        <v>84</v>
      </c>
      <c r="AV301" s="14" t="s">
        <v>84</v>
      </c>
      <c r="AW301" s="14" t="s">
        <v>33</v>
      </c>
      <c r="AX301" s="14" t="s">
        <v>71</v>
      </c>
      <c r="AY301" s="254" t="s">
        <v>192</v>
      </c>
    </row>
    <row r="302" s="13" customFormat="1">
      <c r="A302" s="13"/>
      <c r="B302" s="233"/>
      <c r="C302" s="234"/>
      <c r="D302" s="235" t="s">
        <v>204</v>
      </c>
      <c r="E302" s="236" t="s">
        <v>19</v>
      </c>
      <c r="F302" s="237" t="s">
        <v>1365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204</v>
      </c>
      <c r="AU302" s="243" t="s">
        <v>84</v>
      </c>
      <c r="AV302" s="13" t="s">
        <v>78</v>
      </c>
      <c r="AW302" s="13" t="s">
        <v>33</v>
      </c>
      <c r="AX302" s="13" t="s">
        <v>71</v>
      </c>
      <c r="AY302" s="243" t="s">
        <v>192</v>
      </c>
    </row>
    <row r="303" s="14" customFormat="1">
      <c r="A303" s="14"/>
      <c r="B303" s="244"/>
      <c r="C303" s="245"/>
      <c r="D303" s="235" t="s">
        <v>204</v>
      </c>
      <c r="E303" s="246" t="s">
        <v>19</v>
      </c>
      <c r="F303" s="247" t="s">
        <v>1378</v>
      </c>
      <c r="G303" s="245"/>
      <c r="H303" s="248">
        <v>3.3599999999999999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204</v>
      </c>
      <c r="AU303" s="254" t="s">
        <v>84</v>
      </c>
      <c r="AV303" s="14" t="s">
        <v>84</v>
      </c>
      <c r="AW303" s="14" t="s">
        <v>33</v>
      </c>
      <c r="AX303" s="14" t="s">
        <v>71</v>
      </c>
      <c r="AY303" s="254" t="s">
        <v>192</v>
      </c>
    </row>
    <row r="304" s="15" customFormat="1">
      <c r="A304" s="15"/>
      <c r="B304" s="255"/>
      <c r="C304" s="256"/>
      <c r="D304" s="235" t="s">
        <v>204</v>
      </c>
      <c r="E304" s="257" t="s">
        <v>19</v>
      </c>
      <c r="F304" s="258" t="s">
        <v>210</v>
      </c>
      <c r="G304" s="256"/>
      <c r="H304" s="259">
        <v>7.4399999999999995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204</v>
      </c>
      <c r="AU304" s="265" t="s">
        <v>84</v>
      </c>
      <c r="AV304" s="15" t="s">
        <v>200</v>
      </c>
      <c r="AW304" s="15" t="s">
        <v>33</v>
      </c>
      <c r="AX304" s="15" t="s">
        <v>78</v>
      </c>
      <c r="AY304" s="265" t="s">
        <v>192</v>
      </c>
    </row>
    <row r="305" s="2" customFormat="1" ht="24.15" customHeight="1">
      <c r="A305" s="41"/>
      <c r="B305" s="42"/>
      <c r="C305" s="215" t="s">
        <v>341</v>
      </c>
      <c r="D305" s="215" t="s">
        <v>195</v>
      </c>
      <c r="E305" s="216" t="s">
        <v>342</v>
      </c>
      <c r="F305" s="217" t="s">
        <v>343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0.017770000000000001</v>
      </c>
      <c r="R305" s="224">
        <f>Q305*H305</f>
        <v>0.017770000000000001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200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200</v>
      </c>
      <c r="BM305" s="226" t="s">
        <v>344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345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3" customFormat="1">
      <c r="A307" s="13"/>
      <c r="B307" s="233"/>
      <c r="C307" s="234"/>
      <c r="D307" s="235" t="s">
        <v>204</v>
      </c>
      <c r="E307" s="236" t="s">
        <v>19</v>
      </c>
      <c r="F307" s="237" t="s">
        <v>205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204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192</v>
      </c>
    </row>
    <row r="308" s="13" customFormat="1">
      <c r="A308" s="13"/>
      <c r="B308" s="233"/>
      <c r="C308" s="234"/>
      <c r="D308" s="235" t="s">
        <v>204</v>
      </c>
      <c r="E308" s="236" t="s">
        <v>19</v>
      </c>
      <c r="F308" s="237" t="s">
        <v>268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204</v>
      </c>
      <c r="AU308" s="243" t="s">
        <v>84</v>
      </c>
      <c r="AV308" s="13" t="s">
        <v>78</v>
      </c>
      <c r="AW308" s="13" t="s">
        <v>33</v>
      </c>
      <c r="AX308" s="13" t="s">
        <v>71</v>
      </c>
      <c r="AY308" s="243" t="s">
        <v>192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78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346</v>
      </c>
      <c r="D311" s="266" t="s">
        <v>211</v>
      </c>
      <c r="E311" s="267" t="s">
        <v>347</v>
      </c>
      <c r="F311" s="268" t="s">
        <v>348</v>
      </c>
      <c r="G311" s="269" t="s">
        <v>198</v>
      </c>
      <c r="H311" s="270">
        <v>1</v>
      </c>
      <c r="I311" s="271"/>
      <c r="J311" s="272">
        <f>ROUND(I311*H311,2)</f>
        <v>0</v>
      </c>
      <c r="K311" s="268" t="s">
        <v>199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0.01201</v>
      </c>
      <c r="R311" s="224">
        <f>Q311*H311</f>
        <v>0.01201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215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200</v>
      </c>
      <c r="BM311" s="226" t="s">
        <v>349</v>
      </c>
    </row>
    <row r="312" s="13" customFormat="1">
      <c r="A312" s="13"/>
      <c r="B312" s="233"/>
      <c r="C312" s="234"/>
      <c r="D312" s="235" t="s">
        <v>204</v>
      </c>
      <c r="E312" s="236" t="s">
        <v>19</v>
      </c>
      <c r="F312" s="237" t="s">
        <v>205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204</v>
      </c>
      <c r="AU312" s="243" t="s">
        <v>84</v>
      </c>
      <c r="AV312" s="13" t="s">
        <v>78</v>
      </c>
      <c r="AW312" s="13" t="s">
        <v>33</v>
      </c>
      <c r="AX312" s="13" t="s">
        <v>71</v>
      </c>
      <c r="AY312" s="243" t="s">
        <v>192</v>
      </c>
    </row>
    <row r="313" s="13" customFormat="1">
      <c r="A313" s="13"/>
      <c r="B313" s="233"/>
      <c r="C313" s="234"/>
      <c r="D313" s="235" t="s">
        <v>204</v>
      </c>
      <c r="E313" s="236" t="s">
        <v>19</v>
      </c>
      <c r="F313" s="237" t="s">
        <v>268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204</v>
      </c>
      <c r="AU313" s="243" t="s">
        <v>84</v>
      </c>
      <c r="AV313" s="13" t="s">
        <v>78</v>
      </c>
      <c r="AW313" s="13" t="s">
        <v>33</v>
      </c>
      <c r="AX313" s="13" t="s">
        <v>71</v>
      </c>
      <c r="AY313" s="243" t="s">
        <v>192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78</v>
      </c>
      <c r="G314" s="245"/>
      <c r="H314" s="248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15" t="s">
        <v>350</v>
      </c>
      <c r="D316" s="215" t="s">
        <v>195</v>
      </c>
      <c r="E316" s="216" t="s">
        <v>351</v>
      </c>
      <c r="F316" s="217" t="s">
        <v>352</v>
      </c>
      <c r="G316" s="218" t="s">
        <v>198</v>
      </c>
      <c r="H316" s="219">
        <v>2</v>
      </c>
      <c r="I316" s="220"/>
      <c r="J316" s="221">
        <f>ROUND(I316*H316,2)</f>
        <v>0</v>
      </c>
      <c r="K316" s="217" t="s">
        <v>199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200</v>
      </c>
      <c r="AT316" s="226" t="s">
        <v>195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200</v>
      </c>
      <c r="BM316" s="226" t="s">
        <v>353</v>
      </c>
    </row>
    <row r="317" s="2" customFormat="1">
      <c r="A317" s="41"/>
      <c r="B317" s="42"/>
      <c r="C317" s="43"/>
      <c r="D317" s="228" t="s">
        <v>202</v>
      </c>
      <c r="E317" s="43"/>
      <c r="F317" s="229" t="s">
        <v>354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202</v>
      </c>
      <c r="AU317" s="20" t="s">
        <v>84</v>
      </c>
    </row>
    <row r="318" s="13" customFormat="1">
      <c r="A318" s="13"/>
      <c r="B318" s="233"/>
      <c r="C318" s="234"/>
      <c r="D318" s="235" t="s">
        <v>204</v>
      </c>
      <c r="E318" s="236" t="s">
        <v>19</v>
      </c>
      <c r="F318" s="237" t="s">
        <v>205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204</v>
      </c>
      <c r="AU318" s="243" t="s">
        <v>84</v>
      </c>
      <c r="AV318" s="13" t="s">
        <v>78</v>
      </c>
      <c r="AW318" s="13" t="s">
        <v>33</v>
      </c>
      <c r="AX318" s="13" t="s">
        <v>71</v>
      </c>
      <c r="AY318" s="243" t="s">
        <v>192</v>
      </c>
    </row>
    <row r="319" s="13" customFormat="1">
      <c r="A319" s="13"/>
      <c r="B319" s="233"/>
      <c r="C319" s="234"/>
      <c r="D319" s="235" t="s">
        <v>204</v>
      </c>
      <c r="E319" s="236" t="s">
        <v>19</v>
      </c>
      <c r="F319" s="237" t="s">
        <v>206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204</v>
      </c>
      <c r="AU319" s="243" t="s">
        <v>84</v>
      </c>
      <c r="AV319" s="13" t="s">
        <v>78</v>
      </c>
      <c r="AW319" s="13" t="s">
        <v>33</v>
      </c>
      <c r="AX319" s="13" t="s">
        <v>71</v>
      </c>
      <c r="AY319" s="243" t="s">
        <v>192</v>
      </c>
    </row>
    <row r="320" s="13" customFormat="1">
      <c r="A320" s="13"/>
      <c r="B320" s="233"/>
      <c r="C320" s="234"/>
      <c r="D320" s="235" t="s">
        <v>204</v>
      </c>
      <c r="E320" s="236" t="s">
        <v>19</v>
      </c>
      <c r="F320" s="237" t="s">
        <v>355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204</v>
      </c>
      <c r="AU320" s="243" t="s">
        <v>84</v>
      </c>
      <c r="AV320" s="13" t="s">
        <v>78</v>
      </c>
      <c r="AW320" s="13" t="s">
        <v>33</v>
      </c>
      <c r="AX320" s="13" t="s">
        <v>71</v>
      </c>
      <c r="AY320" s="243" t="s">
        <v>192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208</v>
      </c>
      <c r="G321" s="245"/>
      <c r="H321" s="248">
        <v>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2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7</v>
      </c>
      <c r="D323" s="266" t="s">
        <v>211</v>
      </c>
      <c r="E323" s="267" t="s">
        <v>356</v>
      </c>
      <c r="F323" s="268" t="s">
        <v>357</v>
      </c>
      <c r="G323" s="269" t="s">
        <v>198</v>
      </c>
      <c r="H323" s="270">
        <v>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3.0000000000000001E-05</v>
      </c>
      <c r="R323" s="224">
        <f>Q323*H323</f>
        <v>6.0000000000000002E-05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215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200</v>
      </c>
      <c r="BM323" s="226" t="s">
        <v>358</v>
      </c>
    </row>
    <row r="324" s="13" customFormat="1">
      <c r="A324" s="13"/>
      <c r="B324" s="233"/>
      <c r="C324" s="234"/>
      <c r="D324" s="235" t="s">
        <v>204</v>
      </c>
      <c r="E324" s="236" t="s">
        <v>19</v>
      </c>
      <c r="F324" s="237" t="s">
        <v>205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204</v>
      </c>
      <c r="AU324" s="243" t="s">
        <v>84</v>
      </c>
      <c r="AV324" s="13" t="s">
        <v>78</v>
      </c>
      <c r="AW324" s="13" t="s">
        <v>33</v>
      </c>
      <c r="AX324" s="13" t="s">
        <v>71</v>
      </c>
      <c r="AY324" s="243" t="s">
        <v>192</v>
      </c>
    </row>
    <row r="325" s="13" customFormat="1">
      <c r="A325" s="13"/>
      <c r="B325" s="233"/>
      <c r="C325" s="234"/>
      <c r="D325" s="235" t="s">
        <v>204</v>
      </c>
      <c r="E325" s="236" t="s">
        <v>19</v>
      </c>
      <c r="F325" s="237" t="s">
        <v>206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204</v>
      </c>
      <c r="AU325" s="243" t="s">
        <v>84</v>
      </c>
      <c r="AV325" s="13" t="s">
        <v>78</v>
      </c>
      <c r="AW325" s="13" t="s">
        <v>33</v>
      </c>
      <c r="AX325" s="13" t="s">
        <v>71</v>
      </c>
      <c r="AY325" s="243" t="s">
        <v>192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355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208</v>
      </c>
      <c r="G327" s="245"/>
      <c r="H327" s="248">
        <v>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2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263</v>
      </c>
      <c r="F329" s="213" t="s">
        <v>359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SUM(P330:P389)</f>
        <v>0</v>
      </c>
      <c r="Q329" s="207"/>
      <c r="R329" s="208">
        <f>SUM(R330:R389)</f>
        <v>0.00684624</v>
      </c>
      <c r="S329" s="207"/>
      <c r="T329" s="209">
        <f>SUM(T330:T389)</f>
        <v>1.4172500000000001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78</v>
      </c>
      <c r="AT329" s="211" t="s">
        <v>70</v>
      </c>
      <c r="AU329" s="211" t="s">
        <v>78</v>
      </c>
      <c r="AY329" s="210" t="s">
        <v>192</v>
      </c>
      <c r="BK329" s="212">
        <f>SUM(BK330:BK389)</f>
        <v>0</v>
      </c>
    </row>
    <row r="330" s="2" customFormat="1" ht="24.15" customHeight="1">
      <c r="A330" s="41"/>
      <c r="B330" s="42"/>
      <c r="C330" s="215" t="s">
        <v>360</v>
      </c>
      <c r="D330" s="215" t="s">
        <v>195</v>
      </c>
      <c r="E330" s="216" t="s">
        <v>361</v>
      </c>
      <c r="F330" s="217" t="s">
        <v>362</v>
      </c>
      <c r="G330" s="218" t="s">
        <v>239</v>
      </c>
      <c r="H330" s="219">
        <v>40.271999999999998</v>
      </c>
      <c r="I330" s="220"/>
      <c r="J330" s="221">
        <f>ROUND(I330*H330,2)</f>
        <v>0</v>
      </c>
      <c r="K330" s="217" t="s">
        <v>199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0.00012999999999999999</v>
      </c>
      <c r="R330" s="224">
        <f>Q330*H330</f>
        <v>0.0052353599999999997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363</v>
      </c>
    </row>
    <row r="331" s="2" customFormat="1">
      <c r="A331" s="41"/>
      <c r="B331" s="42"/>
      <c r="C331" s="43"/>
      <c r="D331" s="228" t="s">
        <v>202</v>
      </c>
      <c r="E331" s="43"/>
      <c r="F331" s="229" t="s">
        <v>364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202</v>
      </c>
      <c r="AU331" s="20" t="s">
        <v>84</v>
      </c>
    </row>
    <row r="332" s="14" customFormat="1">
      <c r="A332" s="14"/>
      <c r="B332" s="244"/>
      <c r="C332" s="245"/>
      <c r="D332" s="235" t="s">
        <v>204</v>
      </c>
      <c r="E332" s="246" t="s">
        <v>19</v>
      </c>
      <c r="F332" s="247" t="s">
        <v>365</v>
      </c>
      <c r="G332" s="245"/>
      <c r="H332" s="248">
        <v>5.8399999999999999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204</v>
      </c>
      <c r="AU332" s="254" t="s">
        <v>84</v>
      </c>
      <c r="AV332" s="14" t="s">
        <v>84</v>
      </c>
      <c r="AW332" s="14" t="s">
        <v>33</v>
      </c>
      <c r="AX332" s="14" t="s">
        <v>71</v>
      </c>
      <c r="AY332" s="254" t="s">
        <v>192</v>
      </c>
    </row>
    <row r="333" s="14" customFormat="1">
      <c r="A333" s="14"/>
      <c r="B333" s="244"/>
      <c r="C333" s="245"/>
      <c r="D333" s="235" t="s">
        <v>204</v>
      </c>
      <c r="E333" s="246" t="s">
        <v>19</v>
      </c>
      <c r="F333" s="247" t="s">
        <v>283</v>
      </c>
      <c r="G333" s="245"/>
      <c r="H333" s="248">
        <v>13.079000000000001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204</v>
      </c>
      <c r="AU333" s="254" t="s">
        <v>84</v>
      </c>
      <c r="AV333" s="14" t="s">
        <v>84</v>
      </c>
      <c r="AW333" s="14" t="s">
        <v>33</v>
      </c>
      <c r="AX333" s="14" t="s">
        <v>71</v>
      </c>
      <c r="AY333" s="254" t="s">
        <v>192</v>
      </c>
    </row>
    <row r="334" s="14" customFormat="1">
      <c r="A334" s="14"/>
      <c r="B334" s="244"/>
      <c r="C334" s="245"/>
      <c r="D334" s="235" t="s">
        <v>204</v>
      </c>
      <c r="E334" s="246" t="s">
        <v>19</v>
      </c>
      <c r="F334" s="247" t="s">
        <v>284</v>
      </c>
      <c r="G334" s="245"/>
      <c r="H334" s="248">
        <v>0.54900000000000004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204</v>
      </c>
      <c r="AU334" s="254" t="s">
        <v>84</v>
      </c>
      <c r="AV334" s="14" t="s">
        <v>84</v>
      </c>
      <c r="AW334" s="14" t="s">
        <v>33</v>
      </c>
      <c r="AX334" s="14" t="s">
        <v>71</v>
      </c>
      <c r="AY334" s="254" t="s">
        <v>192</v>
      </c>
    </row>
    <row r="335" s="14" customFormat="1">
      <c r="A335" s="14"/>
      <c r="B335" s="244"/>
      <c r="C335" s="245"/>
      <c r="D335" s="235" t="s">
        <v>204</v>
      </c>
      <c r="E335" s="246" t="s">
        <v>19</v>
      </c>
      <c r="F335" s="247" t="s">
        <v>1364</v>
      </c>
      <c r="G335" s="245"/>
      <c r="H335" s="248">
        <v>2.2610000000000001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204</v>
      </c>
      <c r="AU335" s="254" t="s">
        <v>84</v>
      </c>
      <c r="AV335" s="14" t="s">
        <v>84</v>
      </c>
      <c r="AW335" s="14" t="s">
        <v>33</v>
      </c>
      <c r="AX335" s="14" t="s">
        <v>71</v>
      </c>
      <c r="AY335" s="254" t="s">
        <v>192</v>
      </c>
    </row>
    <row r="336" s="14" customFormat="1">
      <c r="A336" s="14"/>
      <c r="B336" s="244"/>
      <c r="C336" s="245"/>
      <c r="D336" s="235" t="s">
        <v>204</v>
      </c>
      <c r="E336" s="246" t="s">
        <v>19</v>
      </c>
      <c r="F336" s="247" t="s">
        <v>1366</v>
      </c>
      <c r="G336" s="245"/>
      <c r="H336" s="248">
        <v>16.309000000000001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204</v>
      </c>
      <c r="AU336" s="254" t="s">
        <v>84</v>
      </c>
      <c r="AV336" s="14" t="s">
        <v>84</v>
      </c>
      <c r="AW336" s="14" t="s">
        <v>33</v>
      </c>
      <c r="AX336" s="14" t="s">
        <v>71</v>
      </c>
      <c r="AY336" s="254" t="s">
        <v>192</v>
      </c>
    </row>
    <row r="337" s="14" customFormat="1">
      <c r="A337" s="14"/>
      <c r="B337" s="244"/>
      <c r="C337" s="245"/>
      <c r="D337" s="235" t="s">
        <v>204</v>
      </c>
      <c r="E337" s="246" t="s">
        <v>19</v>
      </c>
      <c r="F337" s="247" t="s">
        <v>1368</v>
      </c>
      <c r="G337" s="245"/>
      <c r="H337" s="248">
        <v>2.234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204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192</v>
      </c>
    </row>
    <row r="338" s="15" customFormat="1">
      <c r="A338" s="15"/>
      <c r="B338" s="255"/>
      <c r="C338" s="256"/>
      <c r="D338" s="235" t="s">
        <v>204</v>
      </c>
      <c r="E338" s="257" t="s">
        <v>19</v>
      </c>
      <c r="F338" s="258" t="s">
        <v>210</v>
      </c>
      <c r="G338" s="256"/>
      <c r="H338" s="259">
        <v>40.271999999999998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204</v>
      </c>
      <c r="AU338" s="265" t="s">
        <v>84</v>
      </c>
      <c r="AV338" s="15" t="s">
        <v>200</v>
      </c>
      <c r="AW338" s="15" t="s">
        <v>33</v>
      </c>
      <c r="AX338" s="15" t="s">
        <v>78</v>
      </c>
      <c r="AY338" s="265" t="s">
        <v>192</v>
      </c>
    </row>
    <row r="339" s="2" customFormat="1" ht="24.15" customHeight="1">
      <c r="A339" s="41"/>
      <c r="B339" s="42"/>
      <c r="C339" s="215" t="s">
        <v>366</v>
      </c>
      <c r="D339" s="215" t="s">
        <v>195</v>
      </c>
      <c r="E339" s="216" t="s">
        <v>367</v>
      </c>
      <c r="F339" s="217" t="s">
        <v>368</v>
      </c>
      <c r="G339" s="218" t="s">
        <v>239</v>
      </c>
      <c r="H339" s="219">
        <v>40.271999999999998</v>
      </c>
      <c r="I339" s="220"/>
      <c r="J339" s="221">
        <f>ROUND(I339*H339,2)</f>
        <v>0</v>
      </c>
      <c r="K339" s="217" t="s">
        <v>199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4.0000000000000003E-05</v>
      </c>
      <c r="R339" s="224">
        <f>Q339*H339</f>
        <v>0.0016108800000000001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200</v>
      </c>
      <c r="AT339" s="226" t="s">
        <v>195</v>
      </c>
      <c r="AU339" s="226" t="s">
        <v>84</v>
      </c>
      <c r="AY339" s="20" t="s">
        <v>192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84</v>
      </c>
      <c r="BK339" s="227">
        <f>ROUND(I339*H339,2)</f>
        <v>0</v>
      </c>
      <c r="BL339" s="20" t="s">
        <v>200</v>
      </c>
      <c r="BM339" s="226" t="s">
        <v>369</v>
      </c>
    </row>
    <row r="340" s="2" customFormat="1">
      <c r="A340" s="41"/>
      <c r="B340" s="42"/>
      <c r="C340" s="43"/>
      <c r="D340" s="228" t="s">
        <v>202</v>
      </c>
      <c r="E340" s="43"/>
      <c r="F340" s="229" t="s">
        <v>370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202</v>
      </c>
      <c r="AU340" s="20" t="s">
        <v>84</v>
      </c>
    </row>
    <row r="341" s="14" customFormat="1">
      <c r="A341" s="14"/>
      <c r="B341" s="244"/>
      <c r="C341" s="245"/>
      <c r="D341" s="235" t="s">
        <v>204</v>
      </c>
      <c r="E341" s="246" t="s">
        <v>19</v>
      </c>
      <c r="F341" s="247" t="s">
        <v>365</v>
      </c>
      <c r="G341" s="245"/>
      <c r="H341" s="248">
        <v>5.8399999999999999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204</v>
      </c>
      <c r="AU341" s="254" t="s">
        <v>84</v>
      </c>
      <c r="AV341" s="14" t="s">
        <v>84</v>
      </c>
      <c r="AW341" s="14" t="s">
        <v>33</v>
      </c>
      <c r="AX341" s="14" t="s">
        <v>71</v>
      </c>
      <c r="AY341" s="254" t="s">
        <v>192</v>
      </c>
    </row>
    <row r="342" s="14" customFormat="1">
      <c r="A342" s="14"/>
      <c r="B342" s="244"/>
      <c r="C342" s="245"/>
      <c r="D342" s="235" t="s">
        <v>204</v>
      </c>
      <c r="E342" s="246" t="s">
        <v>19</v>
      </c>
      <c r="F342" s="247" t="s">
        <v>283</v>
      </c>
      <c r="G342" s="245"/>
      <c r="H342" s="248">
        <v>13.079000000000001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204</v>
      </c>
      <c r="AU342" s="254" t="s">
        <v>84</v>
      </c>
      <c r="AV342" s="14" t="s">
        <v>84</v>
      </c>
      <c r="AW342" s="14" t="s">
        <v>33</v>
      </c>
      <c r="AX342" s="14" t="s">
        <v>71</v>
      </c>
      <c r="AY342" s="254" t="s">
        <v>192</v>
      </c>
    </row>
    <row r="343" s="14" customFormat="1">
      <c r="A343" s="14"/>
      <c r="B343" s="244"/>
      <c r="C343" s="245"/>
      <c r="D343" s="235" t="s">
        <v>204</v>
      </c>
      <c r="E343" s="246" t="s">
        <v>19</v>
      </c>
      <c r="F343" s="247" t="s">
        <v>284</v>
      </c>
      <c r="G343" s="245"/>
      <c r="H343" s="248">
        <v>0.54900000000000004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204</v>
      </c>
      <c r="AU343" s="254" t="s">
        <v>84</v>
      </c>
      <c r="AV343" s="14" t="s">
        <v>84</v>
      </c>
      <c r="AW343" s="14" t="s">
        <v>33</v>
      </c>
      <c r="AX343" s="14" t="s">
        <v>71</v>
      </c>
      <c r="AY343" s="254" t="s">
        <v>192</v>
      </c>
    </row>
    <row r="344" s="14" customFormat="1">
      <c r="A344" s="14"/>
      <c r="B344" s="244"/>
      <c r="C344" s="245"/>
      <c r="D344" s="235" t="s">
        <v>204</v>
      </c>
      <c r="E344" s="246" t="s">
        <v>19</v>
      </c>
      <c r="F344" s="247" t="s">
        <v>1364</v>
      </c>
      <c r="G344" s="245"/>
      <c r="H344" s="248">
        <v>2.2610000000000001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204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192</v>
      </c>
    </row>
    <row r="345" s="14" customFormat="1">
      <c r="A345" s="14"/>
      <c r="B345" s="244"/>
      <c r="C345" s="245"/>
      <c r="D345" s="235" t="s">
        <v>204</v>
      </c>
      <c r="E345" s="246" t="s">
        <v>19</v>
      </c>
      <c r="F345" s="247" t="s">
        <v>1366</v>
      </c>
      <c r="G345" s="245"/>
      <c r="H345" s="248">
        <v>16.309000000000001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204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192</v>
      </c>
    </row>
    <row r="346" s="14" customFormat="1">
      <c r="A346" s="14"/>
      <c r="B346" s="244"/>
      <c r="C346" s="245"/>
      <c r="D346" s="235" t="s">
        <v>204</v>
      </c>
      <c r="E346" s="246" t="s">
        <v>19</v>
      </c>
      <c r="F346" s="247" t="s">
        <v>1368</v>
      </c>
      <c r="G346" s="245"/>
      <c r="H346" s="248">
        <v>2.234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204</v>
      </c>
      <c r="AU346" s="254" t="s">
        <v>84</v>
      </c>
      <c r="AV346" s="14" t="s">
        <v>84</v>
      </c>
      <c r="AW346" s="14" t="s">
        <v>33</v>
      </c>
      <c r="AX346" s="14" t="s">
        <v>71</v>
      </c>
      <c r="AY346" s="254" t="s">
        <v>192</v>
      </c>
    </row>
    <row r="347" s="15" customFormat="1">
      <c r="A347" s="15"/>
      <c r="B347" s="255"/>
      <c r="C347" s="256"/>
      <c r="D347" s="235" t="s">
        <v>204</v>
      </c>
      <c r="E347" s="257" t="s">
        <v>19</v>
      </c>
      <c r="F347" s="258" t="s">
        <v>210</v>
      </c>
      <c r="G347" s="256"/>
      <c r="H347" s="259">
        <v>40.271999999999998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204</v>
      </c>
      <c r="AU347" s="265" t="s">
        <v>84</v>
      </c>
      <c r="AV347" s="15" t="s">
        <v>200</v>
      </c>
      <c r="AW347" s="15" t="s">
        <v>33</v>
      </c>
      <c r="AX347" s="15" t="s">
        <v>78</v>
      </c>
      <c r="AY347" s="265" t="s">
        <v>192</v>
      </c>
    </row>
    <row r="348" s="2" customFormat="1" ht="24.15" customHeight="1">
      <c r="A348" s="41"/>
      <c r="B348" s="42"/>
      <c r="C348" s="215" t="s">
        <v>371</v>
      </c>
      <c r="D348" s="215" t="s">
        <v>195</v>
      </c>
      <c r="E348" s="216" t="s">
        <v>372</v>
      </c>
      <c r="F348" s="217" t="s">
        <v>373</v>
      </c>
      <c r="G348" s="218" t="s">
        <v>239</v>
      </c>
      <c r="H348" s="219">
        <v>1.244</v>
      </c>
      <c r="I348" s="220"/>
      <c r="J348" s="221">
        <f>ROUND(I348*H348,2)</f>
        <v>0</v>
      </c>
      <c r="K348" s="217" t="s">
        <v>199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0.035000000000000003</v>
      </c>
      <c r="T348" s="225">
        <f>S348*H348</f>
        <v>0.043540000000000002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200</v>
      </c>
      <c r="AT348" s="226" t="s">
        <v>195</v>
      </c>
      <c r="AU348" s="226" t="s">
        <v>84</v>
      </c>
      <c r="AY348" s="20" t="s">
        <v>192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84</v>
      </c>
      <c r="BK348" s="227">
        <f>ROUND(I348*H348,2)</f>
        <v>0</v>
      </c>
      <c r="BL348" s="20" t="s">
        <v>200</v>
      </c>
      <c r="BM348" s="226" t="s">
        <v>374</v>
      </c>
    </row>
    <row r="349" s="2" customFormat="1">
      <c r="A349" s="41"/>
      <c r="B349" s="42"/>
      <c r="C349" s="43"/>
      <c r="D349" s="228" t="s">
        <v>202</v>
      </c>
      <c r="E349" s="43"/>
      <c r="F349" s="229" t="s">
        <v>375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202</v>
      </c>
      <c r="AU349" s="20" t="s">
        <v>84</v>
      </c>
    </row>
    <row r="350" s="13" customFormat="1">
      <c r="A350" s="13"/>
      <c r="B350" s="233"/>
      <c r="C350" s="234"/>
      <c r="D350" s="235" t="s">
        <v>204</v>
      </c>
      <c r="E350" s="236" t="s">
        <v>19</v>
      </c>
      <c r="F350" s="237" t="s">
        <v>376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204</v>
      </c>
      <c r="AU350" s="243" t="s">
        <v>84</v>
      </c>
      <c r="AV350" s="13" t="s">
        <v>78</v>
      </c>
      <c r="AW350" s="13" t="s">
        <v>33</v>
      </c>
      <c r="AX350" s="13" t="s">
        <v>71</v>
      </c>
      <c r="AY350" s="243" t="s">
        <v>192</v>
      </c>
    </row>
    <row r="351" s="13" customFormat="1">
      <c r="A351" s="13"/>
      <c r="B351" s="233"/>
      <c r="C351" s="234"/>
      <c r="D351" s="235" t="s">
        <v>204</v>
      </c>
      <c r="E351" s="236" t="s">
        <v>19</v>
      </c>
      <c r="F351" s="237" t="s">
        <v>377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204</v>
      </c>
      <c r="AU351" s="243" t="s">
        <v>84</v>
      </c>
      <c r="AV351" s="13" t="s">
        <v>78</v>
      </c>
      <c r="AW351" s="13" t="s">
        <v>33</v>
      </c>
      <c r="AX351" s="13" t="s">
        <v>71</v>
      </c>
      <c r="AY351" s="243" t="s">
        <v>192</v>
      </c>
    </row>
    <row r="352" s="14" customFormat="1">
      <c r="A352" s="14"/>
      <c r="B352" s="244"/>
      <c r="C352" s="245"/>
      <c r="D352" s="235" t="s">
        <v>204</v>
      </c>
      <c r="E352" s="246" t="s">
        <v>19</v>
      </c>
      <c r="F352" s="247" t="s">
        <v>378</v>
      </c>
      <c r="G352" s="245"/>
      <c r="H352" s="248">
        <v>1.244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204</v>
      </c>
      <c r="AU352" s="254" t="s">
        <v>84</v>
      </c>
      <c r="AV352" s="14" t="s">
        <v>84</v>
      </c>
      <c r="AW352" s="14" t="s">
        <v>33</v>
      </c>
      <c r="AX352" s="14" t="s">
        <v>71</v>
      </c>
      <c r="AY352" s="254" t="s">
        <v>192</v>
      </c>
    </row>
    <row r="353" s="15" customFormat="1">
      <c r="A353" s="15"/>
      <c r="B353" s="255"/>
      <c r="C353" s="256"/>
      <c r="D353" s="235" t="s">
        <v>204</v>
      </c>
      <c r="E353" s="257" t="s">
        <v>19</v>
      </c>
      <c r="F353" s="258" t="s">
        <v>210</v>
      </c>
      <c r="G353" s="256"/>
      <c r="H353" s="259">
        <v>1.244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204</v>
      </c>
      <c r="AU353" s="265" t="s">
        <v>84</v>
      </c>
      <c r="AV353" s="15" t="s">
        <v>200</v>
      </c>
      <c r="AW353" s="15" t="s">
        <v>33</v>
      </c>
      <c r="AX353" s="15" t="s">
        <v>78</v>
      </c>
      <c r="AY353" s="265" t="s">
        <v>192</v>
      </c>
    </row>
    <row r="354" s="2" customFormat="1" ht="21.75" customHeight="1">
      <c r="A354" s="41"/>
      <c r="B354" s="42"/>
      <c r="C354" s="215" t="s">
        <v>379</v>
      </c>
      <c r="D354" s="215" t="s">
        <v>195</v>
      </c>
      <c r="E354" s="216" t="s">
        <v>380</v>
      </c>
      <c r="F354" s="217" t="s">
        <v>381</v>
      </c>
      <c r="G354" s="218" t="s">
        <v>239</v>
      </c>
      <c r="H354" s="219">
        <v>37.101999999999997</v>
      </c>
      <c r="I354" s="220"/>
      <c r="J354" s="221">
        <f>ROUND(I354*H354,2)</f>
        <v>0</v>
      </c>
      <c r="K354" s="217" t="s">
        <v>199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0.01</v>
      </c>
      <c r="T354" s="225">
        <f>S354*H354</f>
        <v>0.37101999999999996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200</v>
      </c>
      <c r="AT354" s="226" t="s">
        <v>195</v>
      </c>
      <c r="AU354" s="226" t="s">
        <v>84</v>
      </c>
      <c r="AY354" s="20" t="s">
        <v>192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84</v>
      </c>
      <c r="BK354" s="227">
        <f>ROUND(I354*H354,2)</f>
        <v>0</v>
      </c>
      <c r="BL354" s="20" t="s">
        <v>200</v>
      </c>
      <c r="BM354" s="226" t="s">
        <v>382</v>
      </c>
    </row>
    <row r="355" s="2" customFormat="1">
      <c r="A355" s="41"/>
      <c r="B355" s="42"/>
      <c r="C355" s="43"/>
      <c r="D355" s="228" t="s">
        <v>202</v>
      </c>
      <c r="E355" s="43"/>
      <c r="F355" s="229" t="s">
        <v>383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202</v>
      </c>
      <c r="AU355" s="20" t="s">
        <v>84</v>
      </c>
    </row>
    <row r="356" s="13" customFormat="1">
      <c r="A356" s="13"/>
      <c r="B356" s="233"/>
      <c r="C356" s="234"/>
      <c r="D356" s="235" t="s">
        <v>204</v>
      </c>
      <c r="E356" s="236" t="s">
        <v>19</v>
      </c>
      <c r="F356" s="237" t="s">
        <v>205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204</v>
      </c>
      <c r="AU356" s="243" t="s">
        <v>84</v>
      </c>
      <c r="AV356" s="13" t="s">
        <v>78</v>
      </c>
      <c r="AW356" s="13" t="s">
        <v>33</v>
      </c>
      <c r="AX356" s="13" t="s">
        <v>71</v>
      </c>
      <c r="AY356" s="243" t="s">
        <v>192</v>
      </c>
    </row>
    <row r="357" s="13" customFormat="1">
      <c r="A357" s="13"/>
      <c r="B357" s="233"/>
      <c r="C357" s="234"/>
      <c r="D357" s="235" t="s">
        <v>204</v>
      </c>
      <c r="E357" s="236" t="s">
        <v>19</v>
      </c>
      <c r="F357" s="237" t="s">
        <v>280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204</v>
      </c>
      <c r="AU357" s="243" t="s">
        <v>84</v>
      </c>
      <c r="AV357" s="13" t="s">
        <v>78</v>
      </c>
      <c r="AW357" s="13" t="s">
        <v>33</v>
      </c>
      <c r="AX357" s="13" t="s">
        <v>71</v>
      </c>
      <c r="AY357" s="243" t="s">
        <v>192</v>
      </c>
    </row>
    <row r="358" s="14" customFormat="1">
      <c r="A358" s="14"/>
      <c r="B358" s="244"/>
      <c r="C358" s="245"/>
      <c r="D358" s="235" t="s">
        <v>204</v>
      </c>
      <c r="E358" s="246" t="s">
        <v>19</v>
      </c>
      <c r="F358" s="247" t="s">
        <v>281</v>
      </c>
      <c r="G358" s="245"/>
      <c r="H358" s="248">
        <v>2.6699999999999999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204</v>
      </c>
      <c r="AU358" s="254" t="s">
        <v>84</v>
      </c>
      <c r="AV358" s="14" t="s">
        <v>84</v>
      </c>
      <c r="AW358" s="14" t="s">
        <v>33</v>
      </c>
      <c r="AX358" s="14" t="s">
        <v>71</v>
      </c>
      <c r="AY358" s="254" t="s">
        <v>192</v>
      </c>
    </row>
    <row r="359" s="14" customFormat="1">
      <c r="A359" s="14"/>
      <c r="B359" s="244"/>
      <c r="C359" s="245"/>
      <c r="D359" s="235" t="s">
        <v>204</v>
      </c>
      <c r="E359" s="246" t="s">
        <v>19</v>
      </c>
      <c r="F359" s="247" t="s">
        <v>1364</v>
      </c>
      <c r="G359" s="245"/>
      <c r="H359" s="248">
        <v>2.2610000000000001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204</v>
      </c>
      <c r="AU359" s="254" t="s">
        <v>84</v>
      </c>
      <c r="AV359" s="14" t="s">
        <v>84</v>
      </c>
      <c r="AW359" s="14" t="s">
        <v>33</v>
      </c>
      <c r="AX359" s="14" t="s">
        <v>71</v>
      </c>
      <c r="AY359" s="254" t="s">
        <v>192</v>
      </c>
    </row>
    <row r="360" s="13" customFormat="1">
      <c r="A360" s="13"/>
      <c r="B360" s="233"/>
      <c r="C360" s="234"/>
      <c r="D360" s="235" t="s">
        <v>204</v>
      </c>
      <c r="E360" s="236" t="s">
        <v>19</v>
      </c>
      <c r="F360" s="237" t="s">
        <v>282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204</v>
      </c>
      <c r="AU360" s="243" t="s">
        <v>84</v>
      </c>
      <c r="AV360" s="13" t="s">
        <v>78</v>
      </c>
      <c r="AW360" s="13" t="s">
        <v>33</v>
      </c>
      <c r="AX360" s="13" t="s">
        <v>71</v>
      </c>
      <c r="AY360" s="243" t="s">
        <v>192</v>
      </c>
    </row>
    <row r="361" s="14" customFormat="1">
      <c r="A361" s="14"/>
      <c r="B361" s="244"/>
      <c r="C361" s="245"/>
      <c r="D361" s="235" t="s">
        <v>204</v>
      </c>
      <c r="E361" s="246" t="s">
        <v>19</v>
      </c>
      <c r="F361" s="247" t="s">
        <v>283</v>
      </c>
      <c r="G361" s="245"/>
      <c r="H361" s="248">
        <v>13.079000000000001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204</v>
      </c>
      <c r="AU361" s="254" t="s">
        <v>84</v>
      </c>
      <c r="AV361" s="14" t="s">
        <v>84</v>
      </c>
      <c r="AW361" s="14" t="s">
        <v>33</v>
      </c>
      <c r="AX361" s="14" t="s">
        <v>71</v>
      </c>
      <c r="AY361" s="254" t="s">
        <v>192</v>
      </c>
    </row>
    <row r="362" s="14" customFormat="1">
      <c r="A362" s="14"/>
      <c r="B362" s="244"/>
      <c r="C362" s="245"/>
      <c r="D362" s="235" t="s">
        <v>204</v>
      </c>
      <c r="E362" s="246" t="s">
        <v>19</v>
      </c>
      <c r="F362" s="247" t="s">
        <v>284</v>
      </c>
      <c r="G362" s="245"/>
      <c r="H362" s="248">
        <v>0.54900000000000004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204</v>
      </c>
      <c r="AU362" s="254" t="s">
        <v>84</v>
      </c>
      <c r="AV362" s="14" t="s">
        <v>84</v>
      </c>
      <c r="AW362" s="14" t="s">
        <v>33</v>
      </c>
      <c r="AX362" s="14" t="s">
        <v>71</v>
      </c>
      <c r="AY362" s="254" t="s">
        <v>192</v>
      </c>
    </row>
    <row r="363" s="13" customFormat="1">
      <c r="A363" s="13"/>
      <c r="B363" s="233"/>
      <c r="C363" s="234"/>
      <c r="D363" s="235" t="s">
        <v>204</v>
      </c>
      <c r="E363" s="236" t="s">
        <v>19</v>
      </c>
      <c r="F363" s="237" t="s">
        <v>1365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204</v>
      </c>
      <c r="AU363" s="243" t="s">
        <v>84</v>
      </c>
      <c r="AV363" s="13" t="s">
        <v>78</v>
      </c>
      <c r="AW363" s="13" t="s">
        <v>33</v>
      </c>
      <c r="AX363" s="13" t="s">
        <v>71</v>
      </c>
      <c r="AY363" s="243" t="s">
        <v>192</v>
      </c>
    </row>
    <row r="364" s="14" customFormat="1">
      <c r="A364" s="14"/>
      <c r="B364" s="244"/>
      <c r="C364" s="245"/>
      <c r="D364" s="235" t="s">
        <v>204</v>
      </c>
      <c r="E364" s="246" t="s">
        <v>19</v>
      </c>
      <c r="F364" s="247" t="s">
        <v>1366</v>
      </c>
      <c r="G364" s="245"/>
      <c r="H364" s="248">
        <v>16.309000000000001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204</v>
      </c>
      <c r="AU364" s="254" t="s">
        <v>84</v>
      </c>
      <c r="AV364" s="14" t="s">
        <v>84</v>
      </c>
      <c r="AW364" s="14" t="s">
        <v>33</v>
      </c>
      <c r="AX364" s="14" t="s">
        <v>71</v>
      </c>
      <c r="AY364" s="254" t="s">
        <v>192</v>
      </c>
    </row>
    <row r="365" s="13" customFormat="1">
      <c r="A365" s="13"/>
      <c r="B365" s="233"/>
      <c r="C365" s="234"/>
      <c r="D365" s="235" t="s">
        <v>204</v>
      </c>
      <c r="E365" s="236" t="s">
        <v>19</v>
      </c>
      <c r="F365" s="237" t="s">
        <v>1367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204</v>
      </c>
      <c r="AU365" s="243" t="s">
        <v>84</v>
      </c>
      <c r="AV365" s="13" t="s">
        <v>78</v>
      </c>
      <c r="AW365" s="13" t="s">
        <v>33</v>
      </c>
      <c r="AX365" s="13" t="s">
        <v>71</v>
      </c>
      <c r="AY365" s="243" t="s">
        <v>192</v>
      </c>
    </row>
    <row r="366" s="14" customFormat="1">
      <c r="A366" s="14"/>
      <c r="B366" s="244"/>
      <c r="C366" s="245"/>
      <c r="D366" s="235" t="s">
        <v>204</v>
      </c>
      <c r="E366" s="246" t="s">
        <v>19</v>
      </c>
      <c r="F366" s="247" t="s">
        <v>1368</v>
      </c>
      <c r="G366" s="245"/>
      <c r="H366" s="248">
        <v>2.234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204</v>
      </c>
      <c r="AU366" s="254" t="s">
        <v>84</v>
      </c>
      <c r="AV366" s="14" t="s">
        <v>84</v>
      </c>
      <c r="AW366" s="14" t="s">
        <v>33</v>
      </c>
      <c r="AX366" s="14" t="s">
        <v>71</v>
      </c>
      <c r="AY366" s="254" t="s">
        <v>192</v>
      </c>
    </row>
    <row r="367" s="15" customFormat="1">
      <c r="A367" s="15"/>
      <c r="B367" s="255"/>
      <c r="C367" s="256"/>
      <c r="D367" s="235" t="s">
        <v>204</v>
      </c>
      <c r="E367" s="257" t="s">
        <v>19</v>
      </c>
      <c r="F367" s="258" t="s">
        <v>210</v>
      </c>
      <c r="G367" s="256"/>
      <c r="H367" s="259">
        <v>37.102000000000004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204</v>
      </c>
      <c r="AU367" s="265" t="s">
        <v>84</v>
      </c>
      <c r="AV367" s="15" t="s">
        <v>200</v>
      </c>
      <c r="AW367" s="15" t="s">
        <v>33</v>
      </c>
      <c r="AX367" s="15" t="s">
        <v>78</v>
      </c>
      <c r="AY367" s="265" t="s">
        <v>192</v>
      </c>
    </row>
    <row r="368" s="2" customFormat="1" ht="24.15" customHeight="1">
      <c r="A368" s="41"/>
      <c r="B368" s="42"/>
      <c r="C368" s="215" t="s">
        <v>384</v>
      </c>
      <c r="D368" s="215" t="s">
        <v>195</v>
      </c>
      <c r="E368" s="216" t="s">
        <v>385</v>
      </c>
      <c r="F368" s="217" t="s">
        <v>386</v>
      </c>
      <c r="G368" s="218" t="s">
        <v>239</v>
      </c>
      <c r="H368" s="219">
        <v>100.26900000000001</v>
      </c>
      <c r="I368" s="220"/>
      <c r="J368" s="221">
        <f>ROUND(I368*H368,2)</f>
        <v>0</v>
      </c>
      <c r="K368" s="217" t="s">
        <v>199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0.01</v>
      </c>
      <c r="T368" s="225">
        <f>S368*H368</f>
        <v>1.0026900000000001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200</v>
      </c>
      <c r="AT368" s="226" t="s">
        <v>195</v>
      </c>
      <c r="AU368" s="226" t="s">
        <v>84</v>
      </c>
      <c r="AY368" s="20" t="s">
        <v>192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84</v>
      </c>
      <c r="BK368" s="227">
        <f>ROUND(I368*H368,2)</f>
        <v>0</v>
      </c>
      <c r="BL368" s="20" t="s">
        <v>200</v>
      </c>
      <c r="BM368" s="226" t="s">
        <v>387</v>
      </c>
    </row>
    <row r="369" s="2" customFormat="1">
      <c r="A369" s="41"/>
      <c r="B369" s="42"/>
      <c r="C369" s="43"/>
      <c r="D369" s="228" t="s">
        <v>202</v>
      </c>
      <c r="E369" s="43"/>
      <c r="F369" s="229" t="s">
        <v>388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84</v>
      </c>
    </row>
    <row r="370" s="13" customFormat="1">
      <c r="A370" s="13"/>
      <c r="B370" s="233"/>
      <c r="C370" s="234"/>
      <c r="D370" s="235" t="s">
        <v>204</v>
      </c>
      <c r="E370" s="236" t="s">
        <v>19</v>
      </c>
      <c r="F370" s="237" t="s">
        <v>326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204</v>
      </c>
      <c r="AU370" s="243" t="s">
        <v>84</v>
      </c>
      <c r="AV370" s="13" t="s">
        <v>78</v>
      </c>
      <c r="AW370" s="13" t="s">
        <v>33</v>
      </c>
      <c r="AX370" s="13" t="s">
        <v>71</v>
      </c>
      <c r="AY370" s="243" t="s">
        <v>192</v>
      </c>
    </row>
    <row r="371" s="13" customFormat="1">
      <c r="A371" s="13"/>
      <c r="B371" s="233"/>
      <c r="C371" s="234"/>
      <c r="D371" s="235" t="s">
        <v>204</v>
      </c>
      <c r="E371" s="236" t="s">
        <v>19</v>
      </c>
      <c r="F371" s="237" t="s">
        <v>280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204</v>
      </c>
      <c r="AU371" s="243" t="s">
        <v>84</v>
      </c>
      <c r="AV371" s="13" t="s">
        <v>78</v>
      </c>
      <c r="AW371" s="13" t="s">
        <v>33</v>
      </c>
      <c r="AX371" s="13" t="s">
        <v>71</v>
      </c>
      <c r="AY371" s="243" t="s">
        <v>192</v>
      </c>
    </row>
    <row r="372" s="14" customFormat="1">
      <c r="A372" s="14"/>
      <c r="B372" s="244"/>
      <c r="C372" s="245"/>
      <c r="D372" s="235" t="s">
        <v>204</v>
      </c>
      <c r="E372" s="246" t="s">
        <v>19</v>
      </c>
      <c r="F372" s="247" t="s">
        <v>327</v>
      </c>
      <c r="G372" s="245"/>
      <c r="H372" s="248">
        <v>14.776999999999999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204</v>
      </c>
      <c r="AU372" s="254" t="s">
        <v>84</v>
      </c>
      <c r="AV372" s="14" t="s">
        <v>84</v>
      </c>
      <c r="AW372" s="14" t="s">
        <v>33</v>
      </c>
      <c r="AX372" s="14" t="s">
        <v>71</v>
      </c>
      <c r="AY372" s="254" t="s">
        <v>192</v>
      </c>
    </row>
    <row r="373" s="14" customFormat="1">
      <c r="A373" s="14"/>
      <c r="B373" s="244"/>
      <c r="C373" s="245"/>
      <c r="D373" s="235" t="s">
        <v>204</v>
      </c>
      <c r="E373" s="246" t="s">
        <v>19</v>
      </c>
      <c r="F373" s="247" t="s">
        <v>1369</v>
      </c>
      <c r="G373" s="245"/>
      <c r="H373" s="248">
        <v>-4.3339999999999996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204</v>
      </c>
      <c r="AU373" s="254" t="s">
        <v>84</v>
      </c>
      <c r="AV373" s="14" t="s">
        <v>84</v>
      </c>
      <c r="AW373" s="14" t="s">
        <v>33</v>
      </c>
      <c r="AX373" s="14" t="s">
        <v>71</v>
      </c>
      <c r="AY373" s="254" t="s">
        <v>192</v>
      </c>
    </row>
    <row r="374" s="14" customFormat="1">
      <c r="A374" s="14"/>
      <c r="B374" s="244"/>
      <c r="C374" s="245"/>
      <c r="D374" s="235" t="s">
        <v>204</v>
      </c>
      <c r="E374" s="246" t="s">
        <v>19</v>
      </c>
      <c r="F374" s="247" t="s">
        <v>1370</v>
      </c>
      <c r="G374" s="245"/>
      <c r="H374" s="248">
        <v>15.877000000000001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204</v>
      </c>
      <c r="AU374" s="254" t="s">
        <v>84</v>
      </c>
      <c r="AV374" s="14" t="s">
        <v>84</v>
      </c>
      <c r="AW374" s="14" t="s">
        <v>33</v>
      </c>
      <c r="AX374" s="14" t="s">
        <v>71</v>
      </c>
      <c r="AY374" s="254" t="s">
        <v>192</v>
      </c>
    </row>
    <row r="375" s="14" customFormat="1">
      <c r="A375" s="14"/>
      <c r="B375" s="244"/>
      <c r="C375" s="245"/>
      <c r="D375" s="235" t="s">
        <v>204</v>
      </c>
      <c r="E375" s="246" t="s">
        <v>19</v>
      </c>
      <c r="F375" s="247" t="s">
        <v>1371</v>
      </c>
      <c r="G375" s="245"/>
      <c r="H375" s="248">
        <v>0.63600000000000001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204</v>
      </c>
      <c r="AU375" s="254" t="s">
        <v>84</v>
      </c>
      <c r="AV375" s="14" t="s">
        <v>84</v>
      </c>
      <c r="AW375" s="14" t="s">
        <v>33</v>
      </c>
      <c r="AX375" s="14" t="s">
        <v>71</v>
      </c>
      <c r="AY375" s="254" t="s">
        <v>192</v>
      </c>
    </row>
    <row r="376" s="14" customFormat="1">
      <c r="A376" s="14"/>
      <c r="B376" s="244"/>
      <c r="C376" s="245"/>
      <c r="D376" s="235" t="s">
        <v>204</v>
      </c>
      <c r="E376" s="246" t="s">
        <v>19</v>
      </c>
      <c r="F376" s="247" t="s">
        <v>1372</v>
      </c>
      <c r="G376" s="245"/>
      <c r="H376" s="248">
        <v>-3.9399999999999999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204</v>
      </c>
      <c r="AU376" s="254" t="s">
        <v>84</v>
      </c>
      <c r="AV376" s="14" t="s">
        <v>84</v>
      </c>
      <c r="AW376" s="14" t="s">
        <v>33</v>
      </c>
      <c r="AX376" s="14" t="s">
        <v>71</v>
      </c>
      <c r="AY376" s="254" t="s">
        <v>192</v>
      </c>
    </row>
    <row r="377" s="13" customFormat="1">
      <c r="A377" s="13"/>
      <c r="B377" s="233"/>
      <c r="C377" s="234"/>
      <c r="D377" s="235" t="s">
        <v>204</v>
      </c>
      <c r="E377" s="236" t="s">
        <v>19</v>
      </c>
      <c r="F377" s="237" t="s">
        <v>282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204</v>
      </c>
      <c r="AU377" s="243" t="s">
        <v>84</v>
      </c>
      <c r="AV377" s="13" t="s">
        <v>78</v>
      </c>
      <c r="AW377" s="13" t="s">
        <v>33</v>
      </c>
      <c r="AX377" s="13" t="s">
        <v>71</v>
      </c>
      <c r="AY377" s="243" t="s">
        <v>192</v>
      </c>
    </row>
    <row r="378" s="14" customFormat="1">
      <c r="A378" s="14"/>
      <c r="B378" s="244"/>
      <c r="C378" s="245"/>
      <c r="D378" s="235" t="s">
        <v>204</v>
      </c>
      <c r="E378" s="246" t="s">
        <v>19</v>
      </c>
      <c r="F378" s="247" t="s">
        <v>329</v>
      </c>
      <c r="G378" s="245"/>
      <c r="H378" s="248">
        <v>33.143000000000001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204</v>
      </c>
      <c r="AU378" s="254" t="s">
        <v>84</v>
      </c>
      <c r="AV378" s="14" t="s">
        <v>84</v>
      </c>
      <c r="AW378" s="14" t="s">
        <v>33</v>
      </c>
      <c r="AX378" s="14" t="s">
        <v>71</v>
      </c>
      <c r="AY378" s="254" t="s">
        <v>192</v>
      </c>
    </row>
    <row r="379" s="14" customFormat="1">
      <c r="A379" s="14"/>
      <c r="B379" s="244"/>
      <c r="C379" s="245"/>
      <c r="D379" s="235" t="s">
        <v>204</v>
      </c>
      <c r="E379" s="246" t="s">
        <v>19</v>
      </c>
      <c r="F379" s="247" t="s">
        <v>330</v>
      </c>
      <c r="G379" s="245"/>
      <c r="H379" s="248">
        <v>1.4179999999999999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204</v>
      </c>
      <c r="AU379" s="254" t="s">
        <v>84</v>
      </c>
      <c r="AV379" s="14" t="s">
        <v>84</v>
      </c>
      <c r="AW379" s="14" t="s">
        <v>33</v>
      </c>
      <c r="AX379" s="14" t="s">
        <v>71</v>
      </c>
      <c r="AY379" s="254" t="s">
        <v>192</v>
      </c>
    </row>
    <row r="380" s="14" customFormat="1">
      <c r="A380" s="14"/>
      <c r="B380" s="244"/>
      <c r="C380" s="245"/>
      <c r="D380" s="235" t="s">
        <v>204</v>
      </c>
      <c r="E380" s="246" t="s">
        <v>19</v>
      </c>
      <c r="F380" s="247" t="s">
        <v>1373</v>
      </c>
      <c r="G380" s="245"/>
      <c r="H380" s="248">
        <v>-7.2320000000000002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204</v>
      </c>
      <c r="AU380" s="254" t="s">
        <v>84</v>
      </c>
      <c r="AV380" s="14" t="s">
        <v>84</v>
      </c>
      <c r="AW380" s="14" t="s">
        <v>33</v>
      </c>
      <c r="AX380" s="14" t="s">
        <v>71</v>
      </c>
      <c r="AY380" s="254" t="s">
        <v>192</v>
      </c>
    </row>
    <row r="381" s="14" customFormat="1">
      <c r="A381" s="14"/>
      <c r="B381" s="244"/>
      <c r="C381" s="245"/>
      <c r="D381" s="235" t="s">
        <v>204</v>
      </c>
      <c r="E381" s="246" t="s">
        <v>19</v>
      </c>
      <c r="F381" s="247" t="s">
        <v>332</v>
      </c>
      <c r="G381" s="245"/>
      <c r="H381" s="248">
        <v>-2.0249999999999999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204</v>
      </c>
      <c r="AU381" s="254" t="s">
        <v>84</v>
      </c>
      <c r="AV381" s="14" t="s">
        <v>84</v>
      </c>
      <c r="AW381" s="14" t="s">
        <v>33</v>
      </c>
      <c r="AX381" s="14" t="s">
        <v>71</v>
      </c>
      <c r="AY381" s="254" t="s">
        <v>192</v>
      </c>
    </row>
    <row r="382" s="13" customFormat="1">
      <c r="A382" s="13"/>
      <c r="B382" s="233"/>
      <c r="C382" s="234"/>
      <c r="D382" s="235" t="s">
        <v>204</v>
      </c>
      <c r="E382" s="236" t="s">
        <v>19</v>
      </c>
      <c r="F382" s="237" t="s">
        <v>1365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204</v>
      </c>
      <c r="AU382" s="243" t="s">
        <v>84</v>
      </c>
      <c r="AV382" s="13" t="s">
        <v>78</v>
      </c>
      <c r="AW382" s="13" t="s">
        <v>33</v>
      </c>
      <c r="AX382" s="13" t="s">
        <v>71</v>
      </c>
      <c r="AY382" s="243" t="s">
        <v>192</v>
      </c>
    </row>
    <row r="383" s="14" customFormat="1">
      <c r="A383" s="14"/>
      <c r="B383" s="244"/>
      <c r="C383" s="245"/>
      <c r="D383" s="235" t="s">
        <v>204</v>
      </c>
      <c r="E383" s="246" t="s">
        <v>19</v>
      </c>
      <c r="F383" s="247" t="s">
        <v>1374</v>
      </c>
      <c r="G383" s="245"/>
      <c r="H383" s="248">
        <v>42.811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204</v>
      </c>
      <c r="AU383" s="254" t="s">
        <v>84</v>
      </c>
      <c r="AV383" s="14" t="s">
        <v>84</v>
      </c>
      <c r="AW383" s="14" t="s">
        <v>33</v>
      </c>
      <c r="AX383" s="14" t="s">
        <v>71</v>
      </c>
      <c r="AY383" s="254" t="s">
        <v>192</v>
      </c>
    </row>
    <row r="384" s="14" customFormat="1">
      <c r="A384" s="14"/>
      <c r="B384" s="244"/>
      <c r="C384" s="245"/>
      <c r="D384" s="235" t="s">
        <v>204</v>
      </c>
      <c r="E384" s="246" t="s">
        <v>19</v>
      </c>
      <c r="F384" s="247" t="s">
        <v>1375</v>
      </c>
      <c r="G384" s="245"/>
      <c r="H384" s="248">
        <v>1.0600000000000001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204</v>
      </c>
      <c r="AU384" s="254" t="s">
        <v>84</v>
      </c>
      <c r="AV384" s="14" t="s">
        <v>84</v>
      </c>
      <c r="AW384" s="14" t="s">
        <v>33</v>
      </c>
      <c r="AX384" s="14" t="s">
        <v>71</v>
      </c>
      <c r="AY384" s="254" t="s">
        <v>192</v>
      </c>
    </row>
    <row r="385" s="14" customFormat="1">
      <c r="A385" s="14"/>
      <c r="B385" s="244"/>
      <c r="C385" s="245"/>
      <c r="D385" s="235" t="s">
        <v>204</v>
      </c>
      <c r="E385" s="246" t="s">
        <v>19</v>
      </c>
      <c r="F385" s="247" t="s">
        <v>1376</v>
      </c>
      <c r="G385" s="245"/>
      <c r="H385" s="248">
        <v>-6.5119999999999996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204</v>
      </c>
      <c r="AU385" s="254" t="s">
        <v>84</v>
      </c>
      <c r="AV385" s="14" t="s">
        <v>84</v>
      </c>
      <c r="AW385" s="14" t="s">
        <v>33</v>
      </c>
      <c r="AX385" s="14" t="s">
        <v>71</v>
      </c>
      <c r="AY385" s="254" t="s">
        <v>192</v>
      </c>
    </row>
    <row r="386" s="13" customFormat="1">
      <c r="A386" s="13"/>
      <c r="B386" s="233"/>
      <c r="C386" s="234"/>
      <c r="D386" s="235" t="s">
        <v>204</v>
      </c>
      <c r="E386" s="236" t="s">
        <v>19</v>
      </c>
      <c r="F386" s="237" t="s">
        <v>1367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204</v>
      </c>
      <c r="AU386" s="243" t="s">
        <v>84</v>
      </c>
      <c r="AV386" s="13" t="s">
        <v>78</v>
      </c>
      <c r="AW386" s="13" t="s">
        <v>33</v>
      </c>
      <c r="AX386" s="13" t="s">
        <v>71</v>
      </c>
      <c r="AY386" s="243" t="s">
        <v>192</v>
      </c>
    </row>
    <row r="387" s="14" customFormat="1">
      <c r="A387" s="14"/>
      <c r="B387" s="244"/>
      <c r="C387" s="245"/>
      <c r="D387" s="235" t="s">
        <v>204</v>
      </c>
      <c r="E387" s="246" t="s">
        <v>19</v>
      </c>
      <c r="F387" s="247" t="s">
        <v>1377</v>
      </c>
      <c r="G387" s="245"/>
      <c r="H387" s="248">
        <v>15.772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204</v>
      </c>
      <c r="AU387" s="254" t="s">
        <v>84</v>
      </c>
      <c r="AV387" s="14" t="s">
        <v>84</v>
      </c>
      <c r="AW387" s="14" t="s">
        <v>33</v>
      </c>
      <c r="AX387" s="14" t="s">
        <v>71</v>
      </c>
      <c r="AY387" s="254" t="s">
        <v>192</v>
      </c>
    </row>
    <row r="388" s="14" customFormat="1">
      <c r="A388" s="14"/>
      <c r="B388" s="244"/>
      <c r="C388" s="245"/>
      <c r="D388" s="235" t="s">
        <v>204</v>
      </c>
      <c r="E388" s="246" t="s">
        <v>19</v>
      </c>
      <c r="F388" s="247" t="s">
        <v>290</v>
      </c>
      <c r="G388" s="245"/>
      <c r="H388" s="248">
        <v>-1.1819999999999999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204</v>
      </c>
      <c r="AU388" s="254" t="s">
        <v>84</v>
      </c>
      <c r="AV388" s="14" t="s">
        <v>84</v>
      </c>
      <c r="AW388" s="14" t="s">
        <v>33</v>
      </c>
      <c r="AX388" s="14" t="s">
        <v>71</v>
      </c>
      <c r="AY388" s="254" t="s">
        <v>192</v>
      </c>
    </row>
    <row r="389" s="15" customFormat="1">
      <c r="A389" s="15"/>
      <c r="B389" s="255"/>
      <c r="C389" s="256"/>
      <c r="D389" s="235" t="s">
        <v>204</v>
      </c>
      <c r="E389" s="257" t="s">
        <v>19</v>
      </c>
      <c r="F389" s="258" t="s">
        <v>210</v>
      </c>
      <c r="G389" s="256"/>
      <c r="H389" s="259">
        <v>100.26900000000001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204</v>
      </c>
      <c r="AU389" s="265" t="s">
        <v>84</v>
      </c>
      <c r="AV389" s="15" t="s">
        <v>200</v>
      </c>
      <c r="AW389" s="15" t="s">
        <v>33</v>
      </c>
      <c r="AX389" s="15" t="s">
        <v>78</v>
      </c>
      <c r="AY389" s="265" t="s">
        <v>192</v>
      </c>
    </row>
    <row r="390" s="12" customFormat="1" ht="22.8" customHeight="1">
      <c r="A390" s="12"/>
      <c r="B390" s="199"/>
      <c r="C390" s="200"/>
      <c r="D390" s="201" t="s">
        <v>70</v>
      </c>
      <c r="E390" s="213" t="s">
        <v>389</v>
      </c>
      <c r="F390" s="213" t="s">
        <v>390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SUM(P391:P400)</f>
        <v>0</v>
      </c>
      <c r="Q390" s="207"/>
      <c r="R390" s="208">
        <f>SUM(R391:R400)</f>
        <v>0</v>
      </c>
      <c r="S390" s="207"/>
      <c r="T390" s="209">
        <f>SUM(T391:T400)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78</v>
      </c>
      <c r="AT390" s="211" t="s">
        <v>70</v>
      </c>
      <c r="AU390" s="211" t="s">
        <v>78</v>
      </c>
      <c r="AY390" s="210" t="s">
        <v>192</v>
      </c>
      <c r="BK390" s="212">
        <f>SUM(BK391:BK400)</f>
        <v>0</v>
      </c>
    </row>
    <row r="391" s="2" customFormat="1" ht="24.15" customHeight="1">
      <c r="A391" s="41"/>
      <c r="B391" s="42"/>
      <c r="C391" s="215" t="s">
        <v>391</v>
      </c>
      <c r="D391" s="215" t="s">
        <v>195</v>
      </c>
      <c r="E391" s="216" t="s">
        <v>392</v>
      </c>
      <c r="F391" s="217" t="s">
        <v>393</v>
      </c>
      <c r="G391" s="218" t="s">
        <v>226</v>
      </c>
      <c r="H391" s="219">
        <v>2.2650000000000001</v>
      </c>
      <c r="I391" s="220"/>
      <c r="J391" s="221">
        <f>ROUND(I391*H391,2)</f>
        <v>0</v>
      </c>
      <c r="K391" s="217" t="s">
        <v>199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200</v>
      </c>
      <c r="AT391" s="226" t="s">
        <v>195</v>
      </c>
      <c r="AU391" s="226" t="s">
        <v>84</v>
      </c>
      <c r="AY391" s="20" t="s">
        <v>192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84</v>
      </c>
      <c r="BK391" s="227">
        <f>ROUND(I391*H391,2)</f>
        <v>0</v>
      </c>
      <c r="BL391" s="20" t="s">
        <v>200</v>
      </c>
      <c r="BM391" s="226" t="s">
        <v>394</v>
      </c>
    </row>
    <row r="392" s="2" customFormat="1">
      <c r="A392" s="41"/>
      <c r="B392" s="42"/>
      <c r="C392" s="43"/>
      <c r="D392" s="228" t="s">
        <v>202</v>
      </c>
      <c r="E392" s="43"/>
      <c r="F392" s="229" t="s">
        <v>395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202</v>
      </c>
      <c r="AU392" s="20" t="s">
        <v>84</v>
      </c>
    </row>
    <row r="393" s="2" customFormat="1" ht="21.75" customHeight="1">
      <c r="A393" s="41"/>
      <c r="B393" s="42"/>
      <c r="C393" s="215" t="s">
        <v>396</v>
      </c>
      <c r="D393" s="215" t="s">
        <v>195</v>
      </c>
      <c r="E393" s="216" t="s">
        <v>397</v>
      </c>
      <c r="F393" s="217" t="s">
        <v>398</v>
      </c>
      <c r="G393" s="218" t="s">
        <v>226</v>
      </c>
      <c r="H393" s="219">
        <v>2.2650000000000001</v>
      </c>
      <c r="I393" s="220"/>
      <c r="J393" s="221">
        <f>ROUND(I393*H393,2)</f>
        <v>0</v>
      </c>
      <c r="K393" s="217" t="s">
        <v>199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200</v>
      </c>
      <c r="AT393" s="226" t="s">
        <v>195</v>
      </c>
      <c r="AU393" s="226" t="s">
        <v>84</v>
      </c>
      <c r="AY393" s="20" t="s">
        <v>192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84</v>
      </c>
      <c r="BK393" s="227">
        <f>ROUND(I393*H393,2)</f>
        <v>0</v>
      </c>
      <c r="BL393" s="20" t="s">
        <v>200</v>
      </c>
      <c r="BM393" s="226" t="s">
        <v>399</v>
      </c>
    </row>
    <row r="394" s="2" customFormat="1">
      <c r="A394" s="41"/>
      <c r="B394" s="42"/>
      <c r="C394" s="43"/>
      <c r="D394" s="228" t="s">
        <v>202</v>
      </c>
      <c r="E394" s="43"/>
      <c r="F394" s="229" t="s">
        <v>400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202</v>
      </c>
      <c r="AU394" s="20" t="s">
        <v>84</v>
      </c>
    </row>
    <row r="395" s="2" customFormat="1" ht="24.15" customHeight="1">
      <c r="A395" s="41"/>
      <c r="B395" s="42"/>
      <c r="C395" s="215" t="s">
        <v>401</v>
      </c>
      <c r="D395" s="215" t="s">
        <v>195</v>
      </c>
      <c r="E395" s="216" t="s">
        <v>402</v>
      </c>
      <c r="F395" s="217" t="s">
        <v>403</v>
      </c>
      <c r="G395" s="218" t="s">
        <v>226</v>
      </c>
      <c r="H395" s="219">
        <v>9.0600000000000005</v>
      </c>
      <c r="I395" s="220"/>
      <c r="J395" s="221">
        <f>ROUND(I395*H395,2)</f>
        <v>0</v>
      </c>
      <c r="K395" s="217" t="s">
        <v>199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200</v>
      </c>
      <c r="AT395" s="226" t="s">
        <v>195</v>
      </c>
      <c r="AU395" s="226" t="s">
        <v>84</v>
      </c>
      <c r="AY395" s="20" t="s">
        <v>192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84</v>
      </c>
      <c r="BK395" s="227">
        <f>ROUND(I395*H395,2)</f>
        <v>0</v>
      </c>
      <c r="BL395" s="20" t="s">
        <v>200</v>
      </c>
      <c r="BM395" s="226" t="s">
        <v>404</v>
      </c>
    </row>
    <row r="396" s="2" customFormat="1">
      <c r="A396" s="41"/>
      <c r="B396" s="42"/>
      <c r="C396" s="43"/>
      <c r="D396" s="228" t="s">
        <v>202</v>
      </c>
      <c r="E396" s="43"/>
      <c r="F396" s="229" t="s">
        <v>405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202</v>
      </c>
      <c r="AU396" s="20" t="s">
        <v>84</v>
      </c>
    </row>
    <row r="397" s="14" customFormat="1">
      <c r="A397" s="14"/>
      <c r="B397" s="244"/>
      <c r="C397" s="245"/>
      <c r="D397" s="235" t="s">
        <v>204</v>
      </c>
      <c r="E397" s="246" t="s">
        <v>19</v>
      </c>
      <c r="F397" s="247" t="s">
        <v>1379</v>
      </c>
      <c r="G397" s="245"/>
      <c r="H397" s="248">
        <v>9.0600000000000005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204</v>
      </c>
      <c r="AU397" s="254" t="s">
        <v>84</v>
      </c>
      <c r="AV397" s="14" t="s">
        <v>84</v>
      </c>
      <c r="AW397" s="14" t="s">
        <v>33</v>
      </c>
      <c r="AX397" s="14" t="s">
        <v>71</v>
      </c>
      <c r="AY397" s="254" t="s">
        <v>192</v>
      </c>
    </row>
    <row r="398" s="15" customFormat="1">
      <c r="A398" s="15"/>
      <c r="B398" s="255"/>
      <c r="C398" s="256"/>
      <c r="D398" s="235" t="s">
        <v>204</v>
      </c>
      <c r="E398" s="257" t="s">
        <v>19</v>
      </c>
      <c r="F398" s="258" t="s">
        <v>210</v>
      </c>
      <c r="G398" s="256"/>
      <c r="H398" s="259">
        <v>9.0600000000000005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204</v>
      </c>
      <c r="AU398" s="265" t="s">
        <v>84</v>
      </c>
      <c r="AV398" s="15" t="s">
        <v>200</v>
      </c>
      <c r="AW398" s="15" t="s">
        <v>33</v>
      </c>
      <c r="AX398" s="15" t="s">
        <v>78</v>
      </c>
      <c r="AY398" s="265" t="s">
        <v>192</v>
      </c>
    </row>
    <row r="399" s="2" customFormat="1" ht="24.15" customHeight="1">
      <c r="A399" s="41"/>
      <c r="B399" s="42"/>
      <c r="C399" s="215" t="s">
        <v>407</v>
      </c>
      <c r="D399" s="215" t="s">
        <v>195</v>
      </c>
      <c r="E399" s="216" t="s">
        <v>408</v>
      </c>
      <c r="F399" s="217" t="s">
        <v>409</v>
      </c>
      <c r="G399" s="218" t="s">
        <v>226</v>
      </c>
      <c r="H399" s="219">
        <v>2.2650000000000001</v>
      </c>
      <c r="I399" s="220"/>
      <c r="J399" s="221">
        <f>ROUND(I399*H399,2)</f>
        <v>0</v>
      </c>
      <c r="K399" s="217" t="s">
        <v>199</v>
      </c>
      <c r="L399" s="47"/>
      <c r="M399" s="222" t="s">
        <v>19</v>
      </c>
      <c r="N399" s="223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200</v>
      </c>
      <c r="AT399" s="226" t="s">
        <v>195</v>
      </c>
      <c r="AU399" s="226" t="s">
        <v>84</v>
      </c>
      <c r="AY399" s="20" t="s">
        <v>192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84</v>
      </c>
      <c r="BK399" s="227">
        <f>ROUND(I399*H399,2)</f>
        <v>0</v>
      </c>
      <c r="BL399" s="20" t="s">
        <v>200</v>
      </c>
      <c r="BM399" s="226" t="s">
        <v>410</v>
      </c>
    </row>
    <row r="400" s="2" customFormat="1">
      <c r="A400" s="41"/>
      <c r="B400" s="42"/>
      <c r="C400" s="43"/>
      <c r="D400" s="228" t="s">
        <v>202</v>
      </c>
      <c r="E400" s="43"/>
      <c r="F400" s="229" t="s">
        <v>411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202</v>
      </c>
      <c r="AU400" s="20" t="s">
        <v>84</v>
      </c>
    </row>
    <row r="401" s="12" customFormat="1" ht="22.8" customHeight="1">
      <c r="A401" s="12"/>
      <c r="B401" s="199"/>
      <c r="C401" s="200"/>
      <c r="D401" s="201" t="s">
        <v>70</v>
      </c>
      <c r="E401" s="213" t="s">
        <v>412</v>
      </c>
      <c r="F401" s="213" t="s">
        <v>413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SUM(P402:P403)</f>
        <v>0</v>
      </c>
      <c r="Q401" s="207"/>
      <c r="R401" s="208">
        <f>SUM(R402:R403)</f>
        <v>0</v>
      </c>
      <c r="S401" s="207"/>
      <c r="T401" s="209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78</v>
      </c>
      <c r="AT401" s="211" t="s">
        <v>70</v>
      </c>
      <c r="AU401" s="211" t="s">
        <v>78</v>
      </c>
      <c r="AY401" s="210" t="s">
        <v>192</v>
      </c>
      <c r="BK401" s="212">
        <f>SUM(BK402:BK403)</f>
        <v>0</v>
      </c>
    </row>
    <row r="402" s="2" customFormat="1" ht="33" customHeight="1">
      <c r="A402" s="41"/>
      <c r="B402" s="42"/>
      <c r="C402" s="215" t="s">
        <v>414</v>
      </c>
      <c r="D402" s="215" t="s">
        <v>195</v>
      </c>
      <c r="E402" s="216" t="s">
        <v>415</v>
      </c>
      <c r="F402" s="217" t="s">
        <v>416</v>
      </c>
      <c r="G402" s="218" t="s">
        <v>226</v>
      </c>
      <c r="H402" s="219">
        <v>3.4550000000000001</v>
      </c>
      <c r="I402" s="220"/>
      <c r="J402" s="221">
        <f>ROUND(I402*H402,2)</f>
        <v>0</v>
      </c>
      <c r="K402" s="217" t="s">
        <v>199</v>
      </c>
      <c r="L402" s="47"/>
      <c r="M402" s="222" t="s">
        <v>19</v>
      </c>
      <c r="N402" s="223" t="s">
        <v>43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200</v>
      </c>
      <c r="AT402" s="226" t="s">
        <v>195</v>
      </c>
      <c r="AU402" s="226" t="s">
        <v>84</v>
      </c>
      <c r="AY402" s="20" t="s">
        <v>192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84</v>
      </c>
      <c r="BK402" s="227">
        <f>ROUND(I402*H402,2)</f>
        <v>0</v>
      </c>
      <c r="BL402" s="20" t="s">
        <v>200</v>
      </c>
      <c r="BM402" s="226" t="s">
        <v>417</v>
      </c>
    </row>
    <row r="403" s="2" customFormat="1">
      <c r="A403" s="41"/>
      <c r="B403" s="42"/>
      <c r="C403" s="43"/>
      <c r="D403" s="228" t="s">
        <v>202</v>
      </c>
      <c r="E403" s="43"/>
      <c r="F403" s="229" t="s">
        <v>418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202</v>
      </c>
      <c r="AU403" s="20" t="s">
        <v>84</v>
      </c>
    </row>
    <row r="404" s="12" customFormat="1" ht="25.92" customHeight="1">
      <c r="A404" s="12"/>
      <c r="B404" s="199"/>
      <c r="C404" s="200"/>
      <c r="D404" s="201" t="s">
        <v>70</v>
      </c>
      <c r="E404" s="202" t="s">
        <v>419</v>
      </c>
      <c r="F404" s="202" t="s">
        <v>420</v>
      </c>
      <c r="G404" s="200"/>
      <c r="H404" s="200"/>
      <c r="I404" s="203"/>
      <c r="J404" s="204">
        <f>BK404</f>
        <v>0</v>
      </c>
      <c r="K404" s="200"/>
      <c r="L404" s="205"/>
      <c r="M404" s="206"/>
      <c r="N404" s="207"/>
      <c r="O404" s="207"/>
      <c r="P404" s="208">
        <f>P405+P417+P426+P596+P694+P862+P975+P994</f>
        <v>0</v>
      </c>
      <c r="Q404" s="207"/>
      <c r="R404" s="208">
        <f>R405+R417+R426+R596+R694+R862+R975+R994</f>
        <v>1.4029807500000002</v>
      </c>
      <c r="S404" s="207"/>
      <c r="T404" s="209">
        <f>T405+T417+T426+T596+T694+T862+T975+T994</f>
        <v>0.84747589999999995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0" t="s">
        <v>84</v>
      </c>
      <c r="AT404" s="211" t="s">
        <v>70</v>
      </c>
      <c r="AU404" s="211" t="s">
        <v>71</v>
      </c>
      <c r="AY404" s="210" t="s">
        <v>192</v>
      </c>
      <c r="BK404" s="212">
        <f>BK405+BK417+BK426+BK596+BK694+BK862+BK975+BK994</f>
        <v>0</v>
      </c>
    </row>
    <row r="405" s="12" customFormat="1" ht="22.8" customHeight="1">
      <c r="A405" s="12"/>
      <c r="B405" s="199"/>
      <c r="C405" s="200"/>
      <c r="D405" s="201" t="s">
        <v>70</v>
      </c>
      <c r="E405" s="213" t="s">
        <v>421</v>
      </c>
      <c r="F405" s="213" t="s">
        <v>422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SUM(P406:P416)</f>
        <v>0</v>
      </c>
      <c r="Q405" s="207"/>
      <c r="R405" s="208">
        <f>SUM(R406:R416)</f>
        <v>0.0104</v>
      </c>
      <c r="S405" s="207"/>
      <c r="T405" s="209">
        <f>SUM(T406:T416)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84</v>
      </c>
      <c r="AT405" s="211" t="s">
        <v>70</v>
      </c>
      <c r="AU405" s="211" t="s">
        <v>78</v>
      </c>
      <c r="AY405" s="210" t="s">
        <v>192</v>
      </c>
      <c r="BK405" s="212">
        <f>SUM(BK406:BK416)</f>
        <v>0</v>
      </c>
    </row>
    <row r="406" s="2" customFormat="1" ht="16.5" customHeight="1">
      <c r="A406" s="41"/>
      <c r="B406" s="42"/>
      <c r="C406" s="215" t="s">
        <v>423</v>
      </c>
      <c r="D406" s="215" t="s">
        <v>195</v>
      </c>
      <c r="E406" s="216" t="s">
        <v>424</v>
      </c>
      <c r="F406" s="217" t="s">
        <v>425</v>
      </c>
      <c r="G406" s="218" t="s">
        <v>198</v>
      </c>
      <c r="H406" s="219">
        <v>1</v>
      </c>
      <c r="I406" s="220"/>
      <c r="J406" s="221">
        <f>ROUND(I406*H406,2)</f>
        <v>0</v>
      </c>
      <c r="K406" s="217" t="s">
        <v>199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321</v>
      </c>
      <c r="AT406" s="226" t="s">
        <v>195</v>
      </c>
      <c r="AU406" s="226" t="s">
        <v>84</v>
      </c>
      <c r="AY406" s="20" t="s">
        <v>192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84</v>
      </c>
      <c r="BK406" s="227">
        <f>ROUND(I406*H406,2)</f>
        <v>0</v>
      </c>
      <c r="BL406" s="20" t="s">
        <v>321</v>
      </c>
      <c r="BM406" s="226" t="s">
        <v>426</v>
      </c>
    </row>
    <row r="407" s="2" customFormat="1">
      <c r="A407" s="41"/>
      <c r="B407" s="42"/>
      <c r="C407" s="43"/>
      <c r="D407" s="228" t="s">
        <v>202</v>
      </c>
      <c r="E407" s="43"/>
      <c r="F407" s="229" t="s">
        <v>427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202</v>
      </c>
      <c r="AU407" s="20" t="s">
        <v>84</v>
      </c>
    </row>
    <row r="408" s="13" customFormat="1">
      <c r="A408" s="13"/>
      <c r="B408" s="233"/>
      <c r="C408" s="234"/>
      <c r="D408" s="235" t="s">
        <v>204</v>
      </c>
      <c r="E408" s="236" t="s">
        <v>19</v>
      </c>
      <c r="F408" s="237" t="s">
        <v>205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204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192</v>
      </c>
    </row>
    <row r="409" s="14" customFormat="1">
      <c r="A409" s="14"/>
      <c r="B409" s="244"/>
      <c r="C409" s="245"/>
      <c r="D409" s="235" t="s">
        <v>204</v>
      </c>
      <c r="E409" s="246" t="s">
        <v>19</v>
      </c>
      <c r="F409" s="247" t="s">
        <v>78</v>
      </c>
      <c r="G409" s="245"/>
      <c r="H409" s="248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204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192</v>
      </c>
    </row>
    <row r="410" s="15" customFormat="1">
      <c r="A410" s="15"/>
      <c r="B410" s="255"/>
      <c r="C410" s="256"/>
      <c r="D410" s="235" t="s">
        <v>204</v>
      </c>
      <c r="E410" s="257" t="s">
        <v>19</v>
      </c>
      <c r="F410" s="258" t="s">
        <v>210</v>
      </c>
      <c r="G410" s="256"/>
      <c r="H410" s="259">
        <v>1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5" t="s">
        <v>204</v>
      </c>
      <c r="AU410" s="265" t="s">
        <v>84</v>
      </c>
      <c r="AV410" s="15" t="s">
        <v>200</v>
      </c>
      <c r="AW410" s="15" t="s">
        <v>33</v>
      </c>
      <c r="AX410" s="15" t="s">
        <v>78</v>
      </c>
      <c r="AY410" s="265" t="s">
        <v>192</v>
      </c>
    </row>
    <row r="411" s="2" customFormat="1" ht="16.5" customHeight="1">
      <c r="A411" s="41"/>
      <c r="B411" s="42"/>
      <c r="C411" s="266" t="s">
        <v>428</v>
      </c>
      <c r="D411" s="266" t="s">
        <v>211</v>
      </c>
      <c r="E411" s="267" t="s">
        <v>429</v>
      </c>
      <c r="F411" s="268" t="s">
        <v>430</v>
      </c>
      <c r="G411" s="269" t="s">
        <v>198</v>
      </c>
      <c r="H411" s="270">
        <v>1</v>
      </c>
      <c r="I411" s="271"/>
      <c r="J411" s="272">
        <f>ROUND(I411*H411,2)</f>
        <v>0</v>
      </c>
      <c r="K411" s="268" t="s">
        <v>199</v>
      </c>
      <c r="L411" s="273"/>
      <c r="M411" s="274" t="s">
        <v>19</v>
      </c>
      <c r="N411" s="275" t="s">
        <v>43</v>
      </c>
      <c r="O411" s="87"/>
      <c r="P411" s="224">
        <f>O411*H411</f>
        <v>0</v>
      </c>
      <c r="Q411" s="224">
        <v>0.0104</v>
      </c>
      <c r="R411" s="224">
        <f>Q411*H411</f>
        <v>0.0104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423</v>
      </c>
      <c r="AT411" s="226" t="s">
        <v>211</v>
      </c>
      <c r="AU411" s="226" t="s">
        <v>84</v>
      </c>
      <c r="AY411" s="20" t="s">
        <v>192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84</v>
      </c>
      <c r="BK411" s="227">
        <f>ROUND(I411*H411,2)</f>
        <v>0</v>
      </c>
      <c r="BL411" s="20" t="s">
        <v>321</v>
      </c>
      <c r="BM411" s="226" t="s">
        <v>431</v>
      </c>
    </row>
    <row r="412" s="13" customFormat="1">
      <c r="A412" s="13"/>
      <c r="B412" s="233"/>
      <c r="C412" s="234"/>
      <c r="D412" s="235" t="s">
        <v>204</v>
      </c>
      <c r="E412" s="236" t="s">
        <v>19</v>
      </c>
      <c r="F412" s="237" t="s">
        <v>205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204</v>
      </c>
      <c r="AU412" s="243" t="s">
        <v>84</v>
      </c>
      <c r="AV412" s="13" t="s">
        <v>78</v>
      </c>
      <c r="AW412" s="13" t="s">
        <v>33</v>
      </c>
      <c r="AX412" s="13" t="s">
        <v>71</v>
      </c>
      <c r="AY412" s="243" t="s">
        <v>192</v>
      </c>
    </row>
    <row r="413" s="14" customFormat="1">
      <c r="A413" s="14"/>
      <c r="B413" s="244"/>
      <c r="C413" s="245"/>
      <c r="D413" s="235" t="s">
        <v>204</v>
      </c>
      <c r="E413" s="246" t="s">
        <v>19</v>
      </c>
      <c r="F413" s="247" t="s">
        <v>78</v>
      </c>
      <c r="G413" s="245"/>
      <c r="H413" s="248">
        <v>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204</v>
      </c>
      <c r="AU413" s="254" t="s">
        <v>84</v>
      </c>
      <c r="AV413" s="14" t="s">
        <v>84</v>
      </c>
      <c r="AW413" s="14" t="s">
        <v>33</v>
      </c>
      <c r="AX413" s="14" t="s">
        <v>71</v>
      </c>
      <c r="AY413" s="254" t="s">
        <v>192</v>
      </c>
    </row>
    <row r="414" s="15" customFormat="1">
      <c r="A414" s="15"/>
      <c r="B414" s="255"/>
      <c r="C414" s="256"/>
      <c r="D414" s="235" t="s">
        <v>204</v>
      </c>
      <c r="E414" s="257" t="s">
        <v>19</v>
      </c>
      <c r="F414" s="258" t="s">
        <v>210</v>
      </c>
      <c r="G414" s="256"/>
      <c r="H414" s="259">
        <v>1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5" t="s">
        <v>204</v>
      </c>
      <c r="AU414" s="265" t="s">
        <v>84</v>
      </c>
      <c r="AV414" s="15" t="s">
        <v>200</v>
      </c>
      <c r="AW414" s="15" t="s">
        <v>33</v>
      </c>
      <c r="AX414" s="15" t="s">
        <v>78</v>
      </c>
      <c r="AY414" s="265" t="s">
        <v>192</v>
      </c>
    </row>
    <row r="415" s="2" customFormat="1" ht="33" customHeight="1">
      <c r="A415" s="41"/>
      <c r="B415" s="42"/>
      <c r="C415" s="215" t="s">
        <v>432</v>
      </c>
      <c r="D415" s="215" t="s">
        <v>195</v>
      </c>
      <c r="E415" s="216" t="s">
        <v>433</v>
      </c>
      <c r="F415" s="217" t="s">
        <v>434</v>
      </c>
      <c r="G415" s="218" t="s">
        <v>226</v>
      </c>
      <c r="H415" s="219">
        <v>0.01</v>
      </c>
      <c r="I415" s="220"/>
      <c r="J415" s="221">
        <f>ROUND(I415*H415,2)</f>
        <v>0</v>
      </c>
      <c r="K415" s="217" t="s">
        <v>199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321</v>
      </c>
      <c r="AT415" s="226" t="s">
        <v>195</v>
      </c>
      <c r="AU415" s="226" t="s">
        <v>84</v>
      </c>
      <c r="AY415" s="20" t="s">
        <v>192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84</v>
      </c>
      <c r="BK415" s="227">
        <f>ROUND(I415*H415,2)</f>
        <v>0</v>
      </c>
      <c r="BL415" s="20" t="s">
        <v>321</v>
      </c>
      <c r="BM415" s="226" t="s">
        <v>435</v>
      </c>
    </row>
    <row r="416" s="2" customFormat="1">
      <c r="A416" s="41"/>
      <c r="B416" s="42"/>
      <c r="C416" s="43"/>
      <c r="D416" s="228" t="s">
        <v>202</v>
      </c>
      <c r="E416" s="43"/>
      <c r="F416" s="229" t="s">
        <v>436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202</v>
      </c>
      <c r="AU416" s="20" t="s">
        <v>84</v>
      </c>
    </row>
    <row r="417" s="12" customFormat="1" ht="22.8" customHeight="1">
      <c r="A417" s="12"/>
      <c r="B417" s="199"/>
      <c r="C417" s="200"/>
      <c r="D417" s="201" t="s">
        <v>70</v>
      </c>
      <c r="E417" s="213" t="s">
        <v>437</v>
      </c>
      <c r="F417" s="213" t="s">
        <v>438</v>
      </c>
      <c r="G417" s="200"/>
      <c r="H417" s="200"/>
      <c r="I417" s="203"/>
      <c r="J417" s="214">
        <f>BK417</f>
        <v>0</v>
      </c>
      <c r="K417" s="200"/>
      <c r="L417" s="205"/>
      <c r="M417" s="206"/>
      <c r="N417" s="207"/>
      <c r="O417" s="207"/>
      <c r="P417" s="208">
        <f>SUM(P418:P425)</f>
        <v>0</v>
      </c>
      <c r="Q417" s="207"/>
      <c r="R417" s="208">
        <f>SUM(R418:R425)</f>
        <v>0.044655750000000001</v>
      </c>
      <c r="S417" s="207"/>
      <c r="T417" s="209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84</v>
      </c>
      <c r="AT417" s="211" t="s">
        <v>70</v>
      </c>
      <c r="AU417" s="211" t="s">
        <v>78</v>
      </c>
      <c r="AY417" s="210" t="s">
        <v>192</v>
      </c>
      <c r="BK417" s="212">
        <f>SUM(BK418:BK425)</f>
        <v>0</v>
      </c>
    </row>
    <row r="418" s="2" customFormat="1" ht="21.75" customHeight="1">
      <c r="A418" s="41"/>
      <c r="B418" s="42"/>
      <c r="C418" s="215" t="s">
        <v>439</v>
      </c>
      <c r="D418" s="215" t="s">
        <v>195</v>
      </c>
      <c r="E418" s="216" t="s">
        <v>440</v>
      </c>
      <c r="F418" s="217" t="s">
        <v>441</v>
      </c>
      <c r="G418" s="218" t="s">
        <v>239</v>
      </c>
      <c r="H418" s="219">
        <v>0.44500000000000001</v>
      </c>
      <c r="I418" s="220"/>
      <c r="J418" s="221">
        <f>ROUND(I418*H418,2)</f>
        <v>0</v>
      </c>
      <c r="K418" s="217" t="s">
        <v>199</v>
      </c>
      <c r="L418" s="47"/>
      <c r="M418" s="222" t="s">
        <v>19</v>
      </c>
      <c r="N418" s="223" t="s">
        <v>43</v>
      </c>
      <c r="O418" s="87"/>
      <c r="P418" s="224">
        <f>O418*H418</f>
        <v>0</v>
      </c>
      <c r="Q418" s="224">
        <v>0.10035</v>
      </c>
      <c r="R418" s="224">
        <f>Q418*H418</f>
        <v>0.044655750000000001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321</v>
      </c>
      <c r="AT418" s="226" t="s">
        <v>195</v>
      </c>
      <c r="AU418" s="226" t="s">
        <v>84</v>
      </c>
      <c r="AY418" s="20" t="s">
        <v>192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84</v>
      </c>
      <c r="BK418" s="227">
        <f>ROUND(I418*H418,2)</f>
        <v>0</v>
      </c>
      <c r="BL418" s="20" t="s">
        <v>321</v>
      </c>
      <c r="BM418" s="226" t="s">
        <v>442</v>
      </c>
    </row>
    <row r="419" s="2" customFormat="1">
      <c r="A419" s="41"/>
      <c r="B419" s="42"/>
      <c r="C419" s="43"/>
      <c r="D419" s="228" t="s">
        <v>202</v>
      </c>
      <c r="E419" s="43"/>
      <c r="F419" s="229" t="s">
        <v>443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202</v>
      </c>
      <c r="AU419" s="20" t="s">
        <v>84</v>
      </c>
    </row>
    <row r="420" s="13" customFormat="1">
      <c r="A420" s="13"/>
      <c r="B420" s="233"/>
      <c r="C420" s="234"/>
      <c r="D420" s="235" t="s">
        <v>204</v>
      </c>
      <c r="E420" s="236" t="s">
        <v>19</v>
      </c>
      <c r="F420" s="237" t="s">
        <v>205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204</v>
      </c>
      <c r="AU420" s="243" t="s">
        <v>84</v>
      </c>
      <c r="AV420" s="13" t="s">
        <v>78</v>
      </c>
      <c r="AW420" s="13" t="s">
        <v>33</v>
      </c>
      <c r="AX420" s="13" t="s">
        <v>71</v>
      </c>
      <c r="AY420" s="243" t="s">
        <v>192</v>
      </c>
    </row>
    <row r="421" s="13" customFormat="1">
      <c r="A421" s="13"/>
      <c r="B421" s="233"/>
      <c r="C421" s="234"/>
      <c r="D421" s="235" t="s">
        <v>204</v>
      </c>
      <c r="E421" s="236" t="s">
        <v>19</v>
      </c>
      <c r="F421" s="237" t="s">
        <v>444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204</v>
      </c>
      <c r="AU421" s="243" t="s">
        <v>84</v>
      </c>
      <c r="AV421" s="13" t="s">
        <v>78</v>
      </c>
      <c r="AW421" s="13" t="s">
        <v>33</v>
      </c>
      <c r="AX421" s="13" t="s">
        <v>71</v>
      </c>
      <c r="AY421" s="243" t="s">
        <v>192</v>
      </c>
    </row>
    <row r="422" s="14" customFormat="1">
      <c r="A422" s="14"/>
      <c r="B422" s="244"/>
      <c r="C422" s="245"/>
      <c r="D422" s="235" t="s">
        <v>204</v>
      </c>
      <c r="E422" s="246" t="s">
        <v>19</v>
      </c>
      <c r="F422" s="247" t="s">
        <v>445</v>
      </c>
      <c r="G422" s="245"/>
      <c r="H422" s="248">
        <v>0.44500000000000001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204</v>
      </c>
      <c r="AU422" s="254" t="s">
        <v>84</v>
      </c>
      <c r="AV422" s="14" t="s">
        <v>84</v>
      </c>
      <c r="AW422" s="14" t="s">
        <v>33</v>
      </c>
      <c r="AX422" s="14" t="s">
        <v>71</v>
      </c>
      <c r="AY422" s="254" t="s">
        <v>192</v>
      </c>
    </row>
    <row r="423" s="15" customFormat="1">
      <c r="A423" s="15"/>
      <c r="B423" s="255"/>
      <c r="C423" s="256"/>
      <c r="D423" s="235" t="s">
        <v>204</v>
      </c>
      <c r="E423" s="257" t="s">
        <v>19</v>
      </c>
      <c r="F423" s="258" t="s">
        <v>210</v>
      </c>
      <c r="G423" s="256"/>
      <c r="H423" s="259">
        <v>0.44500000000000001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204</v>
      </c>
      <c r="AU423" s="265" t="s">
        <v>84</v>
      </c>
      <c r="AV423" s="15" t="s">
        <v>200</v>
      </c>
      <c r="AW423" s="15" t="s">
        <v>33</v>
      </c>
      <c r="AX423" s="15" t="s">
        <v>78</v>
      </c>
      <c r="AY423" s="265" t="s">
        <v>192</v>
      </c>
    </row>
    <row r="424" s="2" customFormat="1" ht="33" customHeight="1">
      <c r="A424" s="41"/>
      <c r="B424" s="42"/>
      <c r="C424" s="215" t="s">
        <v>446</v>
      </c>
      <c r="D424" s="215" t="s">
        <v>195</v>
      </c>
      <c r="E424" s="216" t="s">
        <v>447</v>
      </c>
      <c r="F424" s="217" t="s">
        <v>448</v>
      </c>
      <c r="G424" s="218" t="s">
        <v>226</v>
      </c>
      <c r="H424" s="219">
        <v>0.044999999999999998</v>
      </c>
      <c r="I424" s="220"/>
      <c r="J424" s="221">
        <f>ROUND(I424*H424,2)</f>
        <v>0</v>
      </c>
      <c r="K424" s="217" t="s">
        <v>199</v>
      </c>
      <c r="L424" s="47"/>
      <c r="M424" s="222" t="s">
        <v>19</v>
      </c>
      <c r="N424" s="223" t="s">
        <v>43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321</v>
      </c>
      <c r="AT424" s="226" t="s">
        <v>195</v>
      </c>
      <c r="AU424" s="226" t="s">
        <v>84</v>
      </c>
      <c r="AY424" s="20" t="s">
        <v>192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84</v>
      </c>
      <c r="BK424" s="227">
        <f>ROUND(I424*H424,2)</f>
        <v>0</v>
      </c>
      <c r="BL424" s="20" t="s">
        <v>321</v>
      </c>
      <c r="BM424" s="226" t="s">
        <v>449</v>
      </c>
    </row>
    <row r="425" s="2" customFormat="1">
      <c r="A425" s="41"/>
      <c r="B425" s="42"/>
      <c r="C425" s="43"/>
      <c r="D425" s="228" t="s">
        <v>202</v>
      </c>
      <c r="E425" s="43"/>
      <c r="F425" s="229" t="s">
        <v>450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202</v>
      </c>
      <c r="AU425" s="20" t="s">
        <v>84</v>
      </c>
    </row>
    <row r="426" s="12" customFormat="1" ht="22.8" customHeight="1">
      <c r="A426" s="12"/>
      <c r="B426" s="199"/>
      <c r="C426" s="200"/>
      <c r="D426" s="201" t="s">
        <v>70</v>
      </c>
      <c r="E426" s="213" t="s">
        <v>451</v>
      </c>
      <c r="F426" s="213" t="s">
        <v>452</v>
      </c>
      <c r="G426" s="200"/>
      <c r="H426" s="200"/>
      <c r="I426" s="203"/>
      <c r="J426" s="214">
        <f>BK426</f>
        <v>0</v>
      </c>
      <c r="K426" s="200"/>
      <c r="L426" s="205"/>
      <c r="M426" s="206"/>
      <c r="N426" s="207"/>
      <c r="O426" s="207"/>
      <c r="P426" s="208">
        <f>SUM(P427:P595)</f>
        <v>0</v>
      </c>
      <c r="Q426" s="207"/>
      <c r="R426" s="208">
        <f>SUM(R427:R595)</f>
        <v>0.16555000000000003</v>
      </c>
      <c r="S426" s="207"/>
      <c r="T426" s="209">
        <f>SUM(T427:T595)</f>
        <v>0.74839339999999999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0" t="s">
        <v>84</v>
      </c>
      <c r="AT426" s="211" t="s">
        <v>70</v>
      </c>
      <c r="AU426" s="211" t="s">
        <v>78</v>
      </c>
      <c r="AY426" s="210" t="s">
        <v>192</v>
      </c>
      <c r="BK426" s="212">
        <f>SUM(BK427:BK595)</f>
        <v>0</v>
      </c>
    </row>
    <row r="427" s="2" customFormat="1" ht="16.5" customHeight="1">
      <c r="A427" s="41"/>
      <c r="B427" s="42"/>
      <c r="C427" s="215" t="s">
        <v>453</v>
      </c>
      <c r="D427" s="215" t="s">
        <v>195</v>
      </c>
      <c r="E427" s="216" t="s">
        <v>454</v>
      </c>
      <c r="F427" s="217" t="s">
        <v>455</v>
      </c>
      <c r="G427" s="218" t="s">
        <v>239</v>
      </c>
      <c r="H427" s="219">
        <v>21.302</v>
      </c>
      <c r="I427" s="220"/>
      <c r="J427" s="221">
        <f>ROUND(I427*H427,2)</f>
        <v>0</v>
      </c>
      <c r="K427" s="217" t="s">
        <v>199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0.01695</v>
      </c>
      <c r="T427" s="225">
        <f>S427*H427</f>
        <v>0.36106889999999997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321</v>
      </c>
      <c r="AT427" s="226" t="s">
        <v>195</v>
      </c>
      <c r="AU427" s="226" t="s">
        <v>84</v>
      </c>
      <c r="AY427" s="20" t="s">
        <v>192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84</v>
      </c>
      <c r="BK427" s="227">
        <f>ROUND(I427*H427,2)</f>
        <v>0</v>
      </c>
      <c r="BL427" s="20" t="s">
        <v>321</v>
      </c>
      <c r="BM427" s="226" t="s">
        <v>456</v>
      </c>
    </row>
    <row r="428" s="2" customFormat="1">
      <c r="A428" s="41"/>
      <c r="B428" s="42"/>
      <c r="C428" s="43"/>
      <c r="D428" s="228" t="s">
        <v>202</v>
      </c>
      <c r="E428" s="43"/>
      <c r="F428" s="229" t="s">
        <v>457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202</v>
      </c>
      <c r="AU428" s="20" t="s">
        <v>84</v>
      </c>
    </row>
    <row r="429" s="13" customFormat="1">
      <c r="A429" s="13"/>
      <c r="B429" s="233"/>
      <c r="C429" s="234"/>
      <c r="D429" s="235" t="s">
        <v>204</v>
      </c>
      <c r="E429" s="236" t="s">
        <v>19</v>
      </c>
      <c r="F429" s="237" t="s">
        <v>458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204</v>
      </c>
      <c r="AU429" s="243" t="s">
        <v>84</v>
      </c>
      <c r="AV429" s="13" t="s">
        <v>78</v>
      </c>
      <c r="AW429" s="13" t="s">
        <v>33</v>
      </c>
      <c r="AX429" s="13" t="s">
        <v>71</v>
      </c>
      <c r="AY429" s="243" t="s">
        <v>192</v>
      </c>
    </row>
    <row r="430" s="14" customFormat="1">
      <c r="A430" s="14"/>
      <c r="B430" s="244"/>
      <c r="C430" s="245"/>
      <c r="D430" s="235" t="s">
        <v>204</v>
      </c>
      <c r="E430" s="246" t="s">
        <v>19</v>
      </c>
      <c r="F430" s="247" t="s">
        <v>459</v>
      </c>
      <c r="G430" s="245"/>
      <c r="H430" s="248">
        <v>17.190999999999999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204</v>
      </c>
      <c r="AU430" s="254" t="s">
        <v>84</v>
      </c>
      <c r="AV430" s="14" t="s">
        <v>84</v>
      </c>
      <c r="AW430" s="14" t="s">
        <v>33</v>
      </c>
      <c r="AX430" s="14" t="s">
        <v>71</v>
      </c>
      <c r="AY430" s="254" t="s">
        <v>192</v>
      </c>
    </row>
    <row r="431" s="14" customFormat="1">
      <c r="A431" s="14"/>
      <c r="B431" s="244"/>
      <c r="C431" s="245"/>
      <c r="D431" s="235" t="s">
        <v>204</v>
      </c>
      <c r="E431" s="246" t="s">
        <v>19</v>
      </c>
      <c r="F431" s="247" t="s">
        <v>460</v>
      </c>
      <c r="G431" s="245"/>
      <c r="H431" s="248">
        <v>1.869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204</v>
      </c>
      <c r="AU431" s="254" t="s">
        <v>84</v>
      </c>
      <c r="AV431" s="14" t="s">
        <v>84</v>
      </c>
      <c r="AW431" s="14" t="s">
        <v>33</v>
      </c>
      <c r="AX431" s="14" t="s">
        <v>71</v>
      </c>
      <c r="AY431" s="254" t="s">
        <v>192</v>
      </c>
    </row>
    <row r="432" s="14" customFormat="1">
      <c r="A432" s="14"/>
      <c r="B432" s="244"/>
      <c r="C432" s="245"/>
      <c r="D432" s="235" t="s">
        <v>204</v>
      </c>
      <c r="E432" s="246" t="s">
        <v>19</v>
      </c>
      <c r="F432" s="247" t="s">
        <v>461</v>
      </c>
      <c r="G432" s="245"/>
      <c r="H432" s="248">
        <v>3.601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204</v>
      </c>
      <c r="AU432" s="254" t="s">
        <v>84</v>
      </c>
      <c r="AV432" s="14" t="s">
        <v>84</v>
      </c>
      <c r="AW432" s="14" t="s">
        <v>33</v>
      </c>
      <c r="AX432" s="14" t="s">
        <v>71</v>
      </c>
      <c r="AY432" s="254" t="s">
        <v>192</v>
      </c>
    </row>
    <row r="433" s="14" customFormat="1">
      <c r="A433" s="14"/>
      <c r="B433" s="244"/>
      <c r="C433" s="245"/>
      <c r="D433" s="235" t="s">
        <v>204</v>
      </c>
      <c r="E433" s="246" t="s">
        <v>19</v>
      </c>
      <c r="F433" s="247" t="s">
        <v>462</v>
      </c>
      <c r="G433" s="245"/>
      <c r="H433" s="248">
        <v>-1.359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204</v>
      </c>
      <c r="AU433" s="254" t="s">
        <v>84</v>
      </c>
      <c r="AV433" s="14" t="s">
        <v>84</v>
      </c>
      <c r="AW433" s="14" t="s">
        <v>33</v>
      </c>
      <c r="AX433" s="14" t="s">
        <v>71</v>
      </c>
      <c r="AY433" s="254" t="s">
        <v>192</v>
      </c>
    </row>
    <row r="434" s="15" customFormat="1">
      <c r="A434" s="15"/>
      <c r="B434" s="255"/>
      <c r="C434" s="256"/>
      <c r="D434" s="235" t="s">
        <v>204</v>
      </c>
      <c r="E434" s="257" t="s">
        <v>19</v>
      </c>
      <c r="F434" s="258" t="s">
        <v>210</v>
      </c>
      <c r="G434" s="256"/>
      <c r="H434" s="259">
        <v>21.302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204</v>
      </c>
      <c r="AU434" s="265" t="s">
        <v>84</v>
      </c>
      <c r="AV434" s="15" t="s">
        <v>200</v>
      </c>
      <c r="AW434" s="15" t="s">
        <v>33</v>
      </c>
      <c r="AX434" s="15" t="s">
        <v>78</v>
      </c>
      <c r="AY434" s="265" t="s">
        <v>192</v>
      </c>
    </row>
    <row r="435" s="2" customFormat="1" ht="16.5" customHeight="1">
      <c r="A435" s="41"/>
      <c r="B435" s="42"/>
      <c r="C435" s="215" t="s">
        <v>463</v>
      </c>
      <c r="D435" s="215" t="s">
        <v>195</v>
      </c>
      <c r="E435" s="216" t="s">
        <v>464</v>
      </c>
      <c r="F435" s="217" t="s">
        <v>465</v>
      </c>
      <c r="G435" s="218" t="s">
        <v>239</v>
      </c>
      <c r="H435" s="219">
        <v>2.9300000000000002</v>
      </c>
      <c r="I435" s="220"/>
      <c r="J435" s="221">
        <f>ROUND(I435*H435,2)</f>
        <v>0</v>
      </c>
      <c r="K435" s="217" t="s">
        <v>199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0.024649999999999998</v>
      </c>
      <c r="T435" s="225">
        <f>S435*H435</f>
        <v>0.072224499999999997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321</v>
      </c>
      <c r="AT435" s="226" t="s">
        <v>195</v>
      </c>
      <c r="AU435" s="226" t="s">
        <v>84</v>
      </c>
      <c r="AY435" s="20" t="s">
        <v>192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84</v>
      </c>
      <c r="BK435" s="227">
        <f>ROUND(I435*H435,2)</f>
        <v>0</v>
      </c>
      <c r="BL435" s="20" t="s">
        <v>321</v>
      </c>
      <c r="BM435" s="226" t="s">
        <v>466</v>
      </c>
    </row>
    <row r="436" s="2" customFormat="1">
      <c r="A436" s="41"/>
      <c r="B436" s="42"/>
      <c r="C436" s="43"/>
      <c r="D436" s="228" t="s">
        <v>202</v>
      </c>
      <c r="E436" s="43"/>
      <c r="F436" s="229" t="s">
        <v>467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84</v>
      </c>
    </row>
    <row r="437" s="13" customFormat="1">
      <c r="A437" s="13"/>
      <c r="B437" s="233"/>
      <c r="C437" s="234"/>
      <c r="D437" s="235" t="s">
        <v>204</v>
      </c>
      <c r="E437" s="236" t="s">
        <v>19</v>
      </c>
      <c r="F437" s="237" t="s">
        <v>458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204</v>
      </c>
      <c r="AU437" s="243" t="s">
        <v>84</v>
      </c>
      <c r="AV437" s="13" t="s">
        <v>78</v>
      </c>
      <c r="AW437" s="13" t="s">
        <v>33</v>
      </c>
      <c r="AX437" s="13" t="s">
        <v>71</v>
      </c>
      <c r="AY437" s="243" t="s">
        <v>192</v>
      </c>
    </row>
    <row r="438" s="13" customFormat="1">
      <c r="A438" s="13"/>
      <c r="B438" s="233"/>
      <c r="C438" s="234"/>
      <c r="D438" s="235" t="s">
        <v>204</v>
      </c>
      <c r="E438" s="236" t="s">
        <v>19</v>
      </c>
      <c r="F438" s="237" t="s">
        <v>468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204</v>
      </c>
      <c r="AU438" s="243" t="s">
        <v>84</v>
      </c>
      <c r="AV438" s="13" t="s">
        <v>78</v>
      </c>
      <c r="AW438" s="13" t="s">
        <v>33</v>
      </c>
      <c r="AX438" s="13" t="s">
        <v>71</v>
      </c>
      <c r="AY438" s="243" t="s">
        <v>192</v>
      </c>
    </row>
    <row r="439" s="14" customFormat="1">
      <c r="A439" s="14"/>
      <c r="B439" s="244"/>
      <c r="C439" s="245"/>
      <c r="D439" s="235" t="s">
        <v>204</v>
      </c>
      <c r="E439" s="246" t="s">
        <v>19</v>
      </c>
      <c r="F439" s="247" t="s">
        <v>469</v>
      </c>
      <c r="G439" s="245"/>
      <c r="H439" s="248">
        <v>1.97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204</v>
      </c>
      <c r="AU439" s="254" t="s">
        <v>84</v>
      </c>
      <c r="AV439" s="14" t="s">
        <v>84</v>
      </c>
      <c r="AW439" s="14" t="s">
        <v>33</v>
      </c>
      <c r="AX439" s="14" t="s">
        <v>71</v>
      </c>
      <c r="AY439" s="254" t="s">
        <v>192</v>
      </c>
    </row>
    <row r="440" s="13" customFormat="1">
      <c r="A440" s="13"/>
      <c r="B440" s="233"/>
      <c r="C440" s="234"/>
      <c r="D440" s="235" t="s">
        <v>204</v>
      </c>
      <c r="E440" s="236" t="s">
        <v>19</v>
      </c>
      <c r="F440" s="237" t="s">
        <v>470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204</v>
      </c>
      <c r="AU440" s="243" t="s">
        <v>84</v>
      </c>
      <c r="AV440" s="13" t="s">
        <v>78</v>
      </c>
      <c r="AW440" s="13" t="s">
        <v>33</v>
      </c>
      <c r="AX440" s="13" t="s">
        <v>71</v>
      </c>
      <c r="AY440" s="243" t="s">
        <v>192</v>
      </c>
    </row>
    <row r="441" s="14" customFormat="1">
      <c r="A441" s="14"/>
      <c r="B441" s="244"/>
      <c r="C441" s="245"/>
      <c r="D441" s="235" t="s">
        <v>204</v>
      </c>
      <c r="E441" s="246" t="s">
        <v>19</v>
      </c>
      <c r="F441" s="247" t="s">
        <v>471</v>
      </c>
      <c r="G441" s="245"/>
      <c r="H441" s="248">
        <v>0.95999999999999996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204</v>
      </c>
      <c r="AU441" s="254" t="s">
        <v>84</v>
      </c>
      <c r="AV441" s="14" t="s">
        <v>84</v>
      </c>
      <c r="AW441" s="14" t="s">
        <v>33</v>
      </c>
      <c r="AX441" s="14" t="s">
        <v>71</v>
      </c>
      <c r="AY441" s="254" t="s">
        <v>192</v>
      </c>
    </row>
    <row r="442" s="15" customFormat="1">
      <c r="A442" s="15"/>
      <c r="B442" s="255"/>
      <c r="C442" s="256"/>
      <c r="D442" s="235" t="s">
        <v>204</v>
      </c>
      <c r="E442" s="257" t="s">
        <v>19</v>
      </c>
      <c r="F442" s="258" t="s">
        <v>210</v>
      </c>
      <c r="G442" s="256"/>
      <c r="H442" s="259">
        <v>2.9299999999999997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5" t="s">
        <v>204</v>
      </c>
      <c r="AU442" s="265" t="s">
        <v>84</v>
      </c>
      <c r="AV442" s="15" t="s">
        <v>200</v>
      </c>
      <c r="AW442" s="15" t="s">
        <v>33</v>
      </c>
      <c r="AX442" s="15" t="s">
        <v>78</v>
      </c>
      <c r="AY442" s="265" t="s">
        <v>192</v>
      </c>
    </row>
    <row r="443" s="2" customFormat="1" ht="24.15" customHeight="1">
      <c r="A443" s="41"/>
      <c r="B443" s="42"/>
      <c r="C443" s="215" t="s">
        <v>472</v>
      </c>
      <c r="D443" s="215" t="s">
        <v>195</v>
      </c>
      <c r="E443" s="216" t="s">
        <v>473</v>
      </c>
      <c r="F443" s="217" t="s">
        <v>474</v>
      </c>
      <c r="G443" s="218" t="s">
        <v>198</v>
      </c>
      <c r="H443" s="219">
        <v>5</v>
      </c>
      <c r="I443" s="220"/>
      <c r="J443" s="221">
        <f>ROUND(I443*H443,2)</f>
        <v>0</v>
      </c>
      <c r="K443" s="217" t="s">
        <v>199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321</v>
      </c>
      <c r="AT443" s="226" t="s">
        <v>195</v>
      </c>
      <c r="AU443" s="226" t="s">
        <v>84</v>
      </c>
      <c r="AY443" s="20" t="s">
        <v>192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84</v>
      </c>
      <c r="BK443" s="227">
        <f>ROUND(I443*H443,2)</f>
        <v>0</v>
      </c>
      <c r="BL443" s="20" t="s">
        <v>321</v>
      </c>
      <c r="BM443" s="226" t="s">
        <v>475</v>
      </c>
    </row>
    <row r="444" s="2" customFormat="1">
      <c r="A444" s="41"/>
      <c r="B444" s="42"/>
      <c r="C444" s="43"/>
      <c r="D444" s="228" t="s">
        <v>202</v>
      </c>
      <c r="E444" s="43"/>
      <c r="F444" s="229" t="s">
        <v>476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84</v>
      </c>
    </row>
    <row r="445" s="13" customFormat="1">
      <c r="A445" s="13"/>
      <c r="B445" s="233"/>
      <c r="C445" s="234"/>
      <c r="D445" s="235" t="s">
        <v>204</v>
      </c>
      <c r="E445" s="236" t="s">
        <v>19</v>
      </c>
      <c r="F445" s="237" t="s">
        <v>205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204</v>
      </c>
      <c r="AU445" s="243" t="s">
        <v>84</v>
      </c>
      <c r="AV445" s="13" t="s">
        <v>78</v>
      </c>
      <c r="AW445" s="13" t="s">
        <v>33</v>
      </c>
      <c r="AX445" s="13" t="s">
        <v>71</v>
      </c>
      <c r="AY445" s="243" t="s">
        <v>192</v>
      </c>
    </row>
    <row r="446" s="13" customFormat="1">
      <c r="A446" s="13"/>
      <c r="B446" s="233"/>
      <c r="C446" s="234"/>
      <c r="D446" s="235" t="s">
        <v>204</v>
      </c>
      <c r="E446" s="236" t="s">
        <v>19</v>
      </c>
      <c r="F446" s="237" t="s">
        <v>477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204</v>
      </c>
      <c r="AU446" s="243" t="s">
        <v>84</v>
      </c>
      <c r="AV446" s="13" t="s">
        <v>78</v>
      </c>
      <c r="AW446" s="13" t="s">
        <v>33</v>
      </c>
      <c r="AX446" s="13" t="s">
        <v>71</v>
      </c>
      <c r="AY446" s="243" t="s">
        <v>192</v>
      </c>
    </row>
    <row r="447" s="14" customFormat="1">
      <c r="A447" s="14"/>
      <c r="B447" s="244"/>
      <c r="C447" s="245"/>
      <c r="D447" s="235" t="s">
        <v>204</v>
      </c>
      <c r="E447" s="246" t="s">
        <v>19</v>
      </c>
      <c r="F447" s="247" t="s">
        <v>78</v>
      </c>
      <c r="G447" s="245"/>
      <c r="H447" s="248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204</v>
      </c>
      <c r="AU447" s="254" t="s">
        <v>84</v>
      </c>
      <c r="AV447" s="14" t="s">
        <v>84</v>
      </c>
      <c r="AW447" s="14" t="s">
        <v>33</v>
      </c>
      <c r="AX447" s="14" t="s">
        <v>71</v>
      </c>
      <c r="AY447" s="254" t="s">
        <v>192</v>
      </c>
    </row>
    <row r="448" s="13" customFormat="1">
      <c r="A448" s="13"/>
      <c r="B448" s="233"/>
      <c r="C448" s="234"/>
      <c r="D448" s="235" t="s">
        <v>204</v>
      </c>
      <c r="E448" s="236" t="s">
        <v>19</v>
      </c>
      <c r="F448" s="237" t="s">
        <v>1367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204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192</v>
      </c>
    </row>
    <row r="449" s="14" customFormat="1">
      <c r="A449" s="14"/>
      <c r="B449" s="244"/>
      <c r="C449" s="245"/>
      <c r="D449" s="235" t="s">
        <v>204</v>
      </c>
      <c r="E449" s="246" t="s">
        <v>19</v>
      </c>
      <c r="F449" s="247" t="s">
        <v>78</v>
      </c>
      <c r="G449" s="245"/>
      <c r="H449" s="248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204</v>
      </c>
      <c r="AU449" s="254" t="s">
        <v>84</v>
      </c>
      <c r="AV449" s="14" t="s">
        <v>84</v>
      </c>
      <c r="AW449" s="14" t="s">
        <v>33</v>
      </c>
      <c r="AX449" s="14" t="s">
        <v>71</v>
      </c>
      <c r="AY449" s="254" t="s">
        <v>192</v>
      </c>
    </row>
    <row r="450" s="16" customFormat="1">
      <c r="A450" s="16"/>
      <c r="B450" s="276"/>
      <c r="C450" s="277"/>
      <c r="D450" s="235" t="s">
        <v>204</v>
      </c>
      <c r="E450" s="278" t="s">
        <v>19</v>
      </c>
      <c r="F450" s="279" t="s">
        <v>246</v>
      </c>
      <c r="G450" s="277"/>
      <c r="H450" s="280">
        <v>2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6" t="s">
        <v>204</v>
      </c>
      <c r="AU450" s="286" t="s">
        <v>84</v>
      </c>
      <c r="AV450" s="16" t="s">
        <v>193</v>
      </c>
      <c r="AW450" s="16" t="s">
        <v>33</v>
      </c>
      <c r="AX450" s="16" t="s">
        <v>71</v>
      </c>
      <c r="AY450" s="286" t="s">
        <v>192</v>
      </c>
    </row>
    <row r="451" s="13" customFormat="1">
      <c r="A451" s="13"/>
      <c r="B451" s="233"/>
      <c r="C451" s="234"/>
      <c r="D451" s="235" t="s">
        <v>204</v>
      </c>
      <c r="E451" s="236" t="s">
        <v>19</v>
      </c>
      <c r="F451" s="237" t="s">
        <v>478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204</v>
      </c>
      <c r="AU451" s="243" t="s">
        <v>84</v>
      </c>
      <c r="AV451" s="13" t="s">
        <v>78</v>
      </c>
      <c r="AW451" s="13" t="s">
        <v>33</v>
      </c>
      <c r="AX451" s="13" t="s">
        <v>71</v>
      </c>
      <c r="AY451" s="243" t="s">
        <v>192</v>
      </c>
    </row>
    <row r="452" s="14" customFormat="1">
      <c r="A452" s="14"/>
      <c r="B452" s="244"/>
      <c r="C452" s="245"/>
      <c r="D452" s="235" t="s">
        <v>204</v>
      </c>
      <c r="E452" s="246" t="s">
        <v>19</v>
      </c>
      <c r="F452" s="247" t="s">
        <v>78</v>
      </c>
      <c r="G452" s="245"/>
      <c r="H452" s="248">
        <v>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204</v>
      </c>
      <c r="AU452" s="254" t="s">
        <v>84</v>
      </c>
      <c r="AV452" s="14" t="s">
        <v>84</v>
      </c>
      <c r="AW452" s="14" t="s">
        <v>33</v>
      </c>
      <c r="AX452" s="14" t="s">
        <v>71</v>
      </c>
      <c r="AY452" s="254" t="s">
        <v>192</v>
      </c>
    </row>
    <row r="453" s="13" customFormat="1">
      <c r="A453" s="13"/>
      <c r="B453" s="233"/>
      <c r="C453" s="234"/>
      <c r="D453" s="235" t="s">
        <v>204</v>
      </c>
      <c r="E453" s="236" t="s">
        <v>19</v>
      </c>
      <c r="F453" s="237" t="s">
        <v>1365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204</v>
      </c>
      <c r="AU453" s="243" t="s">
        <v>84</v>
      </c>
      <c r="AV453" s="13" t="s">
        <v>78</v>
      </c>
      <c r="AW453" s="13" t="s">
        <v>33</v>
      </c>
      <c r="AX453" s="13" t="s">
        <v>71</v>
      </c>
      <c r="AY453" s="243" t="s">
        <v>192</v>
      </c>
    </row>
    <row r="454" s="14" customFormat="1">
      <c r="A454" s="14"/>
      <c r="B454" s="244"/>
      <c r="C454" s="245"/>
      <c r="D454" s="235" t="s">
        <v>204</v>
      </c>
      <c r="E454" s="246" t="s">
        <v>19</v>
      </c>
      <c r="F454" s="247" t="s">
        <v>208</v>
      </c>
      <c r="G454" s="245"/>
      <c r="H454" s="248">
        <v>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204</v>
      </c>
      <c r="AU454" s="254" t="s">
        <v>84</v>
      </c>
      <c r="AV454" s="14" t="s">
        <v>84</v>
      </c>
      <c r="AW454" s="14" t="s">
        <v>33</v>
      </c>
      <c r="AX454" s="14" t="s">
        <v>71</v>
      </c>
      <c r="AY454" s="254" t="s">
        <v>192</v>
      </c>
    </row>
    <row r="455" s="16" customFormat="1">
      <c r="A455" s="16"/>
      <c r="B455" s="276"/>
      <c r="C455" s="277"/>
      <c r="D455" s="235" t="s">
        <v>204</v>
      </c>
      <c r="E455" s="278" t="s">
        <v>19</v>
      </c>
      <c r="F455" s="279" t="s">
        <v>246</v>
      </c>
      <c r="G455" s="277"/>
      <c r="H455" s="280">
        <v>3</v>
      </c>
      <c r="I455" s="281"/>
      <c r="J455" s="277"/>
      <c r="K455" s="277"/>
      <c r="L455" s="282"/>
      <c r="M455" s="283"/>
      <c r="N455" s="284"/>
      <c r="O455" s="284"/>
      <c r="P455" s="284"/>
      <c r="Q455" s="284"/>
      <c r="R455" s="284"/>
      <c r="S455" s="284"/>
      <c r="T455" s="28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6" t="s">
        <v>204</v>
      </c>
      <c r="AU455" s="286" t="s">
        <v>84</v>
      </c>
      <c r="AV455" s="16" t="s">
        <v>193</v>
      </c>
      <c r="AW455" s="16" t="s">
        <v>33</v>
      </c>
      <c r="AX455" s="16" t="s">
        <v>71</v>
      </c>
      <c r="AY455" s="286" t="s">
        <v>192</v>
      </c>
    </row>
    <row r="456" s="15" customFormat="1">
      <c r="A456" s="15"/>
      <c r="B456" s="255"/>
      <c r="C456" s="256"/>
      <c r="D456" s="235" t="s">
        <v>204</v>
      </c>
      <c r="E456" s="257" t="s">
        <v>19</v>
      </c>
      <c r="F456" s="258" t="s">
        <v>210</v>
      </c>
      <c r="G456" s="256"/>
      <c r="H456" s="259">
        <v>5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204</v>
      </c>
      <c r="AU456" s="265" t="s">
        <v>84</v>
      </c>
      <c r="AV456" s="15" t="s">
        <v>200</v>
      </c>
      <c r="AW456" s="15" t="s">
        <v>33</v>
      </c>
      <c r="AX456" s="15" t="s">
        <v>78</v>
      </c>
      <c r="AY456" s="265" t="s">
        <v>192</v>
      </c>
    </row>
    <row r="457" s="2" customFormat="1" ht="16.5" customHeight="1">
      <c r="A457" s="41"/>
      <c r="B457" s="42"/>
      <c r="C457" s="266" t="s">
        <v>479</v>
      </c>
      <c r="D457" s="266" t="s">
        <v>211</v>
      </c>
      <c r="E457" s="267" t="s">
        <v>480</v>
      </c>
      <c r="F457" s="268" t="s">
        <v>481</v>
      </c>
      <c r="G457" s="269" t="s">
        <v>198</v>
      </c>
      <c r="H457" s="270">
        <v>2</v>
      </c>
      <c r="I457" s="271"/>
      <c r="J457" s="272">
        <f>ROUND(I457*H457,2)</f>
        <v>0</v>
      </c>
      <c r="K457" s="268" t="s">
        <v>199</v>
      </c>
      <c r="L457" s="273"/>
      <c r="M457" s="274" t="s">
        <v>19</v>
      </c>
      <c r="N457" s="275" t="s">
        <v>43</v>
      </c>
      <c r="O457" s="87"/>
      <c r="P457" s="224">
        <f>O457*H457</f>
        <v>0</v>
      </c>
      <c r="Q457" s="224">
        <v>0.016</v>
      </c>
      <c r="R457" s="224">
        <f>Q457*H457</f>
        <v>0.032000000000000001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423</v>
      </c>
      <c r="AT457" s="226" t="s">
        <v>211</v>
      </c>
      <c r="AU457" s="226" t="s">
        <v>84</v>
      </c>
      <c r="AY457" s="20" t="s">
        <v>192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84</v>
      </c>
      <c r="BK457" s="227">
        <f>ROUND(I457*H457,2)</f>
        <v>0</v>
      </c>
      <c r="BL457" s="20" t="s">
        <v>321</v>
      </c>
      <c r="BM457" s="226" t="s">
        <v>482</v>
      </c>
    </row>
    <row r="458" s="13" customFormat="1">
      <c r="A458" s="13"/>
      <c r="B458" s="233"/>
      <c r="C458" s="234"/>
      <c r="D458" s="235" t="s">
        <v>204</v>
      </c>
      <c r="E458" s="236" t="s">
        <v>19</v>
      </c>
      <c r="F458" s="237" t="s">
        <v>205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204</v>
      </c>
      <c r="AU458" s="243" t="s">
        <v>84</v>
      </c>
      <c r="AV458" s="13" t="s">
        <v>78</v>
      </c>
      <c r="AW458" s="13" t="s">
        <v>33</v>
      </c>
      <c r="AX458" s="13" t="s">
        <v>71</v>
      </c>
      <c r="AY458" s="243" t="s">
        <v>192</v>
      </c>
    </row>
    <row r="459" s="13" customFormat="1">
      <c r="A459" s="13"/>
      <c r="B459" s="233"/>
      <c r="C459" s="234"/>
      <c r="D459" s="235" t="s">
        <v>204</v>
      </c>
      <c r="E459" s="236" t="s">
        <v>19</v>
      </c>
      <c r="F459" s="237" t="s">
        <v>477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204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192</v>
      </c>
    </row>
    <row r="460" s="14" customFormat="1">
      <c r="A460" s="14"/>
      <c r="B460" s="244"/>
      <c r="C460" s="245"/>
      <c r="D460" s="235" t="s">
        <v>204</v>
      </c>
      <c r="E460" s="246" t="s">
        <v>19</v>
      </c>
      <c r="F460" s="247" t="s">
        <v>78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204</v>
      </c>
      <c r="AU460" s="254" t="s">
        <v>84</v>
      </c>
      <c r="AV460" s="14" t="s">
        <v>84</v>
      </c>
      <c r="AW460" s="14" t="s">
        <v>33</v>
      </c>
      <c r="AX460" s="14" t="s">
        <v>71</v>
      </c>
      <c r="AY460" s="254" t="s">
        <v>192</v>
      </c>
    </row>
    <row r="461" s="13" customFormat="1">
      <c r="A461" s="13"/>
      <c r="B461" s="233"/>
      <c r="C461" s="234"/>
      <c r="D461" s="235" t="s">
        <v>204</v>
      </c>
      <c r="E461" s="236" t="s">
        <v>19</v>
      </c>
      <c r="F461" s="237" t="s">
        <v>1367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204</v>
      </c>
      <c r="AU461" s="243" t="s">
        <v>84</v>
      </c>
      <c r="AV461" s="13" t="s">
        <v>78</v>
      </c>
      <c r="AW461" s="13" t="s">
        <v>33</v>
      </c>
      <c r="AX461" s="13" t="s">
        <v>71</v>
      </c>
      <c r="AY461" s="243" t="s">
        <v>192</v>
      </c>
    </row>
    <row r="462" s="14" customFormat="1">
      <c r="A462" s="14"/>
      <c r="B462" s="244"/>
      <c r="C462" s="245"/>
      <c r="D462" s="235" t="s">
        <v>204</v>
      </c>
      <c r="E462" s="246" t="s">
        <v>19</v>
      </c>
      <c r="F462" s="247" t="s">
        <v>78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204</v>
      </c>
      <c r="AU462" s="254" t="s">
        <v>84</v>
      </c>
      <c r="AV462" s="14" t="s">
        <v>84</v>
      </c>
      <c r="AW462" s="14" t="s">
        <v>33</v>
      </c>
      <c r="AX462" s="14" t="s">
        <v>71</v>
      </c>
      <c r="AY462" s="254" t="s">
        <v>192</v>
      </c>
    </row>
    <row r="463" s="15" customFormat="1">
      <c r="A463" s="15"/>
      <c r="B463" s="255"/>
      <c r="C463" s="256"/>
      <c r="D463" s="235" t="s">
        <v>204</v>
      </c>
      <c r="E463" s="257" t="s">
        <v>19</v>
      </c>
      <c r="F463" s="258" t="s">
        <v>210</v>
      </c>
      <c r="G463" s="256"/>
      <c r="H463" s="259">
        <v>2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204</v>
      </c>
      <c r="AU463" s="265" t="s">
        <v>84</v>
      </c>
      <c r="AV463" s="15" t="s">
        <v>200</v>
      </c>
      <c r="AW463" s="15" t="s">
        <v>33</v>
      </c>
      <c r="AX463" s="15" t="s">
        <v>78</v>
      </c>
      <c r="AY463" s="265" t="s">
        <v>192</v>
      </c>
    </row>
    <row r="464" s="2" customFormat="1" ht="16.5" customHeight="1">
      <c r="A464" s="41"/>
      <c r="B464" s="42"/>
      <c r="C464" s="266" t="s">
        <v>483</v>
      </c>
      <c r="D464" s="266" t="s">
        <v>211</v>
      </c>
      <c r="E464" s="267" t="s">
        <v>484</v>
      </c>
      <c r="F464" s="268" t="s">
        <v>485</v>
      </c>
      <c r="G464" s="269" t="s">
        <v>198</v>
      </c>
      <c r="H464" s="270">
        <v>3</v>
      </c>
      <c r="I464" s="271"/>
      <c r="J464" s="272">
        <f>ROUND(I464*H464,2)</f>
        <v>0</v>
      </c>
      <c r="K464" s="268" t="s">
        <v>199</v>
      </c>
      <c r="L464" s="273"/>
      <c r="M464" s="274" t="s">
        <v>19</v>
      </c>
      <c r="N464" s="275" t="s">
        <v>43</v>
      </c>
      <c r="O464" s="87"/>
      <c r="P464" s="224">
        <f>O464*H464</f>
        <v>0</v>
      </c>
      <c r="Q464" s="224">
        <v>0.0195</v>
      </c>
      <c r="R464" s="224">
        <f>Q464*H464</f>
        <v>0.058499999999999996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423</v>
      </c>
      <c r="AT464" s="226" t="s">
        <v>211</v>
      </c>
      <c r="AU464" s="226" t="s">
        <v>84</v>
      </c>
      <c r="AY464" s="20" t="s">
        <v>192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84</v>
      </c>
      <c r="BK464" s="227">
        <f>ROUND(I464*H464,2)</f>
        <v>0</v>
      </c>
      <c r="BL464" s="20" t="s">
        <v>321</v>
      </c>
      <c r="BM464" s="226" t="s">
        <v>486</v>
      </c>
    </row>
    <row r="465" s="13" customFormat="1">
      <c r="A465" s="13"/>
      <c r="B465" s="233"/>
      <c r="C465" s="234"/>
      <c r="D465" s="235" t="s">
        <v>204</v>
      </c>
      <c r="E465" s="236" t="s">
        <v>19</v>
      </c>
      <c r="F465" s="237" t="s">
        <v>205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204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192</v>
      </c>
    </row>
    <row r="466" s="13" customFormat="1">
      <c r="A466" s="13"/>
      <c r="B466" s="233"/>
      <c r="C466" s="234"/>
      <c r="D466" s="235" t="s">
        <v>204</v>
      </c>
      <c r="E466" s="236" t="s">
        <v>19</v>
      </c>
      <c r="F466" s="237" t="s">
        <v>478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204</v>
      </c>
      <c r="AU466" s="243" t="s">
        <v>84</v>
      </c>
      <c r="AV466" s="13" t="s">
        <v>78</v>
      </c>
      <c r="AW466" s="13" t="s">
        <v>33</v>
      </c>
      <c r="AX466" s="13" t="s">
        <v>71</v>
      </c>
      <c r="AY466" s="243" t="s">
        <v>192</v>
      </c>
    </row>
    <row r="467" s="14" customFormat="1">
      <c r="A467" s="14"/>
      <c r="B467" s="244"/>
      <c r="C467" s="245"/>
      <c r="D467" s="235" t="s">
        <v>204</v>
      </c>
      <c r="E467" s="246" t="s">
        <v>19</v>
      </c>
      <c r="F467" s="247" t="s">
        <v>78</v>
      </c>
      <c r="G467" s="245"/>
      <c r="H467" s="248">
        <v>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204</v>
      </c>
      <c r="AU467" s="254" t="s">
        <v>84</v>
      </c>
      <c r="AV467" s="14" t="s">
        <v>84</v>
      </c>
      <c r="AW467" s="14" t="s">
        <v>33</v>
      </c>
      <c r="AX467" s="14" t="s">
        <v>71</v>
      </c>
      <c r="AY467" s="254" t="s">
        <v>192</v>
      </c>
    </row>
    <row r="468" s="13" customFormat="1">
      <c r="A468" s="13"/>
      <c r="B468" s="233"/>
      <c r="C468" s="234"/>
      <c r="D468" s="235" t="s">
        <v>204</v>
      </c>
      <c r="E468" s="236" t="s">
        <v>19</v>
      </c>
      <c r="F468" s="237" t="s">
        <v>1365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204</v>
      </c>
      <c r="AU468" s="243" t="s">
        <v>84</v>
      </c>
      <c r="AV468" s="13" t="s">
        <v>78</v>
      </c>
      <c r="AW468" s="13" t="s">
        <v>33</v>
      </c>
      <c r="AX468" s="13" t="s">
        <v>71</v>
      </c>
      <c r="AY468" s="243" t="s">
        <v>192</v>
      </c>
    </row>
    <row r="469" s="14" customFormat="1">
      <c r="A469" s="14"/>
      <c r="B469" s="244"/>
      <c r="C469" s="245"/>
      <c r="D469" s="235" t="s">
        <v>204</v>
      </c>
      <c r="E469" s="246" t="s">
        <v>19</v>
      </c>
      <c r="F469" s="247" t="s">
        <v>208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204</v>
      </c>
      <c r="AU469" s="254" t="s">
        <v>84</v>
      </c>
      <c r="AV469" s="14" t="s">
        <v>84</v>
      </c>
      <c r="AW469" s="14" t="s">
        <v>33</v>
      </c>
      <c r="AX469" s="14" t="s">
        <v>71</v>
      </c>
      <c r="AY469" s="254" t="s">
        <v>192</v>
      </c>
    </row>
    <row r="470" s="15" customFormat="1">
      <c r="A470" s="15"/>
      <c r="B470" s="255"/>
      <c r="C470" s="256"/>
      <c r="D470" s="235" t="s">
        <v>204</v>
      </c>
      <c r="E470" s="257" t="s">
        <v>19</v>
      </c>
      <c r="F470" s="258" t="s">
        <v>210</v>
      </c>
      <c r="G470" s="256"/>
      <c r="H470" s="259">
        <v>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204</v>
      </c>
      <c r="AU470" s="265" t="s">
        <v>84</v>
      </c>
      <c r="AV470" s="15" t="s">
        <v>200</v>
      </c>
      <c r="AW470" s="15" t="s">
        <v>33</v>
      </c>
      <c r="AX470" s="15" t="s">
        <v>78</v>
      </c>
      <c r="AY470" s="265" t="s">
        <v>192</v>
      </c>
    </row>
    <row r="471" s="2" customFormat="1" ht="16.5" customHeight="1">
      <c r="A471" s="41"/>
      <c r="B471" s="42"/>
      <c r="C471" s="215" t="s">
        <v>487</v>
      </c>
      <c r="D471" s="215" t="s">
        <v>195</v>
      </c>
      <c r="E471" s="216" t="s">
        <v>488</v>
      </c>
      <c r="F471" s="217" t="s">
        <v>489</v>
      </c>
      <c r="G471" s="218" t="s">
        <v>198</v>
      </c>
      <c r="H471" s="219">
        <v>1</v>
      </c>
      <c r="I471" s="220"/>
      <c r="J471" s="221">
        <f>ROUND(I471*H471,2)</f>
        <v>0</v>
      </c>
      <c r="K471" s="217" t="s">
        <v>490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321</v>
      </c>
      <c r="AT471" s="226" t="s">
        <v>195</v>
      </c>
      <c r="AU471" s="226" t="s">
        <v>84</v>
      </c>
      <c r="AY471" s="20" t="s">
        <v>192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84</v>
      </c>
      <c r="BK471" s="227">
        <f>ROUND(I471*H471,2)</f>
        <v>0</v>
      </c>
      <c r="BL471" s="20" t="s">
        <v>321</v>
      </c>
      <c r="BM471" s="226" t="s">
        <v>491</v>
      </c>
    </row>
    <row r="472" s="13" customFormat="1">
      <c r="A472" s="13"/>
      <c r="B472" s="233"/>
      <c r="C472" s="234"/>
      <c r="D472" s="235" t="s">
        <v>204</v>
      </c>
      <c r="E472" s="236" t="s">
        <v>19</v>
      </c>
      <c r="F472" s="237" t="s">
        <v>205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204</v>
      </c>
      <c r="AU472" s="243" t="s">
        <v>84</v>
      </c>
      <c r="AV472" s="13" t="s">
        <v>78</v>
      </c>
      <c r="AW472" s="13" t="s">
        <v>33</v>
      </c>
      <c r="AX472" s="13" t="s">
        <v>71</v>
      </c>
      <c r="AY472" s="243" t="s">
        <v>192</v>
      </c>
    </row>
    <row r="473" s="13" customFormat="1">
      <c r="A473" s="13"/>
      <c r="B473" s="233"/>
      <c r="C473" s="234"/>
      <c r="D473" s="235" t="s">
        <v>204</v>
      </c>
      <c r="E473" s="236" t="s">
        <v>19</v>
      </c>
      <c r="F473" s="237" t="s">
        <v>492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204</v>
      </c>
      <c r="AU473" s="243" t="s">
        <v>84</v>
      </c>
      <c r="AV473" s="13" t="s">
        <v>78</v>
      </c>
      <c r="AW473" s="13" t="s">
        <v>33</v>
      </c>
      <c r="AX473" s="13" t="s">
        <v>71</v>
      </c>
      <c r="AY473" s="243" t="s">
        <v>192</v>
      </c>
    </row>
    <row r="474" s="13" customFormat="1">
      <c r="A474" s="13"/>
      <c r="B474" s="233"/>
      <c r="C474" s="234"/>
      <c r="D474" s="235" t="s">
        <v>204</v>
      </c>
      <c r="E474" s="236" t="s">
        <v>19</v>
      </c>
      <c r="F474" s="237" t="s">
        <v>493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204</v>
      </c>
      <c r="AU474" s="243" t="s">
        <v>84</v>
      </c>
      <c r="AV474" s="13" t="s">
        <v>78</v>
      </c>
      <c r="AW474" s="13" t="s">
        <v>33</v>
      </c>
      <c r="AX474" s="13" t="s">
        <v>71</v>
      </c>
      <c r="AY474" s="243" t="s">
        <v>192</v>
      </c>
    </row>
    <row r="475" s="14" customFormat="1">
      <c r="A475" s="14"/>
      <c r="B475" s="244"/>
      <c r="C475" s="245"/>
      <c r="D475" s="235" t="s">
        <v>204</v>
      </c>
      <c r="E475" s="246" t="s">
        <v>19</v>
      </c>
      <c r="F475" s="247" t="s">
        <v>78</v>
      </c>
      <c r="G475" s="245"/>
      <c r="H475" s="248">
        <v>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204</v>
      </c>
      <c r="AU475" s="254" t="s">
        <v>84</v>
      </c>
      <c r="AV475" s="14" t="s">
        <v>84</v>
      </c>
      <c r="AW475" s="14" t="s">
        <v>33</v>
      </c>
      <c r="AX475" s="14" t="s">
        <v>71</v>
      </c>
      <c r="AY475" s="254" t="s">
        <v>192</v>
      </c>
    </row>
    <row r="476" s="15" customFormat="1">
      <c r="A476" s="15"/>
      <c r="B476" s="255"/>
      <c r="C476" s="256"/>
      <c r="D476" s="235" t="s">
        <v>204</v>
      </c>
      <c r="E476" s="257" t="s">
        <v>19</v>
      </c>
      <c r="F476" s="258" t="s">
        <v>210</v>
      </c>
      <c r="G476" s="256"/>
      <c r="H476" s="259">
        <v>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204</v>
      </c>
      <c r="AU476" s="265" t="s">
        <v>84</v>
      </c>
      <c r="AV476" s="15" t="s">
        <v>200</v>
      </c>
      <c r="AW476" s="15" t="s">
        <v>33</v>
      </c>
      <c r="AX476" s="15" t="s">
        <v>78</v>
      </c>
      <c r="AY476" s="265" t="s">
        <v>192</v>
      </c>
    </row>
    <row r="477" s="2" customFormat="1" ht="16.5" customHeight="1">
      <c r="A477" s="41"/>
      <c r="B477" s="42"/>
      <c r="C477" s="266" t="s">
        <v>494</v>
      </c>
      <c r="D477" s="266" t="s">
        <v>211</v>
      </c>
      <c r="E477" s="267" t="s">
        <v>495</v>
      </c>
      <c r="F477" s="268" t="s">
        <v>496</v>
      </c>
      <c r="G477" s="269" t="s">
        <v>198</v>
      </c>
      <c r="H477" s="270">
        <v>1</v>
      </c>
      <c r="I477" s="271"/>
      <c r="J477" s="272">
        <f>ROUND(I477*H477,2)</f>
        <v>0</v>
      </c>
      <c r="K477" s="268" t="s">
        <v>490</v>
      </c>
      <c r="L477" s="273"/>
      <c r="M477" s="274" t="s">
        <v>19</v>
      </c>
      <c r="N477" s="275" t="s">
        <v>43</v>
      </c>
      <c r="O477" s="87"/>
      <c r="P477" s="224">
        <f>O477*H477</f>
        <v>0</v>
      </c>
      <c r="Q477" s="224">
        <v>0.016</v>
      </c>
      <c r="R477" s="224">
        <f>Q477*H477</f>
        <v>0.016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423</v>
      </c>
      <c r="AT477" s="226" t="s">
        <v>211</v>
      </c>
      <c r="AU477" s="226" t="s">
        <v>84</v>
      </c>
      <c r="AY477" s="20" t="s">
        <v>192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84</v>
      </c>
      <c r="BK477" s="227">
        <f>ROUND(I477*H477,2)</f>
        <v>0</v>
      </c>
      <c r="BL477" s="20" t="s">
        <v>321</v>
      </c>
      <c r="BM477" s="226" t="s">
        <v>497</v>
      </c>
    </row>
    <row r="478" s="13" customFormat="1">
      <c r="A478" s="13"/>
      <c r="B478" s="233"/>
      <c r="C478" s="234"/>
      <c r="D478" s="235" t="s">
        <v>204</v>
      </c>
      <c r="E478" s="236" t="s">
        <v>19</v>
      </c>
      <c r="F478" s="237" t="s">
        <v>205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204</v>
      </c>
      <c r="AU478" s="243" t="s">
        <v>84</v>
      </c>
      <c r="AV478" s="13" t="s">
        <v>78</v>
      </c>
      <c r="AW478" s="13" t="s">
        <v>33</v>
      </c>
      <c r="AX478" s="13" t="s">
        <v>71</v>
      </c>
      <c r="AY478" s="243" t="s">
        <v>192</v>
      </c>
    </row>
    <row r="479" s="13" customFormat="1">
      <c r="A479" s="13"/>
      <c r="B479" s="233"/>
      <c r="C479" s="234"/>
      <c r="D479" s="235" t="s">
        <v>204</v>
      </c>
      <c r="E479" s="236" t="s">
        <v>19</v>
      </c>
      <c r="F479" s="237" t="s">
        <v>492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204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192</v>
      </c>
    </row>
    <row r="480" s="13" customFormat="1">
      <c r="A480" s="13"/>
      <c r="B480" s="233"/>
      <c r="C480" s="234"/>
      <c r="D480" s="235" t="s">
        <v>204</v>
      </c>
      <c r="E480" s="236" t="s">
        <v>19</v>
      </c>
      <c r="F480" s="237" t="s">
        <v>493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204</v>
      </c>
      <c r="AU480" s="243" t="s">
        <v>84</v>
      </c>
      <c r="AV480" s="13" t="s">
        <v>78</v>
      </c>
      <c r="AW480" s="13" t="s">
        <v>33</v>
      </c>
      <c r="AX480" s="13" t="s">
        <v>71</v>
      </c>
      <c r="AY480" s="243" t="s">
        <v>192</v>
      </c>
    </row>
    <row r="481" s="14" customFormat="1">
      <c r="A481" s="14"/>
      <c r="B481" s="244"/>
      <c r="C481" s="245"/>
      <c r="D481" s="235" t="s">
        <v>204</v>
      </c>
      <c r="E481" s="246" t="s">
        <v>19</v>
      </c>
      <c r="F481" s="247" t="s">
        <v>78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204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192</v>
      </c>
    </row>
    <row r="482" s="15" customFormat="1">
      <c r="A482" s="15"/>
      <c r="B482" s="255"/>
      <c r="C482" s="256"/>
      <c r="D482" s="235" t="s">
        <v>204</v>
      </c>
      <c r="E482" s="257" t="s">
        <v>19</v>
      </c>
      <c r="F482" s="258" t="s">
        <v>210</v>
      </c>
      <c r="G482" s="256"/>
      <c r="H482" s="259">
        <v>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204</v>
      </c>
      <c r="AU482" s="265" t="s">
        <v>84</v>
      </c>
      <c r="AV482" s="15" t="s">
        <v>200</v>
      </c>
      <c r="AW482" s="15" t="s">
        <v>33</v>
      </c>
      <c r="AX482" s="15" t="s">
        <v>78</v>
      </c>
      <c r="AY482" s="265" t="s">
        <v>192</v>
      </c>
    </row>
    <row r="483" s="2" customFormat="1" ht="16.5" customHeight="1">
      <c r="A483" s="41"/>
      <c r="B483" s="42"/>
      <c r="C483" s="215" t="s">
        <v>498</v>
      </c>
      <c r="D483" s="215" t="s">
        <v>195</v>
      </c>
      <c r="E483" s="216" t="s">
        <v>499</v>
      </c>
      <c r="F483" s="217" t="s">
        <v>500</v>
      </c>
      <c r="G483" s="218" t="s">
        <v>198</v>
      </c>
      <c r="H483" s="219">
        <v>4</v>
      </c>
      <c r="I483" s="220"/>
      <c r="J483" s="221">
        <f>ROUND(I483*H483,2)</f>
        <v>0</v>
      </c>
      <c r="K483" s="217" t="s">
        <v>199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321</v>
      </c>
      <c r="AT483" s="226" t="s">
        <v>195</v>
      </c>
      <c r="AU483" s="226" t="s">
        <v>84</v>
      </c>
      <c r="AY483" s="20" t="s">
        <v>192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321</v>
      </c>
      <c r="BM483" s="226" t="s">
        <v>501</v>
      </c>
    </row>
    <row r="484" s="2" customFormat="1">
      <c r="A484" s="41"/>
      <c r="B484" s="42"/>
      <c r="C484" s="43"/>
      <c r="D484" s="228" t="s">
        <v>202</v>
      </c>
      <c r="E484" s="43"/>
      <c r="F484" s="229" t="s">
        <v>502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202</v>
      </c>
      <c r="AU484" s="20" t="s">
        <v>84</v>
      </c>
    </row>
    <row r="485" s="13" customFormat="1">
      <c r="A485" s="13"/>
      <c r="B485" s="233"/>
      <c r="C485" s="234"/>
      <c r="D485" s="235" t="s">
        <v>204</v>
      </c>
      <c r="E485" s="236" t="s">
        <v>19</v>
      </c>
      <c r="F485" s="237" t="s">
        <v>205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204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192</v>
      </c>
    </row>
    <row r="486" s="13" customFormat="1">
      <c r="A486" s="13"/>
      <c r="B486" s="233"/>
      <c r="C486" s="234"/>
      <c r="D486" s="235" t="s">
        <v>204</v>
      </c>
      <c r="E486" s="236" t="s">
        <v>19</v>
      </c>
      <c r="F486" s="237" t="s">
        <v>478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204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192</v>
      </c>
    </row>
    <row r="487" s="14" customFormat="1">
      <c r="A487" s="14"/>
      <c r="B487" s="244"/>
      <c r="C487" s="245"/>
      <c r="D487" s="235" t="s">
        <v>204</v>
      </c>
      <c r="E487" s="246" t="s">
        <v>19</v>
      </c>
      <c r="F487" s="247" t="s">
        <v>78</v>
      </c>
      <c r="G487" s="245"/>
      <c r="H487" s="248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204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192</v>
      </c>
    </row>
    <row r="488" s="13" customFormat="1">
      <c r="A488" s="13"/>
      <c r="B488" s="233"/>
      <c r="C488" s="234"/>
      <c r="D488" s="235" t="s">
        <v>204</v>
      </c>
      <c r="E488" s="236" t="s">
        <v>19</v>
      </c>
      <c r="F488" s="237" t="s">
        <v>1365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204</v>
      </c>
      <c r="AU488" s="243" t="s">
        <v>84</v>
      </c>
      <c r="AV488" s="13" t="s">
        <v>78</v>
      </c>
      <c r="AW488" s="13" t="s">
        <v>33</v>
      </c>
      <c r="AX488" s="13" t="s">
        <v>71</v>
      </c>
      <c r="AY488" s="243" t="s">
        <v>192</v>
      </c>
    </row>
    <row r="489" s="14" customFormat="1">
      <c r="A489" s="14"/>
      <c r="B489" s="244"/>
      <c r="C489" s="245"/>
      <c r="D489" s="235" t="s">
        <v>204</v>
      </c>
      <c r="E489" s="246" t="s">
        <v>19</v>
      </c>
      <c r="F489" s="247" t="s">
        <v>208</v>
      </c>
      <c r="G489" s="245"/>
      <c r="H489" s="248">
        <v>2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204</v>
      </c>
      <c r="AU489" s="254" t="s">
        <v>84</v>
      </c>
      <c r="AV489" s="14" t="s">
        <v>84</v>
      </c>
      <c r="AW489" s="14" t="s">
        <v>33</v>
      </c>
      <c r="AX489" s="14" t="s">
        <v>71</v>
      </c>
      <c r="AY489" s="254" t="s">
        <v>192</v>
      </c>
    </row>
    <row r="490" s="13" customFormat="1">
      <c r="A490" s="13"/>
      <c r="B490" s="233"/>
      <c r="C490" s="234"/>
      <c r="D490" s="235" t="s">
        <v>204</v>
      </c>
      <c r="E490" s="236" t="s">
        <v>19</v>
      </c>
      <c r="F490" s="237" t="s">
        <v>1367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204</v>
      </c>
      <c r="AU490" s="243" t="s">
        <v>84</v>
      </c>
      <c r="AV490" s="13" t="s">
        <v>78</v>
      </c>
      <c r="AW490" s="13" t="s">
        <v>33</v>
      </c>
      <c r="AX490" s="13" t="s">
        <v>71</v>
      </c>
      <c r="AY490" s="243" t="s">
        <v>192</v>
      </c>
    </row>
    <row r="491" s="14" customFormat="1">
      <c r="A491" s="14"/>
      <c r="B491" s="244"/>
      <c r="C491" s="245"/>
      <c r="D491" s="235" t="s">
        <v>204</v>
      </c>
      <c r="E491" s="246" t="s">
        <v>19</v>
      </c>
      <c r="F491" s="247" t="s">
        <v>78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204</v>
      </c>
      <c r="AU491" s="254" t="s">
        <v>84</v>
      </c>
      <c r="AV491" s="14" t="s">
        <v>84</v>
      </c>
      <c r="AW491" s="14" t="s">
        <v>33</v>
      </c>
      <c r="AX491" s="14" t="s">
        <v>71</v>
      </c>
      <c r="AY491" s="254" t="s">
        <v>192</v>
      </c>
    </row>
    <row r="492" s="15" customFormat="1">
      <c r="A492" s="15"/>
      <c r="B492" s="255"/>
      <c r="C492" s="256"/>
      <c r="D492" s="235" t="s">
        <v>204</v>
      </c>
      <c r="E492" s="257" t="s">
        <v>19</v>
      </c>
      <c r="F492" s="258" t="s">
        <v>210</v>
      </c>
      <c r="G492" s="256"/>
      <c r="H492" s="259">
        <v>4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204</v>
      </c>
      <c r="AU492" s="265" t="s">
        <v>84</v>
      </c>
      <c r="AV492" s="15" t="s">
        <v>200</v>
      </c>
      <c r="AW492" s="15" t="s">
        <v>33</v>
      </c>
      <c r="AX492" s="15" t="s">
        <v>78</v>
      </c>
      <c r="AY492" s="265" t="s">
        <v>192</v>
      </c>
    </row>
    <row r="493" s="2" customFormat="1" ht="16.5" customHeight="1">
      <c r="A493" s="41"/>
      <c r="B493" s="42"/>
      <c r="C493" s="266" t="s">
        <v>503</v>
      </c>
      <c r="D493" s="266" t="s">
        <v>211</v>
      </c>
      <c r="E493" s="267" t="s">
        <v>504</v>
      </c>
      <c r="F493" s="268" t="s">
        <v>505</v>
      </c>
      <c r="G493" s="269" t="s">
        <v>198</v>
      </c>
      <c r="H493" s="270">
        <v>4</v>
      </c>
      <c r="I493" s="271"/>
      <c r="J493" s="272">
        <f>ROUND(I493*H493,2)</f>
        <v>0</v>
      </c>
      <c r="K493" s="268" t="s">
        <v>199</v>
      </c>
      <c r="L493" s="273"/>
      <c r="M493" s="274" t="s">
        <v>19</v>
      </c>
      <c r="N493" s="275" t="s">
        <v>43</v>
      </c>
      <c r="O493" s="87"/>
      <c r="P493" s="224">
        <f>O493*H493</f>
        <v>0</v>
      </c>
      <c r="Q493" s="224">
        <v>0.00014999999999999999</v>
      </c>
      <c r="R493" s="224">
        <f>Q493*H493</f>
        <v>0.00059999999999999995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423</v>
      </c>
      <c r="AT493" s="226" t="s">
        <v>211</v>
      </c>
      <c r="AU493" s="226" t="s">
        <v>84</v>
      </c>
      <c r="AY493" s="20" t="s">
        <v>192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84</v>
      </c>
      <c r="BK493" s="227">
        <f>ROUND(I493*H493,2)</f>
        <v>0</v>
      </c>
      <c r="BL493" s="20" t="s">
        <v>321</v>
      </c>
      <c r="BM493" s="226" t="s">
        <v>506</v>
      </c>
    </row>
    <row r="494" s="13" customFormat="1">
      <c r="A494" s="13"/>
      <c r="B494" s="233"/>
      <c r="C494" s="234"/>
      <c r="D494" s="235" t="s">
        <v>204</v>
      </c>
      <c r="E494" s="236" t="s">
        <v>19</v>
      </c>
      <c r="F494" s="237" t="s">
        <v>205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204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192</v>
      </c>
    </row>
    <row r="495" s="13" customFormat="1">
      <c r="A495" s="13"/>
      <c r="B495" s="233"/>
      <c r="C495" s="234"/>
      <c r="D495" s="235" t="s">
        <v>204</v>
      </c>
      <c r="E495" s="236" t="s">
        <v>19</v>
      </c>
      <c r="F495" s="237" t="s">
        <v>478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204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192</v>
      </c>
    </row>
    <row r="496" s="14" customFormat="1">
      <c r="A496" s="14"/>
      <c r="B496" s="244"/>
      <c r="C496" s="245"/>
      <c r="D496" s="235" t="s">
        <v>204</v>
      </c>
      <c r="E496" s="246" t="s">
        <v>19</v>
      </c>
      <c r="F496" s="247" t="s">
        <v>78</v>
      </c>
      <c r="G496" s="245"/>
      <c r="H496" s="248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204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192</v>
      </c>
    </row>
    <row r="497" s="13" customFormat="1">
      <c r="A497" s="13"/>
      <c r="B497" s="233"/>
      <c r="C497" s="234"/>
      <c r="D497" s="235" t="s">
        <v>204</v>
      </c>
      <c r="E497" s="236" t="s">
        <v>19</v>
      </c>
      <c r="F497" s="237" t="s">
        <v>1365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204</v>
      </c>
      <c r="AU497" s="243" t="s">
        <v>84</v>
      </c>
      <c r="AV497" s="13" t="s">
        <v>78</v>
      </c>
      <c r="AW497" s="13" t="s">
        <v>33</v>
      </c>
      <c r="AX497" s="13" t="s">
        <v>71</v>
      </c>
      <c r="AY497" s="243" t="s">
        <v>192</v>
      </c>
    </row>
    <row r="498" s="14" customFormat="1">
      <c r="A498" s="14"/>
      <c r="B498" s="244"/>
      <c r="C498" s="245"/>
      <c r="D498" s="235" t="s">
        <v>204</v>
      </c>
      <c r="E498" s="246" t="s">
        <v>19</v>
      </c>
      <c r="F498" s="247" t="s">
        <v>208</v>
      </c>
      <c r="G498" s="245"/>
      <c r="H498" s="248">
        <v>2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204</v>
      </c>
      <c r="AU498" s="254" t="s">
        <v>84</v>
      </c>
      <c r="AV498" s="14" t="s">
        <v>84</v>
      </c>
      <c r="AW498" s="14" t="s">
        <v>33</v>
      </c>
      <c r="AX498" s="14" t="s">
        <v>71</v>
      </c>
      <c r="AY498" s="254" t="s">
        <v>192</v>
      </c>
    </row>
    <row r="499" s="13" customFormat="1">
      <c r="A499" s="13"/>
      <c r="B499" s="233"/>
      <c r="C499" s="234"/>
      <c r="D499" s="235" t="s">
        <v>204</v>
      </c>
      <c r="E499" s="236" t="s">
        <v>19</v>
      </c>
      <c r="F499" s="237" t="s">
        <v>1367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204</v>
      </c>
      <c r="AU499" s="243" t="s">
        <v>84</v>
      </c>
      <c r="AV499" s="13" t="s">
        <v>78</v>
      </c>
      <c r="AW499" s="13" t="s">
        <v>33</v>
      </c>
      <c r="AX499" s="13" t="s">
        <v>71</v>
      </c>
      <c r="AY499" s="243" t="s">
        <v>192</v>
      </c>
    </row>
    <row r="500" s="14" customFormat="1">
      <c r="A500" s="14"/>
      <c r="B500" s="244"/>
      <c r="C500" s="245"/>
      <c r="D500" s="235" t="s">
        <v>204</v>
      </c>
      <c r="E500" s="246" t="s">
        <v>19</v>
      </c>
      <c r="F500" s="247" t="s">
        <v>78</v>
      </c>
      <c r="G500" s="245"/>
      <c r="H500" s="248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204</v>
      </c>
      <c r="AU500" s="254" t="s">
        <v>84</v>
      </c>
      <c r="AV500" s="14" t="s">
        <v>84</v>
      </c>
      <c r="AW500" s="14" t="s">
        <v>33</v>
      </c>
      <c r="AX500" s="14" t="s">
        <v>71</v>
      </c>
      <c r="AY500" s="254" t="s">
        <v>192</v>
      </c>
    </row>
    <row r="501" s="15" customFormat="1">
      <c r="A501" s="15"/>
      <c r="B501" s="255"/>
      <c r="C501" s="256"/>
      <c r="D501" s="235" t="s">
        <v>204</v>
      </c>
      <c r="E501" s="257" t="s">
        <v>19</v>
      </c>
      <c r="F501" s="258" t="s">
        <v>210</v>
      </c>
      <c r="G501" s="256"/>
      <c r="H501" s="259">
        <v>4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204</v>
      </c>
      <c r="AU501" s="265" t="s">
        <v>84</v>
      </c>
      <c r="AV501" s="15" t="s">
        <v>200</v>
      </c>
      <c r="AW501" s="15" t="s">
        <v>33</v>
      </c>
      <c r="AX501" s="15" t="s">
        <v>78</v>
      </c>
      <c r="AY501" s="265" t="s">
        <v>192</v>
      </c>
    </row>
    <row r="502" s="2" customFormat="1" ht="16.5" customHeight="1">
      <c r="A502" s="41"/>
      <c r="B502" s="42"/>
      <c r="C502" s="215" t="s">
        <v>507</v>
      </c>
      <c r="D502" s="215" t="s">
        <v>195</v>
      </c>
      <c r="E502" s="216" t="s">
        <v>508</v>
      </c>
      <c r="F502" s="217" t="s">
        <v>509</v>
      </c>
      <c r="G502" s="218" t="s">
        <v>198</v>
      </c>
      <c r="H502" s="219">
        <v>4</v>
      </c>
      <c r="I502" s="220"/>
      <c r="J502" s="221">
        <f>ROUND(I502*H502,2)</f>
        <v>0</v>
      </c>
      <c r="K502" s="217" t="s">
        <v>199</v>
      </c>
      <c r="L502" s="47"/>
      <c r="M502" s="222" t="s">
        <v>19</v>
      </c>
      <c r="N502" s="223" t="s">
        <v>43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321</v>
      </c>
      <c r="AT502" s="226" t="s">
        <v>195</v>
      </c>
      <c r="AU502" s="226" t="s">
        <v>84</v>
      </c>
      <c r="AY502" s="20" t="s">
        <v>192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84</v>
      </c>
      <c r="BK502" s="227">
        <f>ROUND(I502*H502,2)</f>
        <v>0</v>
      </c>
      <c r="BL502" s="20" t="s">
        <v>321</v>
      </c>
      <c r="BM502" s="226" t="s">
        <v>510</v>
      </c>
    </row>
    <row r="503" s="2" customFormat="1">
      <c r="A503" s="41"/>
      <c r="B503" s="42"/>
      <c r="C503" s="43"/>
      <c r="D503" s="228" t="s">
        <v>202</v>
      </c>
      <c r="E503" s="43"/>
      <c r="F503" s="229" t="s">
        <v>511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202</v>
      </c>
      <c r="AU503" s="20" t="s">
        <v>84</v>
      </c>
    </row>
    <row r="504" s="13" customFormat="1">
      <c r="A504" s="13"/>
      <c r="B504" s="233"/>
      <c r="C504" s="234"/>
      <c r="D504" s="235" t="s">
        <v>204</v>
      </c>
      <c r="E504" s="236" t="s">
        <v>19</v>
      </c>
      <c r="F504" s="237" t="s">
        <v>205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204</v>
      </c>
      <c r="AU504" s="243" t="s">
        <v>84</v>
      </c>
      <c r="AV504" s="13" t="s">
        <v>78</v>
      </c>
      <c r="AW504" s="13" t="s">
        <v>33</v>
      </c>
      <c r="AX504" s="13" t="s">
        <v>71</v>
      </c>
      <c r="AY504" s="243" t="s">
        <v>192</v>
      </c>
    </row>
    <row r="505" s="13" customFormat="1">
      <c r="A505" s="13"/>
      <c r="B505" s="233"/>
      <c r="C505" s="234"/>
      <c r="D505" s="235" t="s">
        <v>204</v>
      </c>
      <c r="E505" s="236" t="s">
        <v>19</v>
      </c>
      <c r="F505" s="237" t="s">
        <v>478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204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192</v>
      </c>
    </row>
    <row r="506" s="14" customFormat="1">
      <c r="A506" s="14"/>
      <c r="B506" s="244"/>
      <c r="C506" s="245"/>
      <c r="D506" s="235" t="s">
        <v>204</v>
      </c>
      <c r="E506" s="246" t="s">
        <v>19</v>
      </c>
      <c r="F506" s="247" t="s">
        <v>78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204</v>
      </c>
      <c r="AU506" s="254" t="s">
        <v>84</v>
      </c>
      <c r="AV506" s="14" t="s">
        <v>84</v>
      </c>
      <c r="AW506" s="14" t="s">
        <v>33</v>
      </c>
      <c r="AX506" s="14" t="s">
        <v>71</v>
      </c>
      <c r="AY506" s="254" t="s">
        <v>192</v>
      </c>
    </row>
    <row r="507" s="13" customFormat="1">
      <c r="A507" s="13"/>
      <c r="B507" s="233"/>
      <c r="C507" s="234"/>
      <c r="D507" s="235" t="s">
        <v>204</v>
      </c>
      <c r="E507" s="236" t="s">
        <v>19</v>
      </c>
      <c r="F507" s="237" t="s">
        <v>1365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204</v>
      </c>
      <c r="AU507" s="243" t="s">
        <v>84</v>
      </c>
      <c r="AV507" s="13" t="s">
        <v>78</v>
      </c>
      <c r="AW507" s="13" t="s">
        <v>33</v>
      </c>
      <c r="AX507" s="13" t="s">
        <v>71</v>
      </c>
      <c r="AY507" s="243" t="s">
        <v>192</v>
      </c>
    </row>
    <row r="508" s="14" customFormat="1">
      <c r="A508" s="14"/>
      <c r="B508" s="244"/>
      <c r="C508" s="245"/>
      <c r="D508" s="235" t="s">
        <v>204</v>
      </c>
      <c r="E508" s="246" t="s">
        <v>19</v>
      </c>
      <c r="F508" s="247" t="s">
        <v>208</v>
      </c>
      <c r="G508" s="245"/>
      <c r="H508" s="248">
        <v>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204</v>
      </c>
      <c r="AU508" s="254" t="s">
        <v>84</v>
      </c>
      <c r="AV508" s="14" t="s">
        <v>84</v>
      </c>
      <c r="AW508" s="14" t="s">
        <v>33</v>
      </c>
      <c r="AX508" s="14" t="s">
        <v>71</v>
      </c>
      <c r="AY508" s="254" t="s">
        <v>192</v>
      </c>
    </row>
    <row r="509" s="13" customFormat="1">
      <c r="A509" s="13"/>
      <c r="B509" s="233"/>
      <c r="C509" s="234"/>
      <c r="D509" s="235" t="s">
        <v>204</v>
      </c>
      <c r="E509" s="236" t="s">
        <v>19</v>
      </c>
      <c r="F509" s="237" t="s">
        <v>1367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204</v>
      </c>
      <c r="AU509" s="243" t="s">
        <v>84</v>
      </c>
      <c r="AV509" s="13" t="s">
        <v>78</v>
      </c>
      <c r="AW509" s="13" t="s">
        <v>33</v>
      </c>
      <c r="AX509" s="13" t="s">
        <v>71</v>
      </c>
      <c r="AY509" s="243" t="s">
        <v>192</v>
      </c>
    </row>
    <row r="510" s="14" customFormat="1">
      <c r="A510" s="14"/>
      <c r="B510" s="244"/>
      <c r="C510" s="245"/>
      <c r="D510" s="235" t="s">
        <v>204</v>
      </c>
      <c r="E510" s="246" t="s">
        <v>19</v>
      </c>
      <c r="F510" s="247" t="s">
        <v>78</v>
      </c>
      <c r="G510" s="245"/>
      <c r="H510" s="248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204</v>
      </c>
      <c r="AU510" s="254" t="s">
        <v>84</v>
      </c>
      <c r="AV510" s="14" t="s">
        <v>84</v>
      </c>
      <c r="AW510" s="14" t="s">
        <v>33</v>
      </c>
      <c r="AX510" s="14" t="s">
        <v>71</v>
      </c>
      <c r="AY510" s="254" t="s">
        <v>192</v>
      </c>
    </row>
    <row r="511" s="15" customFormat="1">
      <c r="A511" s="15"/>
      <c r="B511" s="255"/>
      <c r="C511" s="256"/>
      <c r="D511" s="235" t="s">
        <v>204</v>
      </c>
      <c r="E511" s="257" t="s">
        <v>19</v>
      </c>
      <c r="F511" s="258" t="s">
        <v>210</v>
      </c>
      <c r="G511" s="256"/>
      <c r="H511" s="259">
        <v>4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204</v>
      </c>
      <c r="AU511" s="265" t="s">
        <v>84</v>
      </c>
      <c r="AV511" s="15" t="s">
        <v>200</v>
      </c>
      <c r="AW511" s="15" t="s">
        <v>33</v>
      </c>
      <c r="AX511" s="15" t="s">
        <v>78</v>
      </c>
      <c r="AY511" s="265" t="s">
        <v>192</v>
      </c>
    </row>
    <row r="512" s="2" customFormat="1" ht="16.5" customHeight="1">
      <c r="A512" s="41"/>
      <c r="B512" s="42"/>
      <c r="C512" s="266" t="s">
        <v>512</v>
      </c>
      <c r="D512" s="266" t="s">
        <v>211</v>
      </c>
      <c r="E512" s="267" t="s">
        <v>513</v>
      </c>
      <c r="F512" s="268" t="s">
        <v>514</v>
      </c>
      <c r="G512" s="269" t="s">
        <v>198</v>
      </c>
      <c r="H512" s="270">
        <v>4</v>
      </c>
      <c r="I512" s="271"/>
      <c r="J512" s="272">
        <f>ROUND(I512*H512,2)</f>
        <v>0</v>
      </c>
      <c r="K512" s="268" t="s">
        <v>199</v>
      </c>
      <c r="L512" s="273"/>
      <c r="M512" s="274" t="s">
        <v>19</v>
      </c>
      <c r="N512" s="275" t="s">
        <v>43</v>
      </c>
      <c r="O512" s="87"/>
      <c r="P512" s="224">
        <f>O512*H512</f>
        <v>0</v>
      </c>
      <c r="Q512" s="224">
        <v>0.0022000000000000001</v>
      </c>
      <c r="R512" s="224">
        <f>Q512*H512</f>
        <v>0.0088000000000000005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423</v>
      </c>
      <c r="AT512" s="226" t="s">
        <v>211</v>
      </c>
      <c r="AU512" s="226" t="s">
        <v>84</v>
      </c>
      <c r="AY512" s="20" t="s">
        <v>192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84</v>
      </c>
      <c r="BK512" s="227">
        <f>ROUND(I512*H512,2)</f>
        <v>0</v>
      </c>
      <c r="BL512" s="20" t="s">
        <v>321</v>
      </c>
      <c r="BM512" s="226" t="s">
        <v>515</v>
      </c>
    </row>
    <row r="513" s="13" customFormat="1">
      <c r="A513" s="13"/>
      <c r="B513" s="233"/>
      <c r="C513" s="234"/>
      <c r="D513" s="235" t="s">
        <v>204</v>
      </c>
      <c r="E513" s="236" t="s">
        <v>19</v>
      </c>
      <c r="F513" s="237" t="s">
        <v>205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204</v>
      </c>
      <c r="AU513" s="243" t="s">
        <v>84</v>
      </c>
      <c r="AV513" s="13" t="s">
        <v>78</v>
      </c>
      <c r="AW513" s="13" t="s">
        <v>33</v>
      </c>
      <c r="AX513" s="13" t="s">
        <v>71</v>
      </c>
      <c r="AY513" s="243" t="s">
        <v>192</v>
      </c>
    </row>
    <row r="514" s="13" customFormat="1">
      <c r="A514" s="13"/>
      <c r="B514" s="233"/>
      <c r="C514" s="234"/>
      <c r="D514" s="235" t="s">
        <v>204</v>
      </c>
      <c r="E514" s="236" t="s">
        <v>19</v>
      </c>
      <c r="F514" s="237" t="s">
        <v>478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204</v>
      </c>
      <c r="AU514" s="243" t="s">
        <v>84</v>
      </c>
      <c r="AV514" s="13" t="s">
        <v>78</v>
      </c>
      <c r="AW514" s="13" t="s">
        <v>33</v>
      </c>
      <c r="AX514" s="13" t="s">
        <v>71</v>
      </c>
      <c r="AY514" s="243" t="s">
        <v>192</v>
      </c>
    </row>
    <row r="515" s="14" customFormat="1">
      <c r="A515" s="14"/>
      <c r="B515" s="244"/>
      <c r="C515" s="245"/>
      <c r="D515" s="235" t="s">
        <v>204</v>
      </c>
      <c r="E515" s="246" t="s">
        <v>19</v>
      </c>
      <c r="F515" s="247" t="s">
        <v>78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204</v>
      </c>
      <c r="AU515" s="254" t="s">
        <v>84</v>
      </c>
      <c r="AV515" s="14" t="s">
        <v>84</v>
      </c>
      <c r="AW515" s="14" t="s">
        <v>33</v>
      </c>
      <c r="AX515" s="14" t="s">
        <v>71</v>
      </c>
      <c r="AY515" s="254" t="s">
        <v>192</v>
      </c>
    </row>
    <row r="516" s="13" customFormat="1">
      <c r="A516" s="13"/>
      <c r="B516" s="233"/>
      <c r="C516" s="234"/>
      <c r="D516" s="235" t="s">
        <v>204</v>
      </c>
      <c r="E516" s="236" t="s">
        <v>19</v>
      </c>
      <c r="F516" s="237" t="s">
        <v>1365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204</v>
      </c>
      <c r="AU516" s="243" t="s">
        <v>84</v>
      </c>
      <c r="AV516" s="13" t="s">
        <v>78</v>
      </c>
      <c r="AW516" s="13" t="s">
        <v>33</v>
      </c>
      <c r="AX516" s="13" t="s">
        <v>71</v>
      </c>
      <c r="AY516" s="243" t="s">
        <v>192</v>
      </c>
    </row>
    <row r="517" s="14" customFormat="1">
      <c r="A517" s="14"/>
      <c r="B517" s="244"/>
      <c r="C517" s="245"/>
      <c r="D517" s="235" t="s">
        <v>204</v>
      </c>
      <c r="E517" s="246" t="s">
        <v>19</v>
      </c>
      <c r="F517" s="247" t="s">
        <v>208</v>
      </c>
      <c r="G517" s="245"/>
      <c r="H517" s="248">
        <v>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204</v>
      </c>
      <c r="AU517" s="254" t="s">
        <v>84</v>
      </c>
      <c r="AV517" s="14" t="s">
        <v>84</v>
      </c>
      <c r="AW517" s="14" t="s">
        <v>33</v>
      </c>
      <c r="AX517" s="14" t="s">
        <v>71</v>
      </c>
      <c r="AY517" s="254" t="s">
        <v>192</v>
      </c>
    </row>
    <row r="518" s="13" customFormat="1">
      <c r="A518" s="13"/>
      <c r="B518" s="233"/>
      <c r="C518" s="234"/>
      <c r="D518" s="235" t="s">
        <v>204</v>
      </c>
      <c r="E518" s="236" t="s">
        <v>19</v>
      </c>
      <c r="F518" s="237" t="s">
        <v>1367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204</v>
      </c>
      <c r="AU518" s="243" t="s">
        <v>84</v>
      </c>
      <c r="AV518" s="13" t="s">
        <v>78</v>
      </c>
      <c r="AW518" s="13" t="s">
        <v>33</v>
      </c>
      <c r="AX518" s="13" t="s">
        <v>71</v>
      </c>
      <c r="AY518" s="243" t="s">
        <v>192</v>
      </c>
    </row>
    <row r="519" s="14" customFormat="1">
      <c r="A519" s="14"/>
      <c r="B519" s="244"/>
      <c r="C519" s="245"/>
      <c r="D519" s="235" t="s">
        <v>204</v>
      </c>
      <c r="E519" s="246" t="s">
        <v>19</v>
      </c>
      <c r="F519" s="247" t="s">
        <v>78</v>
      </c>
      <c r="G519" s="245"/>
      <c r="H519" s="248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204</v>
      </c>
      <c r="AU519" s="254" t="s">
        <v>84</v>
      </c>
      <c r="AV519" s="14" t="s">
        <v>84</v>
      </c>
      <c r="AW519" s="14" t="s">
        <v>33</v>
      </c>
      <c r="AX519" s="14" t="s">
        <v>71</v>
      </c>
      <c r="AY519" s="254" t="s">
        <v>192</v>
      </c>
    </row>
    <row r="520" s="15" customFormat="1">
      <c r="A520" s="15"/>
      <c r="B520" s="255"/>
      <c r="C520" s="256"/>
      <c r="D520" s="235" t="s">
        <v>204</v>
      </c>
      <c r="E520" s="257" t="s">
        <v>19</v>
      </c>
      <c r="F520" s="258" t="s">
        <v>210</v>
      </c>
      <c r="G520" s="256"/>
      <c r="H520" s="259">
        <v>4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204</v>
      </c>
      <c r="AU520" s="265" t="s">
        <v>84</v>
      </c>
      <c r="AV520" s="15" t="s">
        <v>200</v>
      </c>
      <c r="AW520" s="15" t="s">
        <v>33</v>
      </c>
      <c r="AX520" s="15" t="s">
        <v>78</v>
      </c>
      <c r="AY520" s="265" t="s">
        <v>192</v>
      </c>
    </row>
    <row r="521" s="2" customFormat="1" ht="16.5" customHeight="1">
      <c r="A521" s="41"/>
      <c r="B521" s="42"/>
      <c r="C521" s="266" t="s">
        <v>516</v>
      </c>
      <c r="D521" s="266" t="s">
        <v>211</v>
      </c>
      <c r="E521" s="267" t="s">
        <v>517</v>
      </c>
      <c r="F521" s="268" t="s">
        <v>518</v>
      </c>
      <c r="G521" s="269" t="s">
        <v>198</v>
      </c>
      <c r="H521" s="270">
        <v>4</v>
      </c>
      <c r="I521" s="271"/>
      <c r="J521" s="272">
        <f>ROUND(I521*H521,2)</f>
        <v>0</v>
      </c>
      <c r="K521" s="268" t="s">
        <v>199</v>
      </c>
      <c r="L521" s="273"/>
      <c r="M521" s="274" t="s">
        <v>19</v>
      </c>
      <c r="N521" s="275" t="s">
        <v>43</v>
      </c>
      <c r="O521" s="87"/>
      <c r="P521" s="224">
        <f>O521*H521</f>
        <v>0</v>
      </c>
      <c r="Q521" s="224">
        <v>0.0022000000000000001</v>
      </c>
      <c r="R521" s="224">
        <f>Q521*H521</f>
        <v>0.0088000000000000005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423</v>
      </c>
      <c r="AT521" s="226" t="s">
        <v>211</v>
      </c>
      <c r="AU521" s="226" t="s">
        <v>84</v>
      </c>
      <c r="AY521" s="20" t="s">
        <v>192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84</v>
      </c>
      <c r="BK521" s="227">
        <f>ROUND(I521*H521,2)</f>
        <v>0</v>
      </c>
      <c r="BL521" s="20" t="s">
        <v>321</v>
      </c>
      <c r="BM521" s="226" t="s">
        <v>519</v>
      </c>
    </row>
    <row r="522" s="13" customFormat="1">
      <c r="A522" s="13"/>
      <c r="B522" s="233"/>
      <c r="C522" s="234"/>
      <c r="D522" s="235" t="s">
        <v>204</v>
      </c>
      <c r="E522" s="236" t="s">
        <v>19</v>
      </c>
      <c r="F522" s="237" t="s">
        <v>205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204</v>
      </c>
      <c r="AU522" s="243" t="s">
        <v>84</v>
      </c>
      <c r="AV522" s="13" t="s">
        <v>78</v>
      </c>
      <c r="AW522" s="13" t="s">
        <v>33</v>
      </c>
      <c r="AX522" s="13" t="s">
        <v>71</v>
      </c>
      <c r="AY522" s="243" t="s">
        <v>192</v>
      </c>
    </row>
    <row r="523" s="13" customFormat="1">
      <c r="A523" s="13"/>
      <c r="B523" s="233"/>
      <c r="C523" s="234"/>
      <c r="D523" s="235" t="s">
        <v>204</v>
      </c>
      <c r="E523" s="236" t="s">
        <v>19</v>
      </c>
      <c r="F523" s="237" t="s">
        <v>478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204</v>
      </c>
      <c r="AU523" s="243" t="s">
        <v>84</v>
      </c>
      <c r="AV523" s="13" t="s">
        <v>78</v>
      </c>
      <c r="AW523" s="13" t="s">
        <v>33</v>
      </c>
      <c r="AX523" s="13" t="s">
        <v>71</v>
      </c>
      <c r="AY523" s="243" t="s">
        <v>192</v>
      </c>
    </row>
    <row r="524" s="14" customFormat="1">
      <c r="A524" s="14"/>
      <c r="B524" s="244"/>
      <c r="C524" s="245"/>
      <c r="D524" s="235" t="s">
        <v>204</v>
      </c>
      <c r="E524" s="246" t="s">
        <v>19</v>
      </c>
      <c r="F524" s="247" t="s">
        <v>78</v>
      </c>
      <c r="G524" s="245"/>
      <c r="H524" s="248">
        <v>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204</v>
      </c>
      <c r="AU524" s="254" t="s">
        <v>84</v>
      </c>
      <c r="AV524" s="14" t="s">
        <v>84</v>
      </c>
      <c r="AW524" s="14" t="s">
        <v>33</v>
      </c>
      <c r="AX524" s="14" t="s">
        <v>71</v>
      </c>
      <c r="AY524" s="254" t="s">
        <v>192</v>
      </c>
    </row>
    <row r="525" s="13" customFormat="1">
      <c r="A525" s="13"/>
      <c r="B525" s="233"/>
      <c r="C525" s="234"/>
      <c r="D525" s="235" t="s">
        <v>204</v>
      </c>
      <c r="E525" s="236" t="s">
        <v>19</v>
      </c>
      <c r="F525" s="237" t="s">
        <v>1365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204</v>
      </c>
      <c r="AU525" s="243" t="s">
        <v>84</v>
      </c>
      <c r="AV525" s="13" t="s">
        <v>78</v>
      </c>
      <c r="AW525" s="13" t="s">
        <v>33</v>
      </c>
      <c r="AX525" s="13" t="s">
        <v>71</v>
      </c>
      <c r="AY525" s="243" t="s">
        <v>192</v>
      </c>
    </row>
    <row r="526" s="14" customFormat="1">
      <c r="A526" s="14"/>
      <c r="B526" s="244"/>
      <c r="C526" s="245"/>
      <c r="D526" s="235" t="s">
        <v>204</v>
      </c>
      <c r="E526" s="246" t="s">
        <v>19</v>
      </c>
      <c r="F526" s="247" t="s">
        <v>208</v>
      </c>
      <c r="G526" s="245"/>
      <c r="H526" s="248">
        <v>2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204</v>
      </c>
      <c r="AU526" s="254" t="s">
        <v>84</v>
      </c>
      <c r="AV526" s="14" t="s">
        <v>84</v>
      </c>
      <c r="AW526" s="14" t="s">
        <v>33</v>
      </c>
      <c r="AX526" s="14" t="s">
        <v>71</v>
      </c>
      <c r="AY526" s="254" t="s">
        <v>192</v>
      </c>
    </row>
    <row r="527" s="13" customFormat="1">
      <c r="A527" s="13"/>
      <c r="B527" s="233"/>
      <c r="C527" s="234"/>
      <c r="D527" s="235" t="s">
        <v>204</v>
      </c>
      <c r="E527" s="236" t="s">
        <v>19</v>
      </c>
      <c r="F527" s="237" t="s">
        <v>1367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204</v>
      </c>
      <c r="AU527" s="243" t="s">
        <v>84</v>
      </c>
      <c r="AV527" s="13" t="s">
        <v>78</v>
      </c>
      <c r="AW527" s="13" t="s">
        <v>33</v>
      </c>
      <c r="AX527" s="13" t="s">
        <v>71</v>
      </c>
      <c r="AY527" s="243" t="s">
        <v>192</v>
      </c>
    </row>
    <row r="528" s="14" customFormat="1">
      <c r="A528" s="14"/>
      <c r="B528" s="244"/>
      <c r="C528" s="245"/>
      <c r="D528" s="235" t="s">
        <v>204</v>
      </c>
      <c r="E528" s="246" t="s">
        <v>19</v>
      </c>
      <c r="F528" s="247" t="s">
        <v>78</v>
      </c>
      <c r="G528" s="245"/>
      <c r="H528" s="248">
        <v>1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204</v>
      </c>
      <c r="AU528" s="254" t="s">
        <v>84</v>
      </c>
      <c r="AV528" s="14" t="s">
        <v>84</v>
      </c>
      <c r="AW528" s="14" t="s">
        <v>33</v>
      </c>
      <c r="AX528" s="14" t="s">
        <v>71</v>
      </c>
      <c r="AY528" s="254" t="s">
        <v>192</v>
      </c>
    </row>
    <row r="529" s="15" customFormat="1">
      <c r="A529" s="15"/>
      <c r="B529" s="255"/>
      <c r="C529" s="256"/>
      <c r="D529" s="235" t="s">
        <v>204</v>
      </c>
      <c r="E529" s="257" t="s">
        <v>19</v>
      </c>
      <c r="F529" s="258" t="s">
        <v>210</v>
      </c>
      <c r="G529" s="256"/>
      <c r="H529" s="259">
        <v>4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204</v>
      </c>
      <c r="AU529" s="265" t="s">
        <v>84</v>
      </c>
      <c r="AV529" s="15" t="s">
        <v>200</v>
      </c>
      <c r="AW529" s="15" t="s">
        <v>33</v>
      </c>
      <c r="AX529" s="15" t="s">
        <v>78</v>
      </c>
      <c r="AY529" s="265" t="s">
        <v>192</v>
      </c>
    </row>
    <row r="530" s="2" customFormat="1" ht="16.5" customHeight="1">
      <c r="A530" s="41"/>
      <c r="B530" s="42"/>
      <c r="C530" s="215" t="s">
        <v>520</v>
      </c>
      <c r="D530" s="215" t="s">
        <v>195</v>
      </c>
      <c r="E530" s="216" t="s">
        <v>521</v>
      </c>
      <c r="F530" s="217" t="s">
        <v>522</v>
      </c>
      <c r="G530" s="218" t="s">
        <v>198</v>
      </c>
      <c r="H530" s="219">
        <v>1</v>
      </c>
      <c r="I530" s="220"/>
      <c r="J530" s="221">
        <f>ROUND(I530*H530,2)</f>
        <v>0</v>
      </c>
      <c r="K530" s="217" t="s">
        <v>199</v>
      </c>
      <c r="L530" s="47"/>
      <c r="M530" s="222" t="s">
        <v>19</v>
      </c>
      <c r="N530" s="223" t="s">
        <v>43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321</v>
      </c>
      <c r="AT530" s="226" t="s">
        <v>195</v>
      </c>
      <c r="AU530" s="226" t="s">
        <v>84</v>
      </c>
      <c r="AY530" s="20" t="s">
        <v>192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84</v>
      </c>
      <c r="BK530" s="227">
        <f>ROUND(I530*H530,2)</f>
        <v>0</v>
      </c>
      <c r="BL530" s="20" t="s">
        <v>321</v>
      </c>
      <c r="BM530" s="226" t="s">
        <v>523</v>
      </c>
    </row>
    <row r="531" s="2" customFormat="1">
      <c r="A531" s="41"/>
      <c r="B531" s="42"/>
      <c r="C531" s="43"/>
      <c r="D531" s="228" t="s">
        <v>202</v>
      </c>
      <c r="E531" s="43"/>
      <c r="F531" s="229" t="s">
        <v>524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202</v>
      </c>
      <c r="AU531" s="20" t="s">
        <v>84</v>
      </c>
    </row>
    <row r="532" s="13" customFormat="1">
      <c r="A532" s="13"/>
      <c r="B532" s="233"/>
      <c r="C532" s="234"/>
      <c r="D532" s="235" t="s">
        <v>204</v>
      </c>
      <c r="E532" s="236" t="s">
        <v>19</v>
      </c>
      <c r="F532" s="237" t="s">
        <v>205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204</v>
      </c>
      <c r="AU532" s="243" t="s">
        <v>84</v>
      </c>
      <c r="AV532" s="13" t="s">
        <v>78</v>
      </c>
      <c r="AW532" s="13" t="s">
        <v>33</v>
      </c>
      <c r="AX532" s="13" t="s">
        <v>71</v>
      </c>
      <c r="AY532" s="243" t="s">
        <v>192</v>
      </c>
    </row>
    <row r="533" s="13" customFormat="1">
      <c r="A533" s="13"/>
      <c r="B533" s="233"/>
      <c r="C533" s="234"/>
      <c r="D533" s="235" t="s">
        <v>204</v>
      </c>
      <c r="E533" s="236" t="s">
        <v>19</v>
      </c>
      <c r="F533" s="237" t="s">
        <v>477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204</v>
      </c>
      <c r="AU533" s="243" t="s">
        <v>84</v>
      </c>
      <c r="AV533" s="13" t="s">
        <v>78</v>
      </c>
      <c r="AW533" s="13" t="s">
        <v>33</v>
      </c>
      <c r="AX533" s="13" t="s">
        <v>71</v>
      </c>
      <c r="AY533" s="243" t="s">
        <v>192</v>
      </c>
    </row>
    <row r="534" s="14" customFormat="1">
      <c r="A534" s="14"/>
      <c r="B534" s="244"/>
      <c r="C534" s="245"/>
      <c r="D534" s="235" t="s">
        <v>204</v>
      </c>
      <c r="E534" s="246" t="s">
        <v>19</v>
      </c>
      <c r="F534" s="247" t="s">
        <v>78</v>
      </c>
      <c r="G534" s="245"/>
      <c r="H534" s="248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204</v>
      </c>
      <c r="AU534" s="254" t="s">
        <v>84</v>
      </c>
      <c r="AV534" s="14" t="s">
        <v>84</v>
      </c>
      <c r="AW534" s="14" t="s">
        <v>33</v>
      </c>
      <c r="AX534" s="14" t="s">
        <v>71</v>
      </c>
      <c r="AY534" s="254" t="s">
        <v>192</v>
      </c>
    </row>
    <row r="535" s="15" customFormat="1">
      <c r="A535" s="15"/>
      <c r="B535" s="255"/>
      <c r="C535" s="256"/>
      <c r="D535" s="235" t="s">
        <v>204</v>
      </c>
      <c r="E535" s="257" t="s">
        <v>19</v>
      </c>
      <c r="F535" s="258" t="s">
        <v>210</v>
      </c>
      <c r="G535" s="256"/>
      <c r="H535" s="259">
        <v>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204</v>
      </c>
      <c r="AU535" s="265" t="s">
        <v>84</v>
      </c>
      <c r="AV535" s="15" t="s">
        <v>200</v>
      </c>
      <c r="AW535" s="15" t="s">
        <v>33</v>
      </c>
      <c r="AX535" s="15" t="s">
        <v>78</v>
      </c>
      <c r="AY535" s="265" t="s">
        <v>192</v>
      </c>
    </row>
    <row r="536" s="2" customFormat="1" ht="16.5" customHeight="1">
      <c r="A536" s="41"/>
      <c r="B536" s="42"/>
      <c r="C536" s="266" t="s">
        <v>525</v>
      </c>
      <c r="D536" s="266" t="s">
        <v>211</v>
      </c>
      <c r="E536" s="267" t="s">
        <v>513</v>
      </c>
      <c r="F536" s="268" t="s">
        <v>514</v>
      </c>
      <c r="G536" s="269" t="s">
        <v>198</v>
      </c>
      <c r="H536" s="270">
        <v>1</v>
      </c>
      <c r="I536" s="271"/>
      <c r="J536" s="272">
        <f>ROUND(I536*H536,2)</f>
        <v>0</v>
      </c>
      <c r="K536" s="268" t="s">
        <v>199</v>
      </c>
      <c r="L536" s="273"/>
      <c r="M536" s="274" t="s">
        <v>19</v>
      </c>
      <c r="N536" s="275" t="s">
        <v>43</v>
      </c>
      <c r="O536" s="87"/>
      <c r="P536" s="224">
        <f>O536*H536</f>
        <v>0</v>
      </c>
      <c r="Q536" s="224">
        <v>0.0022000000000000001</v>
      </c>
      <c r="R536" s="224">
        <f>Q536*H536</f>
        <v>0.0022000000000000001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423</v>
      </c>
      <c r="AT536" s="226" t="s">
        <v>211</v>
      </c>
      <c r="AU536" s="226" t="s">
        <v>84</v>
      </c>
      <c r="AY536" s="20" t="s">
        <v>192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84</v>
      </c>
      <c r="BK536" s="227">
        <f>ROUND(I536*H536,2)</f>
        <v>0</v>
      </c>
      <c r="BL536" s="20" t="s">
        <v>321</v>
      </c>
      <c r="BM536" s="226" t="s">
        <v>526</v>
      </c>
    </row>
    <row r="537" s="13" customFormat="1">
      <c r="A537" s="13"/>
      <c r="B537" s="233"/>
      <c r="C537" s="234"/>
      <c r="D537" s="235" t="s">
        <v>204</v>
      </c>
      <c r="E537" s="236" t="s">
        <v>19</v>
      </c>
      <c r="F537" s="237" t="s">
        <v>205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204</v>
      </c>
      <c r="AU537" s="243" t="s">
        <v>84</v>
      </c>
      <c r="AV537" s="13" t="s">
        <v>78</v>
      </c>
      <c r="AW537" s="13" t="s">
        <v>33</v>
      </c>
      <c r="AX537" s="13" t="s">
        <v>71</v>
      </c>
      <c r="AY537" s="243" t="s">
        <v>192</v>
      </c>
    </row>
    <row r="538" s="13" customFormat="1">
      <c r="A538" s="13"/>
      <c r="B538" s="233"/>
      <c r="C538" s="234"/>
      <c r="D538" s="235" t="s">
        <v>204</v>
      </c>
      <c r="E538" s="236" t="s">
        <v>19</v>
      </c>
      <c r="F538" s="237" t="s">
        <v>477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204</v>
      </c>
      <c r="AU538" s="243" t="s">
        <v>84</v>
      </c>
      <c r="AV538" s="13" t="s">
        <v>78</v>
      </c>
      <c r="AW538" s="13" t="s">
        <v>33</v>
      </c>
      <c r="AX538" s="13" t="s">
        <v>71</v>
      </c>
      <c r="AY538" s="243" t="s">
        <v>192</v>
      </c>
    </row>
    <row r="539" s="14" customFormat="1">
      <c r="A539" s="14"/>
      <c r="B539" s="244"/>
      <c r="C539" s="245"/>
      <c r="D539" s="235" t="s">
        <v>204</v>
      </c>
      <c r="E539" s="246" t="s">
        <v>19</v>
      </c>
      <c r="F539" s="247" t="s">
        <v>78</v>
      </c>
      <c r="G539" s="245"/>
      <c r="H539" s="248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204</v>
      </c>
      <c r="AU539" s="254" t="s">
        <v>84</v>
      </c>
      <c r="AV539" s="14" t="s">
        <v>84</v>
      </c>
      <c r="AW539" s="14" t="s">
        <v>33</v>
      </c>
      <c r="AX539" s="14" t="s">
        <v>71</v>
      </c>
      <c r="AY539" s="254" t="s">
        <v>192</v>
      </c>
    </row>
    <row r="540" s="15" customFormat="1">
      <c r="A540" s="15"/>
      <c r="B540" s="255"/>
      <c r="C540" s="256"/>
      <c r="D540" s="235" t="s">
        <v>204</v>
      </c>
      <c r="E540" s="257" t="s">
        <v>19</v>
      </c>
      <c r="F540" s="258" t="s">
        <v>210</v>
      </c>
      <c r="G540" s="256"/>
      <c r="H540" s="259">
        <v>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204</v>
      </c>
      <c r="AU540" s="265" t="s">
        <v>84</v>
      </c>
      <c r="AV540" s="15" t="s">
        <v>200</v>
      </c>
      <c r="AW540" s="15" t="s">
        <v>33</v>
      </c>
      <c r="AX540" s="15" t="s">
        <v>78</v>
      </c>
      <c r="AY540" s="265" t="s">
        <v>192</v>
      </c>
    </row>
    <row r="541" s="2" customFormat="1" ht="16.5" customHeight="1">
      <c r="A541" s="41"/>
      <c r="B541" s="42"/>
      <c r="C541" s="266" t="s">
        <v>527</v>
      </c>
      <c r="D541" s="266" t="s">
        <v>211</v>
      </c>
      <c r="E541" s="267" t="s">
        <v>528</v>
      </c>
      <c r="F541" s="268" t="s">
        <v>529</v>
      </c>
      <c r="G541" s="269" t="s">
        <v>198</v>
      </c>
      <c r="H541" s="270">
        <v>1</v>
      </c>
      <c r="I541" s="271"/>
      <c r="J541" s="272">
        <f>ROUND(I541*H541,2)</f>
        <v>0</v>
      </c>
      <c r="K541" s="268" t="s">
        <v>199</v>
      </c>
      <c r="L541" s="273"/>
      <c r="M541" s="274" t="s">
        <v>19</v>
      </c>
      <c r="N541" s="275" t="s">
        <v>43</v>
      </c>
      <c r="O541" s="87"/>
      <c r="P541" s="224">
        <f>O541*H541</f>
        <v>0</v>
      </c>
      <c r="Q541" s="224">
        <v>0.0022000000000000001</v>
      </c>
      <c r="R541" s="224">
        <f>Q541*H541</f>
        <v>0.0022000000000000001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423</v>
      </c>
      <c r="AT541" s="226" t="s">
        <v>211</v>
      </c>
      <c r="AU541" s="226" t="s">
        <v>84</v>
      </c>
      <c r="AY541" s="20" t="s">
        <v>192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321</v>
      </c>
      <c r="BM541" s="226" t="s">
        <v>530</v>
      </c>
    </row>
    <row r="542" s="13" customFormat="1">
      <c r="A542" s="13"/>
      <c r="B542" s="233"/>
      <c r="C542" s="234"/>
      <c r="D542" s="235" t="s">
        <v>204</v>
      </c>
      <c r="E542" s="236" t="s">
        <v>19</v>
      </c>
      <c r="F542" s="237" t="s">
        <v>205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204</v>
      </c>
      <c r="AU542" s="243" t="s">
        <v>84</v>
      </c>
      <c r="AV542" s="13" t="s">
        <v>78</v>
      </c>
      <c r="AW542" s="13" t="s">
        <v>33</v>
      </c>
      <c r="AX542" s="13" t="s">
        <v>71</v>
      </c>
      <c r="AY542" s="243" t="s">
        <v>192</v>
      </c>
    </row>
    <row r="543" s="13" customFormat="1">
      <c r="A543" s="13"/>
      <c r="B543" s="233"/>
      <c r="C543" s="234"/>
      <c r="D543" s="235" t="s">
        <v>204</v>
      </c>
      <c r="E543" s="236" t="s">
        <v>19</v>
      </c>
      <c r="F543" s="237" t="s">
        <v>477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204</v>
      </c>
      <c r="AU543" s="243" t="s">
        <v>84</v>
      </c>
      <c r="AV543" s="13" t="s">
        <v>78</v>
      </c>
      <c r="AW543" s="13" t="s">
        <v>33</v>
      </c>
      <c r="AX543" s="13" t="s">
        <v>71</v>
      </c>
      <c r="AY543" s="243" t="s">
        <v>192</v>
      </c>
    </row>
    <row r="544" s="14" customFormat="1">
      <c r="A544" s="14"/>
      <c r="B544" s="244"/>
      <c r="C544" s="245"/>
      <c r="D544" s="235" t="s">
        <v>204</v>
      </c>
      <c r="E544" s="246" t="s">
        <v>19</v>
      </c>
      <c r="F544" s="247" t="s">
        <v>78</v>
      </c>
      <c r="G544" s="245"/>
      <c r="H544" s="248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204</v>
      </c>
      <c r="AU544" s="254" t="s">
        <v>84</v>
      </c>
      <c r="AV544" s="14" t="s">
        <v>84</v>
      </c>
      <c r="AW544" s="14" t="s">
        <v>33</v>
      </c>
      <c r="AX544" s="14" t="s">
        <v>71</v>
      </c>
      <c r="AY544" s="254" t="s">
        <v>192</v>
      </c>
    </row>
    <row r="545" s="15" customFormat="1">
      <c r="A545" s="15"/>
      <c r="B545" s="255"/>
      <c r="C545" s="256"/>
      <c r="D545" s="235" t="s">
        <v>204</v>
      </c>
      <c r="E545" s="257" t="s">
        <v>19</v>
      </c>
      <c r="F545" s="258" t="s">
        <v>210</v>
      </c>
      <c r="G545" s="256"/>
      <c r="H545" s="259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204</v>
      </c>
      <c r="AU545" s="265" t="s">
        <v>84</v>
      </c>
      <c r="AV545" s="15" t="s">
        <v>200</v>
      </c>
      <c r="AW545" s="15" t="s">
        <v>33</v>
      </c>
      <c r="AX545" s="15" t="s">
        <v>78</v>
      </c>
      <c r="AY545" s="265" t="s">
        <v>192</v>
      </c>
    </row>
    <row r="546" s="2" customFormat="1" ht="16.5" customHeight="1">
      <c r="A546" s="41"/>
      <c r="B546" s="42"/>
      <c r="C546" s="266" t="s">
        <v>531</v>
      </c>
      <c r="D546" s="266" t="s">
        <v>211</v>
      </c>
      <c r="E546" s="267" t="s">
        <v>532</v>
      </c>
      <c r="F546" s="268" t="s">
        <v>533</v>
      </c>
      <c r="G546" s="269" t="s">
        <v>198</v>
      </c>
      <c r="H546" s="270">
        <v>1</v>
      </c>
      <c r="I546" s="271"/>
      <c r="J546" s="272">
        <f>ROUND(I546*H546,2)</f>
        <v>0</v>
      </c>
      <c r="K546" s="268" t="s">
        <v>199</v>
      </c>
      <c r="L546" s="273"/>
      <c r="M546" s="274" t="s">
        <v>19</v>
      </c>
      <c r="N546" s="275" t="s">
        <v>43</v>
      </c>
      <c r="O546" s="87"/>
      <c r="P546" s="224">
        <f>O546*H546</f>
        <v>0</v>
      </c>
      <c r="Q546" s="224">
        <v>0.00014999999999999999</v>
      </c>
      <c r="R546" s="224">
        <f>Q546*H546</f>
        <v>0.00014999999999999999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423</v>
      </c>
      <c r="AT546" s="226" t="s">
        <v>211</v>
      </c>
      <c r="AU546" s="226" t="s">
        <v>84</v>
      </c>
      <c r="AY546" s="20" t="s">
        <v>192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84</v>
      </c>
      <c r="BK546" s="227">
        <f>ROUND(I546*H546,2)</f>
        <v>0</v>
      </c>
      <c r="BL546" s="20" t="s">
        <v>321</v>
      </c>
      <c r="BM546" s="226" t="s">
        <v>534</v>
      </c>
    </row>
    <row r="547" s="13" customFormat="1">
      <c r="A547" s="13"/>
      <c r="B547" s="233"/>
      <c r="C547" s="234"/>
      <c r="D547" s="235" t="s">
        <v>204</v>
      </c>
      <c r="E547" s="236" t="s">
        <v>19</v>
      </c>
      <c r="F547" s="237" t="s">
        <v>205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204</v>
      </c>
      <c r="AU547" s="243" t="s">
        <v>84</v>
      </c>
      <c r="AV547" s="13" t="s">
        <v>78</v>
      </c>
      <c r="AW547" s="13" t="s">
        <v>33</v>
      </c>
      <c r="AX547" s="13" t="s">
        <v>71</v>
      </c>
      <c r="AY547" s="243" t="s">
        <v>192</v>
      </c>
    </row>
    <row r="548" s="13" customFormat="1">
      <c r="A548" s="13"/>
      <c r="B548" s="233"/>
      <c r="C548" s="234"/>
      <c r="D548" s="235" t="s">
        <v>204</v>
      </c>
      <c r="E548" s="236" t="s">
        <v>19</v>
      </c>
      <c r="F548" s="237" t="s">
        <v>477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204</v>
      </c>
      <c r="AU548" s="243" t="s">
        <v>84</v>
      </c>
      <c r="AV548" s="13" t="s">
        <v>78</v>
      </c>
      <c r="AW548" s="13" t="s">
        <v>33</v>
      </c>
      <c r="AX548" s="13" t="s">
        <v>71</v>
      </c>
      <c r="AY548" s="243" t="s">
        <v>192</v>
      </c>
    </row>
    <row r="549" s="14" customFormat="1">
      <c r="A549" s="14"/>
      <c r="B549" s="244"/>
      <c r="C549" s="245"/>
      <c r="D549" s="235" t="s">
        <v>204</v>
      </c>
      <c r="E549" s="246" t="s">
        <v>19</v>
      </c>
      <c r="F549" s="247" t="s">
        <v>78</v>
      </c>
      <c r="G549" s="245"/>
      <c r="H549" s="248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204</v>
      </c>
      <c r="AU549" s="254" t="s">
        <v>84</v>
      </c>
      <c r="AV549" s="14" t="s">
        <v>84</v>
      </c>
      <c r="AW549" s="14" t="s">
        <v>33</v>
      </c>
      <c r="AX549" s="14" t="s">
        <v>71</v>
      </c>
      <c r="AY549" s="254" t="s">
        <v>192</v>
      </c>
    </row>
    <row r="550" s="15" customFormat="1">
      <c r="A550" s="15"/>
      <c r="B550" s="255"/>
      <c r="C550" s="256"/>
      <c r="D550" s="235" t="s">
        <v>204</v>
      </c>
      <c r="E550" s="257" t="s">
        <v>19</v>
      </c>
      <c r="F550" s="258" t="s">
        <v>210</v>
      </c>
      <c r="G550" s="256"/>
      <c r="H550" s="259">
        <v>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5" t="s">
        <v>204</v>
      </c>
      <c r="AU550" s="265" t="s">
        <v>84</v>
      </c>
      <c r="AV550" s="15" t="s">
        <v>200</v>
      </c>
      <c r="AW550" s="15" t="s">
        <v>33</v>
      </c>
      <c r="AX550" s="15" t="s">
        <v>78</v>
      </c>
      <c r="AY550" s="265" t="s">
        <v>192</v>
      </c>
    </row>
    <row r="551" s="2" customFormat="1" ht="16.5" customHeight="1">
      <c r="A551" s="41"/>
      <c r="B551" s="42"/>
      <c r="C551" s="215" t="s">
        <v>535</v>
      </c>
      <c r="D551" s="215" t="s">
        <v>195</v>
      </c>
      <c r="E551" s="216" t="s">
        <v>536</v>
      </c>
      <c r="F551" s="217" t="s">
        <v>537</v>
      </c>
      <c r="G551" s="218" t="s">
        <v>198</v>
      </c>
      <c r="H551" s="219">
        <v>4</v>
      </c>
      <c r="I551" s="220"/>
      <c r="J551" s="221">
        <f>ROUND(I551*H551,2)</f>
        <v>0</v>
      </c>
      <c r="K551" s="217" t="s">
        <v>199</v>
      </c>
      <c r="L551" s="47"/>
      <c r="M551" s="222" t="s">
        <v>19</v>
      </c>
      <c r="N551" s="223" t="s">
        <v>43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0.024</v>
      </c>
      <c r="T551" s="225">
        <f>S551*H551</f>
        <v>0.096000000000000002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321</v>
      </c>
      <c r="AT551" s="226" t="s">
        <v>195</v>
      </c>
      <c r="AU551" s="226" t="s">
        <v>84</v>
      </c>
      <c r="AY551" s="20" t="s">
        <v>192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84</v>
      </c>
      <c r="BK551" s="227">
        <f>ROUND(I551*H551,2)</f>
        <v>0</v>
      </c>
      <c r="BL551" s="20" t="s">
        <v>321</v>
      </c>
      <c r="BM551" s="226" t="s">
        <v>538</v>
      </c>
    </row>
    <row r="552" s="2" customFormat="1">
      <c r="A552" s="41"/>
      <c r="B552" s="42"/>
      <c r="C552" s="43"/>
      <c r="D552" s="228" t="s">
        <v>202</v>
      </c>
      <c r="E552" s="43"/>
      <c r="F552" s="229" t="s">
        <v>539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202</v>
      </c>
      <c r="AU552" s="20" t="s">
        <v>84</v>
      </c>
    </row>
    <row r="553" s="13" customFormat="1">
      <c r="A553" s="13"/>
      <c r="B553" s="233"/>
      <c r="C553" s="234"/>
      <c r="D553" s="235" t="s">
        <v>204</v>
      </c>
      <c r="E553" s="236" t="s">
        <v>19</v>
      </c>
      <c r="F553" s="237" t="s">
        <v>458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204</v>
      </c>
      <c r="AU553" s="243" t="s">
        <v>84</v>
      </c>
      <c r="AV553" s="13" t="s">
        <v>78</v>
      </c>
      <c r="AW553" s="13" t="s">
        <v>33</v>
      </c>
      <c r="AX553" s="13" t="s">
        <v>71</v>
      </c>
      <c r="AY553" s="243" t="s">
        <v>192</v>
      </c>
    </row>
    <row r="554" s="13" customFormat="1">
      <c r="A554" s="13"/>
      <c r="B554" s="233"/>
      <c r="C554" s="234"/>
      <c r="D554" s="235" t="s">
        <v>204</v>
      </c>
      <c r="E554" s="236" t="s">
        <v>19</v>
      </c>
      <c r="F554" s="237" t="s">
        <v>282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204</v>
      </c>
      <c r="AU554" s="243" t="s">
        <v>84</v>
      </c>
      <c r="AV554" s="13" t="s">
        <v>78</v>
      </c>
      <c r="AW554" s="13" t="s">
        <v>33</v>
      </c>
      <c r="AX554" s="13" t="s">
        <v>71</v>
      </c>
      <c r="AY554" s="243" t="s">
        <v>192</v>
      </c>
    </row>
    <row r="555" s="14" customFormat="1">
      <c r="A555" s="14"/>
      <c r="B555" s="244"/>
      <c r="C555" s="245"/>
      <c r="D555" s="235" t="s">
        <v>204</v>
      </c>
      <c r="E555" s="246" t="s">
        <v>19</v>
      </c>
      <c r="F555" s="247" t="s">
        <v>78</v>
      </c>
      <c r="G555" s="245"/>
      <c r="H555" s="248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204</v>
      </c>
      <c r="AU555" s="254" t="s">
        <v>84</v>
      </c>
      <c r="AV555" s="14" t="s">
        <v>84</v>
      </c>
      <c r="AW555" s="14" t="s">
        <v>33</v>
      </c>
      <c r="AX555" s="14" t="s">
        <v>71</v>
      </c>
      <c r="AY555" s="254" t="s">
        <v>192</v>
      </c>
    </row>
    <row r="556" s="13" customFormat="1">
      <c r="A556" s="13"/>
      <c r="B556" s="233"/>
      <c r="C556" s="234"/>
      <c r="D556" s="235" t="s">
        <v>204</v>
      </c>
      <c r="E556" s="236" t="s">
        <v>19</v>
      </c>
      <c r="F556" s="237" t="s">
        <v>1365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204</v>
      </c>
      <c r="AU556" s="243" t="s">
        <v>84</v>
      </c>
      <c r="AV556" s="13" t="s">
        <v>78</v>
      </c>
      <c r="AW556" s="13" t="s">
        <v>33</v>
      </c>
      <c r="AX556" s="13" t="s">
        <v>71</v>
      </c>
      <c r="AY556" s="243" t="s">
        <v>192</v>
      </c>
    </row>
    <row r="557" s="14" customFormat="1">
      <c r="A557" s="14"/>
      <c r="B557" s="244"/>
      <c r="C557" s="245"/>
      <c r="D557" s="235" t="s">
        <v>204</v>
      </c>
      <c r="E557" s="246" t="s">
        <v>19</v>
      </c>
      <c r="F557" s="247" t="s">
        <v>208</v>
      </c>
      <c r="G557" s="245"/>
      <c r="H557" s="248">
        <v>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204</v>
      </c>
      <c r="AU557" s="254" t="s">
        <v>84</v>
      </c>
      <c r="AV557" s="14" t="s">
        <v>84</v>
      </c>
      <c r="AW557" s="14" t="s">
        <v>33</v>
      </c>
      <c r="AX557" s="14" t="s">
        <v>71</v>
      </c>
      <c r="AY557" s="254" t="s">
        <v>192</v>
      </c>
    </row>
    <row r="558" s="13" customFormat="1">
      <c r="A558" s="13"/>
      <c r="B558" s="233"/>
      <c r="C558" s="234"/>
      <c r="D558" s="235" t="s">
        <v>204</v>
      </c>
      <c r="E558" s="236" t="s">
        <v>19</v>
      </c>
      <c r="F558" s="237" t="s">
        <v>1367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204</v>
      </c>
      <c r="AU558" s="243" t="s">
        <v>84</v>
      </c>
      <c r="AV558" s="13" t="s">
        <v>78</v>
      </c>
      <c r="AW558" s="13" t="s">
        <v>33</v>
      </c>
      <c r="AX558" s="13" t="s">
        <v>71</v>
      </c>
      <c r="AY558" s="243" t="s">
        <v>192</v>
      </c>
    </row>
    <row r="559" s="14" customFormat="1">
      <c r="A559" s="14"/>
      <c r="B559" s="244"/>
      <c r="C559" s="245"/>
      <c r="D559" s="235" t="s">
        <v>204</v>
      </c>
      <c r="E559" s="246" t="s">
        <v>19</v>
      </c>
      <c r="F559" s="247" t="s">
        <v>78</v>
      </c>
      <c r="G559" s="245"/>
      <c r="H559" s="248">
        <v>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204</v>
      </c>
      <c r="AU559" s="254" t="s">
        <v>84</v>
      </c>
      <c r="AV559" s="14" t="s">
        <v>84</v>
      </c>
      <c r="AW559" s="14" t="s">
        <v>33</v>
      </c>
      <c r="AX559" s="14" t="s">
        <v>71</v>
      </c>
      <c r="AY559" s="254" t="s">
        <v>192</v>
      </c>
    </row>
    <row r="560" s="15" customFormat="1">
      <c r="A560" s="15"/>
      <c r="B560" s="255"/>
      <c r="C560" s="256"/>
      <c r="D560" s="235" t="s">
        <v>204</v>
      </c>
      <c r="E560" s="257" t="s">
        <v>19</v>
      </c>
      <c r="F560" s="258" t="s">
        <v>210</v>
      </c>
      <c r="G560" s="256"/>
      <c r="H560" s="259">
        <v>4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5" t="s">
        <v>204</v>
      </c>
      <c r="AU560" s="265" t="s">
        <v>84</v>
      </c>
      <c r="AV560" s="15" t="s">
        <v>200</v>
      </c>
      <c r="AW560" s="15" t="s">
        <v>33</v>
      </c>
      <c r="AX560" s="15" t="s">
        <v>78</v>
      </c>
      <c r="AY560" s="265" t="s">
        <v>192</v>
      </c>
    </row>
    <row r="561" s="2" customFormat="1" ht="16.5" customHeight="1">
      <c r="A561" s="41"/>
      <c r="B561" s="42"/>
      <c r="C561" s="215" t="s">
        <v>540</v>
      </c>
      <c r="D561" s="215" t="s">
        <v>195</v>
      </c>
      <c r="E561" s="216" t="s">
        <v>541</v>
      </c>
      <c r="F561" s="217" t="s">
        <v>542</v>
      </c>
      <c r="G561" s="218" t="s">
        <v>198</v>
      </c>
      <c r="H561" s="219">
        <v>1</v>
      </c>
      <c r="I561" s="220"/>
      <c r="J561" s="221">
        <f>ROUND(I561*H561,2)</f>
        <v>0</v>
      </c>
      <c r="K561" s="217" t="s">
        <v>490</v>
      </c>
      <c r="L561" s="47"/>
      <c r="M561" s="222" t="s">
        <v>19</v>
      </c>
      <c r="N561" s="223" t="s">
        <v>43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321</v>
      </c>
      <c r="AT561" s="226" t="s">
        <v>195</v>
      </c>
      <c r="AU561" s="226" t="s">
        <v>84</v>
      </c>
      <c r="AY561" s="20" t="s">
        <v>192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84</v>
      </c>
      <c r="BK561" s="227">
        <f>ROUND(I561*H561,2)</f>
        <v>0</v>
      </c>
      <c r="BL561" s="20" t="s">
        <v>321</v>
      </c>
      <c r="BM561" s="226" t="s">
        <v>543</v>
      </c>
    </row>
    <row r="562" s="14" customFormat="1">
      <c r="A562" s="14"/>
      <c r="B562" s="244"/>
      <c r="C562" s="245"/>
      <c r="D562" s="235" t="s">
        <v>204</v>
      </c>
      <c r="E562" s="246" t="s">
        <v>19</v>
      </c>
      <c r="F562" s="247" t="s">
        <v>78</v>
      </c>
      <c r="G562" s="245"/>
      <c r="H562" s="248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204</v>
      </c>
      <c r="AU562" s="254" t="s">
        <v>84</v>
      </c>
      <c r="AV562" s="14" t="s">
        <v>84</v>
      </c>
      <c r="AW562" s="14" t="s">
        <v>33</v>
      </c>
      <c r="AX562" s="14" t="s">
        <v>71</v>
      </c>
      <c r="AY562" s="254" t="s">
        <v>192</v>
      </c>
    </row>
    <row r="563" s="15" customFormat="1">
      <c r="A563" s="15"/>
      <c r="B563" s="255"/>
      <c r="C563" s="256"/>
      <c r="D563" s="235" t="s">
        <v>204</v>
      </c>
      <c r="E563" s="257" t="s">
        <v>19</v>
      </c>
      <c r="F563" s="258" t="s">
        <v>210</v>
      </c>
      <c r="G563" s="256"/>
      <c r="H563" s="259">
        <v>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204</v>
      </c>
      <c r="AU563" s="265" t="s">
        <v>84</v>
      </c>
      <c r="AV563" s="15" t="s">
        <v>200</v>
      </c>
      <c r="AW563" s="15" t="s">
        <v>33</v>
      </c>
      <c r="AX563" s="15" t="s">
        <v>78</v>
      </c>
      <c r="AY563" s="265" t="s">
        <v>192</v>
      </c>
    </row>
    <row r="564" s="2" customFormat="1" ht="16.5" customHeight="1">
      <c r="A564" s="41"/>
      <c r="B564" s="42"/>
      <c r="C564" s="215" t="s">
        <v>544</v>
      </c>
      <c r="D564" s="215" t="s">
        <v>195</v>
      </c>
      <c r="E564" s="216" t="s">
        <v>545</v>
      </c>
      <c r="F564" s="217" t="s">
        <v>546</v>
      </c>
      <c r="G564" s="218" t="s">
        <v>198</v>
      </c>
      <c r="H564" s="219">
        <v>1</v>
      </c>
      <c r="I564" s="220"/>
      <c r="J564" s="221">
        <f>ROUND(I564*H564,2)</f>
        <v>0</v>
      </c>
      <c r="K564" s="217" t="s">
        <v>199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321</v>
      </c>
      <c r="AT564" s="226" t="s">
        <v>195</v>
      </c>
      <c r="AU564" s="226" t="s">
        <v>84</v>
      </c>
      <c r="AY564" s="20" t="s">
        <v>192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84</v>
      </c>
      <c r="BK564" s="227">
        <f>ROUND(I564*H564,2)</f>
        <v>0</v>
      </c>
      <c r="BL564" s="20" t="s">
        <v>321</v>
      </c>
      <c r="BM564" s="226" t="s">
        <v>547</v>
      </c>
    </row>
    <row r="565" s="2" customFormat="1">
      <c r="A565" s="41"/>
      <c r="B565" s="42"/>
      <c r="C565" s="43"/>
      <c r="D565" s="228" t="s">
        <v>202</v>
      </c>
      <c r="E565" s="43"/>
      <c r="F565" s="229" t="s">
        <v>548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202</v>
      </c>
      <c r="AU565" s="20" t="s">
        <v>84</v>
      </c>
    </row>
    <row r="566" s="13" customFormat="1">
      <c r="A566" s="13"/>
      <c r="B566" s="233"/>
      <c r="C566" s="234"/>
      <c r="D566" s="235" t="s">
        <v>204</v>
      </c>
      <c r="E566" s="236" t="s">
        <v>19</v>
      </c>
      <c r="F566" s="237" t="s">
        <v>205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204</v>
      </c>
      <c r="AU566" s="243" t="s">
        <v>84</v>
      </c>
      <c r="AV566" s="13" t="s">
        <v>78</v>
      </c>
      <c r="AW566" s="13" t="s">
        <v>33</v>
      </c>
      <c r="AX566" s="13" t="s">
        <v>71</v>
      </c>
      <c r="AY566" s="243" t="s">
        <v>192</v>
      </c>
    </row>
    <row r="567" s="13" customFormat="1">
      <c r="A567" s="13"/>
      <c r="B567" s="233"/>
      <c r="C567" s="234"/>
      <c r="D567" s="235" t="s">
        <v>204</v>
      </c>
      <c r="E567" s="236" t="s">
        <v>19</v>
      </c>
      <c r="F567" s="237" t="s">
        <v>282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204</v>
      </c>
      <c r="AU567" s="243" t="s">
        <v>84</v>
      </c>
      <c r="AV567" s="13" t="s">
        <v>78</v>
      </c>
      <c r="AW567" s="13" t="s">
        <v>33</v>
      </c>
      <c r="AX567" s="13" t="s">
        <v>71</v>
      </c>
      <c r="AY567" s="243" t="s">
        <v>192</v>
      </c>
    </row>
    <row r="568" s="14" customFormat="1">
      <c r="A568" s="14"/>
      <c r="B568" s="244"/>
      <c r="C568" s="245"/>
      <c r="D568" s="235" t="s">
        <v>204</v>
      </c>
      <c r="E568" s="246" t="s">
        <v>19</v>
      </c>
      <c r="F568" s="247" t="s">
        <v>78</v>
      </c>
      <c r="G568" s="245"/>
      <c r="H568" s="248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204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192</v>
      </c>
    </row>
    <row r="569" s="15" customFormat="1">
      <c r="A569" s="15"/>
      <c r="B569" s="255"/>
      <c r="C569" s="256"/>
      <c r="D569" s="235" t="s">
        <v>204</v>
      </c>
      <c r="E569" s="257" t="s">
        <v>19</v>
      </c>
      <c r="F569" s="258" t="s">
        <v>210</v>
      </c>
      <c r="G569" s="256"/>
      <c r="H569" s="259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204</v>
      </c>
      <c r="AU569" s="265" t="s">
        <v>84</v>
      </c>
      <c r="AV569" s="15" t="s">
        <v>200</v>
      </c>
      <c r="AW569" s="15" t="s">
        <v>33</v>
      </c>
      <c r="AX569" s="15" t="s">
        <v>78</v>
      </c>
      <c r="AY569" s="265" t="s">
        <v>192</v>
      </c>
    </row>
    <row r="570" s="2" customFormat="1" ht="16.5" customHeight="1">
      <c r="A570" s="41"/>
      <c r="B570" s="42"/>
      <c r="C570" s="266" t="s">
        <v>549</v>
      </c>
      <c r="D570" s="266" t="s">
        <v>211</v>
      </c>
      <c r="E570" s="267" t="s">
        <v>550</v>
      </c>
      <c r="F570" s="268" t="s">
        <v>551</v>
      </c>
      <c r="G570" s="269" t="s">
        <v>198</v>
      </c>
      <c r="H570" s="270">
        <v>1</v>
      </c>
      <c r="I570" s="271"/>
      <c r="J570" s="272">
        <f>ROUND(I570*H570,2)</f>
        <v>0</v>
      </c>
      <c r="K570" s="268" t="s">
        <v>199</v>
      </c>
      <c r="L570" s="273"/>
      <c r="M570" s="274" t="s">
        <v>19</v>
      </c>
      <c r="N570" s="275" t="s">
        <v>43</v>
      </c>
      <c r="O570" s="87"/>
      <c r="P570" s="224">
        <f>O570*H570</f>
        <v>0</v>
      </c>
      <c r="Q570" s="224">
        <v>0.036299999999999999</v>
      </c>
      <c r="R570" s="224">
        <f>Q570*H570</f>
        <v>0.036299999999999999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423</v>
      </c>
      <c r="AT570" s="226" t="s">
        <v>211</v>
      </c>
      <c r="AU570" s="226" t="s">
        <v>84</v>
      </c>
      <c r="AY570" s="20" t="s">
        <v>192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84</v>
      </c>
      <c r="BK570" s="227">
        <f>ROUND(I570*H570,2)</f>
        <v>0</v>
      </c>
      <c r="BL570" s="20" t="s">
        <v>321</v>
      </c>
      <c r="BM570" s="226" t="s">
        <v>552</v>
      </c>
    </row>
    <row r="571" s="13" customFormat="1">
      <c r="A571" s="13"/>
      <c r="B571" s="233"/>
      <c r="C571" s="234"/>
      <c r="D571" s="235" t="s">
        <v>204</v>
      </c>
      <c r="E571" s="236" t="s">
        <v>19</v>
      </c>
      <c r="F571" s="237" t="s">
        <v>205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204</v>
      </c>
      <c r="AU571" s="243" t="s">
        <v>84</v>
      </c>
      <c r="AV571" s="13" t="s">
        <v>78</v>
      </c>
      <c r="AW571" s="13" t="s">
        <v>33</v>
      </c>
      <c r="AX571" s="13" t="s">
        <v>71</v>
      </c>
      <c r="AY571" s="243" t="s">
        <v>192</v>
      </c>
    </row>
    <row r="572" s="13" customFormat="1">
      <c r="A572" s="13"/>
      <c r="B572" s="233"/>
      <c r="C572" s="234"/>
      <c r="D572" s="235" t="s">
        <v>204</v>
      </c>
      <c r="E572" s="236" t="s">
        <v>19</v>
      </c>
      <c r="F572" s="237" t="s">
        <v>282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204</v>
      </c>
      <c r="AU572" s="243" t="s">
        <v>84</v>
      </c>
      <c r="AV572" s="13" t="s">
        <v>78</v>
      </c>
      <c r="AW572" s="13" t="s">
        <v>33</v>
      </c>
      <c r="AX572" s="13" t="s">
        <v>71</v>
      </c>
      <c r="AY572" s="243" t="s">
        <v>192</v>
      </c>
    </row>
    <row r="573" s="14" customFormat="1">
      <c r="A573" s="14"/>
      <c r="B573" s="244"/>
      <c r="C573" s="245"/>
      <c r="D573" s="235" t="s">
        <v>204</v>
      </c>
      <c r="E573" s="246" t="s">
        <v>19</v>
      </c>
      <c r="F573" s="247" t="s">
        <v>78</v>
      </c>
      <c r="G573" s="245"/>
      <c r="H573" s="248">
        <v>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204</v>
      </c>
      <c r="AU573" s="254" t="s">
        <v>84</v>
      </c>
      <c r="AV573" s="14" t="s">
        <v>84</v>
      </c>
      <c r="AW573" s="14" t="s">
        <v>33</v>
      </c>
      <c r="AX573" s="14" t="s">
        <v>71</v>
      </c>
      <c r="AY573" s="254" t="s">
        <v>192</v>
      </c>
    </row>
    <row r="574" s="15" customFormat="1">
      <c r="A574" s="15"/>
      <c r="B574" s="255"/>
      <c r="C574" s="256"/>
      <c r="D574" s="235" t="s">
        <v>204</v>
      </c>
      <c r="E574" s="257" t="s">
        <v>19</v>
      </c>
      <c r="F574" s="258" t="s">
        <v>210</v>
      </c>
      <c r="G574" s="256"/>
      <c r="H574" s="259">
        <v>1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204</v>
      </c>
      <c r="AU574" s="265" t="s">
        <v>84</v>
      </c>
      <c r="AV574" s="15" t="s">
        <v>200</v>
      </c>
      <c r="AW574" s="15" t="s">
        <v>33</v>
      </c>
      <c r="AX574" s="15" t="s">
        <v>78</v>
      </c>
      <c r="AY574" s="265" t="s">
        <v>192</v>
      </c>
    </row>
    <row r="575" s="2" customFormat="1" ht="21.75" customHeight="1">
      <c r="A575" s="41"/>
      <c r="B575" s="42"/>
      <c r="C575" s="215" t="s">
        <v>553</v>
      </c>
      <c r="D575" s="215" t="s">
        <v>195</v>
      </c>
      <c r="E575" s="216" t="s">
        <v>554</v>
      </c>
      <c r="F575" s="217" t="s">
        <v>555</v>
      </c>
      <c r="G575" s="218" t="s">
        <v>198</v>
      </c>
      <c r="H575" s="219">
        <v>1</v>
      </c>
      <c r="I575" s="220"/>
      <c r="J575" s="221">
        <f>ROUND(I575*H575,2)</f>
        <v>0</v>
      </c>
      <c r="K575" s="217" t="s">
        <v>199</v>
      </c>
      <c r="L575" s="47"/>
      <c r="M575" s="222" t="s">
        <v>19</v>
      </c>
      <c r="N575" s="223" t="s">
        <v>43</v>
      </c>
      <c r="O575" s="87"/>
      <c r="P575" s="224">
        <f>O575*H575</f>
        <v>0</v>
      </c>
      <c r="Q575" s="224">
        <v>0</v>
      </c>
      <c r="R575" s="224">
        <f>Q575*H575</f>
        <v>0</v>
      </c>
      <c r="S575" s="224">
        <v>0.13100000000000001</v>
      </c>
      <c r="T575" s="225">
        <f>S575*H575</f>
        <v>0.13100000000000001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321</v>
      </c>
      <c r="AT575" s="226" t="s">
        <v>195</v>
      </c>
      <c r="AU575" s="226" t="s">
        <v>84</v>
      </c>
      <c r="AY575" s="20" t="s">
        <v>192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84</v>
      </c>
      <c r="BK575" s="227">
        <f>ROUND(I575*H575,2)</f>
        <v>0</v>
      </c>
      <c r="BL575" s="20" t="s">
        <v>321</v>
      </c>
      <c r="BM575" s="226" t="s">
        <v>556</v>
      </c>
    </row>
    <row r="576" s="2" customFormat="1">
      <c r="A576" s="41"/>
      <c r="B576" s="42"/>
      <c r="C576" s="43"/>
      <c r="D576" s="228" t="s">
        <v>202</v>
      </c>
      <c r="E576" s="43"/>
      <c r="F576" s="229" t="s">
        <v>557</v>
      </c>
      <c r="G576" s="43"/>
      <c r="H576" s="43"/>
      <c r="I576" s="230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202</v>
      </c>
      <c r="AU576" s="20" t="s">
        <v>84</v>
      </c>
    </row>
    <row r="577" s="13" customFormat="1">
      <c r="A577" s="13"/>
      <c r="B577" s="233"/>
      <c r="C577" s="234"/>
      <c r="D577" s="235" t="s">
        <v>204</v>
      </c>
      <c r="E577" s="236" t="s">
        <v>19</v>
      </c>
      <c r="F577" s="237" t="s">
        <v>376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204</v>
      </c>
      <c r="AU577" s="243" t="s">
        <v>84</v>
      </c>
      <c r="AV577" s="13" t="s">
        <v>78</v>
      </c>
      <c r="AW577" s="13" t="s">
        <v>33</v>
      </c>
      <c r="AX577" s="13" t="s">
        <v>71</v>
      </c>
      <c r="AY577" s="243" t="s">
        <v>192</v>
      </c>
    </row>
    <row r="578" s="14" customFormat="1">
      <c r="A578" s="14"/>
      <c r="B578" s="244"/>
      <c r="C578" s="245"/>
      <c r="D578" s="235" t="s">
        <v>204</v>
      </c>
      <c r="E578" s="246" t="s">
        <v>19</v>
      </c>
      <c r="F578" s="247" t="s">
        <v>78</v>
      </c>
      <c r="G578" s="245"/>
      <c r="H578" s="248">
        <v>1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204</v>
      </c>
      <c r="AU578" s="254" t="s">
        <v>84</v>
      </c>
      <c r="AV578" s="14" t="s">
        <v>84</v>
      </c>
      <c r="AW578" s="14" t="s">
        <v>33</v>
      </c>
      <c r="AX578" s="14" t="s">
        <v>71</v>
      </c>
      <c r="AY578" s="254" t="s">
        <v>192</v>
      </c>
    </row>
    <row r="579" s="15" customFormat="1">
      <c r="A579" s="15"/>
      <c r="B579" s="255"/>
      <c r="C579" s="256"/>
      <c r="D579" s="235" t="s">
        <v>204</v>
      </c>
      <c r="E579" s="257" t="s">
        <v>19</v>
      </c>
      <c r="F579" s="258" t="s">
        <v>210</v>
      </c>
      <c r="G579" s="256"/>
      <c r="H579" s="259">
        <v>1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204</v>
      </c>
      <c r="AU579" s="265" t="s">
        <v>84</v>
      </c>
      <c r="AV579" s="15" t="s">
        <v>200</v>
      </c>
      <c r="AW579" s="15" t="s">
        <v>33</v>
      </c>
      <c r="AX579" s="15" t="s">
        <v>78</v>
      </c>
      <c r="AY579" s="265" t="s">
        <v>192</v>
      </c>
    </row>
    <row r="580" s="2" customFormat="1" ht="16.5" customHeight="1">
      <c r="A580" s="41"/>
      <c r="B580" s="42"/>
      <c r="C580" s="215" t="s">
        <v>558</v>
      </c>
      <c r="D580" s="215" t="s">
        <v>195</v>
      </c>
      <c r="E580" s="216" t="s">
        <v>559</v>
      </c>
      <c r="F580" s="217" t="s">
        <v>560</v>
      </c>
      <c r="G580" s="218" t="s">
        <v>198</v>
      </c>
      <c r="H580" s="219">
        <v>1</v>
      </c>
      <c r="I580" s="220"/>
      <c r="J580" s="221">
        <f>ROUND(I580*H580,2)</f>
        <v>0</v>
      </c>
      <c r="K580" s="217" t="s">
        <v>199</v>
      </c>
      <c r="L580" s="47"/>
      <c r="M580" s="222" t="s">
        <v>19</v>
      </c>
      <c r="N580" s="223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321</v>
      </c>
      <c r="AT580" s="226" t="s">
        <v>195</v>
      </c>
      <c r="AU580" s="226" t="s">
        <v>84</v>
      </c>
      <c r="AY580" s="20" t="s">
        <v>192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84</v>
      </c>
      <c r="BK580" s="227">
        <f>ROUND(I580*H580,2)</f>
        <v>0</v>
      </c>
      <c r="BL580" s="20" t="s">
        <v>321</v>
      </c>
      <c r="BM580" s="226" t="s">
        <v>561</v>
      </c>
    </row>
    <row r="581" s="2" customFormat="1">
      <c r="A581" s="41"/>
      <c r="B581" s="42"/>
      <c r="C581" s="43"/>
      <c r="D581" s="228" t="s">
        <v>202</v>
      </c>
      <c r="E581" s="43"/>
      <c r="F581" s="229" t="s">
        <v>562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202</v>
      </c>
      <c r="AU581" s="20" t="s">
        <v>84</v>
      </c>
    </row>
    <row r="582" s="13" customFormat="1">
      <c r="A582" s="13"/>
      <c r="B582" s="233"/>
      <c r="C582" s="234"/>
      <c r="D582" s="235" t="s">
        <v>204</v>
      </c>
      <c r="E582" s="236" t="s">
        <v>19</v>
      </c>
      <c r="F582" s="237" t="s">
        <v>205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204</v>
      </c>
      <c r="AU582" s="243" t="s">
        <v>84</v>
      </c>
      <c r="AV582" s="13" t="s">
        <v>78</v>
      </c>
      <c r="AW582" s="13" t="s">
        <v>33</v>
      </c>
      <c r="AX582" s="13" t="s">
        <v>71</v>
      </c>
      <c r="AY582" s="243" t="s">
        <v>192</v>
      </c>
    </row>
    <row r="583" s="14" customFormat="1">
      <c r="A583" s="14"/>
      <c r="B583" s="244"/>
      <c r="C583" s="245"/>
      <c r="D583" s="235" t="s">
        <v>204</v>
      </c>
      <c r="E583" s="246" t="s">
        <v>19</v>
      </c>
      <c r="F583" s="247" t="s">
        <v>78</v>
      </c>
      <c r="G583" s="245"/>
      <c r="H583" s="248">
        <v>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204</v>
      </c>
      <c r="AU583" s="254" t="s">
        <v>84</v>
      </c>
      <c r="AV583" s="14" t="s">
        <v>84</v>
      </c>
      <c r="AW583" s="14" t="s">
        <v>33</v>
      </c>
      <c r="AX583" s="14" t="s">
        <v>71</v>
      </c>
      <c r="AY583" s="254" t="s">
        <v>192</v>
      </c>
    </row>
    <row r="584" s="15" customFormat="1">
      <c r="A584" s="15"/>
      <c r="B584" s="255"/>
      <c r="C584" s="256"/>
      <c r="D584" s="235" t="s">
        <v>204</v>
      </c>
      <c r="E584" s="257" t="s">
        <v>19</v>
      </c>
      <c r="F584" s="258" t="s">
        <v>210</v>
      </c>
      <c r="G584" s="256"/>
      <c r="H584" s="259">
        <v>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204</v>
      </c>
      <c r="AU584" s="265" t="s">
        <v>84</v>
      </c>
      <c r="AV584" s="15" t="s">
        <v>200</v>
      </c>
      <c r="AW584" s="15" t="s">
        <v>33</v>
      </c>
      <c r="AX584" s="15" t="s">
        <v>78</v>
      </c>
      <c r="AY584" s="265" t="s">
        <v>192</v>
      </c>
    </row>
    <row r="585" s="2" customFormat="1" ht="16.5" customHeight="1">
      <c r="A585" s="41"/>
      <c r="B585" s="42"/>
      <c r="C585" s="266" t="s">
        <v>563</v>
      </c>
      <c r="D585" s="266" t="s">
        <v>211</v>
      </c>
      <c r="E585" s="267" t="s">
        <v>564</v>
      </c>
      <c r="F585" s="268" t="s">
        <v>565</v>
      </c>
      <c r="G585" s="269" t="s">
        <v>566</v>
      </c>
      <c r="H585" s="270">
        <v>1</v>
      </c>
      <c r="I585" s="271"/>
      <c r="J585" s="272">
        <f>ROUND(I585*H585,2)</f>
        <v>0</v>
      </c>
      <c r="K585" s="268" t="s">
        <v>490</v>
      </c>
      <c r="L585" s="273"/>
      <c r="M585" s="274" t="s">
        <v>19</v>
      </c>
      <c r="N585" s="275" t="s">
        <v>43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423</v>
      </c>
      <c r="AT585" s="226" t="s">
        <v>211</v>
      </c>
      <c r="AU585" s="226" t="s">
        <v>84</v>
      </c>
      <c r="AY585" s="20" t="s">
        <v>192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84</v>
      </c>
      <c r="BK585" s="227">
        <f>ROUND(I585*H585,2)</f>
        <v>0</v>
      </c>
      <c r="BL585" s="20" t="s">
        <v>321</v>
      </c>
      <c r="BM585" s="226" t="s">
        <v>567</v>
      </c>
    </row>
    <row r="586" s="13" customFormat="1">
      <c r="A586" s="13"/>
      <c r="B586" s="233"/>
      <c r="C586" s="234"/>
      <c r="D586" s="235" t="s">
        <v>204</v>
      </c>
      <c r="E586" s="236" t="s">
        <v>19</v>
      </c>
      <c r="F586" s="237" t="s">
        <v>205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204</v>
      </c>
      <c r="AU586" s="243" t="s">
        <v>84</v>
      </c>
      <c r="AV586" s="13" t="s">
        <v>78</v>
      </c>
      <c r="AW586" s="13" t="s">
        <v>33</v>
      </c>
      <c r="AX586" s="13" t="s">
        <v>71</v>
      </c>
      <c r="AY586" s="243" t="s">
        <v>192</v>
      </c>
    </row>
    <row r="587" s="14" customFormat="1">
      <c r="A587" s="14"/>
      <c r="B587" s="244"/>
      <c r="C587" s="245"/>
      <c r="D587" s="235" t="s">
        <v>204</v>
      </c>
      <c r="E587" s="246" t="s">
        <v>19</v>
      </c>
      <c r="F587" s="247" t="s">
        <v>78</v>
      </c>
      <c r="G587" s="245"/>
      <c r="H587" s="248">
        <v>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204</v>
      </c>
      <c r="AU587" s="254" t="s">
        <v>84</v>
      </c>
      <c r="AV587" s="14" t="s">
        <v>84</v>
      </c>
      <c r="AW587" s="14" t="s">
        <v>33</v>
      </c>
      <c r="AX587" s="14" t="s">
        <v>71</v>
      </c>
      <c r="AY587" s="254" t="s">
        <v>192</v>
      </c>
    </row>
    <row r="588" s="15" customFormat="1">
      <c r="A588" s="15"/>
      <c r="B588" s="255"/>
      <c r="C588" s="256"/>
      <c r="D588" s="235" t="s">
        <v>204</v>
      </c>
      <c r="E588" s="257" t="s">
        <v>19</v>
      </c>
      <c r="F588" s="258" t="s">
        <v>210</v>
      </c>
      <c r="G588" s="256"/>
      <c r="H588" s="259">
        <v>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204</v>
      </c>
      <c r="AU588" s="265" t="s">
        <v>84</v>
      </c>
      <c r="AV588" s="15" t="s">
        <v>200</v>
      </c>
      <c r="AW588" s="15" t="s">
        <v>33</v>
      </c>
      <c r="AX588" s="15" t="s">
        <v>78</v>
      </c>
      <c r="AY588" s="265" t="s">
        <v>192</v>
      </c>
    </row>
    <row r="589" s="2" customFormat="1" ht="16.5" customHeight="1">
      <c r="A589" s="41"/>
      <c r="B589" s="42"/>
      <c r="C589" s="215" t="s">
        <v>568</v>
      </c>
      <c r="D589" s="215" t="s">
        <v>195</v>
      </c>
      <c r="E589" s="216" t="s">
        <v>569</v>
      </c>
      <c r="F589" s="217" t="s">
        <v>570</v>
      </c>
      <c r="G589" s="218" t="s">
        <v>198</v>
      </c>
      <c r="H589" s="219">
        <v>1</v>
      </c>
      <c r="I589" s="220"/>
      <c r="J589" s="221">
        <f>ROUND(I589*H589,2)</f>
        <v>0</v>
      </c>
      <c r="K589" s="217" t="s">
        <v>199</v>
      </c>
      <c r="L589" s="47"/>
      <c r="M589" s="222" t="s">
        <v>19</v>
      </c>
      <c r="N589" s="223" t="s">
        <v>43</v>
      </c>
      <c r="O589" s="87"/>
      <c r="P589" s="224">
        <f>O589*H589</f>
        <v>0</v>
      </c>
      <c r="Q589" s="224">
        <v>0</v>
      </c>
      <c r="R589" s="224">
        <f>Q589*H589</f>
        <v>0</v>
      </c>
      <c r="S589" s="224">
        <v>0.088099999999999998</v>
      </c>
      <c r="T589" s="225">
        <f>S589*H589</f>
        <v>0.088099999999999998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321</v>
      </c>
      <c r="AT589" s="226" t="s">
        <v>195</v>
      </c>
      <c r="AU589" s="226" t="s">
        <v>84</v>
      </c>
      <c r="AY589" s="20" t="s">
        <v>192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84</v>
      </c>
      <c r="BK589" s="227">
        <f>ROUND(I589*H589,2)</f>
        <v>0</v>
      </c>
      <c r="BL589" s="20" t="s">
        <v>321</v>
      </c>
      <c r="BM589" s="226" t="s">
        <v>571</v>
      </c>
    </row>
    <row r="590" s="2" customFormat="1">
      <c r="A590" s="41"/>
      <c r="B590" s="42"/>
      <c r="C590" s="43"/>
      <c r="D590" s="228" t="s">
        <v>202</v>
      </c>
      <c r="E590" s="43"/>
      <c r="F590" s="229" t="s">
        <v>572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202</v>
      </c>
      <c r="AU590" s="20" t="s">
        <v>84</v>
      </c>
    </row>
    <row r="591" s="13" customFormat="1">
      <c r="A591" s="13"/>
      <c r="B591" s="233"/>
      <c r="C591" s="234"/>
      <c r="D591" s="235" t="s">
        <v>204</v>
      </c>
      <c r="E591" s="236" t="s">
        <v>19</v>
      </c>
      <c r="F591" s="237" t="s">
        <v>376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204</v>
      </c>
      <c r="AU591" s="243" t="s">
        <v>84</v>
      </c>
      <c r="AV591" s="13" t="s">
        <v>78</v>
      </c>
      <c r="AW591" s="13" t="s">
        <v>33</v>
      </c>
      <c r="AX591" s="13" t="s">
        <v>71</v>
      </c>
      <c r="AY591" s="243" t="s">
        <v>192</v>
      </c>
    </row>
    <row r="592" s="14" customFormat="1">
      <c r="A592" s="14"/>
      <c r="B592" s="244"/>
      <c r="C592" s="245"/>
      <c r="D592" s="235" t="s">
        <v>204</v>
      </c>
      <c r="E592" s="246" t="s">
        <v>19</v>
      </c>
      <c r="F592" s="247" t="s">
        <v>78</v>
      </c>
      <c r="G592" s="245"/>
      <c r="H592" s="248">
        <v>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204</v>
      </c>
      <c r="AU592" s="254" t="s">
        <v>84</v>
      </c>
      <c r="AV592" s="14" t="s">
        <v>84</v>
      </c>
      <c r="AW592" s="14" t="s">
        <v>33</v>
      </c>
      <c r="AX592" s="14" t="s">
        <v>71</v>
      </c>
      <c r="AY592" s="254" t="s">
        <v>192</v>
      </c>
    </row>
    <row r="593" s="15" customFormat="1">
      <c r="A593" s="15"/>
      <c r="B593" s="255"/>
      <c r="C593" s="256"/>
      <c r="D593" s="235" t="s">
        <v>204</v>
      </c>
      <c r="E593" s="257" t="s">
        <v>19</v>
      </c>
      <c r="F593" s="258" t="s">
        <v>210</v>
      </c>
      <c r="G593" s="256"/>
      <c r="H593" s="259">
        <v>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204</v>
      </c>
      <c r="AU593" s="265" t="s">
        <v>84</v>
      </c>
      <c r="AV593" s="15" t="s">
        <v>200</v>
      </c>
      <c r="AW593" s="15" t="s">
        <v>33</v>
      </c>
      <c r="AX593" s="15" t="s">
        <v>78</v>
      </c>
      <c r="AY593" s="265" t="s">
        <v>192</v>
      </c>
    </row>
    <row r="594" s="2" customFormat="1" ht="33" customHeight="1">
      <c r="A594" s="41"/>
      <c r="B594" s="42"/>
      <c r="C594" s="215" t="s">
        <v>573</v>
      </c>
      <c r="D594" s="215" t="s">
        <v>195</v>
      </c>
      <c r="E594" s="216" t="s">
        <v>574</v>
      </c>
      <c r="F594" s="217" t="s">
        <v>575</v>
      </c>
      <c r="G594" s="218" t="s">
        <v>226</v>
      </c>
      <c r="H594" s="219">
        <v>0.16600000000000001</v>
      </c>
      <c r="I594" s="220"/>
      <c r="J594" s="221">
        <f>ROUND(I594*H594,2)</f>
        <v>0</v>
      </c>
      <c r="K594" s="217" t="s">
        <v>199</v>
      </c>
      <c r="L594" s="47"/>
      <c r="M594" s="222" t="s">
        <v>19</v>
      </c>
      <c r="N594" s="223" t="s">
        <v>43</v>
      </c>
      <c r="O594" s="87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321</v>
      </c>
      <c r="AT594" s="226" t="s">
        <v>195</v>
      </c>
      <c r="AU594" s="226" t="s">
        <v>84</v>
      </c>
      <c r="AY594" s="20" t="s">
        <v>192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84</v>
      </c>
      <c r="BK594" s="227">
        <f>ROUND(I594*H594,2)</f>
        <v>0</v>
      </c>
      <c r="BL594" s="20" t="s">
        <v>321</v>
      </c>
      <c r="BM594" s="226" t="s">
        <v>576</v>
      </c>
    </row>
    <row r="595" s="2" customFormat="1">
      <c r="A595" s="41"/>
      <c r="B595" s="42"/>
      <c r="C595" s="43"/>
      <c r="D595" s="228" t="s">
        <v>202</v>
      </c>
      <c r="E595" s="43"/>
      <c r="F595" s="229" t="s">
        <v>577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202</v>
      </c>
      <c r="AU595" s="20" t="s">
        <v>84</v>
      </c>
    </row>
    <row r="596" s="12" customFormat="1" ht="22.8" customHeight="1">
      <c r="A596" s="12"/>
      <c r="B596" s="199"/>
      <c r="C596" s="200"/>
      <c r="D596" s="201" t="s">
        <v>70</v>
      </c>
      <c r="E596" s="213" t="s">
        <v>578</v>
      </c>
      <c r="F596" s="213" t="s">
        <v>579</v>
      </c>
      <c r="G596" s="200"/>
      <c r="H596" s="200"/>
      <c r="I596" s="203"/>
      <c r="J596" s="214">
        <f>BK596</f>
        <v>0</v>
      </c>
      <c r="K596" s="200"/>
      <c r="L596" s="205"/>
      <c r="M596" s="206"/>
      <c r="N596" s="207"/>
      <c r="O596" s="207"/>
      <c r="P596" s="208">
        <f>SUM(P597:P693)</f>
        <v>0</v>
      </c>
      <c r="Q596" s="207"/>
      <c r="R596" s="208">
        <f>SUM(R597:R693)</f>
        <v>0.20284693000000004</v>
      </c>
      <c r="S596" s="207"/>
      <c r="T596" s="209">
        <f>SUM(T597:T693)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0" t="s">
        <v>84</v>
      </c>
      <c r="AT596" s="211" t="s">
        <v>70</v>
      </c>
      <c r="AU596" s="211" t="s">
        <v>78</v>
      </c>
      <c r="AY596" s="210" t="s">
        <v>192</v>
      </c>
      <c r="BK596" s="212">
        <f>SUM(BK597:BK693)</f>
        <v>0</v>
      </c>
    </row>
    <row r="597" s="2" customFormat="1" ht="16.5" customHeight="1">
      <c r="A597" s="41"/>
      <c r="B597" s="42"/>
      <c r="C597" s="215" t="s">
        <v>580</v>
      </c>
      <c r="D597" s="215" t="s">
        <v>195</v>
      </c>
      <c r="E597" s="216" t="s">
        <v>581</v>
      </c>
      <c r="F597" s="217" t="s">
        <v>582</v>
      </c>
      <c r="G597" s="218" t="s">
        <v>239</v>
      </c>
      <c r="H597" s="219">
        <v>4.2679999999999998</v>
      </c>
      <c r="I597" s="220"/>
      <c r="J597" s="221">
        <f>ROUND(I597*H597,2)</f>
        <v>0</v>
      </c>
      <c r="K597" s="217" t="s">
        <v>199</v>
      </c>
      <c r="L597" s="47"/>
      <c r="M597" s="222" t="s">
        <v>19</v>
      </c>
      <c r="N597" s="223" t="s">
        <v>43</v>
      </c>
      <c r="O597" s="87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321</v>
      </c>
      <c r="AT597" s="226" t="s">
        <v>195</v>
      </c>
      <c r="AU597" s="226" t="s">
        <v>84</v>
      </c>
      <c r="AY597" s="20" t="s">
        <v>192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84</v>
      </c>
      <c r="BK597" s="227">
        <f>ROUND(I597*H597,2)</f>
        <v>0</v>
      </c>
      <c r="BL597" s="20" t="s">
        <v>321</v>
      </c>
      <c r="BM597" s="226" t="s">
        <v>583</v>
      </c>
    </row>
    <row r="598" s="2" customFormat="1">
      <c r="A598" s="41"/>
      <c r="B598" s="42"/>
      <c r="C598" s="43"/>
      <c r="D598" s="228" t="s">
        <v>202</v>
      </c>
      <c r="E598" s="43"/>
      <c r="F598" s="229" t="s">
        <v>584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202</v>
      </c>
      <c r="AU598" s="20" t="s">
        <v>84</v>
      </c>
    </row>
    <row r="599" s="13" customFormat="1">
      <c r="A599" s="13"/>
      <c r="B599" s="233"/>
      <c r="C599" s="234"/>
      <c r="D599" s="235" t="s">
        <v>204</v>
      </c>
      <c r="E599" s="236" t="s">
        <v>19</v>
      </c>
      <c r="F599" s="237" t="s">
        <v>205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204</v>
      </c>
      <c r="AU599" s="243" t="s">
        <v>84</v>
      </c>
      <c r="AV599" s="13" t="s">
        <v>78</v>
      </c>
      <c r="AW599" s="13" t="s">
        <v>33</v>
      </c>
      <c r="AX599" s="13" t="s">
        <v>71</v>
      </c>
      <c r="AY599" s="243" t="s">
        <v>192</v>
      </c>
    </row>
    <row r="600" s="13" customFormat="1">
      <c r="A600" s="13"/>
      <c r="B600" s="233"/>
      <c r="C600" s="234"/>
      <c r="D600" s="235" t="s">
        <v>204</v>
      </c>
      <c r="E600" s="236" t="s">
        <v>19</v>
      </c>
      <c r="F600" s="237" t="s">
        <v>268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204</v>
      </c>
      <c r="AU600" s="243" t="s">
        <v>84</v>
      </c>
      <c r="AV600" s="13" t="s">
        <v>78</v>
      </c>
      <c r="AW600" s="13" t="s">
        <v>33</v>
      </c>
      <c r="AX600" s="13" t="s">
        <v>71</v>
      </c>
      <c r="AY600" s="243" t="s">
        <v>192</v>
      </c>
    </row>
    <row r="601" s="14" customFormat="1">
      <c r="A601" s="14"/>
      <c r="B601" s="244"/>
      <c r="C601" s="245"/>
      <c r="D601" s="235" t="s">
        <v>204</v>
      </c>
      <c r="E601" s="246" t="s">
        <v>19</v>
      </c>
      <c r="F601" s="247" t="s">
        <v>269</v>
      </c>
      <c r="G601" s="245"/>
      <c r="H601" s="248">
        <v>3.1699999999999999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204</v>
      </c>
      <c r="AU601" s="254" t="s">
        <v>84</v>
      </c>
      <c r="AV601" s="14" t="s">
        <v>84</v>
      </c>
      <c r="AW601" s="14" t="s">
        <v>33</v>
      </c>
      <c r="AX601" s="14" t="s">
        <v>71</v>
      </c>
      <c r="AY601" s="254" t="s">
        <v>192</v>
      </c>
    </row>
    <row r="602" s="13" customFormat="1">
      <c r="A602" s="13"/>
      <c r="B602" s="233"/>
      <c r="C602" s="234"/>
      <c r="D602" s="235" t="s">
        <v>204</v>
      </c>
      <c r="E602" s="236" t="s">
        <v>19</v>
      </c>
      <c r="F602" s="237" t="s">
        <v>585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204</v>
      </c>
      <c r="AU602" s="243" t="s">
        <v>84</v>
      </c>
      <c r="AV602" s="13" t="s">
        <v>78</v>
      </c>
      <c r="AW602" s="13" t="s">
        <v>33</v>
      </c>
      <c r="AX602" s="13" t="s">
        <v>71</v>
      </c>
      <c r="AY602" s="243" t="s">
        <v>192</v>
      </c>
    </row>
    <row r="603" s="14" customFormat="1">
      <c r="A603" s="14"/>
      <c r="B603" s="244"/>
      <c r="C603" s="245"/>
      <c r="D603" s="235" t="s">
        <v>204</v>
      </c>
      <c r="E603" s="246" t="s">
        <v>19</v>
      </c>
      <c r="F603" s="247" t="s">
        <v>586</v>
      </c>
      <c r="G603" s="245"/>
      <c r="H603" s="248">
        <v>1.0980000000000001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204</v>
      </c>
      <c r="AU603" s="254" t="s">
        <v>84</v>
      </c>
      <c r="AV603" s="14" t="s">
        <v>84</v>
      </c>
      <c r="AW603" s="14" t="s">
        <v>33</v>
      </c>
      <c r="AX603" s="14" t="s">
        <v>71</v>
      </c>
      <c r="AY603" s="254" t="s">
        <v>192</v>
      </c>
    </row>
    <row r="604" s="15" customFormat="1">
      <c r="A604" s="15"/>
      <c r="B604" s="255"/>
      <c r="C604" s="256"/>
      <c r="D604" s="235" t="s">
        <v>204</v>
      </c>
      <c r="E604" s="257" t="s">
        <v>19</v>
      </c>
      <c r="F604" s="258" t="s">
        <v>210</v>
      </c>
      <c r="G604" s="256"/>
      <c r="H604" s="259">
        <v>4.2679999999999998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204</v>
      </c>
      <c r="AU604" s="265" t="s">
        <v>84</v>
      </c>
      <c r="AV604" s="15" t="s">
        <v>200</v>
      </c>
      <c r="AW604" s="15" t="s">
        <v>33</v>
      </c>
      <c r="AX604" s="15" t="s">
        <v>78</v>
      </c>
      <c r="AY604" s="265" t="s">
        <v>192</v>
      </c>
    </row>
    <row r="605" s="2" customFormat="1" ht="16.5" customHeight="1">
      <c r="A605" s="41"/>
      <c r="B605" s="42"/>
      <c r="C605" s="215" t="s">
        <v>587</v>
      </c>
      <c r="D605" s="215" t="s">
        <v>195</v>
      </c>
      <c r="E605" s="216" t="s">
        <v>588</v>
      </c>
      <c r="F605" s="217" t="s">
        <v>589</v>
      </c>
      <c r="G605" s="218" t="s">
        <v>239</v>
      </c>
      <c r="H605" s="219">
        <v>4.2679999999999998</v>
      </c>
      <c r="I605" s="220"/>
      <c r="J605" s="221">
        <f>ROUND(I605*H605,2)</f>
        <v>0</v>
      </c>
      <c r="K605" s="217" t="s">
        <v>199</v>
      </c>
      <c r="L605" s="47"/>
      <c r="M605" s="222" t="s">
        <v>19</v>
      </c>
      <c r="N605" s="223" t="s">
        <v>43</v>
      </c>
      <c r="O605" s="87"/>
      <c r="P605" s="224">
        <f>O605*H605</f>
        <v>0</v>
      </c>
      <c r="Q605" s="224">
        <v>0.00029999999999999997</v>
      </c>
      <c r="R605" s="224">
        <f>Q605*H605</f>
        <v>0.0012803999999999999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321</v>
      </c>
      <c r="AT605" s="226" t="s">
        <v>195</v>
      </c>
      <c r="AU605" s="226" t="s">
        <v>84</v>
      </c>
      <c r="AY605" s="20" t="s">
        <v>192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84</v>
      </c>
      <c r="BK605" s="227">
        <f>ROUND(I605*H605,2)</f>
        <v>0</v>
      </c>
      <c r="BL605" s="20" t="s">
        <v>321</v>
      </c>
      <c r="BM605" s="226" t="s">
        <v>590</v>
      </c>
    </row>
    <row r="606" s="2" customFormat="1">
      <c r="A606" s="41"/>
      <c r="B606" s="42"/>
      <c r="C606" s="43"/>
      <c r="D606" s="228" t="s">
        <v>202</v>
      </c>
      <c r="E606" s="43"/>
      <c r="F606" s="229" t="s">
        <v>591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202</v>
      </c>
      <c r="AU606" s="20" t="s">
        <v>84</v>
      </c>
    </row>
    <row r="607" s="13" customFormat="1">
      <c r="A607" s="13"/>
      <c r="B607" s="233"/>
      <c r="C607" s="234"/>
      <c r="D607" s="235" t="s">
        <v>204</v>
      </c>
      <c r="E607" s="236" t="s">
        <v>19</v>
      </c>
      <c r="F607" s="237" t="s">
        <v>205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204</v>
      </c>
      <c r="AU607" s="243" t="s">
        <v>84</v>
      </c>
      <c r="AV607" s="13" t="s">
        <v>78</v>
      </c>
      <c r="AW607" s="13" t="s">
        <v>33</v>
      </c>
      <c r="AX607" s="13" t="s">
        <v>71</v>
      </c>
      <c r="AY607" s="243" t="s">
        <v>192</v>
      </c>
    </row>
    <row r="608" s="13" customFormat="1">
      <c r="A608" s="13"/>
      <c r="B608" s="233"/>
      <c r="C608" s="234"/>
      <c r="D608" s="235" t="s">
        <v>204</v>
      </c>
      <c r="E608" s="236" t="s">
        <v>19</v>
      </c>
      <c r="F608" s="237" t="s">
        <v>268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204</v>
      </c>
      <c r="AU608" s="243" t="s">
        <v>84</v>
      </c>
      <c r="AV608" s="13" t="s">
        <v>78</v>
      </c>
      <c r="AW608" s="13" t="s">
        <v>33</v>
      </c>
      <c r="AX608" s="13" t="s">
        <v>71</v>
      </c>
      <c r="AY608" s="243" t="s">
        <v>192</v>
      </c>
    </row>
    <row r="609" s="14" customFormat="1">
      <c r="A609" s="14"/>
      <c r="B609" s="244"/>
      <c r="C609" s="245"/>
      <c r="D609" s="235" t="s">
        <v>204</v>
      </c>
      <c r="E609" s="246" t="s">
        <v>19</v>
      </c>
      <c r="F609" s="247" t="s">
        <v>269</v>
      </c>
      <c r="G609" s="245"/>
      <c r="H609" s="248">
        <v>3.1699999999999999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204</v>
      </c>
      <c r="AU609" s="254" t="s">
        <v>84</v>
      </c>
      <c r="AV609" s="14" t="s">
        <v>84</v>
      </c>
      <c r="AW609" s="14" t="s">
        <v>33</v>
      </c>
      <c r="AX609" s="14" t="s">
        <v>71</v>
      </c>
      <c r="AY609" s="254" t="s">
        <v>192</v>
      </c>
    </row>
    <row r="610" s="13" customFormat="1">
      <c r="A610" s="13"/>
      <c r="B610" s="233"/>
      <c r="C610" s="234"/>
      <c r="D610" s="235" t="s">
        <v>204</v>
      </c>
      <c r="E610" s="236" t="s">
        <v>19</v>
      </c>
      <c r="F610" s="237" t="s">
        <v>585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204</v>
      </c>
      <c r="AU610" s="243" t="s">
        <v>84</v>
      </c>
      <c r="AV610" s="13" t="s">
        <v>78</v>
      </c>
      <c r="AW610" s="13" t="s">
        <v>33</v>
      </c>
      <c r="AX610" s="13" t="s">
        <v>71</v>
      </c>
      <c r="AY610" s="243" t="s">
        <v>192</v>
      </c>
    </row>
    <row r="611" s="14" customFormat="1">
      <c r="A611" s="14"/>
      <c r="B611" s="244"/>
      <c r="C611" s="245"/>
      <c r="D611" s="235" t="s">
        <v>204</v>
      </c>
      <c r="E611" s="246" t="s">
        <v>19</v>
      </c>
      <c r="F611" s="247" t="s">
        <v>586</v>
      </c>
      <c r="G611" s="245"/>
      <c r="H611" s="248">
        <v>1.0980000000000001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204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192</v>
      </c>
    </row>
    <row r="612" s="15" customFormat="1">
      <c r="A612" s="15"/>
      <c r="B612" s="255"/>
      <c r="C612" s="256"/>
      <c r="D612" s="235" t="s">
        <v>204</v>
      </c>
      <c r="E612" s="257" t="s">
        <v>19</v>
      </c>
      <c r="F612" s="258" t="s">
        <v>210</v>
      </c>
      <c r="G612" s="256"/>
      <c r="H612" s="259">
        <v>4.2679999999999998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204</v>
      </c>
      <c r="AU612" s="265" t="s">
        <v>84</v>
      </c>
      <c r="AV612" s="15" t="s">
        <v>200</v>
      </c>
      <c r="AW612" s="15" t="s">
        <v>33</v>
      </c>
      <c r="AX612" s="15" t="s">
        <v>78</v>
      </c>
      <c r="AY612" s="265" t="s">
        <v>192</v>
      </c>
    </row>
    <row r="613" s="2" customFormat="1" ht="24.15" customHeight="1">
      <c r="A613" s="41"/>
      <c r="B613" s="42"/>
      <c r="C613" s="215" t="s">
        <v>592</v>
      </c>
      <c r="D613" s="215" t="s">
        <v>195</v>
      </c>
      <c r="E613" s="216" t="s">
        <v>593</v>
      </c>
      <c r="F613" s="217" t="s">
        <v>594</v>
      </c>
      <c r="G613" s="218" t="s">
        <v>239</v>
      </c>
      <c r="H613" s="219">
        <v>4.2679999999999998</v>
      </c>
      <c r="I613" s="220"/>
      <c r="J613" s="221">
        <f>ROUND(I613*H613,2)</f>
        <v>0</v>
      </c>
      <c r="K613" s="217" t="s">
        <v>199</v>
      </c>
      <c r="L613" s="47"/>
      <c r="M613" s="222" t="s">
        <v>19</v>
      </c>
      <c r="N613" s="223" t="s">
        <v>43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321</v>
      </c>
      <c r="AT613" s="226" t="s">
        <v>195</v>
      </c>
      <c r="AU613" s="226" t="s">
        <v>84</v>
      </c>
      <c r="AY613" s="20" t="s">
        <v>192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84</v>
      </c>
      <c r="BK613" s="227">
        <f>ROUND(I613*H613,2)</f>
        <v>0</v>
      </c>
      <c r="BL613" s="20" t="s">
        <v>321</v>
      </c>
      <c r="BM613" s="226" t="s">
        <v>595</v>
      </c>
    </row>
    <row r="614" s="2" customFormat="1">
      <c r="A614" s="41"/>
      <c r="B614" s="42"/>
      <c r="C614" s="43"/>
      <c r="D614" s="228" t="s">
        <v>202</v>
      </c>
      <c r="E614" s="43"/>
      <c r="F614" s="229" t="s">
        <v>596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202</v>
      </c>
      <c r="AU614" s="20" t="s">
        <v>84</v>
      </c>
    </row>
    <row r="615" s="13" customFormat="1">
      <c r="A615" s="13"/>
      <c r="B615" s="233"/>
      <c r="C615" s="234"/>
      <c r="D615" s="235" t="s">
        <v>204</v>
      </c>
      <c r="E615" s="236" t="s">
        <v>19</v>
      </c>
      <c r="F615" s="237" t="s">
        <v>205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204</v>
      </c>
      <c r="AU615" s="243" t="s">
        <v>84</v>
      </c>
      <c r="AV615" s="13" t="s">
        <v>78</v>
      </c>
      <c r="AW615" s="13" t="s">
        <v>33</v>
      </c>
      <c r="AX615" s="13" t="s">
        <v>71</v>
      </c>
      <c r="AY615" s="243" t="s">
        <v>192</v>
      </c>
    </row>
    <row r="616" s="13" customFormat="1">
      <c r="A616" s="13"/>
      <c r="B616" s="233"/>
      <c r="C616" s="234"/>
      <c r="D616" s="235" t="s">
        <v>204</v>
      </c>
      <c r="E616" s="236" t="s">
        <v>19</v>
      </c>
      <c r="F616" s="237" t="s">
        <v>268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204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192</v>
      </c>
    </row>
    <row r="617" s="14" customFormat="1">
      <c r="A617" s="14"/>
      <c r="B617" s="244"/>
      <c r="C617" s="245"/>
      <c r="D617" s="235" t="s">
        <v>204</v>
      </c>
      <c r="E617" s="246" t="s">
        <v>19</v>
      </c>
      <c r="F617" s="247" t="s">
        <v>269</v>
      </c>
      <c r="G617" s="245"/>
      <c r="H617" s="248">
        <v>3.1699999999999999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204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192</v>
      </c>
    </row>
    <row r="618" s="13" customFormat="1">
      <c r="A618" s="13"/>
      <c r="B618" s="233"/>
      <c r="C618" s="234"/>
      <c r="D618" s="235" t="s">
        <v>204</v>
      </c>
      <c r="E618" s="236" t="s">
        <v>19</v>
      </c>
      <c r="F618" s="237" t="s">
        <v>585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204</v>
      </c>
      <c r="AU618" s="243" t="s">
        <v>84</v>
      </c>
      <c r="AV618" s="13" t="s">
        <v>78</v>
      </c>
      <c r="AW618" s="13" t="s">
        <v>33</v>
      </c>
      <c r="AX618" s="13" t="s">
        <v>71</v>
      </c>
      <c r="AY618" s="243" t="s">
        <v>192</v>
      </c>
    </row>
    <row r="619" s="14" customFormat="1">
      <c r="A619" s="14"/>
      <c r="B619" s="244"/>
      <c r="C619" s="245"/>
      <c r="D619" s="235" t="s">
        <v>204</v>
      </c>
      <c r="E619" s="246" t="s">
        <v>19</v>
      </c>
      <c r="F619" s="247" t="s">
        <v>586</v>
      </c>
      <c r="G619" s="245"/>
      <c r="H619" s="248">
        <v>1.0980000000000001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204</v>
      </c>
      <c r="AU619" s="254" t="s">
        <v>84</v>
      </c>
      <c r="AV619" s="14" t="s">
        <v>84</v>
      </c>
      <c r="AW619" s="14" t="s">
        <v>33</v>
      </c>
      <c r="AX619" s="14" t="s">
        <v>71</v>
      </c>
      <c r="AY619" s="254" t="s">
        <v>192</v>
      </c>
    </row>
    <row r="620" s="15" customFormat="1">
      <c r="A620" s="15"/>
      <c r="B620" s="255"/>
      <c r="C620" s="256"/>
      <c r="D620" s="235" t="s">
        <v>204</v>
      </c>
      <c r="E620" s="257" t="s">
        <v>19</v>
      </c>
      <c r="F620" s="258" t="s">
        <v>210</v>
      </c>
      <c r="G620" s="256"/>
      <c r="H620" s="259">
        <v>4.2679999999999998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204</v>
      </c>
      <c r="AU620" s="265" t="s">
        <v>84</v>
      </c>
      <c r="AV620" s="15" t="s">
        <v>200</v>
      </c>
      <c r="AW620" s="15" t="s">
        <v>33</v>
      </c>
      <c r="AX620" s="15" t="s">
        <v>78</v>
      </c>
      <c r="AY620" s="265" t="s">
        <v>192</v>
      </c>
    </row>
    <row r="621" s="2" customFormat="1" ht="24.15" customHeight="1">
      <c r="A621" s="41"/>
      <c r="B621" s="42"/>
      <c r="C621" s="215" t="s">
        <v>597</v>
      </c>
      <c r="D621" s="215" t="s">
        <v>195</v>
      </c>
      <c r="E621" s="216" t="s">
        <v>598</v>
      </c>
      <c r="F621" s="217" t="s">
        <v>599</v>
      </c>
      <c r="G621" s="218" t="s">
        <v>239</v>
      </c>
      <c r="H621" s="219">
        <v>4.2679999999999998</v>
      </c>
      <c r="I621" s="220"/>
      <c r="J621" s="221">
        <f>ROUND(I621*H621,2)</f>
        <v>0</v>
      </c>
      <c r="K621" s="217" t="s">
        <v>199</v>
      </c>
      <c r="L621" s="47"/>
      <c r="M621" s="222" t="s">
        <v>19</v>
      </c>
      <c r="N621" s="223" t="s">
        <v>43</v>
      </c>
      <c r="O621" s="87"/>
      <c r="P621" s="224">
        <f>O621*H621</f>
        <v>0</v>
      </c>
      <c r="Q621" s="224">
        <v>0.012</v>
      </c>
      <c r="R621" s="224">
        <f>Q621*H621</f>
        <v>0.051215999999999998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321</v>
      </c>
      <c r="AT621" s="226" t="s">
        <v>195</v>
      </c>
      <c r="AU621" s="226" t="s">
        <v>84</v>
      </c>
      <c r="AY621" s="20" t="s">
        <v>192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84</v>
      </c>
      <c r="BK621" s="227">
        <f>ROUND(I621*H621,2)</f>
        <v>0</v>
      </c>
      <c r="BL621" s="20" t="s">
        <v>321</v>
      </c>
      <c r="BM621" s="226" t="s">
        <v>600</v>
      </c>
    </row>
    <row r="622" s="2" customFormat="1">
      <c r="A622" s="41"/>
      <c r="B622" s="42"/>
      <c r="C622" s="43"/>
      <c r="D622" s="228" t="s">
        <v>202</v>
      </c>
      <c r="E622" s="43"/>
      <c r="F622" s="229" t="s">
        <v>601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202</v>
      </c>
      <c r="AU622" s="20" t="s">
        <v>84</v>
      </c>
    </row>
    <row r="623" s="13" customFormat="1">
      <c r="A623" s="13"/>
      <c r="B623" s="233"/>
      <c r="C623" s="234"/>
      <c r="D623" s="235" t="s">
        <v>204</v>
      </c>
      <c r="E623" s="236" t="s">
        <v>19</v>
      </c>
      <c r="F623" s="237" t="s">
        <v>205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204</v>
      </c>
      <c r="AU623" s="243" t="s">
        <v>84</v>
      </c>
      <c r="AV623" s="13" t="s">
        <v>78</v>
      </c>
      <c r="AW623" s="13" t="s">
        <v>33</v>
      </c>
      <c r="AX623" s="13" t="s">
        <v>71</v>
      </c>
      <c r="AY623" s="243" t="s">
        <v>192</v>
      </c>
    </row>
    <row r="624" s="13" customFormat="1">
      <c r="A624" s="13"/>
      <c r="B624" s="233"/>
      <c r="C624" s="234"/>
      <c r="D624" s="235" t="s">
        <v>204</v>
      </c>
      <c r="E624" s="236" t="s">
        <v>19</v>
      </c>
      <c r="F624" s="237" t="s">
        <v>268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204</v>
      </c>
      <c r="AU624" s="243" t="s">
        <v>84</v>
      </c>
      <c r="AV624" s="13" t="s">
        <v>78</v>
      </c>
      <c r="AW624" s="13" t="s">
        <v>33</v>
      </c>
      <c r="AX624" s="13" t="s">
        <v>71</v>
      </c>
      <c r="AY624" s="243" t="s">
        <v>192</v>
      </c>
    </row>
    <row r="625" s="14" customFormat="1">
      <c r="A625" s="14"/>
      <c r="B625" s="244"/>
      <c r="C625" s="245"/>
      <c r="D625" s="235" t="s">
        <v>204</v>
      </c>
      <c r="E625" s="246" t="s">
        <v>19</v>
      </c>
      <c r="F625" s="247" t="s">
        <v>269</v>
      </c>
      <c r="G625" s="245"/>
      <c r="H625" s="248">
        <v>3.1699999999999999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204</v>
      </c>
      <c r="AU625" s="254" t="s">
        <v>84</v>
      </c>
      <c r="AV625" s="14" t="s">
        <v>84</v>
      </c>
      <c r="AW625" s="14" t="s">
        <v>33</v>
      </c>
      <c r="AX625" s="14" t="s">
        <v>71</v>
      </c>
      <c r="AY625" s="254" t="s">
        <v>192</v>
      </c>
    </row>
    <row r="626" s="13" customFormat="1">
      <c r="A626" s="13"/>
      <c r="B626" s="233"/>
      <c r="C626" s="234"/>
      <c r="D626" s="235" t="s">
        <v>204</v>
      </c>
      <c r="E626" s="236" t="s">
        <v>19</v>
      </c>
      <c r="F626" s="237" t="s">
        <v>585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204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192</v>
      </c>
    </row>
    <row r="627" s="14" customFormat="1">
      <c r="A627" s="14"/>
      <c r="B627" s="244"/>
      <c r="C627" s="245"/>
      <c r="D627" s="235" t="s">
        <v>204</v>
      </c>
      <c r="E627" s="246" t="s">
        <v>19</v>
      </c>
      <c r="F627" s="247" t="s">
        <v>586</v>
      </c>
      <c r="G627" s="245"/>
      <c r="H627" s="248">
        <v>1.0980000000000001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204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192</v>
      </c>
    </row>
    <row r="628" s="15" customFormat="1">
      <c r="A628" s="15"/>
      <c r="B628" s="255"/>
      <c r="C628" s="256"/>
      <c r="D628" s="235" t="s">
        <v>204</v>
      </c>
      <c r="E628" s="257" t="s">
        <v>19</v>
      </c>
      <c r="F628" s="258" t="s">
        <v>210</v>
      </c>
      <c r="G628" s="256"/>
      <c r="H628" s="259">
        <v>4.2679999999999998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204</v>
      </c>
      <c r="AU628" s="265" t="s">
        <v>84</v>
      </c>
      <c r="AV628" s="15" t="s">
        <v>200</v>
      </c>
      <c r="AW628" s="15" t="s">
        <v>33</v>
      </c>
      <c r="AX628" s="15" t="s">
        <v>78</v>
      </c>
      <c r="AY628" s="265" t="s">
        <v>192</v>
      </c>
    </row>
    <row r="629" s="2" customFormat="1" ht="24.15" customHeight="1">
      <c r="A629" s="41"/>
      <c r="B629" s="42"/>
      <c r="C629" s="215" t="s">
        <v>602</v>
      </c>
      <c r="D629" s="215" t="s">
        <v>195</v>
      </c>
      <c r="E629" s="216" t="s">
        <v>603</v>
      </c>
      <c r="F629" s="217" t="s">
        <v>604</v>
      </c>
      <c r="G629" s="218" t="s">
        <v>214</v>
      </c>
      <c r="H629" s="219">
        <v>2.73</v>
      </c>
      <c r="I629" s="220"/>
      <c r="J629" s="221">
        <f>ROUND(I629*H629,2)</f>
        <v>0</v>
      </c>
      <c r="K629" s="217" t="s">
        <v>199</v>
      </c>
      <c r="L629" s="47"/>
      <c r="M629" s="222" t="s">
        <v>19</v>
      </c>
      <c r="N629" s="223" t="s">
        <v>43</v>
      </c>
      <c r="O629" s="87"/>
      <c r="P629" s="224">
        <f>O629*H629</f>
        <v>0</v>
      </c>
      <c r="Q629" s="224">
        <v>0.00020000000000000001</v>
      </c>
      <c r="R629" s="224">
        <f>Q629*H629</f>
        <v>0.00054600000000000004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321</v>
      </c>
      <c r="AT629" s="226" t="s">
        <v>195</v>
      </c>
      <c r="AU629" s="226" t="s">
        <v>84</v>
      </c>
      <c r="AY629" s="20" t="s">
        <v>192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84</v>
      </c>
      <c r="BK629" s="227">
        <f>ROUND(I629*H629,2)</f>
        <v>0</v>
      </c>
      <c r="BL629" s="20" t="s">
        <v>321</v>
      </c>
      <c r="BM629" s="226" t="s">
        <v>1404</v>
      </c>
    </row>
    <row r="630" s="2" customFormat="1">
      <c r="A630" s="41"/>
      <c r="B630" s="42"/>
      <c r="C630" s="43"/>
      <c r="D630" s="228" t="s">
        <v>202</v>
      </c>
      <c r="E630" s="43"/>
      <c r="F630" s="229" t="s">
        <v>606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202</v>
      </c>
      <c r="AU630" s="20" t="s">
        <v>84</v>
      </c>
    </row>
    <row r="631" s="13" customFormat="1">
      <c r="A631" s="13"/>
      <c r="B631" s="233"/>
      <c r="C631" s="234"/>
      <c r="D631" s="235" t="s">
        <v>204</v>
      </c>
      <c r="E631" s="236" t="s">
        <v>19</v>
      </c>
      <c r="F631" s="237" t="s">
        <v>607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204</v>
      </c>
      <c r="AU631" s="243" t="s">
        <v>84</v>
      </c>
      <c r="AV631" s="13" t="s">
        <v>78</v>
      </c>
      <c r="AW631" s="13" t="s">
        <v>33</v>
      </c>
      <c r="AX631" s="13" t="s">
        <v>71</v>
      </c>
      <c r="AY631" s="243" t="s">
        <v>192</v>
      </c>
    </row>
    <row r="632" s="14" customFormat="1">
      <c r="A632" s="14"/>
      <c r="B632" s="244"/>
      <c r="C632" s="245"/>
      <c r="D632" s="235" t="s">
        <v>204</v>
      </c>
      <c r="E632" s="246" t="s">
        <v>19</v>
      </c>
      <c r="F632" s="247" t="s">
        <v>608</v>
      </c>
      <c r="G632" s="245"/>
      <c r="H632" s="248">
        <v>0.59999999999999998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204</v>
      </c>
      <c r="AU632" s="254" t="s">
        <v>84</v>
      </c>
      <c r="AV632" s="14" t="s">
        <v>84</v>
      </c>
      <c r="AW632" s="14" t="s">
        <v>33</v>
      </c>
      <c r="AX632" s="14" t="s">
        <v>71</v>
      </c>
      <c r="AY632" s="254" t="s">
        <v>192</v>
      </c>
    </row>
    <row r="633" s="13" customFormat="1">
      <c r="A633" s="13"/>
      <c r="B633" s="233"/>
      <c r="C633" s="234"/>
      <c r="D633" s="235" t="s">
        <v>204</v>
      </c>
      <c r="E633" s="236" t="s">
        <v>19</v>
      </c>
      <c r="F633" s="237" t="s">
        <v>609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204</v>
      </c>
      <c r="AU633" s="243" t="s">
        <v>84</v>
      </c>
      <c r="AV633" s="13" t="s">
        <v>78</v>
      </c>
      <c r="AW633" s="13" t="s">
        <v>33</v>
      </c>
      <c r="AX633" s="13" t="s">
        <v>71</v>
      </c>
      <c r="AY633" s="243" t="s">
        <v>192</v>
      </c>
    </row>
    <row r="634" s="14" customFormat="1">
      <c r="A634" s="14"/>
      <c r="B634" s="244"/>
      <c r="C634" s="245"/>
      <c r="D634" s="235" t="s">
        <v>204</v>
      </c>
      <c r="E634" s="246" t="s">
        <v>19</v>
      </c>
      <c r="F634" s="247" t="s">
        <v>610</v>
      </c>
      <c r="G634" s="245"/>
      <c r="H634" s="248">
        <v>2.1299999999999999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204</v>
      </c>
      <c r="AU634" s="254" t="s">
        <v>84</v>
      </c>
      <c r="AV634" s="14" t="s">
        <v>84</v>
      </c>
      <c r="AW634" s="14" t="s">
        <v>33</v>
      </c>
      <c r="AX634" s="14" t="s">
        <v>71</v>
      </c>
      <c r="AY634" s="254" t="s">
        <v>192</v>
      </c>
    </row>
    <row r="635" s="15" customFormat="1">
      <c r="A635" s="15"/>
      <c r="B635" s="255"/>
      <c r="C635" s="256"/>
      <c r="D635" s="235" t="s">
        <v>204</v>
      </c>
      <c r="E635" s="257" t="s">
        <v>19</v>
      </c>
      <c r="F635" s="258" t="s">
        <v>210</v>
      </c>
      <c r="G635" s="256"/>
      <c r="H635" s="259">
        <v>2.73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204</v>
      </c>
      <c r="AU635" s="265" t="s">
        <v>84</v>
      </c>
      <c r="AV635" s="15" t="s">
        <v>200</v>
      </c>
      <c r="AW635" s="15" t="s">
        <v>33</v>
      </c>
      <c r="AX635" s="15" t="s">
        <v>78</v>
      </c>
      <c r="AY635" s="265" t="s">
        <v>192</v>
      </c>
    </row>
    <row r="636" s="2" customFormat="1" ht="16.5" customHeight="1">
      <c r="A636" s="41"/>
      <c r="B636" s="42"/>
      <c r="C636" s="266" t="s">
        <v>611</v>
      </c>
      <c r="D636" s="266" t="s">
        <v>211</v>
      </c>
      <c r="E636" s="267" t="s">
        <v>612</v>
      </c>
      <c r="F636" s="268" t="s">
        <v>613</v>
      </c>
      <c r="G636" s="269" t="s">
        <v>214</v>
      </c>
      <c r="H636" s="270">
        <v>3.0030000000000001</v>
      </c>
      <c r="I636" s="271"/>
      <c r="J636" s="272">
        <f>ROUND(I636*H636,2)</f>
        <v>0</v>
      </c>
      <c r="K636" s="268" t="s">
        <v>199</v>
      </c>
      <c r="L636" s="273"/>
      <c r="M636" s="274" t="s">
        <v>19</v>
      </c>
      <c r="N636" s="275" t="s">
        <v>43</v>
      </c>
      <c r="O636" s="87"/>
      <c r="P636" s="224">
        <f>O636*H636</f>
        <v>0</v>
      </c>
      <c r="Q636" s="224">
        <v>0.00021000000000000001</v>
      </c>
      <c r="R636" s="224">
        <f>Q636*H636</f>
        <v>0.00063063000000000008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423</v>
      </c>
      <c r="AT636" s="226" t="s">
        <v>211</v>
      </c>
      <c r="AU636" s="226" t="s">
        <v>84</v>
      </c>
      <c r="AY636" s="20" t="s">
        <v>192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84</v>
      </c>
      <c r="BK636" s="227">
        <f>ROUND(I636*H636,2)</f>
        <v>0</v>
      </c>
      <c r="BL636" s="20" t="s">
        <v>321</v>
      </c>
      <c r="BM636" s="226" t="s">
        <v>1405</v>
      </c>
    </row>
    <row r="637" s="13" customFormat="1">
      <c r="A637" s="13"/>
      <c r="B637" s="233"/>
      <c r="C637" s="234"/>
      <c r="D637" s="235" t="s">
        <v>204</v>
      </c>
      <c r="E637" s="236" t="s">
        <v>19</v>
      </c>
      <c r="F637" s="237" t="s">
        <v>607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204</v>
      </c>
      <c r="AU637" s="243" t="s">
        <v>84</v>
      </c>
      <c r="AV637" s="13" t="s">
        <v>78</v>
      </c>
      <c r="AW637" s="13" t="s">
        <v>33</v>
      </c>
      <c r="AX637" s="13" t="s">
        <v>71</v>
      </c>
      <c r="AY637" s="243" t="s">
        <v>192</v>
      </c>
    </row>
    <row r="638" s="14" customFormat="1">
      <c r="A638" s="14"/>
      <c r="B638" s="244"/>
      <c r="C638" s="245"/>
      <c r="D638" s="235" t="s">
        <v>204</v>
      </c>
      <c r="E638" s="246" t="s">
        <v>19</v>
      </c>
      <c r="F638" s="247" t="s">
        <v>608</v>
      </c>
      <c r="G638" s="245"/>
      <c r="H638" s="248">
        <v>0.59999999999999998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204</v>
      </c>
      <c r="AU638" s="254" t="s">
        <v>84</v>
      </c>
      <c r="AV638" s="14" t="s">
        <v>84</v>
      </c>
      <c r="AW638" s="14" t="s">
        <v>33</v>
      </c>
      <c r="AX638" s="14" t="s">
        <v>71</v>
      </c>
      <c r="AY638" s="254" t="s">
        <v>192</v>
      </c>
    </row>
    <row r="639" s="13" customFormat="1">
      <c r="A639" s="13"/>
      <c r="B639" s="233"/>
      <c r="C639" s="234"/>
      <c r="D639" s="235" t="s">
        <v>204</v>
      </c>
      <c r="E639" s="236" t="s">
        <v>19</v>
      </c>
      <c r="F639" s="237" t="s">
        <v>609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204</v>
      </c>
      <c r="AU639" s="243" t="s">
        <v>84</v>
      </c>
      <c r="AV639" s="13" t="s">
        <v>78</v>
      </c>
      <c r="AW639" s="13" t="s">
        <v>33</v>
      </c>
      <c r="AX639" s="13" t="s">
        <v>71</v>
      </c>
      <c r="AY639" s="243" t="s">
        <v>192</v>
      </c>
    </row>
    <row r="640" s="14" customFormat="1">
      <c r="A640" s="14"/>
      <c r="B640" s="244"/>
      <c r="C640" s="245"/>
      <c r="D640" s="235" t="s">
        <v>204</v>
      </c>
      <c r="E640" s="246" t="s">
        <v>19</v>
      </c>
      <c r="F640" s="247" t="s">
        <v>610</v>
      </c>
      <c r="G640" s="245"/>
      <c r="H640" s="248">
        <v>2.1299999999999999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204</v>
      </c>
      <c r="AU640" s="254" t="s">
        <v>84</v>
      </c>
      <c r="AV640" s="14" t="s">
        <v>84</v>
      </c>
      <c r="AW640" s="14" t="s">
        <v>33</v>
      </c>
      <c r="AX640" s="14" t="s">
        <v>71</v>
      </c>
      <c r="AY640" s="254" t="s">
        <v>192</v>
      </c>
    </row>
    <row r="641" s="15" customFormat="1">
      <c r="A641" s="15"/>
      <c r="B641" s="255"/>
      <c r="C641" s="256"/>
      <c r="D641" s="235" t="s">
        <v>204</v>
      </c>
      <c r="E641" s="257" t="s">
        <v>19</v>
      </c>
      <c r="F641" s="258" t="s">
        <v>210</v>
      </c>
      <c r="G641" s="256"/>
      <c r="H641" s="259">
        <v>2.73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5" t="s">
        <v>204</v>
      </c>
      <c r="AU641" s="265" t="s">
        <v>84</v>
      </c>
      <c r="AV641" s="15" t="s">
        <v>200</v>
      </c>
      <c r="AW641" s="15" t="s">
        <v>33</v>
      </c>
      <c r="AX641" s="15" t="s">
        <v>78</v>
      </c>
      <c r="AY641" s="265" t="s">
        <v>192</v>
      </c>
    </row>
    <row r="642" s="14" customFormat="1">
      <c r="A642" s="14"/>
      <c r="B642" s="244"/>
      <c r="C642" s="245"/>
      <c r="D642" s="235" t="s">
        <v>204</v>
      </c>
      <c r="E642" s="245"/>
      <c r="F642" s="247" t="s">
        <v>615</v>
      </c>
      <c r="G642" s="245"/>
      <c r="H642" s="248">
        <v>3.0030000000000001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204</v>
      </c>
      <c r="AU642" s="254" t="s">
        <v>84</v>
      </c>
      <c r="AV642" s="14" t="s">
        <v>84</v>
      </c>
      <c r="AW642" s="14" t="s">
        <v>4</v>
      </c>
      <c r="AX642" s="14" t="s">
        <v>78</v>
      </c>
      <c r="AY642" s="254" t="s">
        <v>192</v>
      </c>
    </row>
    <row r="643" s="2" customFormat="1" ht="24.15" customHeight="1">
      <c r="A643" s="41"/>
      <c r="B643" s="42"/>
      <c r="C643" s="215" t="s">
        <v>616</v>
      </c>
      <c r="D643" s="215" t="s">
        <v>195</v>
      </c>
      <c r="E643" s="216" t="s">
        <v>617</v>
      </c>
      <c r="F643" s="217" t="s">
        <v>618</v>
      </c>
      <c r="G643" s="218" t="s">
        <v>239</v>
      </c>
      <c r="H643" s="219">
        <v>4.2679999999999998</v>
      </c>
      <c r="I643" s="220"/>
      <c r="J643" s="221">
        <f>ROUND(I643*H643,2)</f>
        <v>0</v>
      </c>
      <c r="K643" s="217" t="s">
        <v>199</v>
      </c>
      <c r="L643" s="47"/>
      <c r="M643" s="222" t="s">
        <v>19</v>
      </c>
      <c r="N643" s="223" t="s">
        <v>43</v>
      </c>
      <c r="O643" s="87"/>
      <c r="P643" s="224">
        <f>O643*H643</f>
        <v>0</v>
      </c>
      <c r="Q643" s="224">
        <v>0.0060000000000000001</v>
      </c>
      <c r="R643" s="224">
        <f>Q643*H643</f>
        <v>0.025607999999999999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321</v>
      </c>
      <c r="AT643" s="226" t="s">
        <v>195</v>
      </c>
      <c r="AU643" s="226" t="s">
        <v>84</v>
      </c>
      <c r="AY643" s="20" t="s">
        <v>192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84</v>
      </c>
      <c r="BK643" s="227">
        <f>ROUND(I643*H643,2)</f>
        <v>0</v>
      </c>
      <c r="BL643" s="20" t="s">
        <v>321</v>
      </c>
      <c r="BM643" s="226" t="s">
        <v>619</v>
      </c>
    </row>
    <row r="644" s="2" customFormat="1">
      <c r="A644" s="41"/>
      <c r="B644" s="42"/>
      <c r="C644" s="43"/>
      <c r="D644" s="228" t="s">
        <v>202</v>
      </c>
      <c r="E644" s="43"/>
      <c r="F644" s="229" t="s">
        <v>620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202</v>
      </c>
      <c r="AU644" s="20" t="s">
        <v>84</v>
      </c>
    </row>
    <row r="645" s="13" customFormat="1">
      <c r="A645" s="13"/>
      <c r="B645" s="233"/>
      <c r="C645" s="234"/>
      <c r="D645" s="235" t="s">
        <v>204</v>
      </c>
      <c r="E645" s="236" t="s">
        <v>19</v>
      </c>
      <c r="F645" s="237" t="s">
        <v>205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204</v>
      </c>
      <c r="AU645" s="243" t="s">
        <v>84</v>
      </c>
      <c r="AV645" s="13" t="s">
        <v>78</v>
      </c>
      <c r="AW645" s="13" t="s">
        <v>33</v>
      </c>
      <c r="AX645" s="13" t="s">
        <v>71</v>
      </c>
      <c r="AY645" s="243" t="s">
        <v>192</v>
      </c>
    </row>
    <row r="646" s="13" customFormat="1">
      <c r="A646" s="13"/>
      <c r="B646" s="233"/>
      <c r="C646" s="234"/>
      <c r="D646" s="235" t="s">
        <v>204</v>
      </c>
      <c r="E646" s="236" t="s">
        <v>19</v>
      </c>
      <c r="F646" s="237" t="s">
        <v>268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204</v>
      </c>
      <c r="AU646" s="243" t="s">
        <v>84</v>
      </c>
      <c r="AV646" s="13" t="s">
        <v>78</v>
      </c>
      <c r="AW646" s="13" t="s">
        <v>33</v>
      </c>
      <c r="AX646" s="13" t="s">
        <v>71</v>
      </c>
      <c r="AY646" s="243" t="s">
        <v>192</v>
      </c>
    </row>
    <row r="647" s="14" customFormat="1">
      <c r="A647" s="14"/>
      <c r="B647" s="244"/>
      <c r="C647" s="245"/>
      <c r="D647" s="235" t="s">
        <v>204</v>
      </c>
      <c r="E647" s="246" t="s">
        <v>19</v>
      </c>
      <c r="F647" s="247" t="s">
        <v>269</v>
      </c>
      <c r="G647" s="245"/>
      <c r="H647" s="248">
        <v>3.1699999999999999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204</v>
      </c>
      <c r="AU647" s="254" t="s">
        <v>84</v>
      </c>
      <c r="AV647" s="14" t="s">
        <v>84</v>
      </c>
      <c r="AW647" s="14" t="s">
        <v>33</v>
      </c>
      <c r="AX647" s="14" t="s">
        <v>71</v>
      </c>
      <c r="AY647" s="254" t="s">
        <v>192</v>
      </c>
    </row>
    <row r="648" s="13" customFormat="1">
      <c r="A648" s="13"/>
      <c r="B648" s="233"/>
      <c r="C648" s="234"/>
      <c r="D648" s="235" t="s">
        <v>204</v>
      </c>
      <c r="E648" s="236" t="s">
        <v>19</v>
      </c>
      <c r="F648" s="237" t="s">
        <v>585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204</v>
      </c>
      <c r="AU648" s="243" t="s">
        <v>84</v>
      </c>
      <c r="AV648" s="13" t="s">
        <v>78</v>
      </c>
      <c r="AW648" s="13" t="s">
        <v>33</v>
      </c>
      <c r="AX648" s="13" t="s">
        <v>71</v>
      </c>
      <c r="AY648" s="243" t="s">
        <v>192</v>
      </c>
    </row>
    <row r="649" s="14" customFormat="1">
      <c r="A649" s="14"/>
      <c r="B649" s="244"/>
      <c r="C649" s="245"/>
      <c r="D649" s="235" t="s">
        <v>204</v>
      </c>
      <c r="E649" s="246" t="s">
        <v>19</v>
      </c>
      <c r="F649" s="247" t="s">
        <v>586</v>
      </c>
      <c r="G649" s="245"/>
      <c r="H649" s="248">
        <v>1.0980000000000001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204</v>
      </c>
      <c r="AU649" s="254" t="s">
        <v>84</v>
      </c>
      <c r="AV649" s="14" t="s">
        <v>84</v>
      </c>
      <c r="AW649" s="14" t="s">
        <v>33</v>
      </c>
      <c r="AX649" s="14" t="s">
        <v>71</v>
      </c>
      <c r="AY649" s="254" t="s">
        <v>192</v>
      </c>
    </row>
    <row r="650" s="15" customFormat="1">
      <c r="A650" s="15"/>
      <c r="B650" s="255"/>
      <c r="C650" s="256"/>
      <c r="D650" s="235" t="s">
        <v>204</v>
      </c>
      <c r="E650" s="257" t="s">
        <v>19</v>
      </c>
      <c r="F650" s="258" t="s">
        <v>210</v>
      </c>
      <c r="G650" s="256"/>
      <c r="H650" s="259">
        <v>4.2679999999999998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5" t="s">
        <v>204</v>
      </c>
      <c r="AU650" s="265" t="s">
        <v>84</v>
      </c>
      <c r="AV650" s="15" t="s">
        <v>200</v>
      </c>
      <c r="AW650" s="15" t="s">
        <v>33</v>
      </c>
      <c r="AX650" s="15" t="s">
        <v>78</v>
      </c>
      <c r="AY650" s="265" t="s">
        <v>192</v>
      </c>
    </row>
    <row r="651" s="2" customFormat="1" ht="21.75" customHeight="1">
      <c r="A651" s="41"/>
      <c r="B651" s="42"/>
      <c r="C651" s="266" t="s">
        <v>621</v>
      </c>
      <c r="D651" s="266" t="s">
        <v>211</v>
      </c>
      <c r="E651" s="267" t="s">
        <v>622</v>
      </c>
      <c r="F651" s="268" t="s">
        <v>623</v>
      </c>
      <c r="G651" s="269" t="s">
        <v>239</v>
      </c>
      <c r="H651" s="270">
        <v>4.6950000000000003</v>
      </c>
      <c r="I651" s="271"/>
      <c r="J651" s="272">
        <f>ROUND(I651*H651,2)</f>
        <v>0</v>
      </c>
      <c r="K651" s="268" t="s">
        <v>199</v>
      </c>
      <c r="L651" s="273"/>
      <c r="M651" s="274" t="s">
        <v>19</v>
      </c>
      <c r="N651" s="275" t="s">
        <v>43</v>
      </c>
      <c r="O651" s="87"/>
      <c r="P651" s="224">
        <f>O651*H651</f>
        <v>0</v>
      </c>
      <c r="Q651" s="224">
        <v>0.021999999999999999</v>
      </c>
      <c r="R651" s="224">
        <f>Q651*H651</f>
        <v>0.10329000000000001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423</v>
      </c>
      <c r="AT651" s="226" t="s">
        <v>211</v>
      </c>
      <c r="AU651" s="226" t="s">
        <v>84</v>
      </c>
      <c r="AY651" s="20" t="s">
        <v>192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84</v>
      </c>
      <c r="BK651" s="227">
        <f>ROUND(I651*H651,2)</f>
        <v>0</v>
      </c>
      <c r="BL651" s="20" t="s">
        <v>321</v>
      </c>
      <c r="BM651" s="226" t="s">
        <v>624</v>
      </c>
    </row>
    <row r="652" s="13" customFormat="1">
      <c r="A652" s="13"/>
      <c r="B652" s="233"/>
      <c r="C652" s="234"/>
      <c r="D652" s="235" t="s">
        <v>204</v>
      </c>
      <c r="E652" s="236" t="s">
        <v>19</v>
      </c>
      <c r="F652" s="237" t="s">
        <v>205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204</v>
      </c>
      <c r="AU652" s="243" t="s">
        <v>84</v>
      </c>
      <c r="AV652" s="13" t="s">
        <v>78</v>
      </c>
      <c r="AW652" s="13" t="s">
        <v>33</v>
      </c>
      <c r="AX652" s="13" t="s">
        <v>71</v>
      </c>
      <c r="AY652" s="243" t="s">
        <v>192</v>
      </c>
    </row>
    <row r="653" s="13" customFormat="1">
      <c r="A653" s="13"/>
      <c r="B653" s="233"/>
      <c r="C653" s="234"/>
      <c r="D653" s="235" t="s">
        <v>204</v>
      </c>
      <c r="E653" s="236" t="s">
        <v>19</v>
      </c>
      <c r="F653" s="237" t="s">
        <v>268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204</v>
      </c>
      <c r="AU653" s="243" t="s">
        <v>84</v>
      </c>
      <c r="AV653" s="13" t="s">
        <v>78</v>
      </c>
      <c r="AW653" s="13" t="s">
        <v>33</v>
      </c>
      <c r="AX653" s="13" t="s">
        <v>71</v>
      </c>
      <c r="AY653" s="243" t="s">
        <v>192</v>
      </c>
    </row>
    <row r="654" s="14" customFormat="1">
      <c r="A654" s="14"/>
      <c r="B654" s="244"/>
      <c r="C654" s="245"/>
      <c r="D654" s="235" t="s">
        <v>204</v>
      </c>
      <c r="E654" s="246" t="s">
        <v>19</v>
      </c>
      <c r="F654" s="247" t="s">
        <v>269</v>
      </c>
      <c r="G654" s="245"/>
      <c r="H654" s="248">
        <v>3.1699999999999999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204</v>
      </c>
      <c r="AU654" s="254" t="s">
        <v>84</v>
      </c>
      <c r="AV654" s="14" t="s">
        <v>84</v>
      </c>
      <c r="AW654" s="14" t="s">
        <v>33</v>
      </c>
      <c r="AX654" s="14" t="s">
        <v>71</v>
      </c>
      <c r="AY654" s="254" t="s">
        <v>192</v>
      </c>
    </row>
    <row r="655" s="13" customFormat="1">
      <c r="A655" s="13"/>
      <c r="B655" s="233"/>
      <c r="C655" s="234"/>
      <c r="D655" s="235" t="s">
        <v>204</v>
      </c>
      <c r="E655" s="236" t="s">
        <v>19</v>
      </c>
      <c r="F655" s="237" t="s">
        <v>585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204</v>
      </c>
      <c r="AU655" s="243" t="s">
        <v>84</v>
      </c>
      <c r="AV655" s="13" t="s">
        <v>78</v>
      </c>
      <c r="AW655" s="13" t="s">
        <v>33</v>
      </c>
      <c r="AX655" s="13" t="s">
        <v>71</v>
      </c>
      <c r="AY655" s="243" t="s">
        <v>192</v>
      </c>
    </row>
    <row r="656" s="14" customFormat="1">
      <c r="A656" s="14"/>
      <c r="B656" s="244"/>
      <c r="C656" s="245"/>
      <c r="D656" s="235" t="s">
        <v>204</v>
      </c>
      <c r="E656" s="246" t="s">
        <v>19</v>
      </c>
      <c r="F656" s="247" t="s">
        <v>586</v>
      </c>
      <c r="G656" s="245"/>
      <c r="H656" s="248">
        <v>1.0980000000000001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204</v>
      </c>
      <c r="AU656" s="254" t="s">
        <v>84</v>
      </c>
      <c r="AV656" s="14" t="s">
        <v>84</v>
      </c>
      <c r="AW656" s="14" t="s">
        <v>33</v>
      </c>
      <c r="AX656" s="14" t="s">
        <v>71</v>
      </c>
      <c r="AY656" s="254" t="s">
        <v>192</v>
      </c>
    </row>
    <row r="657" s="15" customFormat="1">
      <c r="A657" s="15"/>
      <c r="B657" s="255"/>
      <c r="C657" s="256"/>
      <c r="D657" s="235" t="s">
        <v>204</v>
      </c>
      <c r="E657" s="257" t="s">
        <v>19</v>
      </c>
      <c r="F657" s="258" t="s">
        <v>210</v>
      </c>
      <c r="G657" s="256"/>
      <c r="H657" s="259">
        <v>4.2679999999999998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5" t="s">
        <v>204</v>
      </c>
      <c r="AU657" s="265" t="s">
        <v>84</v>
      </c>
      <c r="AV657" s="15" t="s">
        <v>200</v>
      </c>
      <c r="AW657" s="15" t="s">
        <v>33</v>
      </c>
      <c r="AX657" s="15" t="s">
        <v>78</v>
      </c>
      <c r="AY657" s="265" t="s">
        <v>192</v>
      </c>
    </row>
    <row r="658" s="14" customFormat="1">
      <c r="A658" s="14"/>
      <c r="B658" s="244"/>
      <c r="C658" s="245"/>
      <c r="D658" s="235" t="s">
        <v>204</v>
      </c>
      <c r="E658" s="245"/>
      <c r="F658" s="247" t="s">
        <v>625</v>
      </c>
      <c r="G658" s="245"/>
      <c r="H658" s="248">
        <v>4.6950000000000003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204</v>
      </c>
      <c r="AU658" s="254" t="s">
        <v>84</v>
      </c>
      <c r="AV658" s="14" t="s">
        <v>84</v>
      </c>
      <c r="AW658" s="14" t="s">
        <v>4</v>
      </c>
      <c r="AX658" s="14" t="s">
        <v>78</v>
      </c>
      <c r="AY658" s="254" t="s">
        <v>192</v>
      </c>
    </row>
    <row r="659" s="2" customFormat="1" ht="24.15" customHeight="1">
      <c r="A659" s="41"/>
      <c r="B659" s="42"/>
      <c r="C659" s="215" t="s">
        <v>626</v>
      </c>
      <c r="D659" s="215" t="s">
        <v>195</v>
      </c>
      <c r="E659" s="216" t="s">
        <v>627</v>
      </c>
      <c r="F659" s="217" t="s">
        <v>628</v>
      </c>
      <c r="G659" s="218" t="s">
        <v>239</v>
      </c>
      <c r="H659" s="219">
        <v>4.2679999999999998</v>
      </c>
      <c r="I659" s="220"/>
      <c r="J659" s="221">
        <f>ROUND(I659*H659,2)</f>
        <v>0</v>
      </c>
      <c r="K659" s="217" t="s">
        <v>199</v>
      </c>
      <c r="L659" s="47"/>
      <c r="M659" s="222" t="s">
        <v>19</v>
      </c>
      <c r="N659" s="223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321</v>
      </c>
      <c r="AT659" s="226" t="s">
        <v>195</v>
      </c>
      <c r="AU659" s="226" t="s">
        <v>84</v>
      </c>
      <c r="AY659" s="20" t="s">
        <v>192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84</v>
      </c>
      <c r="BK659" s="227">
        <f>ROUND(I659*H659,2)</f>
        <v>0</v>
      </c>
      <c r="BL659" s="20" t="s">
        <v>321</v>
      </c>
      <c r="BM659" s="226" t="s">
        <v>629</v>
      </c>
    </row>
    <row r="660" s="2" customFormat="1">
      <c r="A660" s="41"/>
      <c r="B660" s="42"/>
      <c r="C660" s="43"/>
      <c r="D660" s="228" t="s">
        <v>202</v>
      </c>
      <c r="E660" s="43"/>
      <c r="F660" s="229" t="s">
        <v>630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202</v>
      </c>
      <c r="AU660" s="20" t="s">
        <v>84</v>
      </c>
    </row>
    <row r="661" s="13" customFormat="1">
      <c r="A661" s="13"/>
      <c r="B661" s="233"/>
      <c r="C661" s="234"/>
      <c r="D661" s="235" t="s">
        <v>204</v>
      </c>
      <c r="E661" s="236" t="s">
        <v>19</v>
      </c>
      <c r="F661" s="237" t="s">
        <v>205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204</v>
      </c>
      <c r="AU661" s="243" t="s">
        <v>84</v>
      </c>
      <c r="AV661" s="13" t="s">
        <v>78</v>
      </c>
      <c r="AW661" s="13" t="s">
        <v>33</v>
      </c>
      <c r="AX661" s="13" t="s">
        <v>71</v>
      </c>
      <c r="AY661" s="243" t="s">
        <v>192</v>
      </c>
    </row>
    <row r="662" s="13" customFormat="1">
      <c r="A662" s="13"/>
      <c r="B662" s="233"/>
      <c r="C662" s="234"/>
      <c r="D662" s="235" t="s">
        <v>204</v>
      </c>
      <c r="E662" s="236" t="s">
        <v>19</v>
      </c>
      <c r="F662" s="237" t="s">
        <v>268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204</v>
      </c>
      <c r="AU662" s="243" t="s">
        <v>84</v>
      </c>
      <c r="AV662" s="13" t="s">
        <v>78</v>
      </c>
      <c r="AW662" s="13" t="s">
        <v>33</v>
      </c>
      <c r="AX662" s="13" t="s">
        <v>71</v>
      </c>
      <c r="AY662" s="243" t="s">
        <v>192</v>
      </c>
    </row>
    <row r="663" s="14" customFormat="1">
      <c r="A663" s="14"/>
      <c r="B663" s="244"/>
      <c r="C663" s="245"/>
      <c r="D663" s="235" t="s">
        <v>204</v>
      </c>
      <c r="E663" s="246" t="s">
        <v>19</v>
      </c>
      <c r="F663" s="247" t="s">
        <v>269</v>
      </c>
      <c r="G663" s="245"/>
      <c r="H663" s="248">
        <v>3.1699999999999999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204</v>
      </c>
      <c r="AU663" s="254" t="s">
        <v>84</v>
      </c>
      <c r="AV663" s="14" t="s">
        <v>84</v>
      </c>
      <c r="AW663" s="14" t="s">
        <v>33</v>
      </c>
      <c r="AX663" s="14" t="s">
        <v>71</v>
      </c>
      <c r="AY663" s="254" t="s">
        <v>192</v>
      </c>
    </row>
    <row r="664" s="13" customFormat="1">
      <c r="A664" s="13"/>
      <c r="B664" s="233"/>
      <c r="C664" s="234"/>
      <c r="D664" s="235" t="s">
        <v>204</v>
      </c>
      <c r="E664" s="236" t="s">
        <v>19</v>
      </c>
      <c r="F664" s="237" t="s">
        <v>585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204</v>
      </c>
      <c r="AU664" s="243" t="s">
        <v>84</v>
      </c>
      <c r="AV664" s="13" t="s">
        <v>78</v>
      </c>
      <c r="AW664" s="13" t="s">
        <v>33</v>
      </c>
      <c r="AX664" s="13" t="s">
        <v>71</v>
      </c>
      <c r="AY664" s="243" t="s">
        <v>192</v>
      </c>
    </row>
    <row r="665" s="14" customFormat="1">
      <c r="A665" s="14"/>
      <c r="B665" s="244"/>
      <c r="C665" s="245"/>
      <c r="D665" s="235" t="s">
        <v>204</v>
      </c>
      <c r="E665" s="246" t="s">
        <v>19</v>
      </c>
      <c r="F665" s="247" t="s">
        <v>586</v>
      </c>
      <c r="G665" s="245"/>
      <c r="H665" s="248">
        <v>1.0980000000000001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204</v>
      </c>
      <c r="AU665" s="254" t="s">
        <v>84</v>
      </c>
      <c r="AV665" s="14" t="s">
        <v>84</v>
      </c>
      <c r="AW665" s="14" t="s">
        <v>33</v>
      </c>
      <c r="AX665" s="14" t="s">
        <v>71</v>
      </c>
      <c r="AY665" s="254" t="s">
        <v>192</v>
      </c>
    </row>
    <row r="666" s="15" customFormat="1">
      <c r="A666" s="15"/>
      <c r="B666" s="255"/>
      <c r="C666" s="256"/>
      <c r="D666" s="235" t="s">
        <v>204</v>
      </c>
      <c r="E666" s="257" t="s">
        <v>19</v>
      </c>
      <c r="F666" s="258" t="s">
        <v>210</v>
      </c>
      <c r="G666" s="256"/>
      <c r="H666" s="259">
        <v>4.2679999999999998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204</v>
      </c>
      <c r="AU666" s="265" t="s">
        <v>84</v>
      </c>
      <c r="AV666" s="15" t="s">
        <v>200</v>
      </c>
      <c r="AW666" s="15" t="s">
        <v>33</v>
      </c>
      <c r="AX666" s="15" t="s">
        <v>78</v>
      </c>
      <c r="AY666" s="265" t="s">
        <v>192</v>
      </c>
    </row>
    <row r="667" s="2" customFormat="1" ht="16.5" customHeight="1">
      <c r="A667" s="41"/>
      <c r="B667" s="42"/>
      <c r="C667" s="215" t="s">
        <v>631</v>
      </c>
      <c r="D667" s="215" t="s">
        <v>195</v>
      </c>
      <c r="E667" s="216" t="s">
        <v>632</v>
      </c>
      <c r="F667" s="217" t="s">
        <v>633</v>
      </c>
      <c r="G667" s="218" t="s">
        <v>239</v>
      </c>
      <c r="H667" s="219">
        <v>3.1699999999999999</v>
      </c>
      <c r="I667" s="220"/>
      <c r="J667" s="221">
        <f>ROUND(I667*H667,2)</f>
        <v>0</v>
      </c>
      <c r="K667" s="217" t="s">
        <v>199</v>
      </c>
      <c r="L667" s="47"/>
      <c r="M667" s="222" t="s">
        <v>19</v>
      </c>
      <c r="N667" s="223" t="s">
        <v>43</v>
      </c>
      <c r="O667" s="87"/>
      <c r="P667" s="224">
        <f>O667*H667</f>
        <v>0</v>
      </c>
      <c r="Q667" s="224">
        <v>0.0015</v>
      </c>
      <c r="R667" s="224">
        <f>Q667*H667</f>
        <v>0.0047549999999999997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321</v>
      </c>
      <c r="AT667" s="226" t="s">
        <v>195</v>
      </c>
      <c r="AU667" s="226" t="s">
        <v>84</v>
      </c>
      <c r="AY667" s="20" t="s">
        <v>192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84</v>
      </c>
      <c r="BK667" s="227">
        <f>ROUND(I667*H667,2)</f>
        <v>0</v>
      </c>
      <c r="BL667" s="20" t="s">
        <v>321</v>
      </c>
      <c r="BM667" s="226" t="s">
        <v>634</v>
      </c>
    </row>
    <row r="668" s="2" customFormat="1">
      <c r="A668" s="41"/>
      <c r="B668" s="42"/>
      <c r="C668" s="43"/>
      <c r="D668" s="228" t="s">
        <v>202</v>
      </c>
      <c r="E668" s="43"/>
      <c r="F668" s="229" t="s">
        <v>635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202</v>
      </c>
      <c r="AU668" s="20" t="s">
        <v>84</v>
      </c>
    </row>
    <row r="669" s="13" customFormat="1">
      <c r="A669" s="13"/>
      <c r="B669" s="233"/>
      <c r="C669" s="234"/>
      <c r="D669" s="235" t="s">
        <v>204</v>
      </c>
      <c r="E669" s="236" t="s">
        <v>19</v>
      </c>
      <c r="F669" s="237" t="s">
        <v>205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204</v>
      </c>
      <c r="AU669" s="243" t="s">
        <v>84</v>
      </c>
      <c r="AV669" s="13" t="s">
        <v>78</v>
      </c>
      <c r="AW669" s="13" t="s">
        <v>33</v>
      </c>
      <c r="AX669" s="13" t="s">
        <v>71</v>
      </c>
      <c r="AY669" s="243" t="s">
        <v>192</v>
      </c>
    </row>
    <row r="670" s="13" customFormat="1">
      <c r="A670" s="13"/>
      <c r="B670" s="233"/>
      <c r="C670" s="234"/>
      <c r="D670" s="235" t="s">
        <v>204</v>
      </c>
      <c r="E670" s="236" t="s">
        <v>19</v>
      </c>
      <c r="F670" s="237" t="s">
        <v>268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204</v>
      </c>
      <c r="AU670" s="243" t="s">
        <v>84</v>
      </c>
      <c r="AV670" s="13" t="s">
        <v>78</v>
      </c>
      <c r="AW670" s="13" t="s">
        <v>33</v>
      </c>
      <c r="AX670" s="13" t="s">
        <v>71</v>
      </c>
      <c r="AY670" s="243" t="s">
        <v>192</v>
      </c>
    </row>
    <row r="671" s="14" customFormat="1">
      <c r="A671" s="14"/>
      <c r="B671" s="244"/>
      <c r="C671" s="245"/>
      <c r="D671" s="235" t="s">
        <v>204</v>
      </c>
      <c r="E671" s="246" t="s">
        <v>19</v>
      </c>
      <c r="F671" s="247" t="s">
        <v>269</v>
      </c>
      <c r="G671" s="245"/>
      <c r="H671" s="248">
        <v>3.1699999999999999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204</v>
      </c>
      <c r="AU671" s="254" t="s">
        <v>84</v>
      </c>
      <c r="AV671" s="14" t="s">
        <v>84</v>
      </c>
      <c r="AW671" s="14" t="s">
        <v>33</v>
      </c>
      <c r="AX671" s="14" t="s">
        <v>71</v>
      </c>
      <c r="AY671" s="254" t="s">
        <v>192</v>
      </c>
    </row>
    <row r="672" s="15" customFormat="1">
      <c r="A672" s="15"/>
      <c r="B672" s="255"/>
      <c r="C672" s="256"/>
      <c r="D672" s="235" t="s">
        <v>204</v>
      </c>
      <c r="E672" s="257" t="s">
        <v>19</v>
      </c>
      <c r="F672" s="258" t="s">
        <v>210</v>
      </c>
      <c r="G672" s="256"/>
      <c r="H672" s="259">
        <v>3.1699999999999999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204</v>
      </c>
      <c r="AU672" s="265" t="s">
        <v>84</v>
      </c>
      <c r="AV672" s="15" t="s">
        <v>200</v>
      </c>
      <c r="AW672" s="15" t="s">
        <v>33</v>
      </c>
      <c r="AX672" s="15" t="s">
        <v>78</v>
      </c>
      <c r="AY672" s="265" t="s">
        <v>192</v>
      </c>
    </row>
    <row r="673" s="2" customFormat="1" ht="16.5" customHeight="1">
      <c r="A673" s="41"/>
      <c r="B673" s="42"/>
      <c r="C673" s="215" t="s">
        <v>636</v>
      </c>
      <c r="D673" s="215" t="s">
        <v>195</v>
      </c>
      <c r="E673" s="216" t="s">
        <v>637</v>
      </c>
      <c r="F673" s="217" t="s">
        <v>638</v>
      </c>
      <c r="G673" s="218" t="s">
        <v>198</v>
      </c>
      <c r="H673" s="219">
        <v>9</v>
      </c>
      <c r="I673" s="220"/>
      <c r="J673" s="221">
        <f>ROUND(I673*H673,2)</f>
        <v>0</v>
      </c>
      <c r="K673" s="217" t="s">
        <v>199</v>
      </c>
      <c r="L673" s="47"/>
      <c r="M673" s="222" t="s">
        <v>19</v>
      </c>
      <c r="N673" s="223" t="s">
        <v>43</v>
      </c>
      <c r="O673" s="87"/>
      <c r="P673" s="224">
        <f>O673*H673</f>
        <v>0</v>
      </c>
      <c r="Q673" s="224">
        <v>0.00021000000000000001</v>
      </c>
      <c r="R673" s="224">
        <f>Q673*H673</f>
        <v>0.0018900000000000002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321</v>
      </c>
      <c r="AT673" s="226" t="s">
        <v>195</v>
      </c>
      <c r="AU673" s="226" t="s">
        <v>84</v>
      </c>
      <c r="AY673" s="20" t="s">
        <v>192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84</v>
      </c>
      <c r="BK673" s="227">
        <f>ROUND(I673*H673,2)</f>
        <v>0</v>
      </c>
      <c r="BL673" s="20" t="s">
        <v>321</v>
      </c>
      <c r="BM673" s="226" t="s">
        <v>639</v>
      </c>
    </row>
    <row r="674" s="2" customFormat="1">
      <c r="A674" s="41"/>
      <c r="B674" s="42"/>
      <c r="C674" s="43"/>
      <c r="D674" s="228" t="s">
        <v>202</v>
      </c>
      <c r="E674" s="43"/>
      <c r="F674" s="229" t="s">
        <v>640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202</v>
      </c>
      <c r="AU674" s="20" t="s">
        <v>84</v>
      </c>
    </row>
    <row r="675" s="13" customFormat="1">
      <c r="A675" s="13"/>
      <c r="B675" s="233"/>
      <c r="C675" s="234"/>
      <c r="D675" s="235" t="s">
        <v>204</v>
      </c>
      <c r="E675" s="236" t="s">
        <v>19</v>
      </c>
      <c r="F675" s="237" t="s">
        <v>205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204</v>
      </c>
      <c r="AU675" s="243" t="s">
        <v>84</v>
      </c>
      <c r="AV675" s="13" t="s">
        <v>78</v>
      </c>
      <c r="AW675" s="13" t="s">
        <v>33</v>
      </c>
      <c r="AX675" s="13" t="s">
        <v>71</v>
      </c>
      <c r="AY675" s="243" t="s">
        <v>192</v>
      </c>
    </row>
    <row r="676" s="13" customFormat="1">
      <c r="A676" s="13"/>
      <c r="B676" s="233"/>
      <c r="C676" s="234"/>
      <c r="D676" s="235" t="s">
        <v>204</v>
      </c>
      <c r="E676" s="236" t="s">
        <v>19</v>
      </c>
      <c r="F676" s="237" t="s">
        <v>268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204</v>
      </c>
      <c r="AU676" s="243" t="s">
        <v>84</v>
      </c>
      <c r="AV676" s="13" t="s">
        <v>78</v>
      </c>
      <c r="AW676" s="13" t="s">
        <v>33</v>
      </c>
      <c r="AX676" s="13" t="s">
        <v>71</v>
      </c>
      <c r="AY676" s="243" t="s">
        <v>192</v>
      </c>
    </row>
    <row r="677" s="14" customFormat="1">
      <c r="A677" s="14"/>
      <c r="B677" s="244"/>
      <c r="C677" s="245"/>
      <c r="D677" s="235" t="s">
        <v>204</v>
      </c>
      <c r="E677" s="246" t="s">
        <v>19</v>
      </c>
      <c r="F677" s="247" t="s">
        <v>263</v>
      </c>
      <c r="G677" s="245"/>
      <c r="H677" s="248">
        <v>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204</v>
      </c>
      <c r="AU677" s="254" t="s">
        <v>84</v>
      </c>
      <c r="AV677" s="14" t="s">
        <v>84</v>
      </c>
      <c r="AW677" s="14" t="s">
        <v>33</v>
      </c>
      <c r="AX677" s="14" t="s">
        <v>71</v>
      </c>
      <c r="AY677" s="254" t="s">
        <v>192</v>
      </c>
    </row>
    <row r="678" s="15" customFormat="1">
      <c r="A678" s="15"/>
      <c r="B678" s="255"/>
      <c r="C678" s="256"/>
      <c r="D678" s="235" t="s">
        <v>204</v>
      </c>
      <c r="E678" s="257" t="s">
        <v>19</v>
      </c>
      <c r="F678" s="258" t="s">
        <v>210</v>
      </c>
      <c r="G678" s="256"/>
      <c r="H678" s="259">
        <v>9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204</v>
      </c>
      <c r="AU678" s="265" t="s">
        <v>84</v>
      </c>
      <c r="AV678" s="15" t="s">
        <v>200</v>
      </c>
      <c r="AW678" s="15" t="s">
        <v>33</v>
      </c>
      <c r="AX678" s="15" t="s">
        <v>78</v>
      </c>
      <c r="AY678" s="265" t="s">
        <v>192</v>
      </c>
    </row>
    <row r="679" s="2" customFormat="1" ht="16.5" customHeight="1">
      <c r="A679" s="41"/>
      <c r="B679" s="42"/>
      <c r="C679" s="215" t="s">
        <v>641</v>
      </c>
      <c r="D679" s="215" t="s">
        <v>195</v>
      </c>
      <c r="E679" s="216" t="s">
        <v>642</v>
      </c>
      <c r="F679" s="217" t="s">
        <v>643</v>
      </c>
      <c r="G679" s="218" t="s">
        <v>198</v>
      </c>
      <c r="H679" s="219">
        <v>5</v>
      </c>
      <c r="I679" s="220"/>
      <c r="J679" s="221">
        <f>ROUND(I679*H679,2)</f>
        <v>0</v>
      </c>
      <c r="K679" s="217" t="s">
        <v>199</v>
      </c>
      <c r="L679" s="47"/>
      <c r="M679" s="222" t="s">
        <v>19</v>
      </c>
      <c r="N679" s="223" t="s">
        <v>43</v>
      </c>
      <c r="O679" s="87"/>
      <c r="P679" s="224">
        <f>O679*H679</f>
        <v>0</v>
      </c>
      <c r="Q679" s="224">
        <v>0.00020000000000000001</v>
      </c>
      <c r="R679" s="224">
        <f>Q679*H679</f>
        <v>0.001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321</v>
      </c>
      <c r="AT679" s="226" t="s">
        <v>195</v>
      </c>
      <c r="AU679" s="226" t="s">
        <v>84</v>
      </c>
      <c r="AY679" s="20" t="s">
        <v>192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84</v>
      </c>
      <c r="BK679" s="227">
        <f>ROUND(I679*H679,2)</f>
        <v>0</v>
      </c>
      <c r="BL679" s="20" t="s">
        <v>321</v>
      </c>
      <c r="BM679" s="226" t="s">
        <v>644</v>
      </c>
    </row>
    <row r="680" s="2" customFormat="1">
      <c r="A680" s="41"/>
      <c r="B680" s="42"/>
      <c r="C680" s="43"/>
      <c r="D680" s="228" t="s">
        <v>202</v>
      </c>
      <c r="E680" s="43"/>
      <c r="F680" s="229" t="s">
        <v>645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202</v>
      </c>
      <c r="AU680" s="20" t="s">
        <v>84</v>
      </c>
    </row>
    <row r="681" s="13" customFormat="1">
      <c r="A681" s="13"/>
      <c r="B681" s="233"/>
      <c r="C681" s="234"/>
      <c r="D681" s="235" t="s">
        <v>204</v>
      </c>
      <c r="E681" s="236" t="s">
        <v>19</v>
      </c>
      <c r="F681" s="237" t="s">
        <v>205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204</v>
      </c>
      <c r="AU681" s="243" t="s">
        <v>84</v>
      </c>
      <c r="AV681" s="13" t="s">
        <v>78</v>
      </c>
      <c r="AW681" s="13" t="s">
        <v>33</v>
      </c>
      <c r="AX681" s="13" t="s">
        <v>71</v>
      </c>
      <c r="AY681" s="243" t="s">
        <v>192</v>
      </c>
    </row>
    <row r="682" s="13" customFormat="1">
      <c r="A682" s="13"/>
      <c r="B682" s="233"/>
      <c r="C682" s="234"/>
      <c r="D682" s="235" t="s">
        <v>204</v>
      </c>
      <c r="E682" s="236" t="s">
        <v>19</v>
      </c>
      <c r="F682" s="237" t="s">
        <v>268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204</v>
      </c>
      <c r="AU682" s="243" t="s">
        <v>84</v>
      </c>
      <c r="AV682" s="13" t="s">
        <v>78</v>
      </c>
      <c r="AW682" s="13" t="s">
        <v>33</v>
      </c>
      <c r="AX682" s="13" t="s">
        <v>71</v>
      </c>
      <c r="AY682" s="243" t="s">
        <v>192</v>
      </c>
    </row>
    <row r="683" s="14" customFormat="1">
      <c r="A683" s="14"/>
      <c r="B683" s="244"/>
      <c r="C683" s="245"/>
      <c r="D683" s="235" t="s">
        <v>204</v>
      </c>
      <c r="E683" s="246" t="s">
        <v>19</v>
      </c>
      <c r="F683" s="247" t="s">
        <v>232</v>
      </c>
      <c r="G683" s="245"/>
      <c r="H683" s="248">
        <v>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204</v>
      </c>
      <c r="AU683" s="254" t="s">
        <v>84</v>
      </c>
      <c r="AV683" s="14" t="s">
        <v>84</v>
      </c>
      <c r="AW683" s="14" t="s">
        <v>33</v>
      </c>
      <c r="AX683" s="14" t="s">
        <v>71</v>
      </c>
      <c r="AY683" s="254" t="s">
        <v>192</v>
      </c>
    </row>
    <row r="684" s="15" customFormat="1">
      <c r="A684" s="15"/>
      <c r="B684" s="255"/>
      <c r="C684" s="256"/>
      <c r="D684" s="235" t="s">
        <v>204</v>
      </c>
      <c r="E684" s="257" t="s">
        <v>19</v>
      </c>
      <c r="F684" s="258" t="s">
        <v>210</v>
      </c>
      <c r="G684" s="256"/>
      <c r="H684" s="259">
        <v>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204</v>
      </c>
      <c r="AU684" s="265" t="s">
        <v>84</v>
      </c>
      <c r="AV684" s="15" t="s">
        <v>200</v>
      </c>
      <c r="AW684" s="15" t="s">
        <v>33</v>
      </c>
      <c r="AX684" s="15" t="s">
        <v>78</v>
      </c>
      <c r="AY684" s="265" t="s">
        <v>192</v>
      </c>
    </row>
    <row r="685" s="2" customFormat="1" ht="16.5" customHeight="1">
      <c r="A685" s="41"/>
      <c r="B685" s="42"/>
      <c r="C685" s="215" t="s">
        <v>646</v>
      </c>
      <c r="D685" s="215" t="s">
        <v>195</v>
      </c>
      <c r="E685" s="216" t="s">
        <v>647</v>
      </c>
      <c r="F685" s="217" t="s">
        <v>648</v>
      </c>
      <c r="G685" s="218" t="s">
        <v>214</v>
      </c>
      <c r="H685" s="219">
        <v>8.8949999999999996</v>
      </c>
      <c r="I685" s="220"/>
      <c r="J685" s="221">
        <f>ROUND(I685*H685,2)</f>
        <v>0</v>
      </c>
      <c r="K685" s="217" t="s">
        <v>199</v>
      </c>
      <c r="L685" s="47"/>
      <c r="M685" s="222" t="s">
        <v>19</v>
      </c>
      <c r="N685" s="223" t="s">
        <v>43</v>
      </c>
      <c r="O685" s="87"/>
      <c r="P685" s="224">
        <f>O685*H685</f>
        <v>0</v>
      </c>
      <c r="Q685" s="224">
        <v>0.00142</v>
      </c>
      <c r="R685" s="224">
        <f>Q685*H685</f>
        <v>0.012630900000000001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321</v>
      </c>
      <c r="AT685" s="226" t="s">
        <v>195</v>
      </c>
      <c r="AU685" s="226" t="s">
        <v>84</v>
      </c>
      <c r="AY685" s="20" t="s">
        <v>192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84</v>
      </c>
      <c r="BK685" s="227">
        <f>ROUND(I685*H685,2)</f>
        <v>0</v>
      </c>
      <c r="BL685" s="20" t="s">
        <v>321</v>
      </c>
      <c r="BM685" s="226" t="s">
        <v>649</v>
      </c>
    </row>
    <row r="686" s="2" customFormat="1">
      <c r="A686" s="41"/>
      <c r="B686" s="42"/>
      <c r="C686" s="43"/>
      <c r="D686" s="228" t="s">
        <v>202</v>
      </c>
      <c r="E686" s="43"/>
      <c r="F686" s="229" t="s">
        <v>650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202</v>
      </c>
      <c r="AU686" s="20" t="s">
        <v>84</v>
      </c>
    </row>
    <row r="687" s="13" customFormat="1">
      <c r="A687" s="13"/>
      <c r="B687" s="233"/>
      <c r="C687" s="234"/>
      <c r="D687" s="235" t="s">
        <v>204</v>
      </c>
      <c r="E687" s="236" t="s">
        <v>19</v>
      </c>
      <c r="F687" s="237" t="s">
        <v>205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204</v>
      </c>
      <c r="AU687" s="243" t="s">
        <v>84</v>
      </c>
      <c r="AV687" s="13" t="s">
        <v>78</v>
      </c>
      <c r="AW687" s="13" t="s">
        <v>33</v>
      </c>
      <c r="AX687" s="13" t="s">
        <v>71</v>
      </c>
      <c r="AY687" s="243" t="s">
        <v>192</v>
      </c>
    </row>
    <row r="688" s="13" customFormat="1">
      <c r="A688" s="13"/>
      <c r="B688" s="233"/>
      <c r="C688" s="234"/>
      <c r="D688" s="235" t="s">
        <v>204</v>
      </c>
      <c r="E688" s="236" t="s">
        <v>19</v>
      </c>
      <c r="F688" s="237" t="s">
        <v>268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204</v>
      </c>
      <c r="AU688" s="243" t="s">
        <v>84</v>
      </c>
      <c r="AV688" s="13" t="s">
        <v>78</v>
      </c>
      <c r="AW688" s="13" t="s">
        <v>33</v>
      </c>
      <c r="AX688" s="13" t="s">
        <v>71</v>
      </c>
      <c r="AY688" s="243" t="s">
        <v>192</v>
      </c>
    </row>
    <row r="689" s="14" customFormat="1">
      <c r="A689" s="14"/>
      <c r="B689" s="244"/>
      <c r="C689" s="245"/>
      <c r="D689" s="235" t="s">
        <v>204</v>
      </c>
      <c r="E689" s="246" t="s">
        <v>19</v>
      </c>
      <c r="F689" s="247" t="s">
        <v>651</v>
      </c>
      <c r="G689" s="245"/>
      <c r="H689" s="248">
        <v>6.4050000000000002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204</v>
      </c>
      <c r="AU689" s="254" t="s">
        <v>84</v>
      </c>
      <c r="AV689" s="14" t="s">
        <v>84</v>
      </c>
      <c r="AW689" s="14" t="s">
        <v>33</v>
      </c>
      <c r="AX689" s="14" t="s">
        <v>71</v>
      </c>
      <c r="AY689" s="254" t="s">
        <v>192</v>
      </c>
    </row>
    <row r="690" s="14" customFormat="1">
      <c r="A690" s="14"/>
      <c r="B690" s="244"/>
      <c r="C690" s="245"/>
      <c r="D690" s="235" t="s">
        <v>204</v>
      </c>
      <c r="E690" s="246" t="s">
        <v>19</v>
      </c>
      <c r="F690" s="247" t="s">
        <v>652</v>
      </c>
      <c r="G690" s="245"/>
      <c r="H690" s="248">
        <v>2.4900000000000002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204</v>
      </c>
      <c r="AU690" s="254" t="s">
        <v>84</v>
      </c>
      <c r="AV690" s="14" t="s">
        <v>84</v>
      </c>
      <c r="AW690" s="14" t="s">
        <v>33</v>
      </c>
      <c r="AX690" s="14" t="s">
        <v>71</v>
      </c>
      <c r="AY690" s="254" t="s">
        <v>192</v>
      </c>
    </row>
    <row r="691" s="15" customFormat="1">
      <c r="A691" s="15"/>
      <c r="B691" s="255"/>
      <c r="C691" s="256"/>
      <c r="D691" s="235" t="s">
        <v>204</v>
      </c>
      <c r="E691" s="257" t="s">
        <v>19</v>
      </c>
      <c r="F691" s="258" t="s">
        <v>210</v>
      </c>
      <c r="G691" s="256"/>
      <c r="H691" s="259">
        <v>8.8949999999999996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204</v>
      </c>
      <c r="AU691" s="265" t="s">
        <v>84</v>
      </c>
      <c r="AV691" s="15" t="s">
        <v>200</v>
      </c>
      <c r="AW691" s="15" t="s">
        <v>33</v>
      </c>
      <c r="AX691" s="15" t="s">
        <v>78</v>
      </c>
      <c r="AY691" s="265" t="s">
        <v>192</v>
      </c>
    </row>
    <row r="692" s="2" customFormat="1" ht="24.15" customHeight="1">
      <c r="A692" s="41"/>
      <c r="B692" s="42"/>
      <c r="C692" s="215" t="s">
        <v>653</v>
      </c>
      <c r="D692" s="215" t="s">
        <v>195</v>
      </c>
      <c r="E692" s="216" t="s">
        <v>654</v>
      </c>
      <c r="F692" s="217" t="s">
        <v>655</v>
      </c>
      <c r="G692" s="218" t="s">
        <v>226</v>
      </c>
      <c r="H692" s="219">
        <v>0.20300000000000001</v>
      </c>
      <c r="I692" s="220"/>
      <c r="J692" s="221">
        <f>ROUND(I692*H692,2)</f>
        <v>0</v>
      </c>
      <c r="K692" s="217" t="s">
        <v>199</v>
      </c>
      <c r="L692" s="47"/>
      <c r="M692" s="222" t="s">
        <v>19</v>
      </c>
      <c r="N692" s="223" t="s">
        <v>43</v>
      </c>
      <c r="O692" s="87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321</v>
      </c>
      <c r="AT692" s="226" t="s">
        <v>195</v>
      </c>
      <c r="AU692" s="226" t="s">
        <v>84</v>
      </c>
      <c r="AY692" s="20" t="s">
        <v>192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84</v>
      </c>
      <c r="BK692" s="227">
        <f>ROUND(I692*H692,2)</f>
        <v>0</v>
      </c>
      <c r="BL692" s="20" t="s">
        <v>321</v>
      </c>
      <c r="BM692" s="226" t="s">
        <v>656</v>
      </c>
    </row>
    <row r="693" s="2" customFormat="1">
      <c r="A693" s="41"/>
      <c r="B693" s="42"/>
      <c r="C693" s="43"/>
      <c r="D693" s="228" t="s">
        <v>202</v>
      </c>
      <c r="E693" s="43"/>
      <c r="F693" s="229" t="s">
        <v>657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202</v>
      </c>
      <c r="AU693" s="20" t="s">
        <v>84</v>
      </c>
    </row>
    <row r="694" s="12" customFormat="1" ht="22.8" customHeight="1">
      <c r="A694" s="12"/>
      <c r="B694" s="199"/>
      <c r="C694" s="200"/>
      <c r="D694" s="201" t="s">
        <v>70</v>
      </c>
      <c r="E694" s="213" t="s">
        <v>658</v>
      </c>
      <c r="F694" s="213" t="s">
        <v>659</v>
      </c>
      <c r="G694" s="200"/>
      <c r="H694" s="200"/>
      <c r="I694" s="203"/>
      <c r="J694" s="214">
        <f>BK694</f>
        <v>0</v>
      </c>
      <c r="K694" s="200"/>
      <c r="L694" s="205"/>
      <c r="M694" s="206"/>
      <c r="N694" s="207"/>
      <c r="O694" s="207"/>
      <c r="P694" s="208">
        <f>SUM(P695:P861)</f>
        <v>0</v>
      </c>
      <c r="Q694" s="207"/>
      <c r="R694" s="208">
        <f>SUM(R695:R861)</f>
        <v>0.53446157000000016</v>
      </c>
      <c r="S694" s="207"/>
      <c r="T694" s="209">
        <f>SUM(T695:T861)</f>
        <v>0.099082500000000004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0" t="s">
        <v>84</v>
      </c>
      <c r="AT694" s="211" t="s">
        <v>70</v>
      </c>
      <c r="AU694" s="211" t="s">
        <v>78</v>
      </c>
      <c r="AY694" s="210" t="s">
        <v>192</v>
      </c>
      <c r="BK694" s="212">
        <f>SUM(BK695:BK861)</f>
        <v>0</v>
      </c>
    </row>
    <row r="695" s="2" customFormat="1" ht="24.15" customHeight="1">
      <c r="A695" s="41"/>
      <c r="B695" s="42"/>
      <c r="C695" s="215" t="s">
        <v>660</v>
      </c>
      <c r="D695" s="215" t="s">
        <v>195</v>
      </c>
      <c r="E695" s="216" t="s">
        <v>661</v>
      </c>
      <c r="F695" s="217" t="s">
        <v>662</v>
      </c>
      <c r="G695" s="218" t="s">
        <v>239</v>
      </c>
      <c r="H695" s="219">
        <v>36.003999999999998</v>
      </c>
      <c r="I695" s="220"/>
      <c r="J695" s="221">
        <f>ROUND(I695*H695,2)</f>
        <v>0</v>
      </c>
      <c r="K695" s="217" t="s">
        <v>199</v>
      </c>
      <c r="L695" s="47"/>
      <c r="M695" s="222" t="s">
        <v>19</v>
      </c>
      <c r="N695" s="223" t="s">
        <v>43</v>
      </c>
      <c r="O695" s="87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6" t="s">
        <v>321</v>
      </c>
      <c r="AT695" s="226" t="s">
        <v>195</v>
      </c>
      <c r="AU695" s="226" t="s">
        <v>84</v>
      </c>
      <c r="AY695" s="20" t="s">
        <v>192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0" t="s">
        <v>84</v>
      </c>
      <c r="BK695" s="227">
        <f>ROUND(I695*H695,2)</f>
        <v>0</v>
      </c>
      <c r="BL695" s="20" t="s">
        <v>321</v>
      </c>
      <c r="BM695" s="226" t="s">
        <v>663</v>
      </c>
    </row>
    <row r="696" s="2" customFormat="1">
      <c r="A696" s="41"/>
      <c r="B696" s="42"/>
      <c r="C696" s="43"/>
      <c r="D696" s="228" t="s">
        <v>202</v>
      </c>
      <c r="E696" s="43"/>
      <c r="F696" s="229" t="s">
        <v>664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202</v>
      </c>
      <c r="AU696" s="20" t="s">
        <v>84</v>
      </c>
    </row>
    <row r="697" s="13" customFormat="1">
      <c r="A697" s="13"/>
      <c r="B697" s="233"/>
      <c r="C697" s="234"/>
      <c r="D697" s="235" t="s">
        <v>204</v>
      </c>
      <c r="E697" s="236" t="s">
        <v>19</v>
      </c>
      <c r="F697" s="237" t="s">
        <v>205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204</v>
      </c>
      <c r="AU697" s="243" t="s">
        <v>84</v>
      </c>
      <c r="AV697" s="13" t="s">
        <v>78</v>
      </c>
      <c r="AW697" s="13" t="s">
        <v>33</v>
      </c>
      <c r="AX697" s="13" t="s">
        <v>71</v>
      </c>
      <c r="AY697" s="243" t="s">
        <v>192</v>
      </c>
    </row>
    <row r="698" s="13" customFormat="1">
      <c r="A698" s="13"/>
      <c r="B698" s="233"/>
      <c r="C698" s="234"/>
      <c r="D698" s="235" t="s">
        <v>204</v>
      </c>
      <c r="E698" s="236" t="s">
        <v>19</v>
      </c>
      <c r="F698" s="237" t="s">
        <v>280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204</v>
      </c>
      <c r="AU698" s="243" t="s">
        <v>84</v>
      </c>
      <c r="AV698" s="13" t="s">
        <v>78</v>
      </c>
      <c r="AW698" s="13" t="s">
        <v>33</v>
      </c>
      <c r="AX698" s="13" t="s">
        <v>71</v>
      </c>
      <c r="AY698" s="243" t="s">
        <v>192</v>
      </c>
    </row>
    <row r="699" s="14" customFormat="1">
      <c r="A699" s="14"/>
      <c r="B699" s="244"/>
      <c r="C699" s="245"/>
      <c r="D699" s="235" t="s">
        <v>204</v>
      </c>
      <c r="E699" s="246" t="s">
        <v>19</v>
      </c>
      <c r="F699" s="247" t="s">
        <v>281</v>
      </c>
      <c r="G699" s="245"/>
      <c r="H699" s="248">
        <v>2.6699999999999999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204</v>
      </c>
      <c r="AU699" s="254" t="s">
        <v>84</v>
      </c>
      <c r="AV699" s="14" t="s">
        <v>84</v>
      </c>
      <c r="AW699" s="14" t="s">
        <v>33</v>
      </c>
      <c r="AX699" s="14" t="s">
        <v>71</v>
      </c>
      <c r="AY699" s="254" t="s">
        <v>192</v>
      </c>
    </row>
    <row r="700" s="14" customFormat="1">
      <c r="A700" s="14"/>
      <c r="B700" s="244"/>
      <c r="C700" s="245"/>
      <c r="D700" s="235" t="s">
        <v>204</v>
      </c>
      <c r="E700" s="246" t="s">
        <v>19</v>
      </c>
      <c r="F700" s="247" t="s">
        <v>1364</v>
      </c>
      <c r="G700" s="245"/>
      <c r="H700" s="248">
        <v>2.2610000000000001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204</v>
      </c>
      <c r="AU700" s="254" t="s">
        <v>84</v>
      </c>
      <c r="AV700" s="14" t="s">
        <v>84</v>
      </c>
      <c r="AW700" s="14" t="s">
        <v>33</v>
      </c>
      <c r="AX700" s="14" t="s">
        <v>71</v>
      </c>
      <c r="AY700" s="254" t="s">
        <v>192</v>
      </c>
    </row>
    <row r="701" s="13" customFormat="1">
      <c r="A701" s="13"/>
      <c r="B701" s="233"/>
      <c r="C701" s="234"/>
      <c r="D701" s="235" t="s">
        <v>204</v>
      </c>
      <c r="E701" s="236" t="s">
        <v>19</v>
      </c>
      <c r="F701" s="237" t="s">
        <v>282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204</v>
      </c>
      <c r="AU701" s="243" t="s">
        <v>84</v>
      </c>
      <c r="AV701" s="13" t="s">
        <v>78</v>
      </c>
      <c r="AW701" s="13" t="s">
        <v>33</v>
      </c>
      <c r="AX701" s="13" t="s">
        <v>71</v>
      </c>
      <c r="AY701" s="243" t="s">
        <v>192</v>
      </c>
    </row>
    <row r="702" s="14" customFormat="1">
      <c r="A702" s="14"/>
      <c r="B702" s="244"/>
      <c r="C702" s="245"/>
      <c r="D702" s="235" t="s">
        <v>204</v>
      </c>
      <c r="E702" s="246" t="s">
        <v>19</v>
      </c>
      <c r="F702" s="247" t="s">
        <v>283</v>
      </c>
      <c r="G702" s="245"/>
      <c r="H702" s="248">
        <v>13.079000000000001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204</v>
      </c>
      <c r="AU702" s="254" t="s">
        <v>84</v>
      </c>
      <c r="AV702" s="14" t="s">
        <v>84</v>
      </c>
      <c r="AW702" s="14" t="s">
        <v>33</v>
      </c>
      <c r="AX702" s="14" t="s">
        <v>71</v>
      </c>
      <c r="AY702" s="254" t="s">
        <v>192</v>
      </c>
    </row>
    <row r="703" s="14" customFormat="1">
      <c r="A703" s="14"/>
      <c r="B703" s="244"/>
      <c r="C703" s="245"/>
      <c r="D703" s="235" t="s">
        <v>204</v>
      </c>
      <c r="E703" s="246" t="s">
        <v>19</v>
      </c>
      <c r="F703" s="247" t="s">
        <v>665</v>
      </c>
      <c r="G703" s="245"/>
      <c r="H703" s="248">
        <v>-0.54900000000000004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204</v>
      </c>
      <c r="AU703" s="254" t="s">
        <v>84</v>
      </c>
      <c r="AV703" s="14" t="s">
        <v>84</v>
      </c>
      <c r="AW703" s="14" t="s">
        <v>33</v>
      </c>
      <c r="AX703" s="14" t="s">
        <v>71</v>
      </c>
      <c r="AY703" s="254" t="s">
        <v>192</v>
      </c>
    </row>
    <row r="704" s="13" customFormat="1">
      <c r="A704" s="13"/>
      <c r="B704" s="233"/>
      <c r="C704" s="234"/>
      <c r="D704" s="235" t="s">
        <v>204</v>
      </c>
      <c r="E704" s="236" t="s">
        <v>19</v>
      </c>
      <c r="F704" s="237" t="s">
        <v>1365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204</v>
      </c>
      <c r="AU704" s="243" t="s">
        <v>84</v>
      </c>
      <c r="AV704" s="13" t="s">
        <v>78</v>
      </c>
      <c r="AW704" s="13" t="s">
        <v>33</v>
      </c>
      <c r="AX704" s="13" t="s">
        <v>71</v>
      </c>
      <c r="AY704" s="243" t="s">
        <v>192</v>
      </c>
    </row>
    <row r="705" s="14" customFormat="1">
      <c r="A705" s="14"/>
      <c r="B705" s="244"/>
      <c r="C705" s="245"/>
      <c r="D705" s="235" t="s">
        <v>204</v>
      </c>
      <c r="E705" s="246" t="s">
        <v>19</v>
      </c>
      <c r="F705" s="247" t="s">
        <v>1366</v>
      </c>
      <c r="G705" s="245"/>
      <c r="H705" s="248">
        <v>16.309000000000001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204</v>
      </c>
      <c r="AU705" s="254" t="s">
        <v>84</v>
      </c>
      <c r="AV705" s="14" t="s">
        <v>84</v>
      </c>
      <c r="AW705" s="14" t="s">
        <v>33</v>
      </c>
      <c r="AX705" s="14" t="s">
        <v>71</v>
      </c>
      <c r="AY705" s="254" t="s">
        <v>192</v>
      </c>
    </row>
    <row r="706" s="13" customFormat="1">
      <c r="A706" s="13"/>
      <c r="B706" s="233"/>
      <c r="C706" s="234"/>
      <c r="D706" s="235" t="s">
        <v>204</v>
      </c>
      <c r="E706" s="236" t="s">
        <v>19</v>
      </c>
      <c r="F706" s="237" t="s">
        <v>1367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204</v>
      </c>
      <c r="AU706" s="243" t="s">
        <v>84</v>
      </c>
      <c r="AV706" s="13" t="s">
        <v>78</v>
      </c>
      <c r="AW706" s="13" t="s">
        <v>33</v>
      </c>
      <c r="AX706" s="13" t="s">
        <v>71</v>
      </c>
      <c r="AY706" s="243" t="s">
        <v>192</v>
      </c>
    </row>
    <row r="707" s="14" customFormat="1">
      <c r="A707" s="14"/>
      <c r="B707" s="244"/>
      <c r="C707" s="245"/>
      <c r="D707" s="235" t="s">
        <v>204</v>
      </c>
      <c r="E707" s="246" t="s">
        <v>19</v>
      </c>
      <c r="F707" s="247" t="s">
        <v>1368</v>
      </c>
      <c r="G707" s="245"/>
      <c r="H707" s="248">
        <v>2.234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204</v>
      </c>
      <c r="AU707" s="254" t="s">
        <v>84</v>
      </c>
      <c r="AV707" s="14" t="s">
        <v>84</v>
      </c>
      <c r="AW707" s="14" t="s">
        <v>33</v>
      </c>
      <c r="AX707" s="14" t="s">
        <v>71</v>
      </c>
      <c r="AY707" s="254" t="s">
        <v>192</v>
      </c>
    </row>
    <row r="708" s="15" customFormat="1">
      <c r="A708" s="15"/>
      <c r="B708" s="255"/>
      <c r="C708" s="256"/>
      <c r="D708" s="235" t="s">
        <v>204</v>
      </c>
      <c r="E708" s="257" t="s">
        <v>19</v>
      </c>
      <c r="F708" s="258" t="s">
        <v>210</v>
      </c>
      <c r="G708" s="256"/>
      <c r="H708" s="259">
        <v>36.004000000000005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204</v>
      </c>
      <c r="AU708" s="265" t="s">
        <v>84</v>
      </c>
      <c r="AV708" s="15" t="s">
        <v>200</v>
      </c>
      <c r="AW708" s="15" t="s">
        <v>33</v>
      </c>
      <c r="AX708" s="15" t="s">
        <v>78</v>
      </c>
      <c r="AY708" s="265" t="s">
        <v>192</v>
      </c>
    </row>
    <row r="709" s="2" customFormat="1" ht="16.5" customHeight="1">
      <c r="A709" s="41"/>
      <c r="B709" s="42"/>
      <c r="C709" s="215" t="s">
        <v>666</v>
      </c>
      <c r="D709" s="215" t="s">
        <v>195</v>
      </c>
      <c r="E709" s="216" t="s">
        <v>667</v>
      </c>
      <c r="F709" s="217" t="s">
        <v>668</v>
      </c>
      <c r="G709" s="218" t="s">
        <v>239</v>
      </c>
      <c r="H709" s="219">
        <v>36.003999999999998</v>
      </c>
      <c r="I709" s="220"/>
      <c r="J709" s="221">
        <f>ROUND(I709*H709,2)</f>
        <v>0</v>
      </c>
      <c r="K709" s="217" t="s">
        <v>199</v>
      </c>
      <c r="L709" s="47"/>
      <c r="M709" s="222" t="s">
        <v>19</v>
      </c>
      <c r="N709" s="223" t="s">
        <v>43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321</v>
      </c>
      <c r="AT709" s="226" t="s">
        <v>195</v>
      </c>
      <c r="AU709" s="226" t="s">
        <v>84</v>
      </c>
      <c r="AY709" s="20" t="s">
        <v>192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84</v>
      </c>
      <c r="BK709" s="227">
        <f>ROUND(I709*H709,2)</f>
        <v>0</v>
      </c>
      <c r="BL709" s="20" t="s">
        <v>321</v>
      </c>
      <c r="BM709" s="226" t="s">
        <v>669</v>
      </c>
    </row>
    <row r="710" s="2" customFormat="1">
      <c r="A710" s="41"/>
      <c r="B710" s="42"/>
      <c r="C710" s="43"/>
      <c r="D710" s="228" t="s">
        <v>202</v>
      </c>
      <c r="E710" s="43"/>
      <c r="F710" s="229" t="s">
        <v>670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202</v>
      </c>
      <c r="AU710" s="20" t="s">
        <v>84</v>
      </c>
    </row>
    <row r="711" s="13" customFormat="1">
      <c r="A711" s="13"/>
      <c r="B711" s="233"/>
      <c r="C711" s="234"/>
      <c r="D711" s="235" t="s">
        <v>204</v>
      </c>
      <c r="E711" s="236" t="s">
        <v>19</v>
      </c>
      <c r="F711" s="237" t="s">
        <v>205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204</v>
      </c>
      <c r="AU711" s="243" t="s">
        <v>84</v>
      </c>
      <c r="AV711" s="13" t="s">
        <v>78</v>
      </c>
      <c r="AW711" s="13" t="s">
        <v>33</v>
      </c>
      <c r="AX711" s="13" t="s">
        <v>71</v>
      </c>
      <c r="AY711" s="243" t="s">
        <v>192</v>
      </c>
    </row>
    <row r="712" s="13" customFormat="1">
      <c r="A712" s="13"/>
      <c r="B712" s="233"/>
      <c r="C712" s="234"/>
      <c r="D712" s="235" t="s">
        <v>204</v>
      </c>
      <c r="E712" s="236" t="s">
        <v>19</v>
      </c>
      <c r="F712" s="237" t="s">
        <v>280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204</v>
      </c>
      <c r="AU712" s="243" t="s">
        <v>84</v>
      </c>
      <c r="AV712" s="13" t="s">
        <v>78</v>
      </c>
      <c r="AW712" s="13" t="s">
        <v>33</v>
      </c>
      <c r="AX712" s="13" t="s">
        <v>71</v>
      </c>
      <c r="AY712" s="243" t="s">
        <v>192</v>
      </c>
    </row>
    <row r="713" s="14" customFormat="1">
      <c r="A713" s="14"/>
      <c r="B713" s="244"/>
      <c r="C713" s="245"/>
      <c r="D713" s="235" t="s">
        <v>204</v>
      </c>
      <c r="E713" s="246" t="s">
        <v>19</v>
      </c>
      <c r="F713" s="247" t="s">
        <v>281</v>
      </c>
      <c r="G713" s="245"/>
      <c r="H713" s="248">
        <v>2.6699999999999999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204</v>
      </c>
      <c r="AU713" s="254" t="s">
        <v>84</v>
      </c>
      <c r="AV713" s="14" t="s">
        <v>84</v>
      </c>
      <c r="AW713" s="14" t="s">
        <v>33</v>
      </c>
      <c r="AX713" s="14" t="s">
        <v>71</v>
      </c>
      <c r="AY713" s="254" t="s">
        <v>192</v>
      </c>
    </row>
    <row r="714" s="14" customFormat="1">
      <c r="A714" s="14"/>
      <c r="B714" s="244"/>
      <c r="C714" s="245"/>
      <c r="D714" s="235" t="s">
        <v>204</v>
      </c>
      <c r="E714" s="246" t="s">
        <v>19</v>
      </c>
      <c r="F714" s="247" t="s">
        <v>1364</v>
      </c>
      <c r="G714" s="245"/>
      <c r="H714" s="248">
        <v>2.2610000000000001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204</v>
      </c>
      <c r="AU714" s="254" t="s">
        <v>84</v>
      </c>
      <c r="AV714" s="14" t="s">
        <v>84</v>
      </c>
      <c r="AW714" s="14" t="s">
        <v>33</v>
      </c>
      <c r="AX714" s="14" t="s">
        <v>71</v>
      </c>
      <c r="AY714" s="254" t="s">
        <v>192</v>
      </c>
    </row>
    <row r="715" s="13" customFormat="1">
      <c r="A715" s="13"/>
      <c r="B715" s="233"/>
      <c r="C715" s="234"/>
      <c r="D715" s="235" t="s">
        <v>204</v>
      </c>
      <c r="E715" s="236" t="s">
        <v>19</v>
      </c>
      <c r="F715" s="237" t="s">
        <v>282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204</v>
      </c>
      <c r="AU715" s="243" t="s">
        <v>84</v>
      </c>
      <c r="AV715" s="13" t="s">
        <v>78</v>
      </c>
      <c r="AW715" s="13" t="s">
        <v>33</v>
      </c>
      <c r="AX715" s="13" t="s">
        <v>71</v>
      </c>
      <c r="AY715" s="243" t="s">
        <v>192</v>
      </c>
    </row>
    <row r="716" s="14" customFormat="1">
      <c r="A716" s="14"/>
      <c r="B716" s="244"/>
      <c r="C716" s="245"/>
      <c r="D716" s="235" t="s">
        <v>204</v>
      </c>
      <c r="E716" s="246" t="s">
        <v>19</v>
      </c>
      <c r="F716" s="247" t="s">
        <v>283</v>
      </c>
      <c r="G716" s="245"/>
      <c r="H716" s="248">
        <v>13.079000000000001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204</v>
      </c>
      <c r="AU716" s="254" t="s">
        <v>84</v>
      </c>
      <c r="AV716" s="14" t="s">
        <v>84</v>
      </c>
      <c r="AW716" s="14" t="s">
        <v>33</v>
      </c>
      <c r="AX716" s="14" t="s">
        <v>71</v>
      </c>
      <c r="AY716" s="254" t="s">
        <v>192</v>
      </c>
    </row>
    <row r="717" s="14" customFormat="1">
      <c r="A717" s="14"/>
      <c r="B717" s="244"/>
      <c r="C717" s="245"/>
      <c r="D717" s="235" t="s">
        <v>204</v>
      </c>
      <c r="E717" s="246" t="s">
        <v>19</v>
      </c>
      <c r="F717" s="247" t="s">
        <v>665</v>
      </c>
      <c r="G717" s="245"/>
      <c r="H717" s="248">
        <v>-0.54900000000000004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204</v>
      </c>
      <c r="AU717" s="254" t="s">
        <v>84</v>
      </c>
      <c r="AV717" s="14" t="s">
        <v>84</v>
      </c>
      <c r="AW717" s="14" t="s">
        <v>33</v>
      </c>
      <c r="AX717" s="14" t="s">
        <v>71</v>
      </c>
      <c r="AY717" s="254" t="s">
        <v>192</v>
      </c>
    </row>
    <row r="718" s="13" customFormat="1">
      <c r="A718" s="13"/>
      <c r="B718" s="233"/>
      <c r="C718" s="234"/>
      <c r="D718" s="235" t="s">
        <v>204</v>
      </c>
      <c r="E718" s="236" t="s">
        <v>19</v>
      </c>
      <c r="F718" s="237" t="s">
        <v>1365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204</v>
      </c>
      <c r="AU718" s="243" t="s">
        <v>84</v>
      </c>
      <c r="AV718" s="13" t="s">
        <v>78</v>
      </c>
      <c r="AW718" s="13" t="s">
        <v>33</v>
      </c>
      <c r="AX718" s="13" t="s">
        <v>71</v>
      </c>
      <c r="AY718" s="243" t="s">
        <v>192</v>
      </c>
    </row>
    <row r="719" s="14" customFormat="1">
      <c r="A719" s="14"/>
      <c r="B719" s="244"/>
      <c r="C719" s="245"/>
      <c r="D719" s="235" t="s">
        <v>204</v>
      </c>
      <c r="E719" s="246" t="s">
        <v>19</v>
      </c>
      <c r="F719" s="247" t="s">
        <v>1366</v>
      </c>
      <c r="G719" s="245"/>
      <c r="H719" s="248">
        <v>16.309000000000001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204</v>
      </c>
      <c r="AU719" s="254" t="s">
        <v>84</v>
      </c>
      <c r="AV719" s="14" t="s">
        <v>84</v>
      </c>
      <c r="AW719" s="14" t="s">
        <v>33</v>
      </c>
      <c r="AX719" s="14" t="s">
        <v>71</v>
      </c>
      <c r="AY719" s="254" t="s">
        <v>192</v>
      </c>
    </row>
    <row r="720" s="13" customFormat="1">
      <c r="A720" s="13"/>
      <c r="B720" s="233"/>
      <c r="C720" s="234"/>
      <c r="D720" s="235" t="s">
        <v>204</v>
      </c>
      <c r="E720" s="236" t="s">
        <v>19</v>
      </c>
      <c r="F720" s="237" t="s">
        <v>1367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204</v>
      </c>
      <c r="AU720" s="243" t="s">
        <v>84</v>
      </c>
      <c r="AV720" s="13" t="s">
        <v>78</v>
      </c>
      <c r="AW720" s="13" t="s">
        <v>33</v>
      </c>
      <c r="AX720" s="13" t="s">
        <v>71</v>
      </c>
      <c r="AY720" s="243" t="s">
        <v>192</v>
      </c>
    </row>
    <row r="721" s="14" customFormat="1">
      <c r="A721" s="14"/>
      <c r="B721" s="244"/>
      <c r="C721" s="245"/>
      <c r="D721" s="235" t="s">
        <v>204</v>
      </c>
      <c r="E721" s="246" t="s">
        <v>19</v>
      </c>
      <c r="F721" s="247" t="s">
        <v>1368</v>
      </c>
      <c r="G721" s="245"/>
      <c r="H721" s="248">
        <v>2.234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204</v>
      </c>
      <c r="AU721" s="254" t="s">
        <v>84</v>
      </c>
      <c r="AV721" s="14" t="s">
        <v>84</v>
      </c>
      <c r="AW721" s="14" t="s">
        <v>33</v>
      </c>
      <c r="AX721" s="14" t="s">
        <v>71</v>
      </c>
      <c r="AY721" s="254" t="s">
        <v>192</v>
      </c>
    </row>
    <row r="722" s="15" customFormat="1">
      <c r="A722" s="15"/>
      <c r="B722" s="255"/>
      <c r="C722" s="256"/>
      <c r="D722" s="235" t="s">
        <v>204</v>
      </c>
      <c r="E722" s="257" t="s">
        <v>19</v>
      </c>
      <c r="F722" s="258" t="s">
        <v>210</v>
      </c>
      <c r="G722" s="256"/>
      <c r="H722" s="259">
        <v>36.004000000000005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204</v>
      </c>
      <c r="AU722" s="265" t="s">
        <v>84</v>
      </c>
      <c r="AV722" s="15" t="s">
        <v>200</v>
      </c>
      <c r="AW722" s="15" t="s">
        <v>33</v>
      </c>
      <c r="AX722" s="15" t="s">
        <v>78</v>
      </c>
      <c r="AY722" s="265" t="s">
        <v>192</v>
      </c>
    </row>
    <row r="723" s="2" customFormat="1" ht="16.5" customHeight="1">
      <c r="A723" s="41"/>
      <c r="B723" s="42"/>
      <c r="C723" s="215" t="s">
        <v>671</v>
      </c>
      <c r="D723" s="215" t="s">
        <v>195</v>
      </c>
      <c r="E723" s="216" t="s">
        <v>672</v>
      </c>
      <c r="F723" s="217" t="s">
        <v>673</v>
      </c>
      <c r="G723" s="218" t="s">
        <v>239</v>
      </c>
      <c r="H723" s="219">
        <v>36.003999999999998</v>
      </c>
      <c r="I723" s="220"/>
      <c r="J723" s="221">
        <f>ROUND(I723*H723,2)</f>
        <v>0</v>
      </c>
      <c r="K723" s="217" t="s">
        <v>199</v>
      </c>
      <c r="L723" s="47"/>
      <c r="M723" s="222" t="s">
        <v>19</v>
      </c>
      <c r="N723" s="223" t="s">
        <v>43</v>
      </c>
      <c r="O723" s="87"/>
      <c r="P723" s="224">
        <f>O723*H723</f>
        <v>0</v>
      </c>
      <c r="Q723" s="224">
        <v>0.00020000000000000001</v>
      </c>
      <c r="R723" s="224">
        <f>Q723*H723</f>
        <v>0.0072008000000000003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321</v>
      </c>
      <c r="AT723" s="226" t="s">
        <v>195</v>
      </c>
      <c r="AU723" s="226" t="s">
        <v>84</v>
      </c>
      <c r="AY723" s="20" t="s">
        <v>192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84</v>
      </c>
      <c r="BK723" s="227">
        <f>ROUND(I723*H723,2)</f>
        <v>0</v>
      </c>
      <c r="BL723" s="20" t="s">
        <v>321</v>
      </c>
      <c r="BM723" s="226" t="s">
        <v>674</v>
      </c>
    </row>
    <row r="724" s="2" customFormat="1">
      <c r="A724" s="41"/>
      <c r="B724" s="42"/>
      <c r="C724" s="43"/>
      <c r="D724" s="228" t="s">
        <v>202</v>
      </c>
      <c r="E724" s="43"/>
      <c r="F724" s="229" t="s">
        <v>675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202</v>
      </c>
      <c r="AU724" s="20" t="s">
        <v>84</v>
      </c>
    </row>
    <row r="725" s="13" customFormat="1">
      <c r="A725" s="13"/>
      <c r="B725" s="233"/>
      <c r="C725" s="234"/>
      <c r="D725" s="235" t="s">
        <v>204</v>
      </c>
      <c r="E725" s="236" t="s">
        <v>19</v>
      </c>
      <c r="F725" s="237" t="s">
        <v>205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204</v>
      </c>
      <c r="AU725" s="243" t="s">
        <v>84</v>
      </c>
      <c r="AV725" s="13" t="s">
        <v>78</v>
      </c>
      <c r="AW725" s="13" t="s">
        <v>33</v>
      </c>
      <c r="AX725" s="13" t="s">
        <v>71</v>
      </c>
      <c r="AY725" s="243" t="s">
        <v>192</v>
      </c>
    </row>
    <row r="726" s="13" customFormat="1">
      <c r="A726" s="13"/>
      <c r="B726" s="233"/>
      <c r="C726" s="234"/>
      <c r="D726" s="235" t="s">
        <v>204</v>
      </c>
      <c r="E726" s="236" t="s">
        <v>19</v>
      </c>
      <c r="F726" s="237" t="s">
        <v>280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204</v>
      </c>
      <c r="AU726" s="243" t="s">
        <v>84</v>
      </c>
      <c r="AV726" s="13" t="s">
        <v>78</v>
      </c>
      <c r="AW726" s="13" t="s">
        <v>33</v>
      </c>
      <c r="AX726" s="13" t="s">
        <v>71</v>
      </c>
      <c r="AY726" s="243" t="s">
        <v>192</v>
      </c>
    </row>
    <row r="727" s="14" customFormat="1">
      <c r="A727" s="14"/>
      <c r="B727" s="244"/>
      <c r="C727" s="245"/>
      <c r="D727" s="235" t="s">
        <v>204</v>
      </c>
      <c r="E727" s="246" t="s">
        <v>19</v>
      </c>
      <c r="F727" s="247" t="s">
        <v>281</v>
      </c>
      <c r="G727" s="245"/>
      <c r="H727" s="248">
        <v>2.6699999999999999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204</v>
      </c>
      <c r="AU727" s="254" t="s">
        <v>84</v>
      </c>
      <c r="AV727" s="14" t="s">
        <v>84</v>
      </c>
      <c r="AW727" s="14" t="s">
        <v>33</v>
      </c>
      <c r="AX727" s="14" t="s">
        <v>71</v>
      </c>
      <c r="AY727" s="254" t="s">
        <v>192</v>
      </c>
    </row>
    <row r="728" s="14" customFormat="1">
      <c r="A728" s="14"/>
      <c r="B728" s="244"/>
      <c r="C728" s="245"/>
      <c r="D728" s="235" t="s">
        <v>204</v>
      </c>
      <c r="E728" s="246" t="s">
        <v>19</v>
      </c>
      <c r="F728" s="247" t="s">
        <v>1364</v>
      </c>
      <c r="G728" s="245"/>
      <c r="H728" s="248">
        <v>2.2610000000000001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204</v>
      </c>
      <c r="AU728" s="254" t="s">
        <v>84</v>
      </c>
      <c r="AV728" s="14" t="s">
        <v>84</v>
      </c>
      <c r="AW728" s="14" t="s">
        <v>33</v>
      </c>
      <c r="AX728" s="14" t="s">
        <v>71</v>
      </c>
      <c r="AY728" s="254" t="s">
        <v>192</v>
      </c>
    </row>
    <row r="729" s="13" customFormat="1">
      <c r="A729" s="13"/>
      <c r="B729" s="233"/>
      <c r="C729" s="234"/>
      <c r="D729" s="235" t="s">
        <v>204</v>
      </c>
      <c r="E729" s="236" t="s">
        <v>19</v>
      </c>
      <c r="F729" s="237" t="s">
        <v>282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204</v>
      </c>
      <c r="AU729" s="243" t="s">
        <v>84</v>
      </c>
      <c r="AV729" s="13" t="s">
        <v>78</v>
      </c>
      <c r="AW729" s="13" t="s">
        <v>33</v>
      </c>
      <c r="AX729" s="13" t="s">
        <v>71</v>
      </c>
      <c r="AY729" s="243" t="s">
        <v>192</v>
      </c>
    </row>
    <row r="730" s="14" customFormat="1">
      <c r="A730" s="14"/>
      <c r="B730" s="244"/>
      <c r="C730" s="245"/>
      <c r="D730" s="235" t="s">
        <v>204</v>
      </c>
      <c r="E730" s="246" t="s">
        <v>19</v>
      </c>
      <c r="F730" s="247" t="s">
        <v>283</v>
      </c>
      <c r="G730" s="245"/>
      <c r="H730" s="248">
        <v>13.079000000000001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204</v>
      </c>
      <c r="AU730" s="254" t="s">
        <v>84</v>
      </c>
      <c r="AV730" s="14" t="s">
        <v>84</v>
      </c>
      <c r="AW730" s="14" t="s">
        <v>33</v>
      </c>
      <c r="AX730" s="14" t="s">
        <v>71</v>
      </c>
      <c r="AY730" s="254" t="s">
        <v>192</v>
      </c>
    </row>
    <row r="731" s="14" customFormat="1">
      <c r="A731" s="14"/>
      <c r="B731" s="244"/>
      <c r="C731" s="245"/>
      <c r="D731" s="235" t="s">
        <v>204</v>
      </c>
      <c r="E731" s="246" t="s">
        <v>19</v>
      </c>
      <c r="F731" s="247" t="s">
        <v>665</v>
      </c>
      <c r="G731" s="245"/>
      <c r="H731" s="248">
        <v>-0.54900000000000004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204</v>
      </c>
      <c r="AU731" s="254" t="s">
        <v>84</v>
      </c>
      <c r="AV731" s="14" t="s">
        <v>84</v>
      </c>
      <c r="AW731" s="14" t="s">
        <v>33</v>
      </c>
      <c r="AX731" s="14" t="s">
        <v>71</v>
      </c>
      <c r="AY731" s="254" t="s">
        <v>192</v>
      </c>
    </row>
    <row r="732" s="13" customFormat="1">
      <c r="A732" s="13"/>
      <c r="B732" s="233"/>
      <c r="C732" s="234"/>
      <c r="D732" s="235" t="s">
        <v>204</v>
      </c>
      <c r="E732" s="236" t="s">
        <v>19</v>
      </c>
      <c r="F732" s="237" t="s">
        <v>1365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204</v>
      </c>
      <c r="AU732" s="243" t="s">
        <v>84</v>
      </c>
      <c r="AV732" s="13" t="s">
        <v>78</v>
      </c>
      <c r="AW732" s="13" t="s">
        <v>33</v>
      </c>
      <c r="AX732" s="13" t="s">
        <v>71</v>
      </c>
      <c r="AY732" s="243" t="s">
        <v>192</v>
      </c>
    </row>
    <row r="733" s="14" customFormat="1">
      <c r="A733" s="14"/>
      <c r="B733" s="244"/>
      <c r="C733" s="245"/>
      <c r="D733" s="235" t="s">
        <v>204</v>
      </c>
      <c r="E733" s="246" t="s">
        <v>19</v>
      </c>
      <c r="F733" s="247" t="s">
        <v>1366</v>
      </c>
      <c r="G733" s="245"/>
      <c r="H733" s="248">
        <v>16.309000000000001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204</v>
      </c>
      <c r="AU733" s="254" t="s">
        <v>84</v>
      </c>
      <c r="AV733" s="14" t="s">
        <v>84</v>
      </c>
      <c r="AW733" s="14" t="s">
        <v>33</v>
      </c>
      <c r="AX733" s="14" t="s">
        <v>71</v>
      </c>
      <c r="AY733" s="254" t="s">
        <v>192</v>
      </c>
    </row>
    <row r="734" s="13" customFormat="1">
      <c r="A734" s="13"/>
      <c r="B734" s="233"/>
      <c r="C734" s="234"/>
      <c r="D734" s="235" t="s">
        <v>204</v>
      </c>
      <c r="E734" s="236" t="s">
        <v>19</v>
      </c>
      <c r="F734" s="237" t="s">
        <v>1367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204</v>
      </c>
      <c r="AU734" s="243" t="s">
        <v>84</v>
      </c>
      <c r="AV734" s="13" t="s">
        <v>78</v>
      </c>
      <c r="AW734" s="13" t="s">
        <v>33</v>
      </c>
      <c r="AX734" s="13" t="s">
        <v>71</v>
      </c>
      <c r="AY734" s="243" t="s">
        <v>192</v>
      </c>
    </row>
    <row r="735" s="14" customFormat="1">
      <c r="A735" s="14"/>
      <c r="B735" s="244"/>
      <c r="C735" s="245"/>
      <c r="D735" s="235" t="s">
        <v>204</v>
      </c>
      <c r="E735" s="246" t="s">
        <v>19</v>
      </c>
      <c r="F735" s="247" t="s">
        <v>1368</v>
      </c>
      <c r="G735" s="245"/>
      <c r="H735" s="248">
        <v>2.234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204</v>
      </c>
      <c r="AU735" s="254" t="s">
        <v>84</v>
      </c>
      <c r="AV735" s="14" t="s">
        <v>84</v>
      </c>
      <c r="AW735" s="14" t="s">
        <v>33</v>
      </c>
      <c r="AX735" s="14" t="s">
        <v>71</v>
      </c>
      <c r="AY735" s="254" t="s">
        <v>192</v>
      </c>
    </row>
    <row r="736" s="15" customFormat="1">
      <c r="A736" s="15"/>
      <c r="B736" s="255"/>
      <c r="C736" s="256"/>
      <c r="D736" s="235" t="s">
        <v>204</v>
      </c>
      <c r="E736" s="257" t="s">
        <v>19</v>
      </c>
      <c r="F736" s="258" t="s">
        <v>210</v>
      </c>
      <c r="G736" s="256"/>
      <c r="H736" s="259">
        <v>36.004000000000005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204</v>
      </c>
      <c r="AU736" s="265" t="s">
        <v>84</v>
      </c>
      <c r="AV736" s="15" t="s">
        <v>200</v>
      </c>
      <c r="AW736" s="15" t="s">
        <v>33</v>
      </c>
      <c r="AX736" s="15" t="s">
        <v>78</v>
      </c>
      <c r="AY736" s="265" t="s">
        <v>192</v>
      </c>
    </row>
    <row r="737" s="2" customFormat="1" ht="24.15" customHeight="1">
      <c r="A737" s="41"/>
      <c r="B737" s="42"/>
      <c r="C737" s="215" t="s">
        <v>676</v>
      </c>
      <c r="D737" s="215" t="s">
        <v>195</v>
      </c>
      <c r="E737" s="216" t="s">
        <v>677</v>
      </c>
      <c r="F737" s="217" t="s">
        <v>678</v>
      </c>
      <c r="G737" s="218" t="s">
        <v>239</v>
      </c>
      <c r="H737" s="219">
        <v>36.003999999999998</v>
      </c>
      <c r="I737" s="220"/>
      <c r="J737" s="221">
        <f>ROUND(I737*H737,2)</f>
        <v>0</v>
      </c>
      <c r="K737" s="217" t="s">
        <v>199</v>
      </c>
      <c r="L737" s="47"/>
      <c r="M737" s="222" t="s">
        <v>19</v>
      </c>
      <c r="N737" s="223" t="s">
        <v>43</v>
      </c>
      <c r="O737" s="87"/>
      <c r="P737" s="224">
        <f>O737*H737</f>
        <v>0</v>
      </c>
      <c r="Q737" s="224">
        <v>0.012</v>
      </c>
      <c r="R737" s="224">
        <f>Q737*H737</f>
        <v>0.43204799999999999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321</v>
      </c>
      <c r="AT737" s="226" t="s">
        <v>195</v>
      </c>
      <c r="AU737" s="226" t="s">
        <v>84</v>
      </c>
      <c r="AY737" s="20" t="s">
        <v>192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84</v>
      </c>
      <c r="BK737" s="227">
        <f>ROUND(I737*H737,2)</f>
        <v>0</v>
      </c>
      <c r="BL737" s="20" t="s">
        <v>321</v>
      </c>
      <c r="BM737" s="226" t="s">
        <v>679</v>
      </c>
    </row>
    <row r="738" s="2" customFormat="1">
      <c r="A738" s="41"/>
      <c r="B738" s="42"/>
      <c r="C738" s="43"/>
      <c r="D738" s="228" t="s">
        <v>202</v>
      </c>
      <c r="E738" s="43"/>
      <c r="F738" s="229" t="s">
        <v>680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202</v>
      </c>
      <c r="AU738" s="20" t="s">
        <v>84</v>
      </c>
    </row>
    <row r="739" s="13" customFormat="1">
      <c r="A739" s="13"/>
      <c r="B739" s="233"/>
      <c r="C739" s="234"/>
      <c r="D739" s="235" t="s">
        <v>204</v>
      </c>
      <c r="E739" s="236" t="s">
        <v>19</v>
      </c>
      <c r="F739" s="237" t="s">
        <v>205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204</v>
      </c>
      <c r="AU739" s="243" t="s">
        <v>84</v>
      </c>
      <c r="AV739" s="13" t="s">
        <v>78</v>
      </c>
      <c r="AW739" s="13" t="s">
        <v>33</v>
      </c>
      <c r="AX739" s="13" t="s">
        <v>71</v>
      </c>
      <c r="AY739" s="243" t="s">
        <v>192</v>
      </c>
    </row>
    <row r="740" s="13" customFormat="1">
      <c r="A740" s="13"/>
      <c r="B740" s="233"/>
      <c r="C740" s="234"/>
      <c r="D740" s="235" t="s">
        <v>204</v>
      </c>
      <c r="E740" s="236" t="s">
        <v>19</v>
      </c>
      <c r="F740" s="237" t="s">
        <v>280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204</v>
      </c>
      <c r="AU740" s="243" t="s">
        <v>84</v>
      </c>
      <c r="AV740" s="13" t="s">
        <v>78</v>
      </c>
      <c r="AW740" s="13" t="s">
        <v>33</v>
      </c>
      <c r="AX740" s="13" t="s">
        <v>71</v>
      </c>
      <c r="AY740" s="243" t="s">
        <v>192</v>
      </c>
    </row>
    <row r="741" s="14" customFormat="1">
      <c r="A741" s="14"/>
      <c r="B741" s="244"/>
      <c r="C741" s="245"/>
      <c r="D741" s="235" t="s">
        <v>204</v>
      </c>
      <c r="E741" s="246" t="s">
        <v>19</v>
      </c>
      <c r="F741" s="247" t="s">
        <v>281</v>
      </c>
      <c r="G741" s="245"/>
      <c r="H741" s="248">
        <v>2.6699999999999999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204</v>
      </c>
      <c r="AU741" s="254" t="s">
        <v>84</v>
      </c>
      <c r="AV741" s="14" t="s">
        <v>84</v>
      </c>
      <c r="AW741" s="14" t="s">
        <v>33</v>
      </c>
      <c r="AX741" s="14" t="s">
        <v>71</v>
      </c>
      <c r="AY741" s="254" t="s">
        <v>192</v>
      </c>
    </row>
    <row r="742" s="14" customFormat="1">
      <c r="A742" s="14"/>
      <c r="B742" s="244"/>
      <c r="C742" s="245"/>
      <c r="D742" s="235" t="s">
        <v>204</v>
      </c>
      <c r="E742" s="246" t="s">
        <v>19</v>
      </c>
      <c r="F742" s="247" t="s">
        <v>1364</v>
      </c>
      <c r="G742" s="245"/>
      <c r="H742" s="248">
        <v>2.2610000000000001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204</v>
      </c>
      <c r="AU742" s="254" t="s">
        <v>84</v>
      </c>
      <c r="AV742" s="14" t="s">
        <v>84</v>
      </c>
      <c r="AW742" s="14" t="s">
        <v>33</v>
      </c>
      <c r="AX742" s="14" t="s">
        <v>71</v>
      </c>
      <c r="AY742" s="254" t="s">
        <v>192</v>
      </c>
    </row>
    <row r="743" s="13" customFormat="1">
      <c r="A743" s="13"/>
      <c r="B743" s="233"/>
      <c r="C743" s="234"/>
      <c r="D743" s="235" t="s">
        <v>204</v>
      </c>
      <c r="E743" s="236" t="s">
        <v>19</v>
      </c>
      <c r="F743" s="237" t="s">
        <v>282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204</v>
      </c>
      <c r="AU743" s="243" t="s">
        <v>84</v>
      </c>
      <c r="AV743" s="13" t="s">
        <v>78</v>
      </c>
      <c r="AW743" s="13" t="s">
        <v>33</v>
      </c>
      <c r="AX743" s="13" t="s">
        <v>71</v>
      </c>
      <c r="AY743" s="243" t="s">
        <v>192</v>
      </c>
    </row>
    <row r="744" s="14" customFormat="1">
      <c r="A744" s="14"/>
      <c r="B744" s="244"/>
      <c r="C744" s="245"/>
      <c r="D744" s="235" t="s">
        <v>204</v>
      </c>
      <c r="E744" s="246" t="s">
        <v>19</v>
      </c>
      <c r="F744" s="247" t="s">
        <v>283</v>
      </c>
      <c r="G744" s="245"/>
      <c r="H744" s="248">
        <v>13.079000000000001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204</v>
      </c>
      <c r="AU744" s="254" t="s">
        <v>84</v>
      </c>
      <c r="AV744" s="14" t="s">
        <v>84</v>
      </c>
      <c r="AW744" s="14" t="s">
        <v>33</v>
      </c>
      <c r="AX744" s="14" t="s">
        <v>71</v>
      </c>
      <c r="AY744" s="254" t="s">
        <v>192</v>
      </c>
    </row>
    <row r="745" s="14" customFormat="1">
      <c r="A745" s="14"/>
      <c r="B745" s="244"/>
      <c r="C745" s="245"/>
      <c r="D745" s="235" t="s">
        <v>204</v>
      </c>
      <c r="E745" s="246" t="s">
        <v>19</v>
      </c>
      <c r="F745" s="247" t="s">
        <v>665</v>
      </c>
      <c r="G745" s="245"/>
      <c r="H745" s="248">
        <v>-0.54900000000000004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204</v>
      </c>
      <c r="AU745" s="254" t="s">
        <v>84</v>
      </c>
      <c r="AV745" s="14" t="s">
        <v>84</v>
      </c>
      <c r="AW745" s="14" t="s">
        <v>33</v>
      </c>
      <c r="AX745" s="14" t="s">
        <v>71</v>
      </c>
      <c r="AY745" s="254" t="s">
        <v>192</v>
      </c>
    </row>
    <row r="746" s="13" customFormat="1">
      <c r="A746" s="13"/>
      <c r="B746" s="233"/>
      <c r="C746" s="234"/>
      <c r="D746" s="235" t="s">
        <v>204</v>
      </c>
      <c r="E746" s="236" t="s">
        <v>19</v>
      </c>
      <c r="F746" s="237" t="s">
        <v>1365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204</v>
      </c>
      <c r="AU746" s="243" t="s">
        <v>84</v>
      </c>
      <c r="AV746" s="13" t="s">
        <v>78</v>
      </c>
      <c r="AW746" s="13" t="s">
        <v>33</v>
      </c>
      <c r="AX746" s="13" t="s">
        <v>71</v>
      </c>
      <c r="AY746" s="243" t="s">
        <v>192</v>
      </c>
    </row>
    <row r="747" s="14" customFormat="1">
      <c r="A747" s="14"/>
      <c r="B747" s="244"/>
      <c r="C747" s="245"/>
      <c r="D747" s="235" t="s">
        <v>204</v>
      </c>
      <c r="E747" s="246" t="s">
        <v>19</v>
      </c>
      <c r="F747" s="247" t="s">
        <v>1366</v>
      </c>
      <c r="G747" s="245"/>
      <c r="H747" s="248">
        <v>16.309000000000001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204</v>
      </c>
      <c r="AU747" s="254" t="s">
        <v>84</v>
      </c>
      <c r="AV747" s="14" t="s">
        <v>84</v>
      </c>
      <c r="AW747" s="14" t="s">
        <v>33</v>
      </c>
      <c r="AX747" s="14" t="s">
        <v>71</v>
      </c>
      <c r="AY747" s="254" t="s">
        <v>192</v>
      </c>
    </row>
    <row r="748" s="13" customFormat="1">
      <c r="A748" s="13"/>
      <c r="B748" s="233"/>
      <c r="C748" s="234"/>
      <c r="D748" s="235" t="s">
        <v>204</v>
      </c>
      <c r="E748" s="236" t="s">
        <v>19</v>
      </c>
      <c r="F748" s="237" t="s">
        <v>1367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204</v>
      </c>
      <c r="AU748" s="243" t="s">
        <v>84</v>
      </c>
      <c r="AV748" s="13" t="s">
        <v>78</v>
      </c>
      <c r="AW748" s="13" t="s">
        <v>33</v>
      </c>
      <c r="AX748" s="13" t="s">
        <v>71</v>
      </c>
      <c r="AY748" s="243" t="s">
        <v>192</v>
      </c>
    </row>
    <row r="749" s="14" customFormat="1">
      <c r="A749" s="14"/>
      <c r="B749" s="244"/>
      <c r="C749" s="245"/>
      <c r="D749" s="235" t="s">
        <v>204</v>
      </c>
      <c r="E749" s="246" t="s">
        <v>19</v>
      </c>
      <c r="F749" s="247" t="s">
        <v>1368</v>
      </c>
      <c r="G749" s="245"/>
      <c r="H749" s="248">
        <v>2.234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204</v>
      </c>
      <c r="AU749" s="254" t="s">
        <v>84</v>
      </c>
      <c r="AV749" s="14" t="s">
        <v>84</v>
      </c>
      <c r="AW749" s="14" t="s">
        <v>33</v>
      </c>
      <c r="AX749" s="14" t="s">
        <v>71</v>
      </c>
      <c r="AY749" s="254" t="s">
        <v>192</v>
      </c>
    </row>
    <row r="750" s="15" customFormat="1">
      <c r="A750" s="15"/>
      <c r="B750" s="255"/>
      <c r="C750" s="256"/>
      <c r="D750" s="235" t="s">
        <v>204</v>
      </c>
      <c r="E750" s="257" t="s">
        <v>19</v>
      </c>
      <c r="F750" s="258" t="s">
        <v>210</v>
      </c>
      <c r="G750" s="256"/>
      <c r="H750" s="259">
        <v>36.004000000000005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204</v>
      </c>
      <c r="AU750" s="265" t="s">
        <v>84</v>
      </c>
      <c r="AV750" s="15" t="s">
        <v>200</v>
      </c>
      <c r="AW750" s="15" t="s">
        <v>33</v>
      </c>
      <c r="AX750" s="15" t="s">
        <v>78</v>
      </c>
      <c r="AY750" s="265" t="s">
        <v>192</v>
      </c>
    </row>
    <row r="751" s="2" customFormat="1" ht="16.5" customHeight="1">
      <c r="A751" s="41"/>
      <c r="B751" s="42"/>
      <c r="C751" s="215" t="s">
        <v>681</v>
      </c>
      <c r="D751" s="215" t="s">
        <v>195</v>
      </c>
      <c r="E751" s="216" t="s">
        <v>682</v>
      </c>
      <c r="F751" s="217" t="s">
        <v>683</v>
      </c>
      <c r="G751" s="218" t="s">
        <v>239</v>
      </c>
      <c r="H751" s="219">
        <v>39.633000000000003</v>
      </c>
      <c r="I751" s="220"/>
      <c r="J751" s="221">
        <f>ROUND(I751*H751,2)</f>
        <v>0</v>
      </c>
      <c r="K751" s="217" t="s">
        <v>199</v>
      </c>
      <c r="L751" s="47"/>
      <c r="M751" s="222" t="s">
        <v>19</v>
      </c>
      <c r="N751" s="223" t="s">
        <v>43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0.0025000000000000001</v>
      </c>
      <c r="T751" s="225">
        <f>S751*H751</f>
        <v>0.099082500000000004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321</v>
      </c>
      <c r="AT751" s="226" t="s">
        <v>195</v>
      </c>
      <c r="AU751" s="226" t="s">
        <v>84</v>
      </c>
      <c r="AY751" s="20" t="s">
        <v>192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84</v>
      </c>
      <c r="BK751" s="227">
        <f>ROUND(I751*H751,2)</f>
        <v>0</v>
      </c>
      <c r="BL751" s="20" t="s">
        <v>321</v>
      </c>
      <c r="BM751" s="226" t="s">
        <v>684</v>
      </c>
    </row>
    <row r="752" s="2" customFormat="1">
      <c r="A752" s="41"/>
      <c r="B752" s="42"/>
      <c r="C752" s="43"/>
      <c r="D752" s="228" t="s">
        <v>202</v>
      </c>
      <c r="E752" s="43"/>
      <c r="F752" s="229" t="s">
        <v>685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202</v>
      </c>
      <c r="AU752" s="20" t="s">
        <v>84</v>
      </c>
    </row>
    <row r="753" s="13" customFormat="1">
      <c r="A753" s="13"/>
      <c r="B753" s="233"/>
      <c r="C753" s="234"/>
      <c r="D753" s="235" t="s">
        <v>204</v>
      </c>
      <c r="E753" s="236" t="s">
        <v>19</v>
      </c>
      <c r="F753" s="237" t="s">
        <v>458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204</v>
      </c>
      <c r="AU753" s="243" t="s">
        <v>84</v>
      </c>
      <c r="AV753" s="13" t="s">
        <v>78</v>
      </c>
      <c r="AW753" s="13" t="s">
        <v>33</v>
      </c>
      <c r="AX753" s="13" t="s">
        <v>71</v>
      </c>
      <c r="AY753" s="243" t="s">
        <v>192</v>
      </c>
    </row>
    <row r="754" s="13" customFormat="1">
      <c r="A754" s="13"/>
      <c r="B754" s="233"/>
      <c r="C754" s="234"/>
      <c r="D754" s="235" t="s">
        <v>204</v>
      </c>
      <c r="E754" s="236" t="s">
        <v>19</v>
      </c>
      <c r="F754" s="237" t="s">
        <v>280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204</v>
      </c>
      <c r="AU754" s="243" t="s">
        <v>84</v>
      </c>
      <c r="AV754" s="13" t="s">
        <v>78</v>
      </c>
      <c r="AW754" s="13" t="s">
        <v>33</v>
      </c>
      <c r="AX754" s="13" t="s">
        <v>71</v>
      </c>
      <c r="AY754" s="243" t="s">
        <v>192</v>
      </c>
    </row>
    <row r="755" s="14" customFormat="1">
      <c r="A755" s="14"/>
      <c r="B755" s="244"/>
      <c r="C755" s="245"/>
      <c r="D755" s="235" t="s">
        <v>204</v>
      </c>
      <c r="E755" s="246" t="s">
        <v>19</v>
      </c>
      <c r="F755" s="247" t="s">
        <v>686</v>
      </c>
      <c r="G755" s="245"/>
      <c r="H755" s="248">
        <v>2.8199999999999998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204</v>
      </c>
      <c r="AU755" s="254" t="s">
        <v>84</v>
      </c>
      <c r="AV755" s="14" t="s">
        <v>84</v>
      </c>
      <c r="AW755" s="14" t="s">
        <v>33</v>
      </c>
      <c r="AX755" s="14" t="s">
        <v>71</v>
      </c>
      <c r="AY755" s="254" t="s">
        <v>192</v>
      </c>
    </row>
    <row r="756" s="14" customFormat="1">
      <c r="A756" s="14"/>
      <c r="B756" s="244"/>
      <c r="C756" s="245"/>
      <c r="D756" s="235" t="s">
        <v>204</v>
      </c>
      <c r="E756" s="246" t="s">
        <v>19</v>
      </c>
      <c r="F756" s="247" t="s">
        <v>1364</v>
      </c>
      <c r="G756" s="245"/>
      <c r="H756" s="248">
        <v>2.2610000000000001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204</v>
      </c>
      <c r="AU756" s="254" t="s">
        <v>84</v>
      </c>
      <c r="AV756" s="14" t="s">
        <v>84</v>
      </c>
      <c r="AW756" s="14" t="s">
        <v>33</v>
      </c>
      <c r="AX756" s="14" t="s">
        <v>71</v>
      </c>
      <c r="AY756" s="254" t="s">
        <v>192</v>
      </c>
    </row>
    <row r="757" s="13" customFormat="1">
      <c r="A757" s="13"/>
      <c r="B757" s="233"/>
      <c r="C757" s="234"/>
      <c r="D757" s="235" t="s">
        <v>204</v>
      </c>
      <c r="E757" s="236" t="s">
        <v>19</v>
      </c>
      <c r="F757" s="237" t="s">
        <v>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204</v>
      </c>
      <c r="AU757" s="243" t="s">
        <v>84</v>
      </c>
      <c r="AV757" s="13" t="s">
        <v>78</v>
      </c>
      <c r="AW757" s="13" t="s">
        <v>33</v>
      </c>
      <c r="AX757" s="13" t="s">
        <v>71</v>
      </c>
      <c r="AY757" s="243" t="s">
        <v>192</v>
      </c>
    </row>
    <row r="758" s="14" customFormat="1">
      <c r="A758" s="14"/>
      <c r="B758" s="244"/>
      <c r="C758" s="245"/>
      <c r="D758" s="235" t="s">
        <v>204</v>
      </c>
      <c r="E758" s="246" t="s">
        <v>19</v>
      </c>
      <c r="F758" s="247" t="s">
        <v>469</v>
      </c>
      <c r="G758" s="245"/>
      <c r="H758" s="248">
        <v>1.97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204</v>
      </c>
      <c r="AU758" s="254" t="s">
        <v>84</v>
      </c>
      <c r="AV758" s="14" t="s">
        <v>84</v>
      </c>
      <c r="AW758" s="14" t="s">
        <v>33</v>
      </c>
      <c r="AX758" s="14" t="s">
        <v>71</v>
      </c>
      <c r="AY758" s="254" t="s">
        <v>192</v>
      </c>
    </row>
    <row r="759" s="13" customFormat="1">
      <c r="A759" s="13"/>
      <c r="B759" s="233"/>
      <c r="C759" s="234"/>
      <c r="D759" s="235" t="s">
        <v>204</v>
      </c>
      <c r="E759" s="236" t="s">
        <v>19</v>
      </c>
      <c r="F759" s="237" t="s">
        <v>470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204</v>
      </c>
      <c r="AU759" s="243" t="s">
        <v>84</v>
      </c>
      <c r="AV759" s="13" t="s">
        <v>78</v>
      </c>
      <c r="AW759" s="13" t="s">
        <v>33</v>
      </c>
      <c r="AX759" s="13" t="s">
        <v>71</v>
      </c>
      <c r="AY759" s="243" t="s">
        <v>192</v>
      </c>
    </row>
    <row r="760" s="14" customFormat="1">
      <c r="A760" s="14"/>
      <c r="B760" s="244"/>
      <c r="C760" s="245"/>
      <c r="D760" s="235" t="s">
        <v>204</v>
      </c>
      <c r="E760" s="246" t="s">
        <v>19</v>
      </c>
      <c r="F760" s="247" t="s">
        <v>471</v>
      </c>
      <c r="G760" s="245"/>
      <c r="H760" s="248">
        <v>0.95999999999999996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204</v>
      </c>
      <c r="AU760" s="254" t="s">
        <v>84</v>
      </c>
      <c r="AV760" s="14" t="s">
        <v>84</v>
      </c>
      <c r="AW760" s="14" t="s">
        <v>33</v>
      </c>
      <c r="AX760" s="14" t="s">
        <v>71</v>
      </c>
      <c r="AY760" s="254" t="s">
        <v>192</v>
      </c>
    </row>
    <row r="761" s="13" customFormat="1">
      <c r="A761" s="13"/>
      <c r="B761" s="233"/>
      <c r="C761" s="234"/>
      <c r="D761" s="235" t="s">
        <v>204</v>
      </c>
      <c r="E761" s="236" t="s">
        <v>19</v>
      </c>
      <c r="F761" s="237" t="s">
        <v>282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204</v>
      </c>
      <c r="AU761" s="243" t="s">
        <v>84</v>
      </c>
      <c r="AV761" s="13" t="s">
        <v>78</v>
      </c>
      <c r="AW761" s="13" t="s">
        <v>33</v>
      </c>
      <c r="AX761" s="13" t="s">
        <v>71</v>
      </c>
      <c r="AY761" s="243" t="s">
        <v>192</v>
      </c>
    </row>
    <row r="762" s="14" customFormat="1">
      <c r="A762" s="14"/>
      <c r="B762" s="244"/>
      <c r="C762" s="245"/>
      <c r="D762" s="235" t="s">
        <v>204</v>
      </c>
      <c r="E762" s="246" t="s">
        <v>19</v>
      </c>
      <c r="F762" s="247" t="s">
        <v>283</v>
      </c>
      <c r="G762" s="245"/>
      <c r="H762" s="248">
        <v>13.079000000000001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204</v>
      </c>
      <c r="AU762" s="254" t="s">
        <v>84</v>
      </c>
      <c r="AV762" s="14" t="s">
        <v>84</v>
      </c>
      <c r="AW762" s="14" t="s">
        <v>33</v>
      </c>
      <c r="AX762" s="14" t="s">
        <v>71</v>
      </c>
      <c r="AY762" s="254" t="s">
        <v>192</v>
      </c>
    </row>
    <row r="763" s="13" customFormat="1">
      <c r="A763" s="13"/>
      <c r="B763" s="233"/>
      <c r="C763" s="234"/>
      <c r="D763" s="235" t="s">
        <v>204</v>
      </c>
      <c r="E763" s="236" t="s">
        <v>19</v>
      </c>
      <c r="F763" s="237" t="s">
        <v>1365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204</v>
      </c>
      <c r="AU763" s="243" t="s">
        <v>84</v>
      </c>
      <c r="AV763" s="13" t="s">
        <v>78</v>
      </c>
      <c r="AW763" s="13" t="s">
        <v>33</v>
      </c>
      <c r="AX763" s="13" t="s">
        <v>71</v>
      </c>
      <c r="AY763" s="243" t="s">
        <v>192</v>
      </c>
    </row>
    <row r="764" s="14" customFormat="1">
      <c r="A764" s="14"/>
      <c r="B764" s="244"/>
      <c r="C764" s="245"/>
      <c r="D764" s="235" t="s">
        <v>204</v>
      </c>
      <c r="E764" s="246" t="s">
        <v>19</v>
      </c>
      <c r="F764" s="247" t="s">
        <v>1366</v>
      </c>
      <c r="G764" s="245"/>
      <c r="H764" s="248">
        <v>16.309000000000001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204</v>
      </c>
      <c r="AU764" s="254" t="s">
        <v>84</v>
      </c>
      <c r="AV764" s="14" t="s">
        <v>84</v>
      </c>
      <c r="AW764" s="14" t="s">
        <v>33</v>
      </c>
      <c r="AX764" s="14" t="s">
        <v>71</v>
      </c>
      <c r="AY764" s="254" t="s">
        <v>192</v>
      </c>
    </row>
    <row r="765" s="13" customFormat="1">
      <c r="A765" s="13"/>
      <c r="B765" s="233"/>
      <c r="C765" s="234"/>
      <c r="D765" s="235" t="s">
        <v>204</v>
      </c>
      <c r="E765" s="236" t="s">
        <v>19</v>
      </c>
      <c r="F765" s="237" t="s">
        <v>1367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204</v>
      </c>
      <c r="AU765" s="243" t="s">
        <v>84</v>
      </c>
      <c r="AV765" s="13" t="s">
        <v>78</v>
      </c>
      <c r="AW765" s="13" t="s">
        <v>33</v>
      </c>
      <c r="AX765" s="13" t="s">
        <v>71</v>
      </c>
      <c r="AY765" s="243" t="s">
        <v>192</v>
      </c>
    </row>
    <row r="766" s="14" customFormat="1">
      <c r="A766" s="14"/>
      <c r="B766" s="244"/>
      <c r="C766" s="245"/>
      <c r="D766" s="235" t="s">
        <v>204</v>
      </c>
      <c r="E766" s="246" t="s">
        <v>19</v>
      </c>
      <c r="F766" s="247" t="s">
        <v>1368</v>
      </c>
      <c r="G766" s="245"/>
      <c r="H766" s="248">
        <v>2.234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204</v>
      </c>
      <c r="AU766" s="254" t="s">
        <v>84</v>
      </c>
      <c r="AV766" s="14" t="s">
        <v>84</v>
      </c>
      <c r="AW766" s="14" t="s">
        <v>33</v>
      </c>
      <c r="AX766" s="14" t="s">
        <v>71</v>
      </c>
      <c r="AY766" s="254" t="s">
        <v>192</v>
      </c>
    </row>
    <row r="767" s="15" customFormat="1">
      <c r="A767" s="15"/>
      <c r="B767" s="255"/>
      <c r="C767" s="256"/>
      <c r="D767" s="235" t="s">
        <v>204</v>
      </c>
      <c r="E767" s="257" t="s">
        <v>19</v>
      </c>
      <c r="F767" s="258" t="s">
        <v>210</v>
      </c>
      <c r="G767" s="256"/>
      <c r="H767" s="259">
        <v>39.633000000000003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5" t="s">
        <v>204</v>
      </c>
      <c r="AU767" s="265" t="s">
        <v>84</v>
      </c>
      <c r="AV767" s="15" t="s">
        <v>200</v>
      </c>
      <c r="AW767" s="15" t="s">
        <v>33</v>
      </c>
      <c r="AX767" s="15" t="s">
        <v>78</v>
      </c>
      <c r="AY767" s="265" t="s">
        <v>192</v>
      </c>
    </row>
    <row r="768" s="2" customFormat="1" ht="16.5" customHeight="1">
      <c r="A768" s="41"/>
      <c r="B768" s="42"/>
      <c r="C768" s="215" t="s">
        <v>687</v>
      </c>
      <c r="D768" s="215" t="s">
        <v>195</v>
      </c>
      <c r="E768" s="216" t="s">
        <v>688</v>
      </c>
      <c r="F768" s="217" t="s">
        <v>689</v>
      </c>
      <c r="G768" s="218" t="s">
        <v>239</v>
      </c>
      <c r="H768" s="219">
        <v>36.003999999999998</v>
      </c>
      <c r="I768" s="220"/>
      <c r="J768" s="221">
        <f>ROUND(I768*H768,2)</f>
        <v>0</v>
      </c>
      <c r="K768" s="217" t="s">
        <v>199</v>
      </c>
      <c r="L768" s="47"/>
      <c r="M768" s="222" t="s">
        <v>19</v>
      </c>
      <c r="N768" s="223" t="s">
        <v>43</v>
      </c>
      <c r="O768" s="87"/>
      <c r="P768" s="224">
        <f>O768*H768</f>
        <v>0</v>
      </c>
      <c r="Q768" s="224">
        <v>0.00029999999999999997</v>
      </c>
      <c r="R768" s="224">
        <f>Q768*H768</f>
        <v>0.010801199999999999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321</v>
      </c>
      <c r="AT768" s="226" t="s">
        <v>195</v>
      </c>
      <c r="AU768" s="226" t="s">
        <v>84</v>
      </c>
      <c r="AY768" s="20" t="s">
        <v>192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84</v>
      </c>
      <c r="BK768" s="227">
        <f>ROUND(I768*H768,2)</f>
        <v>0</v>
      </c>
      <c r="BL768" s="20" t="s">
        <v>321</v>
      </c>
      <c r="BM768" s="226" t="s">
        <v>690</v>
      </c>
    </row>
    <row r="769" s="2" customFormat="1">
      <c r="A769" s="41"/>
      <c r="B769" s="42"/>
      <c r="C769" s="43"/>
      <c r="D769" s="228" t="s">
        <v>202</v>
      </c>
      <c r="E769" s="43"/>
      <c r="F769" s="229" t="s">
        <v>691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202</v>
      </c>
      <c r="AU769" s="20" t="s">
        <v>84</v>
      </c>
    </row>
    <row r="770" s="13" customFormat="1">
      <c r="A770" s="13"/>
      <c r="B770" s="233"/>
      <c r="C770" s="234"/>
      <c r="D770" s="235" t="s">
        <v>204</v>
      </c>
      <c r="E770" s="236" t="s">
        <v>19</v>
      </c>
      <c r="F770" s="237" t="s">
        <v>205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204</v>
      </c>
      <c r="AU770" s="243" t="s">
        <v>84</v>
      </c>
      <c r="AV770" s="13" t="s">
        <v>78</v>
      </c>
      <c r="AW770" s="13" t="s">
        <v>33</v>
      </c>
      <c r="AX770" s="13" t="s">
        <v>71</v>
      </c>
      <c r="AY770" s="243" t="s">
        <v>192</v>
      </c>
    </row>
    <row r="771" s="13" customFormat="1">
      <c r="A771" s="13"/>
      <c r="B771" s="233"/>
      <c r="C771" s="234"/>
      <c r="D771" s="235" t="s">
        <v>204</v>
      </c>
      <c r="E771" s="236" t="s">
        <v>19</v>
      </c>
      <c r="F771" s="237" t="s">
        <v>280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204</v>
      </c>
      <c r="AU771" s="243" t="s">
        <v>84</v>
      </c>
      <c r="AV771" s="13" t="s">
        <v>78</v>
      </c>
      <c r="AW771" s="13" t="s">
        <v>33</v>
      </c>
      <c r="AX771" s="13" t="s">
        <v>71</v>
      </c>
      <c r="AY771" s="243" t="s">
        <v>192</v>
      </c>
    </row>
    <row r="772" s="14" customFormat="1">
      <c r="A772" s="14"/>
      <c r="B772" s="244"/>
      <c r="C772" s="245"/>
      <c r="D772" s="235" t="s">
        <v>204</v>
      </c>
      <c r="E772" s="246" t="s">
        <v>19</v>
      </c>
      <c r="F772" s="247" t="s">
        <v>281</v>
      </c>
      <c r="G772" s="245"/>
      <c r="H772" s="248">
        <v>2.6699999999999999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204</v>
      </c>
      <c r="AU772" s="254" t="s">
        <v>84</v>
      </c>
      <c r="AV772" s="14" t="s">
        <v>84</v>
      </c>
      <c r="AW772" s="14" t="s">
        <v>33</v>
      </c>
      <c r="AX772" s="14" t="s">
        <v>71</v>
      </c>
      <c r="AY772" s="254" t="s">
        <v>192</v>
      </c>
    </row>
    <row r="773" s="14" customFormat="1">
      <c r="A773" s="14"/>
      <c r="B773" s="244"/>
      <c r="C773" s="245"/>
      <c r="D773" s="235" t="s">
        <v>204</v>
      </c>
      <c r="E773" s="246" t="s">
        <v>19</v>
      </c>
      <c r="F773" s="247" t="s">
        <v>1364</v>
      </c>
      <c r="G773" s="245"/>
      <c r="H773" s="248">
        <v>2.2610000000000001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204</v>
      </c>
      <c r="AU773" s="254" t="s">
        <v>84</v>
      </c>
      <c r="AV773" s="14" t="s">
        <v>84</v>
      </c>
      <c r="AW773" s="14" t="s">
        <v>33</v>
      </c>
      <c r="AX773" s="14" t="s">
        <v>71</v>
      </c>
      <c r="AY773" s="254" t="s">
        <v>192</v>
      </c>
    </row>
    <row r="774" s="13" customFormat="1">
      <c r="A774" s="13"/>
      <c r="B774" s="233"/>
      <c r="C774" s="234"/>
      <c r="D774" s="235" t="s">
        <v>204</v>
      </c>
      <c r="E774" s="236" t="s">
        <v>19</v>
      </c>
      <c r="F774" s="237" t="s">
        <v>282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204</v>
      </c>
      <c r="AU774" s="243" t="s">
        <v>84</v>
      </c>
      <c r="AV774" s="13" t="s">
        <v>78</v>
      </c>
      <c r="AW774" s="13" t="s">
        <v>33</v>
      </c>
      <c r="AX774" s="13" t="s">
        <v>71</v>
      </c>
      <c r="AY774" s="243" t="s">
        <v>192</v>
      </c>
    </row>
    <row r="775" s="14" customFormat="1">
      <c r="A775" s="14"/>
      <c r="B775" s="244"/>
      <c r="C775" s="245"/>
      <c r="D775" s="235" t="s">
        <v>204</v>
      </c>
      <c r="E775" s="246" t="s">
        <v>19</v>
      </c>
      <c r="F775" s="247" t="s">
        <v>283</v>
      </c>
      <c r="G775" s="245"/>
      <c r="H775" s="248">
        <v>13.079000000000001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204</v>
      </c>
      <c r="AU775" s="254" t="s">
        <v>84</v>
      </c>
      <c r="AV775" s="14" t="s">
        <v>84</v>
      </c>
      <c r="AW775" s="14" t="s">
        <v>33</v>
      </c>
      <c r="AX775" s="14" t="s">
        <v>71</v>
      </c>
      <c r="AY775" s="254" t="s">
        <v>192</v>
      </c>
    </row>
    <row r="776" s="14" customFormat="1">
      <c r="A776" s="14"/>
      <c r="B776" s="244"/>
      <c r="C776" s="245"/>
      <c r="D776" s="235" t="s">
        <v>204</v>
      </c>
      <c r="E776" s="246" t="s">
        <v>19</v>
      </c>
      <c r="F776" s="247" t="s">
        <v>665</v>
      </c>
      <c r="G776" s="245"/>
      <c r="H776" s="248">
        <v>-0.54900000000000004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204</v>
      </c>
      <c r="AU776" s="254" t="s">
        <v>84</v>
      </c>
      <c r="AV776" s="14" t="s">
        <v>84</v>
      </c>
      <c r="AW776" s="14" t="s">
        <v>33</v>
      </c>
      <c r="AX776" s="14" t="s">
        <v>71</v>
      </c>
      <c r="AY776" s="254" t="s">
        <v>192</v>
      </c>
    </row>
    <row r="777" s="13" customFormat="1">
      <c r="A777" s="13"/>
      <c r="B777" s="233"/>
      <c r="C777" s="234"/>
      <c r="D777" s="235" t="s">
        <v>204</v>
      </c>
      <c r="E777" s="236" t="s">
        <v>19</v>
      </c>
      <c r="F777" s="237" t="s">
        <v>1365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204</v>
      </c>
      <c r="AU777" s="243" t="s">
        <v>84</v>
      </c>
      <c r="AV777" s="13" t="s">
        <v>78</v>
      </c>
      <c r="AW777" s="13" t="s">
        <v>33</v>
      </c>
      <c r="AX777" s="13" t="s">
        <v>71</v>
      </c>
      <c r="AY777" s="243" t="s">
        <v>192</v>
      </c>
    </row>
    <row r="778" s="14" customFormat="1">
      <c r="A778" s="14"/>
      <c r="B778" s="244"/>
      <c r="C778" s="245"/>
      <c r="D778" s="235" t="s">
        <v>204</v>
      </c>
      <c r="E778" s="246" t="s">
        <v>19</v>
      </c>
      <c r="F778" s="247" t="s">
        <v>1366</v>
      </c>
      <c r="G778" s="245"/>
      <c r="H778" s="248">
        <v>16.309000000000001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204</v>
      </c>
      <c r="AU778" s="254" t="s">
        <v>84</v>
      </c>
      <c r="AV778" s="14" t="s">
        <v>84</v>
      </c>
      <c r="AW778" s="14" t="s">
        <v>33</v>
      </c>
      <c r="AX778" s="14" t="s">
        <v>71</v>
      </c>
      <c r="AY778" s="254" t="s">
        <v>192</v>
      </c>
    </row>
    <row r="779" s="13" customFormat="1">
      <c r="A779" s="13"/>
      <c r="B779" s="233"/>
      <c r="C779" s="234"/>
      <c r="D779" s="235" t="s">
        <v>204</v>
      </c>
      <c r="E779" s="236" t="s">
        <v>19</v>
      </c>
      <c r="F779" s="237" t="s">
        <v>1367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204</v>
      </c>
      <c r="AU779" s="243" t="s">
        <v>84</v>
      </c>
      <c r="AV779" s="13" t="s">
        <v>78</v>
      </c>
      <c r="AW779" s="13" t="s">
        <v>33</v>
      </c>
      <c r="AX779" s="13" t="s">
        <v>71</v>
      </c>
      <c r="AY779" s="243" t="s">
        <v>192</v>
      </c>
    </row>
    <row r="780" s="14" customFormat="1">
      <c r="A780" s="14"/>
      <c r="B780" s="244"/>
      <c r="C780" s="245"/>
      <c r="D780" s="235" t="s">
        <v>204</v>
      </c>
      <c r="E780" s="246" t="s">
        <v>19</v>
      </c>
      <c r="F780" s="247" t="s">
        <v>1368</v>
      </c>
      <c r="G780" s="245"/>
      <c r="H780" s="248">
        <v>2.234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204</v>
      </c>
      <c r="AU780" s="254" t="s">
        <v>84</v>
      </c>
      <c r="AV780" s="14" t="s">
        <v>84</v>
      </c>
      <c r="AW780" s="14" t="s">
        <v>33</v>
      </c>
      <c r="AX780" s="14" t="s">
        <v>71</v>
      </c>
      <c r="AY780" s="254" t="s">
        <v>192</v>
      </c>
    </row>
    <row r="781" s="15" customFormat="1">
      <c r="A781" s="15"/>
      <c r="B781" s="255"/>
      <c r="C781" s="256"/>
      <c r="D781" s="235" t="s">
        <v>204</v>
      </c>
      <c r="E781" s="257" t="s">
        <v>19</v>
      </c>
      <c r="F781" s="258" t="s">
        <v>210</v>
      </c>
      <c r="G781" s="256"/>
      <c r="H781" s="259">
        <v>36.004000000000005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204</v>
      </c>
      <c r="AU781" s="265" t="s">
        <v>84</v>
      </c>
      <c r="AV781" s="15" t="s">
        <v>200</v>
      </c>
      <c r="AW781" s="15" t="s">
        <v>33</v>
      </c>
      <c r="AX781" s="15" t="s">
        <v>78</v>
      </c>
      <c r="AY781" s="265" t="s">
        <v>192</v>
      </c>
    </row>
    <row r="782" s="2" customFormat="1" ht="24.15" customHeight="1">
      <c r="A782" s="41"/>
      <c r="B782" s="42"/>
      <c r="C782" s="266" t="s">
        <v>692</v>
      </c>
      <c r="D782" s="266" t="s">
        <v>211</v>
      </c>
      <c r="E782" s="267" t="s">
        <v>693</v>
      </c>
      <c r="F782" s="268" t="s">
        <v>694</v>
      </c>
      <c r="G782" s="269" t="s">
        <v>239</v>
      </c>
      <c r="H782" s="270">
        <v>39.603999999999999</v>
      </c>
      <c r="I782" s="271"/>
      <c r="J782" s="272">
        <f>ROUND(I782*H782,2)</f>
        <v>0</v>
      </c>
      <c r="K782" s="268" t="s">
        <v>199</v>
      </c>
      <c r="L782" s="273"/>
      <c r="M782" s="274" t="s">
        <v>19</v>
      </c>
      <c r="N782" s="275" t="s">
        <v>43</v>
      </c>
      <c r="O782" s="87"/>
      <c r="P782" s="224">
        <f>O782*H782</f>
        <v>0</v>
      </c>
      <c r="Q782" s="224">
        <v>0.0018</v>
      </c>
      <c r="R782" s="224">
        <f>Q782*H782</f>
        <v>0.071287199999999995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423</v>
      </c>
      <c r="AT782" s="226" t="s">
        <v>211</v>
      </c>
      <c r="AU782" s="226" t="s">
        <v>84</v>
      </c>
      <c r="AY782" s="20" t="s">
        <v>192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84</v>
      </c>
      <c r="BK782" s="227">
        <f>ROUND(I782*H782,2)</f>
        <v>0</v>
      </c>
      <c r="BL782" s="20" t="s">
        <v>321</v>
      </c>
      <c r="BM782" s="226" t="s">
        <v>695</v>
      </c>
    </row>
    <row r="783" s="13" customFormat="1">
      <c r="A783" s="13"/>
      <c r="B783" s="233"/>
      <c r="C783" s="234"/>
      <c r="D783" s="235" t="s">
        <v>204</v>
      </c>
      <c r="E783" s="236" t="s">
        <v>19</v>
      </c>
      <c r="F783" s="237" t="s">
        <v>205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204</v>
      </c>
      <c r="AU783" s="243" t="s">
        <v>84</v>
      </c>
      <c r="AV783" s="13" t="s">
        <v>78</v>
      </c>
      <c r="AW783" s="13" t="s">
        <v>33</v>
      </c>
      <c r="AX783" s="13" t="s">
        <v>71</v>
      </c>
      <c r="AY783" s="243" t="s">
        <v>192</v>
      </c>
    </row>
    <row r="784" s="13" customFormat="1">
      <c r="A784" s="13"/>
      <c r="B784" s="233"/>
      <c r="C784" s="234"/>
      <c r="D784" s="235" t="s">
        <v>204</v>
      </c>
      <c r="E784" s="236" t="s">
        <v>19</v>
      </c>
      <c r="F784" s="237" t="s">
        <v>280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204</v>
      </c>
      <c r="AU784" s="243" t="s">
        <v>84</v>
      </c>
      <c r="AV784" s="13" t="s">
        <v>78</v>
      </c>
      <c r="AW784" s="13" t="s">
        <v>33</v>
      </c>
      <c r="AX784" s="13" t="s">
        <v>71</v>
      </c>
      <c r="AY784" s="243" t="s">
        <v>192</v>
      </c>
    </row>
    <row r="785" s="14" customFormat="1">
      <c r="A785" s="14"/>
      <c r="B785" s="244"/>
      <c r="C785" s="245"/>
      <c r="D785" s="235" t="s">
        <v>204</v>
      </c>
      <c r="E785" s="246" t="s">
        <v>19</v>
      </c>
      <c r="F785" s="247" t="s">
        <v>281</v>
      </c>
      <c r="G785" s="245"/>
      <c r="H785" s="248">
        <v>2.6699999999999999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204</v>
      </c>
      <c r="AU785" s="254" t="s">
        <v>84</v>
      </c>
      <c r="AV785" s="14" t="s">
        <v>84</v>
      </c>
      <c r="AW785" s="14" t="s">
        <v>33</v>
      </c>
      <c r="AX785" s="14" t="s">
        <v>71</v>
      </c>
      <c r="AY785" s="254" t="s">
        <v>192</v>
      </c>
    </row>
    <row r="786" s="14" customFormat="1">
      <c r="A786" s="14"/>
      <c r="B786" s="244"/>
      <c r="C786" s="245"/>
      <c r="D786" s="235" t="s">
        <v>204</v>
      </c>
      <c r="E786" s="246" t="s">
        <v>19</v>
      </c>
      <c r="F786" s="247" t="s">
        <v>1364</v>
      </c>
      <c r="G786" s="245"/>
      <c r="H786" s="248">
        <v>2.2610000000000001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204</v>
      </c>
      <c r="AU786" s="254" t="s">
        <v>84</v>
      </c>
      <c r="AV786" s="14" t="s">
        <v>84</v>
      </c>
      <c r="AW786" s="14" t="s">
        <v>33</v>
      </c>
      <c r="AX786" s="14" t="s">
        <v>71</v>
      </c>
      <c r="AY786" s="254" t="s">
        <v>192</v>
      </c>
    </row>
    <row r="787" s="13" customFormat="1">
      <c r="A787" s="13"/>
      <c r="B787" s="233"/>
      <c r="C787" s="234"/>
      <c r="D787" s="235" t="s">
        <v>204</v>
      </c>
      <c r="E787" s="236" t="s">
        <v>19</v>
      </c>
      <c r="F787" s="237" t="s">
        <v>282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204</v>
      </c>
      <c r="AU787" s="243" t="s">
        <v>84</v>
      </c>
      <c r="AV787" s="13" t="s">
        <v>78</v>
      </c>
      <c r="AW787" s="13" t="s">
        <v>33</v>
      </c>
      <c r="AX787" s="13" t="s">
        <v>71</v>
      </c>
      <c r="AY787" s="243" t="s">
        <v>192</v>
      </c>
    </row>
    <row r="788" s="14" customFormat="1">
      <c r="A788" s="14"/>
      <c r="B788" s="244"/>
      <c r="C788" s="245"/>
      <c r="D788" s="235" t="s">
        <v>204</v>
      </c>
      <c r="E788" s="246" t="s">
        <v>19</v>
      </c>
      <c r="F788" s="247" t="s">
        <v>283</v>
      </c>
      <c r="G788" s="245"/>
      <c r="H788" s="248">
        <v>13.079000000000001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204</v>
      </c>
      <c r="AU788" s="254" t="s">
        <v>84</v>
      </c>
      <c r="AV788" s="14" t="s">
        <v>84</v>
      </c>
      <c r="AW788" s="14" t="s">
        <v>33</v>
      </c>
      <c r="AX788" s="14" t="s">
        <v>71</v>
      </c>
      <c r="AY788" s="254" t="s">
        <v>192</v>
      </c>
    </row>
    <row r="789" s="14" customFormat="1">
      <c r="A789" s="14"/>
      <c r="B789" s="244"/>
      <c r="C789" s="245"/>
      <c r="D789" s="235" t="s">
        <v>204</v>
      </c>
      <c r="E789" s="246" t="s">
        <v>19</v>
      </c>
      <c r="F789" s="247" t="s">
        <v>665</v>
      </c>
      <c r="G789" s="245"/>
      <c r="H789" s="248">
        <v>-0.54900000000000004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204</v>
      </c>
      <c r="AU789" s="254" t="s">
        <v>84</v>
      </c>
      <c r="AV789" s="14" t="s">
        <v>84</v>
      </c>
      <c r="AW789" s="14" t="s">
        <v>33</v>
      </c>
      <c r="AX789" s="14" t="s">
        <v>71</v>
      </c>
      <c r="AY789" s="254" t="s">
        <v>192</v>
      </c>
    </row>
    <row r="790" s="13" customFormat="1">
      <c r="A790" s="13"/>
      <c r="B790" s="233"/>
      <c r="C790" s="234"/>
      <c r="D790" s="235" t="s">
        <v>204</v>
      </c>
      <c r="E790" s="236" t="s">
        <v>19</v>
      </c>
      <c r="F790" s="237" t="s">
        <v>1365</v>
      </c>
      <c r="G790" s="234"/>
      <c r="H790" s="236" t="s">
        <v>19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204</v>
      </c>
      <c r="AU790" s="243" t="s">
        <v>84</v>
      </c>
      <c r="AV790" s="13" t="s">
        <v>78</v>
      </c>
      <c r="AW790" s="13" t="s">
        <v>33</v>
      </c>
      <c r="AX790" s="13" t="s">
        <v>71</v>
      </c>
      <c r="AY790" s="243" t="s">
        <v>192</v>
      </c>
    </row>
    <row r="791" s="14" customFormat="1">
      <c r="A791" s="14"/>
      <c r="B791" s="244"/>
      <c r="C791" s="245"/>
      <c r="D791" s="235" t="s">
        <v>204</v>
      </c>
      <c r="E791" s="246" t="s">
        <v>19</v>
      </c>
      <c r="F791" s="247" t="s">
        <v>1366</v>
      </c>
      <c r="G791" s="245"/>
      <c r="H791" s="248">
        <v>16.309000000000001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204</v>
      </c>
      <c r="AU791" s="254" t="s">
        <v>84</v>
      </c>
      <c r="AV791" s="14" t="s">
        <v>84</v>
      </c>
      <c r="AW791" s="14" t="s">
        <v>33</v>
      </c>
      <c r="AX791" s="14" t="s">
        <v>71</v>
      </c>
      <c r="AY791" s="254" t="s">
        <v>192</v>
      </c>
    </row>
    <row r="792" s="13" customFormat="1">
      <c r="A792" s="13"/>
      <c r="B792" s="233"/>
      <c r="C792" s="234"/>
      <c r="D792" s="235" t="s">
        <v>204</v>
      </c>
      <c r="E792" s="236" t="s">
        <v>19</v>
      </c>
      <c r="F792" s="237" t="s">
        <v>1367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204</v>
      </c>
      <c r="AU792" s="243" t="s">
        <v>84</v>
      </c>
      <c r="AV792" s="13" t="s">
        <v>78</v>
      </c>
      <c r="AW792" s="13" t="s">
        <v>33</v>
      </c>
      <c r="AX792" s="13" t="s">
        <v>71</v>
      </c>
      <c r="AY792" s="243" t="s">
        <v>192</v>
      </c>
    </row>
    <row r="793" s="14" customFormat="1">
      <c r="A793" s="14"/>
      <c r="B793" s="244"/>
      <c r="C793" s="245"/>
      <c r="D793" s="235" t="s">
        <v>204</v>
      </c>
      <c r="E793" s="246" t="s">
        <v>19</v>
      </c>
      <c r="F793" s="247" t="s">
        <v>1368</v>
      </c>
      <c r="G793" s="245"/>
      <c r="H793" s="248">
        <v>2.234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204</v>
      </c>
      <c r="AU793" s="254" t="s">
        <v>84</v>
      </c>
      <c r="AV793" s="14" t="s">
        <v>84</v>
      </c>
      <c r="AW793" s="14" t="s">
        <v>33</v>
      </c>
      <c r="AX793" s="14" t="s">
        <v>71</v>
      </c>
      <c r="AY793" s="254" t="s">
        <v>192</v>
      </c>
    </row>
    <row r="794" s="15" customFormat="1">
      <c r="A794" s="15"/>
      <c r="B794" s="255"/>
      <c r="C794" s="256"/>
      <c r="D794" s="235" t="s">
        <v>204</v>
      </c>
      <c r="E794" s="257" t="s">
        <v>19</v>
      </c>
      <c r="F794" s="258" t="s">
        <v>210</v>
      </c>
      <c r="G794" s="256"/>
      <c r="H794" s="259">
        <v>36.004000000000005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204</v>
      </c>
      <c r="AU794" s="265" t="s">
        <v>84</v>
      </c>
      <c r="AV794" s="15" t="s">
        <v>200</v>
      </c>
      <c r="AW794" s="15" t="s">
        <v>33</v>
      </c>
      <c r="AX794" s="15" t="s">
        <v>78</v>
      </c>
      <c r="AY794" s="265" t="s">
        <v>192</v>
      </c>
    </row>
    <row r="795" s="14" customFormat="1">
      <c r="A795" s="14"/>
      <c r="B795" s="244"/>
      <c r="C795" s="245"/>
      <c r="D795" s="235" t="s">
        <v>204</v>
      </c>
      <c r="E795" s="245"/>
      <c r="F795" s="247" t="s">
        <v>1382</v>
      </c>
      <c r="G795" s="245"/>
      <c r="H795" s="248">
        <v>39.603999999999999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204</v>
      </c>
      <c r="AU795" s="254" t="s">
        <v>84</v>
      </c>
      <c r="AV795" s="14" t="s">
        <v>84</v>
      </c>
      <c r="AW795" s="14" t="s">
        <v>4</v>
      </c>
      <c r="AX795" s="14" t="s">
        <v>78</v>
      </c>
      <c r="AY795" s="254" t="s">
        <v>192</v>
      </c>
    </row>
    <row r="796" s="2" customFormat="1" ht="16.5" customHeight="1">
      <c r="A796" s="41"/>
      <c r="B796" s="42"/>
      <c r="C796" s="215" t="s">
        <v>697</v>
      </c>
      <c r="D796" s="215" t="s">
        <v>195</v>
      </c>
      <c r="E796" s="216" t="s">
        <v>698</v>
      </c>
      <c r="F796" s="217" t="s">
        <v>699</v>
      </c>
      <c r="G796" s="218" t="s">
        <v>214</v>
      </c>
      <c r="H796" s="219">
        <v>38.115000000000002</v>
      </c>
      <c r="I796" s="220"/>
      <c r="J796" s="221">
        <f>ROUND(I796*H796,2)</f>
        <v>0</v>
      </c>
      <c r="K796" s="217" t="s">
        <v>199</v>
      </c>
      <c r="L796" s="47"/>
      <c r="M796" s="222" t="s">
        <v>19</v>
      </c>
      <c r="N796" s="223" t="s">
        <v>43</v>
      </c>
      <c r="O796" s="87"/>
      <c r="P796" s="224">
        <f>O796*H796</f>
        <v>0</v>
      </c>
      <c r="Q796" s="224">
        <v>1.0000000000000001E-05</v>
      </c>
      <c r="R796" s="224">
        <f>Q796*H796</f>
        <v>0.00038115000000000008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321</v>
      </c>
      <c r="AT796" s="226" t="s">
        <v>195</v>
      </c>
      <c r="AU796" s="226" t="s">
        <v>84</v>
      </c>
      <c r="AY796" s="20" t="s">
        <v>192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84</v>
      </c>
      <c r="BK796" s="227">
        <f>ROUND(I796*H796,2)</f>
        <v>0</v>
      </c>
      <c r="BL796" s="20" t="s">
        <v>321</v>
      </c>
      <c r="BM796" s="226" t="s">
        <v>700</v>
      </c>
    </row>
    <row r="797" s="2" customFormat="1">
      <c r="A797" s="41"/>
      <c r="B797" s="42"/>
      <c r="C797" s="43"/>
      <c r="D797" s="228" t="s">
        <v>202</v>
      </c>
      <c r="E797" s="43"/>
      <c r="F797" s="229" t="s">
        <v>701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202</v>
      </c>
      <c r="AU797" s="20" t="s">
        <v>84</v>
      </c>
    </row>
    <row r="798" s="13" customFormat="1">
      <c r="A798" s="13"/>
      <c r="B798" s="233"/>
      <c r="C798" s="234"/>
      <c r="D798" s="235" t="s">
        <v>204</v>
      </c>
      <c r="E798" s="236" t="s">
        <v>19</v>
      </c>
      <c r="F798" s="237" t="s">
        <v>205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204</v>
      </c>
      <c r="AU798" s="243" t="s">
        <v>84</v>
      </c>
      <c r="AV798" s="13" t="s">
        <v>78</v>
      </c>
      <c r="AW798" s="13" t="s">
        <v>33</v>
      </c>
      <c r="AX798" s="13" t="s">
        <v>71</v>
      </c>
      <c r="AY798" s="243" t="s">
        <v>192</v>
      </c>
    </row>
    <row r="799" s="13" customFormat="1">
      <c r="A799" s="13"/>
      <c r="B799" s="233"/>
      <c r="C799" s="234"/>
      <c r="D799" s="235" t="s">
        <v>204</v>
      </c>
      <c r="E799" s="236" t="s">
        <v>19</v>
      </c>
      <c r="F799" s="237" t="s">
        <v>280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204</v>
      </c>
      <c r="AU799" s="243" t="s">
        <v>84</v>
      </c>
      <c r="AV799" s="13" t="s">
        <v>78</v>
      </c>
      <c r="AW799" s="13" t="s">
        <v>33</v>
      </c>
      <c r="AX799" s="13" t="s">
        <v>71</v>
      </c>
      <c r="AY799" s="243" t="s">
        <v>192</v>
      </c>
    </row>
    <row r="800" s="14" customFormat="1">
      <c r="A800" s="14"/>
      <c r="B800" s="244"/>
      <c r="C800" s="245"/>
      <c r="D800" s="235" t="s">
        <v>204</v>
      </c>
      <c r="E800" s="246" t="s">
        <v>19</v>
      </c>
      <c r="F800" s="247" t="s">
        <v>702</v>
      </c>
      <c r="G800" s="245"/>
      <c r="H800" s="248">
        <v>5.9649999999999999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204</v>
      </c>
      <c r="AU800" s="254" t="s">
        <v>84</v>
      </c>
      <c r="AV800" s="14" t="s">
        <v>84</v>
      </c>
      <c r="AW800" s="14" t="s">
        <v>33</v>
      </c>
      <c r="AX800" s="14" t="s">
        <v>71</v>
      </c>
      <c r="AY800" s="254" t="s">
        <v>192</v>
      </c>
    </row>
    <row r="801" s="14" customFormat="1">
      <c r="A801" s="14"/>
      <c r="B801" s="244"/>
      <c r="C801" s="245"/>
      <c r="D801" s="235" t="s">
        <v>204</v>
      </c>
      <c r="E801" s="246" t="s">
        <v>19</v>
      </c>
      <c r="F801" s="247" t="s">
        <v>1383</v>
      </c>
      <c r="G801" s="245"/>
      <c r="H801" s="248">
        <v>-2.7999999999999998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204</v>
      </c>
      <c r="AU801" s="254" t="s">
        <v>84</v>
      </c>
      <c r="AV801" s="14" t="s">
        <v>84</v>
      </c>
      <c r="AW801" s="14" t="s">
        <v>33</v>
      </c>
      <c r="AX801" s="14" t="s">
        <v>71</v>
      </c>
      <c r="AY801" s="254" t="s">
        <v>192</v>
      </c>
    </row>
    <row r="802" s="14" customFormat="1">
      <c r="A802" s="14"/>
      <c r="B802" s="244"/>
      <c r="C802" s="245"/>
      <c r="D802" s="235" t="s">
        <v>204</v>
      </c>
      <c r="E802" s="246" t="s">
        <v>19</v>
      </c>
      <c r="F802" s="247" t="s">
        <v>1384</v>
      </c>
      <c r="G802" s="245"/>
      <c r="H802" s="248">
        <v>6.0599999999999996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204</v>
      </c>
      <c r="AU802" s="254" t="s">
        <v>84</v>
      </c>
      <c r="AV802" s="14" t="s">
        <v>84</v>
      </c>
      <c r="AW802" s="14" t="s">
        <v>33</v>
      </c>
      <c r="AX802" s="14" t="s">
        <v>71</v>
      </c>
      <c r="AY802" s="254" t="s">
        <v>192</v>
      </c>
    </row>
    <row r="803" s="14" customFormat="1">
      <c r="A803" s="14"/>
      <c r="B803" s="244"/>
      <c r="C803" s="245"/>
      <c r="D803" s="235" t="s">
        <v>204</v>
      </c>
      <c r="E803" s="246" t="s">
        <v>19</v>
      </c>
      <c r="F803" s="247" t="s">
        <v>1385</v>
      </c>
      <c r="G803" s="245"/>
      <c r="H803" s="248">
        <v>-2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204</v>
      </c>
      <c r="AU803" s="254" t="s">
        <v>84</v>
      </c>
      <c r="AV803" s="14" t="s">
        <v>84</v>
      </c>
      <c r="AW803" s="14" t="s">
        <v>33</v>
      </c>
      <c r="AX803" s="14" t="s">
        <v>71</v>
      </c>
      <c r="AY803" s="254" t="s">
        <v>192</v>
      </c>
    </row>
    <row r="804" s="13" customFormat="1">
      <c r="A804" s="13"/>
      <c r="B804" s="233"/>
      <c r="C804" s="234"/>
      <c r="D804" s="235" t="s">
        <v>204</v>
      </c>
      <c r="E804" s="236" t="s">
        <v>19</v>
      </c>
      <c r="F804" s="237" t="s">
        <v>282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204</v>
      </c>
      <c r="AU804" s="243" t="s">
        <v>84</v>
      </c>
      <c r="AV804" s="13" t="s">
        <v>78</v>
      </c>
      <c r="AW804" s="13" t="s">
        <v>33</v>
      </c>
      <c r="AX804" s="13" t="s">
        <v>71</v>
      </c>
      <c r="AY804" s="243" t="s">
        <v>192</v>
      </c>
    </row>
    <row r="805" s="14" customFormat="1">
      <c r="A805" s="14"/>
      <c r="B805" s="244"/>
      <c r="C805" s="245"/>
      <c r="D805" s="235" t="s">
        <v>204</v>
      </c>
      <c r="E805" s="246" t="s">
        <v>19</v>
      </c>
      <c r="F805" s="247" t="s">
        <v>704</v>
      </c>
      <c r="G805" s="245"/>
      <c r="H805" s="248">
        <v>12.33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204</v>
      </c>
      <c r="AU805" s="254" t="s">
        <v>84</v>
      </c>
      <c r="AV805" s="14" t="s">
        <v>84</v>
      </c>
      <c r="AW805" s="14" t="s">
        <v>33</v>
      </c>
      <c r="AX805" s="14" t="s">
        <v>71</v>
      </c>
      <c r="AY805" s="254" t="s">
        <v>192</v>
      </c>
    </row>
    <row r="806" s="14" customFormat="1">
      <c r="A806" s="14"/>
      <c r="B806" s="244"/>
      <c r="C806" s="245"/>
      <c r="D806" s="235" t="s">
        <v>204</v>
      </c>
      <c r="E806" s="246" t="s">
        <v>19</v>
      </c>
      <c r="F806" s="247" t="s">
        <v>1386</v>
      </c>
      <c r="G806" s="245"/>
      <c r="H806" s="248">
        <v>-1.6000000000000001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204</v>
      </c>
      <c r="AU806" s="254" t="s">
        <v>84</v>
      </c>
      <c r="AV806" s="14" t="s">
        <v>84</v>
      </c>
      <c r="AW806" s="14" t="s">
        <v>33</v>
      </c>
      <c r="AX806" s="14" t="s">
        <v>71</v>
      </c>
      <c r="AY806" s="254" t="s">
        <v>192</v>
      </c>
    </row>
    <row r="807" s="13" customFormat="1">
      <c r="A807" s="13"/>
      <c r="B807" s="233"/>
      <c r="C807" s="234"/>
      <c r="D807" s="235" t="s">
        <v>204</v>
      </c>
      <c r="E807" s="236" t="s">
        <v>19</v>
      </c>
      <c r="F807" s="237" t="s">
        <v>1365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204</v>
      </c>
      <c r="AU807" s="243" t="s">
        <v>84</v>
      </c>
      <c r="AV807" s="13" t="s">
        <v>78</v>
      </c>
      <c r="AW807" s="13" t="s">
        <v>33</v>
      </c>
      <c r="AX807" s="13" t="s">
        <v>71</v>
      </c>
      <c r="AY807" s="243" t="s">
        <v>192</v>
      </c>
    </row>
    <row r="808" s="14" customFormat="1">
      <c r="A808" s="14"/>
      <c r="B808" s="244"/>
      <c r="C808" s="245"/>
      <c r="D808" s="235" t="s">
        <v>204</v>
      </c>
      <c r="E808" s="246" t="s">
        <v>19</v>
      </c>
      <c r="F808" s="247" t="s">
        <v>1387</v>
      </c>
      <c r="G808" s="245"/>
      <c r="H808" s="248">
        <v>16.34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204</v>
      </c>
      <c r="AU808" s="254" t="s">
        <v>84</v>
      </c>
      <c r="AV808" s="14" t="s">
        <v>84</v>
      </c>
      <c r="AW808" s="14" t="s">
        <v>33</v>
      </c>
      <c r="AX808" s="14" t="s">
        <v>71</v>
      </c>
      <c r="AY808" s="254" t="s">
        <v>192</v>
      </c>
    </row>
    <row r="809" s="14" customFormat="1">
      <c r="A809" s="14"/>
      <c r="B809" s="244"/>
      <c r="C809" s="245"/>
      <c r="D809" s="235" t="s">
        <v>204</v>
      </c>
      <c r="E809" s="246" t="s">
        <v>19</v>
      </c>
      <c r="F809" s="247" t="s">
        <v>1386</v>
      </c>
      <c r="G809" s="245"/>
      <c r="H809" s="248">
        <v>-1.6000000000000001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204</v>
      </c>
      <c r="AU809" s="254" t="s">
        <v>84</v>
      </c>
      <c r="AV809" s="14" t="s">
        <v>84</v>
      </c>
      <c r="AW809" s="14" t="s">
        <v>33</v>
      </c>
      <c r="AX809" s="14" t="s">
        <v>71</v>
      </c>
      <c r="AY809" s="254" t="s">
        <v>192</v>
      </c>
    </row>
    <row r="810" s="13" customFormat="1">
      <c r="A810" s="13"/>
      <c r="B810" s="233"/>
      <c r="C810" s="234"/>
      <c r="D810" s="235" t="s">
        <v>204</v>
      </c>
      <c r="E810" s="236" t="s">
        <v>19</v>
      </c>
      <c r="F810" s="237" t="s">
        <v>1367</v>
      </c>
      <c r="G810" s="234"/>
      <c r="H810" s="236" t="s">
        <v>19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204</v>
      </c>
      <c r="AU810" s="243" t="s">
        <v>84</v>
      </c>
      <c r="AV810" s="13" t="s">
        <v>78</v>
      </c>
      <c r="AW810" s="13" t="s">
        <v>33</v>
      </c>
      <c r="AX810" s="13" t="s">
        <v>71</v>
      </c>
      <c r="AY810" s="243" t="s">
        <v>192</v>
      </c>
    </row>
    <row r="811" s="14" customFormat="1">
      <c r="A811" s="14"/>
      <c r="B811" s="244"/>
      <c r="C811" s="245"/>
      <c r="D811" s="235" t="s">
        <v>204</v>
      </c>
      <c r="E811" s="246" t="s">
        <v>19</v>
      </c>
      <c r="F811" s="247" t="s">
        <v>1388</v>
      </c>
      <c r="G811" s="245"/>
      <c r="H811" s="248">
        <v>6.0199999999999996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204</v>
      </c>
      <c r="AU811" s="254" t="s">
        <v>84</v>
      </c>
      <c r="AV811" s="14" t="s">
        <v>84</v>
      </c>
      <c r="AW811" s="14" t="s">
        <v>33</v>
      </c>
      <c r="AX811" s="14" t="s">
        <v>71</v>
      </c>
      <c r="AY811" s="254" t="s">
        <v>192</v>
      </c>
    </row>
    <row r="812" s="14" customFormat="1">
      <c r="A812" s="14"/>
      <c r="B812" s="244"/>
      <c r="C812" s="245"/>
      <c r="D812" s="235" t="s">
        <v>204</v>
      </c>
      <c r="E812" s="246" t="s">
        <v>19</v>
      </c>
      <c r="F812" s="247" t="s">
        <v>1389</v>
      </c>
      <c r="G812" s="245"/>
      <c r="H812" s="248">
        <v>-0.59999999999999998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204</v>
      </c>
      <c r="AU812" s="254" t="s">
        <v>84</v>
      </c>
      <c r="AV812" s="14" t="s">
        <v>84</v>
      </c>
      <c r="AW812" s="14" t="s">
        <v>33</v>
      </c>
      <c r="AX812" s="14" t="s">
        <v>71</v>
      </c>
      <c r="AY812" s="254" t="s">
        <v>192</v>
      </c>
    </row>
    <row r="813" s="15" customFormat="1">
      <c r="A813" s="15"/>
      <c r="B813" s="255"/>
      <c r="C813" s="256"/>
      <c r="D813" s="235" t="s">
        <v>204</v>
      </c>
      <c r="E813" s="257" t="s">
        <v>19</v>
      </c>
      <c r="F813" s="258" t="s">
        <v>210</v>
      </c>
      <c r="G813" s="256"/>
      <c r="H813" s="259">
        <v>38.115000000000002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5" t="s">
        <v>204</v>
      </c>
      <c r="AU813" s="265" t="s">
        <v>84</v>
      </c>
      <c r="AV813" s="15" t="s">
        <v>200</v>
      </c>
      <c r="AW813" s="15" t="s">
        <v>33</v>
      </c>
      <c r="AX813" s="15" t="s">
        <v>78</v>
      </c>
      <c r="AY813" s="265" t="s">
        <v>192</v>
      </c>
    </row>
    <row r="814" s="2" customFormat="1" ht="16.5" customHeight="1">
      <c r="A814" s="41"/>
      <c r="B814" s="42"/>
      <c r="C814" s="266" t="s">
        <v>706</v>
      </c>
      <c r="D814" s="266" t="s">
        <v>211</v>
      </c>
      <c r="E814" s="267" t="s">
        <v>707</v>
      </c>
      <c r="F814" s="268" t="s">
        <v>708</v>
      </c>
      <c r="G814" s="269" t="s">
        <v>214</v>
      </c>
      <c r="H814" s="270">
        <v>38.877000000000002</v>
      </c>
      <c r="I814" s="271"/>
      <c r="J814" s="272">
        <f>ROUND(I814*H814,2)</f>
        <v>0</v>
      </c>
      <c r="K814" s="268" t="s">
        <v>199</v>
      </c>
      <c r="L814" s="273"/>
      <c r="M814" s="274" t="s">
        <v>19</v>
      </c>
      <c r="N814" s="275" t="s">
        <v>43</v>
      </c>
      <c r="O814" s="87"/>
      <c r="P814" s="224">
        <f>O814*H814</f>
        <v>0</v>
      </c>
      <c r="Q814" s="224">
        <v>0.00029999999999999997</v>
      </c>
      <c r="R814" s="224">
        <f>Q814*H814</f>
        <v>0.011663099999999999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423</v>
      </c>
      <c r="AT814" s="226" t="s">
        <v>211</v>
      </c>
      <c r="AU814" s="226" t="s">
        <v>84</v>
      </c>
      <c r="AY814" s="20" t="s">
        <v>192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84</v>
      </c>
      <c r="BK814" s="227">
        <f>ROUND(I814*H814,2)</f>
        <v>0</v>
      </c>
      <c r="BL814" s="20" t="s">
        <v>321</v>
      </c>
      <c r="BM814" s="226" t="s">
        <v>709</v>
      </c>
    </row>
    <row r="815" s="13" customFormat="1">
      <c r="A815" s="13"/>
      <c r="B815" s="233"/>
      <c r="C815" s="234"/>
      <c r="D815" s="235" t="s">
        <v>204</v>
      </c>
      <c r="E815" s="236" t="s">
        <v>19</v>
      </c>
      <c r="F815" s="237" t="s">
        <v>205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204</v>
      </c>
      <c r="AU815" s="243" t="s">
        <v>84</v>
      </c>
      <c r="AV815" s="13" t="s">
        <v>78</v>
      </c>
      <c r="AW815" s="13" t="s">
        <v>33</v>
      </c>
      <c r="AX815" s="13" t="s">
        <v>71</v>
      </c>
      <c r="AY815" s="243" t="s">
        <v>192</v>
      </c>
    </row>
    <row r="816" s="13" customFormat="1">
      <c r="A816" s="13"/>
      <c r="B816" s="233"/>
      <c r="C816" s="234"/>
      <c r="D816" s="235" t="s">
        <v>204</v>
      </c>
      <c r="E816" s="236" t="s">
        <v>19</v>
      </c>
      <c r="F816" s="237" t="s">
        <v>280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204</v>
      </c>
      <c r="AU816" s="243" t="s">
        <v>84</v>
      </c>
      <c r="AV816" s="13" t="s">
        <v>78</v>
      </c>
      <c r="AW816" s="13" t="s">
        <v>33</v>
      </c>
      <c r="AX816" s="13" t="s">
        <v>71</v>
      </c>
      <c r="AY816" s="243" t="s">
        <v>192</v>
      </c>
    </row>
    <row r="817" s="14" customFormat="1">
      <c r="A817" s="14"/>
      <c r="B817" s="244"/>
      <c r="C817" s="245"/>
      <c r="D817" s="235" t="s">
        <v>204</v>
      </c>
      <c r="E817" s="246" t="s">
        <v>19</v>
      </c>
      <c r="F817" s="247" t="s">
        <v>702</v>
      </c>
      <c r="G817" s="245"/>
      <c r="H817" s="248">
        <v>5.9649999999999999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204</v>
      </c>
      <c r="AU817" s="254" t="s">
        <v>84</v>
      </c>
      <c r="AV817" s="14" t="s">
        <v>84</v>
      </c>
      <c r="AW817" s="14" t="s">
        <v>33</v>
      </c>
      <c r="AX817" s="14" t="s">
        <v>71</v>
      </c>
      <c r="AY817" s="254" t="s">
        <v>192</v>
      </c>
    </row>
    <row r="818" s="14" customFormat="1">
      <c r="A818" s="14"/>
      <c r="B818" s="244"/>
      <c r="C818" s="245"/>
      <c r="D818" s="235" t="s">
        <v>204</v>
      </c>
      <c r="E818" s="246" t="s">
        <v>19</v>
      </c>
      <c r="F818" s="247" t="s">
        <v>1383</v>
      </c>
      <c r="G818" s="245"/>
      <c r="H818" s="248">
        <v>-2.7999999999999998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204</v>
      </c>
      <c r="AU818" s="254" t="s">
        <v>84</v>
      </c>
      <c r="AV818" s="14" t="s">
        <v>84</v>
      </c>
      <c r="AW818" s="14" t="s">
        <v>33</v>
      </c>
      <c r="AX818" s="14" t="s">
        <v>71</v>
      </c>
      <c r="AY818" s="254" t="s">
        <v>192</v>
      </c>
    </row>
    <row r="819" s="14" customFormat="1">
      <c r="A819" s="14"/>
      <c r="B819" s="244"/>
      <c r="C819" s="245"/>
      <c r="D819" s="235" t="s">
        <v>204</v>
      </c>
      <c r="E819" s="246" t="s">
        <v>19</v>
      </c>
      <c r="F819" s="247" t="s">
        <v>1384</v>
      </c>
      <c r="G819" s="245"/>
      <c r="H819" s="248">
        <v>6.0599999999999996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204</v>
      </c>
      <c r="AU819" s="254" t="s">
        <v>84</v>
      </c>
      <c r="AV819" s="14" t="s">
        <v>84</v>
      </c>
      <c r="AW819" s="14" t="s">
        <v>33</v>
      </c>
      <c r="AX819" s="14" t="s">
        <v>71</v>
      </c>
      <c r="AY819" s="254" t="s">
        <v>192</v>
      </c>
    </row>
    <row r="820" s="14" customFormat="1">
      <c r="A820" s="14"/>
      <c r="B820" s="244"/>
      <c r="C820" s="245"/>
      <c r="D820" s="235" t="s">
        <v>204</v>
      </c>
      <c r="E820" s="246" t="s">
        <v>19</v>
      </c>
      <c r="F820" s="247" t="s">
        <v>1385</v>
      </c>
      <c r="G820" s="245"/>
      <c r="H820" s="248">
        <v>-2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204</v>
      </c>
      <c r="AU820" s="254" t="s">
        <v>84</v>
      </c>
      <c r="AV820" s="14" t="s">
        <v>84</v>
      </c>
      <c r="AW820" s="14" t="s">
        <v>33</v>
      </c>
      <c r="AX820" s="14" t="s">
        <v>71</v>
      </c>
      <c r="AY820" s="254" t="s">
        <v>192</v>
      </c>
    </row>
    <row r="821" s="13" customFormat="1">
      <c r="A821" s="13"/>
      <c r="B821" s="233"/>
      <c r="C821" s="234"/>
      <c r="D821" s="235" t="s">
        <v>204</v>
      </c>
      <c r="E821" s="236" t="s">
        <v>19</v>
      </c>
      <c r="F821" s="237" t="s">
        <v>282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204</v>
      </c>
      <c r="AU821" s="243" t="s">
        <v>84</v>
      </c>
      <c r="AV821" s="13" t="s">
        <v>78</v>
      </c>
      <c r="AW821" s="13" t="s">
        <v>33</v>
      </c>
      <c r="AX821" s="13" t="s">
        <v>71</v>
      </c>
      <c r="AY821" s="243" t="s">
        <v>192</v>
      </c>
    </row>
    <row r="822" s="14" customFormat="1">
      <c r="A822" s="14"/>
      <c r="B822" s="244"/>
      <c r="C822" s="245"/>
      <c r="D822" s="235" t="s">
        <v>204</v>
      </c>
      <c r="E822" s="246" t="s">
        <v>19</v>
      </c>
      <c r="F822" s="247" t="s">
        <v>704</v>
      </c>
      <c r="G822" s="245"/>
      <c r="H822" s="248">
        <v>12.33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204</v>
      </c>
      <c r="AU822" s="254" t="s">
        <v>84</v>
      </c>
      <c r="AV822" s="14" t="s">
        <v>84</v>
      </c>
      <c r="AW822" s="14" t="s">
        <v>33</v>
      </c>
      <c r="AX822" s="14" t="s">
        <v>71</v>
      </c>
      <c r="AY822" s="254" t="s">
        <v>192</v>
      </c>
    </row>
    <row r="823" s="14" customFormat="1">
      <c r="A823" s="14"/>
      <c r="B823" s="244"/>
      <c r="C823" s="245"/>
      <c r="D823" s="235" t="s">
        <v>204</v>
      </c>
      <c r="E823" s="246" t="s">
        <v>19</v>
      </c>
      <c r="F823" s="247" t="s">
        <v>1386</v>
      </c>
      <c r="G823" s="245"/>
      <c r="H823" s="248">
        <v>-1.6000000000000001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204</v>
      </c>
      <c r="AU823" s="254" t="s">
        <v>84</v>
      </c>
      <c r="AV823" s="14" t="s">
        <v>84</v>
      </c>
      <c r="AW823" s="14" t="s">
        <v>33</v>
      </c>
      <c r="AX823" s="14" t="s">
        <v>71</v>
      </c>
      <c r="AY823" s="254" t="s">
        <v>192</v>
      </c>
    </row>
    <row r="824" s="13" customFormat="1">
      <c r="A824" s="13"/>
      <c r="B824" s="233"/>
      <c r="C824" s="234"/>
      <c r="D824" s="235" t="s">
        <v>204</v>
      </c>
      <c r="E824" s="236" t="s">
        <v>19</v>
      </c>
      <c r="F824" s="237" t="s">
        <v>1365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204</v>
      </c>
      <c r="AU824" s="243" t="s">
        <v>84</v>
      </c>
      <c r="AV824" s="13" t="s">
        <v>78</v>
      </c>
      <c r="AW824" s="13" t="s">
        <v>33</v>
      </c>
      <c r="AX824" s="13" t="s">
        <v>71</v>
      </c>
      <c r="AY824" s="243" t="s">
        <v>192</v>
      </c>
    </row>
    <row r="825" s="14" customFormat="1">
      <c r="A825" s="14"/>
      <c r="B825" s="244"/>
      <c r="C825" s="245"/>
      <c r="D825" s="235" t="s">
        <v>204</v>
      </c>
      <c r="E825" s="246" t="s">
        <v>19</v>
      </c>
      <c r="F825" s="247" t="s">
        <v>1387</v>
      </c>
      <c r="G825" s="245"/>
      <c r="H825" s="248">
        <v>16.34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204</v>
      </c>
      <c r="AU825" s="254" t="s">
        <v>84</v>
      </c>
      <c r="AV825" s="14" t="s">
        <v>84</v>
      </c>
      <c r="AW825" s="14" t="s">
        <v>33</v>
      </c>
      <c r="AX825" s="14" t="s">
        <v>71</v>
      </c>
      <c r="AY825" s="254" t="s">
        <v>192</v>
      </c>
    </row>
    <row r="826" s="14" customFormat="1">
      <c r="A826" s="14"/>
      <c r="B826" s="244"/>
      <c r="C826" s="245"/>
      <c r="D826" s="235" t="s">
        <v>204</v>
      </c>
      <c r="E826" s="246" t="s">
        <v>19</v>
      </c>
      <c r="F826" s="247" t="s">
        <v>1386</v>
      </c>
      <c r="G826" s="245"/>
      <c r="H826" s="248">
        <v>-1.6000000000000001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204</v>
      </c>
      <c r="AU826" s="254" t="s">
        <v>84</v>
      </c>
      <c r="AV826" s="14" t="s">
        <v>84</v>
      </c>
      <c r="AW826" s="14" t="s">
        <v>33</v>
      </c>
      <c r="AX826" s="14" t="s">
        <v>71</v>
      </c>
      <c r="AY826" s="254" t="s">
        <v>192</v>
      </c>
    </row>
    <row r="827" s="13" customFormat="1">
      <c r="A827" s="13"/>
      <c r="B827" s="233"/>
      <c r="C827" s="234"/>
      <c r="D827" s="235" t="s">
        <v>204</v>
      </c>
      <c r="E827" s="236" t="s">
        <v>19</v>
      </c>
      <c r="F827" s="237" t="s">
        <v>1367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204</v>
      </c>
      <c r="AU827" s="243" t="s">
        <v>84</v>
      </c>
      <c r="AV827" s="13" t="s">
        <v>78</v>
      </c>
      <c r="AW827" s="13" t="s">
        <v>33</v>
      </c>
      <c r="AX827" s="13" t="s">
        <v>71</v>
      </c>
      <c r="AY827" s="243" t="s">
        <v>192</v>
      </c>
    </row>
    <row r="828" s="14" customFormat="1">
      <c r="A828" s="14"/>
      <c r="B828" s="244"/>
      <c r="C828" s="245"/>
      <c r="D828" s="235" t="s">
        <v>204</v>
      </c>
      <c r="E828" s="246" t="s">
        <v>19</v>
      </c>
      <c r="F828" s="247" t="s">
        <v>1388</v>
      </c>
      <c r="G828" s="245"/>
      <c r="H828" s="248">
        <v>6.0199999999999996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204</v>
      </c>
      <c r="AU828" s="254" t="s">
        <v>84</v>
      </c>
      <c r="AV828" s="14" t="s">
        <v>84</v>
      </c>
      <c r="AW828" s="14" t="s">
        <v>33</v>
      </c>
      <c r="AX828" s="14" t="s">
        <v>71</v>
      </c>
      <c r="AY828" s="254" t="s">
        <v>192</v>
      </c>
    </row>
    <row r="829" s="14" customFormat="1">
      <c r="A829" s="14"/>
      <c r="B829" s="244"/>
      <c r="C829" s="245"/>
      <c r="D829" s="235" t="s">
        <v>204</v>
      </c>
      <c r="E829" s="246" t="s">
        <v>19</v>
      </c>
      <c r="F829" s="247" t="s">
        <v>1389</v>
      </c>
      <c r="G829" s="245"/>
      <c r="H829" s="248">
        <v>-0.59999999999999998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204</v>
      </c>
      <c r="AU829" s="254" t="s">
        <v>84</v>
      </c>
      <c r="AV829" s="14" t="s">
        <v>84</v>
      </c>
      <c r="AW829" s="14" t="s">
        <v>33</v>
      </c>
      <c r="AX829" s="14" t="s">
        <v>71</v>
      </c>
      <c r="AY829" s="254" t="s">
        <v>192</v>
      </c>
    </row>
    <row r="830" s="15" customFormat="1">
      <c r="A830" s="15"/>
      <c r="B830" s="255"/>
      <c r="C830" s="256"/>
      <c r="D830" s="235" t="s">
        <v>204</v>
      </c>
      <c r="E830" s="257" t="s">
        <v>19</v>
      </c>
      <c r="F830" s="258" t="s">
        <v>210</v>
      </c>
      <c r="G830" s="256"/>
      <c r="H830" s="259">
        <v>38.115000000000002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204</v>
      </c>
      <c r="AU830" s="265" t="s">
        <v>84</v>
      </c>
      <c r="AV830" s="15" t="s">
        <v>200</v>
      </c>
      <c r="AW830" s="15" t="s">
        <v>33</v>
      </c>
      <c r="AX830" s="15" t="s">
        <v>78</v>
      </c>
      <c r="AY830" s="265" t="s">
        <v>192</v>
      </c>
    </row>
    <row r="831" s="14" customFormat="1">
      <c r="A831" s="14"/>
      <c r="B831" s="244"/>
      <c r="C831" s="245"/>
      <c r="D831" s="235" t="s">
        <v>204</v>
      </c>
      <c r="E831" s="245"/>
      <c r="F831" s="247" t="s">
        <v>1390</v>
      </c>
      <c r="G831" s="245"/>
      <c r="H831" s="248">
        <v>38.877000000000002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204</v>
      </c>
      <c r="AU831" s="254" t="s">
        <v>84</v>
      </c>
      <c r="AV831" s="14" t="s">
        <v>84</v>
      </c>
      <c r="AW831" s="14" t="s">
        <v>4</v>
      </c>
      <c r="AX831" s="14" t="s">
        <v>78</v>
      </c>
      <c r="AY831" s="254" t="s">
        <v>192</v>
      </c>
    </row>
    <row r="832" s="2" customFormat="1" ht="16.5" customHeight="1">
      <c r="A832" s="41"/>
      <c r="B832" s="42"/>
      <c r="C832" s="215" t="s">
        <v>711</v>
      </c>
      <c r="D832" s="215" t="s">
        <v>195</v>
      </c>
      <c r="E832" s="216" t="s">
        <v>712</v>
      </c>
      <c r="F832" s="217" t="s">
        <v>713</v>
      </c>
      <c r="G832" s="218" t="s">
        <v>239</v>
      </c>
      <c r="H832" s="219">
        <v>36.003999999999998</v>
      </c>
      <c r="I832" s="220"/>
      <c r="J832" s="221">
        <f>ROUND(I832*H832,2)</f>
        <v>0</v>
      </c>
      <c r="K832" s="217" t="s">
        <v>199</v>
      </c>
      <c r="L832" s="47"/>
      <c r="M832" s="222" t="s">
        <v>19</v>
      </c>
      <c r="N832" s="223" t="s">
        <v>43</v>
      </c>
      <c r="O832" s="87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321</v>
      </c>
      <c r="AT832" s="226" t="s">
        <v>195</v>
      </c>
      <c r="AU832" s="226" t="s">
        <v>84</v>
      </c>
      <c r="AY832" s="20" t="s">
        <v>192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84</v>
      </c>
      <c r="BK832" s="227">
        <f>ROUND(I832*H832,2)</f>
        <v>0</v>
      </c>
      <c r="BL832" s="20" t="s">
        <v>321</v>
      </c>
      <c r="BM832" s="226" t="s">
        <v>714</v>
      </c>
    </row>
    <row r="833" s="2" customFormat="1">
      <c r="A833" s="41"/>
      <c r="B833" s="42"/>
      <c r="C833" s="43"/>
      <c r="D833" s="228" t="s">
        <v>202</v>
      </c>
      <c r="E833" s="43"/>
      <c r="F833" s="229" t="s">
        <v>715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202</v>
      </c>
      <c r="AU833" s="20" t="s">
        <v>84</v>
      </c>
    </row>
    <row r="834" s="13" customFormat="1">
      <c r="A834" s="13"/>
      <c r="B834" s="233"/>
      <c r="C834" s="234"/>
      <c r="D834" s="235" t="s">
        <v>204</v>
      </c>
      <c r="E834" s="236" t="s">
        <v>19</v>
      </c>
      <c r="F834" s="237" t="s">
        <v>205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204</v>
      </c>
      <c r="AU834" s="243" t="s">
        <v>84</v>
      </c>
      <c r="AV834" s="13" t="s">
        <v>78</v>
      </c>
      <c r="AW834" s="13" t="s">
        <v>33</v>
      </c>
      <c r="AX834" s="13" t="s">
        <v>71</v>
      </c>
      <c r="AY834" s="243" t="s">
        <v>192</v>
      </c>
    </row>
    <row r="835" s="13" customFormat="1">
      <c r="A835" s="13"/>
      <c r="B835" s="233"/>
      <c r="C835" s="234"/>
      <c r="D835" s="235" t="s">
        <v>204</v>
      </c>
      <c r="E835" s="236" t="s">
        <v>19</v>
      </c>
      <c r="F835" s="237" t="s">
        <v>280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204</v>
      </c>
      <c r="AU835" s="243" t="s">
        <v>84</v>
      </c>
      <c r="AV835" s="13" t="s">
        <v>78</v>
      </c>
      <c r="AW835" s="13" t="s">
        <v>33</v>
      </c>
      <c r="AX835" s="13" t="s">
        <v>71</v>
      </c>
      <c r="AY835" s="243" t="s">
        <v>192</v>
      </c>
    </row>
    <row r="836" s="14" customFormat="1">
      <c r="A836" s="14"/>
      <c r="B836" s="244"/>
      <c r="C836" s="245"/>
      <c r="D836" s="235" t="s">
        <v>204</v>
      </c>
      <c r="E836" s="246" t="s">
        <v>19</v>
      </c>
      <c r="F836" s="247" t="s">
        <v>281</v>
      </c>
      <c r="G836" s="245"/>
      <c r="H836" s="248">
        <v>2.6699999999999999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204</v>
      </c>
      <c r="AU836" s="254" t="s">
        <v>84</v>
      </c>
      <c r="AV836" s="14" t="s">
        <v>84</v>
      </c>
      <c r="AW836" s="14" t="s">
        <v>33</v>
      </c>
      <c r="AX836" s="14" t="s">
        <v>71</v>
      </c>
      <c r="AY836" s="254" t="s">
        <v>192</v>
      </c>
    </row>
    <row r="837" s="14" customFormat="1">
      <c r="A837" s="14"/>
      <c r="B837" s="244"/>
      <c r="C837" s="245"/>
      <c r="D837" s="235" t="s">
        <v>204</v>
      </c>
      <c r="E837" s="246" t="s">
        <v>19</v>
      </c>
      <c r="F837" s="247" t="s">
        <v>1364</v>
      </c>
      <c r="G837" s="245"/>
      <c r="H837" s="248">
        <v>2.2610000000000001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204</v>
      </c>
      <c r="AU837" s="254" t="s">
        <v>84</v>
      </c>
      <c r="AV837" s="14" t="s">
        <v>84</v>
      </c>
      <c r="AW837" s="14" t="s">
        <v>33</v>
      </c>
      <c r="AX837" s="14" t="s">
        <v>71</v>
      </c>
      <c r="AY837" s="254" t="s">
        <v>192</v>
      </c>
    </row>
    <row r="838" s="13" customFormat="1">
      <c r="A838" s="13"/>
      <c r="B838" s="233"/>
      <c r="C838" s="234"/>
      <c r="D838" s="235" t="s">
        <v>204</v>
      </c>
      <c r="E838" s="236" t="s">
        <v>19</v>
      </c>
      <c r="F838" s="237" t="s">
        <v>282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204</v>
      </c>
      <c r="AU838" s="243" t="s">
        <v>84</v>
      </c>
      <c r="AV838" s="13" t="s">
        <v>78</v>
      </c>
      <c r="AW838" s="13" t="s">
        <v>33</v>
      </c>
      <c r="AX838" s="13" t="s">
        <v>71</v>
      </c>
      <c r="AY838" s="243" t="s">
        <v>192</v>
      </c>
    </row>
    <row r="839" s="14" customFormat="1">
      <c r="A839" s="14"/>
      <c r="B839" s="244"/>
      <c r="C839" s="245"/>
      <c r="D839" s="235" t="s">
        <v>204</v>
      </c>
      <c r="E839" s="246" t="s">
        <v>19</v>
      </c>
      <c r="F839" s="247" t="s">
        <v>283</v>
      </c>
      <c r="G839" s="245"/>
      <c r="H839" s="248">
        <v>13.079000000000001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204</v>
      </c>
      <c r="AU839" s="254" t="s">
        <v>84</v>
      </c>
      <c r="AV839" s="14" t="s">
        <v>84</v>
      </c>
      <c r="AW839" s="14" t="s">
        <v>33</v>
      </c>
      <c r="AX839" s="14" t="s">
        <v>71</v>
      </c>
      <c r="AY839" s="254" t="s">
        <v>192</v>
      </c>
    </row>
    <row r="840" s="14" customFormat="1">
      <c r="A840" s="14"/>
      <c r="B840" s="244"/>
      <c r="C840" s="245"/>
      <c r="D840" s="235" t="s">
        <v>204</v>
      </c>
      <c r="E840" s="246" t="s">
        <v>19</v>
      </c>
      <c r="F840" s="247" t="s">
        <v>665</v>
      </c>
      <c r="G840" s="245"/>
      <c r="H840" s="248">
        <v>-0.54900000000000004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204</v>
      </c>
      <c r="AU840" s="254" t="s">
        <v>84</v>
      </c>
      <c r="AV840" s="14" t="s">
        <v>84</v>
      </c>
      <c r="AW840" s="14" t="s">
        <v>33</v>
      </c>
      <c r="AX840" s="14" t="s">
        <v>71</v>
      </c>
      <c r="AY840" s="254" t="s">
        <v>192</v>
      </c>
    </row>
    <row r="841" s="13" customFormat="1">
      <c r="A841" s="13"/>
      <c r="B841" s="233"/>
      <c r="C841" s="234"/>
      <c r="D841" s="235" t="s">
        <v>204</v>
      </c>
      <c r="E841" s="236" t="s">
        <v>19</v>
      </c>
      <c r="F841" s="237" t="s">
        <v>1365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204</v>
      </c>
      <c r="AU841" s="243" t="s">
        <v>84</v>
      </c>
      <c r="AV841" s="13" t="s">
        <v>78</v>
      </c>
      <c r="AW841" s="13" t="s">
        <v>33</v>
      </c>
      <c r="AX841" s="13" t="s">
        <v>71</v>
      </c>
      <c r="AY841" s="243" t="s">
        <v>192</v>
      </c>
    </row>
    <row r="842" s="14" customFormat="1">
      <c r="A842" s="14"/>
      <c r="B842" s="244"/>
      <c r="C842" s="245"/>
      <c r="D842" s="235" t="s">
        <v>204</v>
      </c>
      <c r="E842" s="246" t="s">
        <v>19</v>
      </c>
      <c r="F842" s="247" t="s">
        <v>1366</v>
      </c>
      <c r="G842" s="245"/>
      <c r="H842" s="248">
        <v>16.309000000000001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204</v>
      </c>
      <c r="AU842" s="254" t="s">
        <v>84</v>
      </c>
      <c r="AV842" s="14" t="s">
        <v>84</v>
      </c>
      <c r="AW842" s="14" t="s">
        <v>33</v>
      </c>
      <c r="AX842" s="14" t="s">
        <v>71</v>
      </c>
      <c r="AY842" s="254" t="s">
        <v>192</v>
      </c>
    </row>
    <row r="843" s="13" customFormat="1">
      <c r="A843" s="13"/>
      <c r="B843" s="233"/>
      <c r="C843" s="234"/>
      <c r="D843" s="235" t="s">
        <v>204</v>
      </c>
      <c r="E843" s="236" t="s">
        <v>19</v>
      </c>
      <c r="F843" s="237" t="s">
        <v>1367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204</v>
      </c>
      <c r="AU843" s="243" t="s">
        <v>84</v>
      </c>
      <c r="AV843" s="13" t="s">
        <v>78</v>
      </c>
      <c r="AW843" s="13" t="s">
        <v>33</v>
      </c>
      <c r="AX843" s="13" t="s">
        <v>71</v>
      </c>
      <c r="AY843" s="243" t="s">
        <v>192</v>
      </c>
    </row>
    <row r="844" s="14" customFormat="1">
      <c r="A844" s="14"/>
      <c r="B844" s="244"/>
      <c r="C844" s="245"/>
      <c r="D844" s="235" t="s">
        <v>204</v>
      </c>
      <c r="E844" s="246" t="s">
        <v>19</v>
      </c>
      <c r="F844" s="247" t="s">
        <v>1368</v>
      </c>
      <c r="G844" s="245"/>
      <c r="H844" s="248">
        <v>2.234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204</v>
      </c>
      <c r="AU844" s="254" t="s">
        <v>84</v>
      </c>
      <c r="AV844" s="14" t="s">
        <v>84</v>
      </c>
      <c r="AW844" s="14" t="s">
        <v>33</v>
      </c>
      <c r="AX844" s="14" t="s">
        <v>71</v>
      </c>
      <c r="AY844" s="254" t="s">
        <v>192</v>
      </c>
    </row>
    <row r="845" s="15" customFormat="1">
      <c r="A845" s="15"/>
      <c r="B845" s="255"/>
      <c r="C845" s="256"/>
      <c r="D845" s="235" t="s">
        <v>204</v>
      </c>
      <c r="E845" s="257" t="s">
        <v>19</v>
      </c>
      <c r="F845" s="258" t="s">
        <v>210</v>
      </c>
      <c r="G845" s="256"/>
      <c r="H845" s="259">
        <v>36.004000000000005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5" t="s">
        <v>204</v>
      </c>
      <c r="AU845" s="265" t="s">
        <v>84</v>
      </c>
      <c r="AV845" s="15" t="s">
        <v>200</v>
      </c>
      <c r="AW845" s="15" t="s">
        <v>33</v>
      </c>
      <c r="AX845" s="15" t="s">
        <v>78</v>
      </c>
      <c r="AY845" s="265" t="s">
        <v>192</v>
      </c>
    </row>
    <row r="846" s="2" customFormat="1" ht="16.5" customHeight="1">
      <c r="A846" s="41"/>
      <c r="B846" s="42"/>
      <c r="C846" s="215" t="s">
        <v>716</v>
      </c>
      <c r="D846" s="215" t="s">
        <v>195</v>
      </c>
      <c r="E846" s="216" t="s">
        <v>717</v>
      </c>
      <c r="F846" s="217" t="s">
        <v>718</v>
      </c>
      <c r="G846" s="218" t="s">
        <v>239</v>
      </c>
      <c r="H846" s="219">
        <v>36.003999999999998</v>
      </c>
      <c r="I846" s="220"/>
      <c r="J846" s="221">
        <f>ROUND(I846*H846,2)</f>
        <v>0</v>
      </c>
      <c r="K846" s="217" t="s">
        <v>199</v>
      </c>
      <c r="L846" s="47"/>
      <c r="M846" s="222" t="s">
        <v>19</v>
      </c>
      <c r="N846" s="223" t="s">
        <v>43</v>
      </c>
      <c r="O846" s="87"/>
      <c r="P846" s="224">
        <f>O846*H846</f>
        <v>0</v>
      </c>
      <c r="Q846" s="224">
        <v>3.0000000000000001E-05</v>
      </c>
      <c r="R846" s="224">
        <f>Q846*H846</f>
        <v>0.00108012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321</v>
      </c>
      <c r="AT846" s="226" t="s">
        <v>195</v>
      </c>
      <c r="AU846" s="226" t="s">
        <v>84</v>
      </c>
      <c r="AY846" s="20" t="s">
        <v>192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84</v>
      </c>
      <c r="BK846" s="227">
        <f>ROUND(I846*H846,2)</f>
        <v>0</v>
      </c>
      <c r="BL846" s="20" t="s">
        <v>321</v>
      </c>
      <c r="BM846" s="226" t="s">
        <v>719</v>
      </c>
    </row>
    <row r="847" s="2" customFormat="1">
      <c r="A847" s="41"/>
      <c r="B847" s="42"/>
      <c r="C847" s="43"/>
      <c r="D847" s="228" t="s">
        <v>202</v>
      </c>
      <c r="E847" s="43"/>
      <c r="F847" s="229" t="s">
        <v>720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202</v>
      </c>
      <c r="AU847" s="20" t="s">
        <v>84</v>
      </c>
    </row>
    <row r="848" s="13" customFormat="1">
      <c r="A848" s="13"/>
      <c r="B848" s="233"/>
      <c r="C848" s="234"/>
      <c r="D848" s="235" t="s">
        <v>204</v>
      </c>
      <c r="E848" s="236" t="s">
        <v>19</v>
      </c>
      <c r="F848" s="237" t="s">
        <v>205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204</v>
      </c>
      <c r="AU848" s="243" t="s">
        <v>84</v>
      </c>
      <c r="AV848" s="13" t="s">
        <v>78</v>
      </c>
      <c r="AW848" s="13" t="s">
        <v>33</v>
      </c>
      <c r="AX848" s="13" t="s">
        <v>71</v>
      </c>
      <c r="AY848" s="243" t="s">
        <v>192</v>
      </c>
    </row>
    <row r="849" s="13" customFormat="1">
      <c r="A849" s="13"/>
      <c r="B849" s="233"/>
      <c r="C849" s="234"/>
      <c r="D849" s="235" t="s">
        <v>204</v>
      </c>
      <c r="E849" s="236" t="s">
        <v>19</v>
      </c>
      <c r="F849" s="237" t="s">
        <v>280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204</v>
      </c>
      <c r="AU849" s="243" t="s">
        <v>84</v>
      </c>
      <c r="AV849" s="13" t="s">
        <v>78</v>
      </c>
      <c r="AW849" s="13" t="s">
        <v>33</v>
      </c>
      <c r="AX849" s="13" t="s">
        <v>71</v>
      </c>
      <c r="AY849" s="243" t="s">
        <v>192</v>
      </c>
    </row>
    <row r="850" s="14" customFormat="1">
      <c r="A850" s="14"/>
      <c r="B850" s="244"/>
      <c r="C850" s="245"/>
      <c r="D850" s="235" t="s">
        <v>204</v>
      </c>
      <c r="E850" s="246" t="s">
        <v>19</v>
      </c>
      <c r="F850" s="247" t="s">
        <v>281</v>
      </c>
      <c r="G850" s="245"/>
      <c r="H850" s="248">
        <v>2.6699999999999999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204</v>
      </c>
      <c r="AU850" s="254" t="s">
        <v>84</v>
      </c>
      <c r="AV850" s="14" t="s">
        <v>84</v>
      </c>
      <c r="AW850" s="14" t="s">
        <v>33</v>
      </c>
      <c r="AX850" s="14" t="s">
        <v>71</v>
      </c>
      <c r="AY850" s="254" t="s">
        <v>192</v>
      </c>
    </row>
    <row r="851" s="14" customFormat="1">
      <c r="A851" s="14"/>
      <c r="B851" s="244"/>
      <c r="C851" s="245"/>
      <c r="D851" s="235" t="s">
        <v>204</v>
      </c>
      <c r="E851" s="246" t="s">
        <v>19</v>
      </c>
      <c r="F851" s="247" t="s">
        <v>1364</v>
      </c>
      <c r="G851" s="245"/>
      <c r="H851" s="248">
        <v>2.2610000000000001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204</v>
      </c>
      <c r="AU851" s="254" t="s">
        <v>84</v>
      </c>
      <c r="AV851" s="14" t="s">
        <v>84</v>
      </c>
      <c r="AW851" s="14" t="s">
        <v>33</v>
      </c>
      <c r="AX851" s="14" t="s">
        <v>71</v>
      </c>
      <c r="AY851" s="254" t="s">
        <v>192</v>
      </c>
    </row>
    <row r="852" s="13" customFormat="1">
      <c r="A852" s="13"/>
      <c r="B852" s="233"/>
      <c r="C852" s="234"/>
      <c r="D852" s="235" t="s">
        <v>204</v>
      </c>
      <c r="E852" s="236" t="s">
        <v>19</v>
      </c>
      <c r="F852" s="237" t="s">
        <v>282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204</v>
      </c>
      <c r="AU852" s="243" t="s">
        <v>84</v>
      </c>
      <c r="AV852" s="13" t="s">
        <v>78</v>
      </c>
      <c r="AW852" s="13" t="s">
        <v>33</v>
      </c>
      <c r="AX852" s="13" t="s">
        <v>71</v>
      </c>
      <c r="AY852" s="243" t="s">
        <v>192</v>
      </c>
    </row>
    <row r="853" s="14" customFormat="1">
      <c r="A853" s="14"/>
      <c r="B853" s="244"/>
      <c r="C853" s="245"/>
      <c r="D853" s="235" t="s">
        <v>204</v>
      </c>
      <c r="E853" s="246" t="s">
        <v>19</v>
      </c>
      <c r="F853" s="247" t="s">
        <v>283</v>
      </c>
      <c r="G853" s="245"/>
      <c r="H853" s="248">
        <v>13.079000000000001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204</v>
      </c>
      <c r="AU853" s="254" t="s">
        <v>84</v>
      </c>
      <c r="AV853" s="14" t="s">
        <v>84</v>
      </c>
      <c r="AW853" s="14" t="s">
        <v>33</v>
      </c>
      <c r="AX853" s="14" t="s">
        <v>71</v>
      </c>
      <c r="AY853" s="254" t="s">
        <v>192</v>
      </c>
    </row>
    <row r="854" s="14" customFormat="1">
      <c r="A854" s="14"/>
      <c r="B854" s="244"/>
      <c r="C854" s="245"/>
      <c r="D854" s="235" t="s">
        <v>204</v>
      </c>
      <c r="E854" s="246" t="s">
        <v>19</v>
      </c>
      <c r="F854" s="247" t="s">
        <v>665</v>
      </c>
      <c r="G854" s="245"/>
      <c r="H854" s="248">
        <v>-0.54900000000000004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204</v>
      </c>
      <c r="AU854" s="254" t="s">
        <v>84</v>
      </c>
      <c r="AV854" s="14" t="s">
        <v>84</v>
      </c>
      <c r="AW854" s="14" t="s">
        <v>33</v>
      </c>
      <c r="AX854" s="14" t="s">
        <v>71</v>
      </c>
      <c r="AY854" s="254" t="s">
        <v>192</v>
      </c>
    </row>
    <row r="855" s="13" customFormat="1">
      <c r="A855" s="13"/>
      <c r="B855" s="233"/>
      <c r="C855" s="234"/>
      <c r="D855" s="235" t="s">
        <v>204</v>
      </c>
      <c r="E855" s="236" t="s">
        <v>19</v>
      </c>
      <c r="F855" s="237" t="s">
        <v>1365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204</v>
      </c>
      <c r="AU855" s="243" t="s">
        <v>84</v>
      </c>
      <c r="AV855" s="13" t="s">
        <v>78</v>
      </c>
      <c r="AW855" s="13" t="s">
        <v>33</v>
      </c>
      <c r="AX855" s="13" t="s">
        <v>71</v>
      </c>
      <c r="AY855" s="243" t="s">
        <v>192</v>
      </c>
    </row>
    <row r="856" s="14" customFormat="1">
      <c r="A856" s="14"/>
      <c r="B856" s="244"/>
      <c r="C856" s="245"/>
      <c r="D856" s="235" t="s">
        <v>204</v>
      </c>
      <c r="E856" s="246" t="s">
        <v>19</v>
      </c>
      <c r="F856" s="247" t="s">
        <v>1366</v>
      </c>
      <c r="G856" s="245"/>
      <c r="H856" s="248">
        <v>16.309000000000001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204</v>
      </c>
      <c r="AU856" s="254" t="s">
        <v>84</v>
      </c>
      <c r="AV856" s="14" t="s">
        <v>84</v>
      </c>
      <c r="AW856" s="14" t="s">
        <v>33</v>
      </c>
      <c r="AX856" s="14" t="s">
        <v>71</v>
      </c>
      <c r="AY856" s="254" t="s">
        <v>192</v>
      </c>
    </row>
    <row r="857" s="13" customFormat="1">
      <c r="A857" s="13"/>
      <c r="B857" s="233"/>
      <c r="C857" s="234"/>
      <c r="D857" s="235" t="s">
        <v>204</v>
      </c>
      <c r="E857" s="236" t="s">
        <v>19</v>
      </c>
      <c r="F857" s="237" t="s">
        <v>1367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204</v>
      </c>
      <c r="AU857" s="243" t="s">
        <v>84</v>
      </c>
      <c r="AV857" s="13" t="s">
        <v>78</v>
      </c>
      <c r="AW857" s="13" t="s">
        <v>33</v>
      </c>
      <c r="AX857" s="13" t="s">
        <v>71</v>
      </c>
      <c r="AY857" s="243" t="s">
        <v>192</v>
      </c>
    </row>
    <row r="858" s="14" customFormat="1">
      <c r="A858" s="14"/>
      <c r="B858" s="244"/>
      <c r="C858" s="245"/>
      <c r="D858" s="235" t="s">
        <v>204</v>
      </c>
      <c r="E858" s="246" t="s">
        <v>19</v>
      </c>
      <c r="F858" s="247" t="s">
        <v>1368</v>
      </c>
      <c r="G858" s="245"/>
      <c r="H858" s="248">
        <v>2.234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204</v>
      </c>
      <c r="AU858" s="254" t="s">
        <v>84</v>
      </c>
      <c r="AV858" s="14" t="s">
        <v>84</v>
      </c>
      <c r="AW858" s="14" t="s">
        <v>33</v>
      </c>
      <c r="AX858" s="14" t="s">
        <v>71</v>
      </c>
      <c r="AY858" s="254" t="s">
        <v>192</v>
      </c>
    </row>
    <row r="859" s="15" customFormat="1">
      <c r="A859" s="15"/>
      <c r="B859" s="255"/>
      <c r="C859" s="256"/>
      <c r="D859" s="235" t="s">
        <v>204</v>
      </c>
      <c r="E859" s="257" t="s">
        <v>19</v>
      </c>
      <c r="F859" s="258" t="s">
        <v>210</v>
      </c>
      <c r="G859" s="256"/>
      <c r="H859" s="259">
        <v>36.004000000000005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204</v>
      </c>
      <c r="AU859" s="265" t="s">
        <v>84</v>
      </c>
      <c r="AV859" s="15" t="s">
        <v>200</v>
      </c>
      <c r="AW859" s="15" t="s">
        <v>33</v>
      </c>
      <c r="AX859" s="15" t="s">
        <v>78</v>
      </c>
      <c r="AY859" s="265" t="s">
        <v>192</v>
      </c>
    </row>
    <row r="860" s="2" customFormat="1" ht="24.15" customHeight="1">
      <c r="A860" s="41"/>
      <c r="B860" s="42"/>
      <c r="C860" s="215" t="s">
        <v>721</v>
      </c>
      <c r="D860" s="215" t="s">
        <v>195</v>
      </c>
      <c r="E860" s="216" t="s">
        <v>722</v>
      </c>
      <c r="F860" s="217" t="s">
        <v>723</v>
      </c>
      <c r="G860" s="218" t="s">
        <v>226</v>
      </c>
      <c r="H860" s="219">
        <v>0.53400000000000003</v>
      </c>
      <c r="I860" s="220"/>
      <c r="J860" s="221">
        <f>ROUND(I860*H860,2)</f>
        <v>0</v>
      </c>
      <c r="K860" s="217" t="s">
        <v>199</v>
      </c>
      <c r="L860" s="47"/>
      <c r="M860" s="222" t="s">
        <v>19</v>
      </c>
      <c r="N860" s="223" t="s">
        <v>43</v>
      </c>
      <c r="O860" s="87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321</v>
      </c>
      <c r="AT860" s="226" t="s">
        <v>195</v>
      </c>
      <c r="AU860" s="226" t="s">
        <v>84</v>
      </c>
      <c r="AY860" s="20" t="s">
        <v>192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84</v>
      </c>
      <c r="BK860" s="227">
        <f>ROUND(I860*H860,2)</f>
        <v>0</v>
      </c>
      <c r="BL860" s="20" t="s">
        <v>321</v>
      </c>
      <c r="BM860" s="226" t="s">
        <v>724</v>
      </c>
    </row>
    <row r="861" s="2" customFormat="1">
      <c r="A861" s="41"/>
      <c r="B861" s="42"/>
      <c r="C861" s="43"/>
      <c r="D861" s="228" t="s">
        <v>202</v>
      </c>
      <c r="E861" s="43"/>
      <c r="F861" s="229" t="s">
        <v>725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202</v>
      </c>
      <c r="AU861" s="20" t="s">
        <v>84</v>
      </c>
    </row>
    <row r="862" s="12" customFormat="1" ht="22.8" customHeight="1">
      <c r="A862" s="12"/>
      <c r="B862" s="199"/>
      <c r="C862" s="200"/>
      <c r="D862" s="201" t="s">
        <v>70</v>
      </c>
      <c r="E862" s="213" t="s">
        <v>726</v>
      </c>
      <c r="F862" s="213" t="s">
        <v>727</v>
      </c>
      <c r="G862" s="200"/>
      <c r="H862" s="200"/>
      <c r="I862" s="203"/>
      <c r="J862" s="214">
        <f>BK862</f>
        <v>0</v>
      </c>
      <c r="K862" s="200"/>
      <c r="L862" s="205"/>
      <c r="M862" s="206"/>
      <c r="N862" s="207"/>
      <c r="O862" s="207"/>
      <c r="P862" s="208">
        <f>SUM(P863:P974)</f>
        <v>0</v>
      </c>
      <c r="Q862" s="207"/>
      <c r="R862" s="208">
        <f>SUM(R863:R974)</f>
        <v>0.36441449999999997</v>
      </c>
      <c r="S862" s="207"/>
      <c r="T862" s="209">
        <f>SUM(T863:T974)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10" t="s">
        <v>84</v>
      </c>
      <c r="AT862" s="211" t="s">
        <v>70</v>
      </c>
      <c r="AU862" s="211" t="s">
        <v>78</v>
      </c>
      <c r="AY862" s="210" t="s">
        <v>192</v>
      </c>
      <c r="BK862" s="212">
        <f>SUM(BK863:BK974)</f>
        <v>0</v>
      </c>
    </row>
    <row r="863" s="2" customFormat="1" ht="16.5" customHeight="1">
      <c r="A863" s="41"/>
      <c r="B863" s="42"/>
      <c r="C863" s="215" t="s">
        <v>728</v>
      </c>
      <c r="D863" s="215" t="s">
        <v>195</v>
      </c>
      <c r="E863" s="216" t="s">
        <v>729</v>
      </c>
      <c r="F863" s="217" t="s">
        <v>730</v>
      </c>
      <c r="G863" s="218" t="s">
        <v>239</v>
      </c>
      <c r="H863" s="219">
        <v>16.706</v>
      </c>
      <c r="I863" s="220"/>
      <c r="J863" s="221">
        <f>ROUND(I863*H863,2)</f>
        <v>0</v>
      </c>
      <c r="K863" s="217" t="s">
        <v>199</v>
      </c>
      <c r="L863" s="47"/>
      <c r="M863" s="222" t="s">
        <v>19</v>
      </c>
      <c r="N863" s="223" t="s">
        <v>43</v>
      </c>
      <c r="O863" s="87"/>
      <c r="P863" s="224">
        <f>O863*H863</f>
        <v>0</v>
      </c>
      <c r="Q863" s="224">
        <v>0.00029999999999999997</v>
      </c>
      <c r="R863" s="224">
        <f>Q863*H863</f>
        <v>0.0050117999999999994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321</v>
      </c>
      <c r="AT863" s="226" t="s">
        <v>195</v>
      </c>
      <c r="AU863" s="226" t="s">
        <v>84</v>
      </c>
      <c r="AY863" s="20" t="s">
        <v>192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84</v>
      </c>
      <c r="BK863" s="227">
        <f>ROUND(I863*H863,2)</f>
        <v>0</v>
      </c>
      <c r="BL863" s="20" t="s">
        <v>321</v>
      </c>
      <c r="BM863" s="226" t="s">
        <v>731</v>
      </c>
    </row>
    <row r="864" s="2" customFormat="1">
      <c r="A864" s="41"/>
      <c r="B864" s="42"/>
      <c r="C864" s="43"/>
      <c r="D864" s="228" t="s">
        <v>202</v>
      </c>
      <c r="E864" s="43"/>
      <c r="F864" s="229" t="s">
        <v>732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202</v>
      </c>
      <c r="AU864" s="20" t="s">
        <v>84</v>
      </c>
    </row>
    <row r="865" s="13" customFormat="1">
      <c r="A865" s="13"/>
      <c r="B865" s="233"/>
      <c r="C865" s="234"/>
      <c r="D865" s="235" t="s">
        <v>204</v>
      </c>
      <c r="E865" s="236" t="s">
        <v>19</v>
      </c>
      <c r="F865" s="237" t="s">
        <v>205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204</v>
      </c>
      <c r="AU865" s="243" t="s">
        <v>84</v>
      </c>
      <c r="AV865" s="13" t="s">
        <v>78</v>
      </c>
      <c r="AW865" s="13" t="s">
        <v>33</v>
      </c>
      <c r="AX865" s="13" t="s">
        <v>71</v>
      </c>
      <c r="AY865" s="243" t="s">
        <v>192</v>
      </c>
    </row>
    <row r="866" s="13" customFormat="1">
      <c r="A866" s="13"/>
      <c r="B866" s="233"/>
      <c r="C866" s="234"/>
      <c r="D866" s="235" t="s">
        <v>204</v>
      </c>
      <c r="E866" s="236" t="s">
        <v>19</v>
      </c>
      <c r="F866" s="237" t="s">
        <v>268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204</v>
      </c>
      <c r="AU866" s="243" t="s">
        <v>84</v>
      </c>
      <c r="AV866" s="13" t="s">
        <v>78</v>
      </c>
      <c r="AW866" s="13" t="s">
        <v>33</v>
      </c>
      <c r="AX866" s="13" t="s">
        <v>71</v>
      </c>
      <c r="AY866" s="243" t="s">
        <v>192</v>
      </c>
    </row>
    <row r="867" s="14" customFormat="1">
      <c r="A867" s="14"/>
      <c r="B867" s="244"/>
      <c r="C867" s="245"/>
      <c r="D867" s="235" t="s">
        <v>204</v>
      </c>
      <c r="E867" s="246" t="s">
        <v>19</v>
      </c>
      <c r="F867" s="247" t="s">
        <v>733</v>
      </c>
      <c r="G867" s="245"/>
      <c r="H867" s="248">
        <v>8.4900000000000002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204</v>
      </c>
      <c r="AU867" s="254" t="s">
        <v>84</v>
      </c>
      <c r="AV867" s="14" t="s">
        <v>84</v>
      </c>
      <c r="AW867" s="14" t="s">
        <v>33</v>
      </c>
      <c r="AX867" s="14" t="s">
        <v>71</v>
      </c>
      <c r="AY867" s="254" t="s">
        <v>192</v>
      </c>
    </row>
    <row r="868" s="14" customFormat="1">
      <c r="A868" s="14"/>
      <c r="B868" s="244"/>
      <c r="C868" s="245"/>
      <c r="D868" s="235" t="s">
        <v>204</v>
      </c>
      <c r="E868" s="246" t="s">
        <v>19</v>
      </c>
      <c r="F868" s="247" t="s">
        <v>734</v>
      </c>
      <c r="G868" s="245"/>
      <c r="H868" s="248">
        <v>-1.2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204</v>
      </c>
      <c r="AU868" s="254" t="s">
        <v>84</v>
      </c>
      <c r="AV868" s="14" t="s">
        <v>84</v>
      </c>
      <c r="AW868" s="14" t="s">
        <v>33</v>
      </c>
      <c r="AX868" s="14" t="s">
        <v>71</v>
      </c>
      <c r="AY868" s="254" t="s">
        <v>192</v>
      </c>
    </row>
    <row r="869" s="14" customFormat="1">
      <c r="A869" s="14"/>
      <c r="B869" s="244"/>
      <c r="C869" s="245"/>
      <c r="D869" s="235" t="s">
        <v>204</v>
      </c>
      <c r="E869" s="246" t="s">
        <v>19</v>
      </c>
      <c r="F869" s="247" t="s">
        <v>294</v>
      </c>
      <c r="G869" s="245"/>
      <c r="H869" s="248">
        <v>0.024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204</v>
      </c>
      <c r="AU869" s="254" t="s">
        <v>84</v>
      </c>
      <c r="AV869" s="14" t="s">
        <v>84</v>
      </c>
      <c r="AW869" s="14" t="s">
        <v>33</v>
      </c>
      <c r="AX869" s="14" t="s">
        <v>71</v>
      </c>
      <c r="AY869" s="254" t="s">
        <v>192</v>
      </c>
    </row>
    <row r="870" s="14" customFormat="1">
      <c r="A870" s="14"/>
      <c r="B870" s="244"/>
      <c r="C870" s="245"/>
      <c r="D870" s="235" t="s">
        <v>204</v>
      </c>
      <c r="E870" s="246" t="s">
        <v>19</v>
      </c>
      <c r="F870" s="247" t="s">
        <v>295</v>
      </c>
      <c r="G870" s="245"/>
      <c r="H870" s="248">
        <v>0.114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204</v>
      </c>
      <c r="AU870" s="254" t="s">
        <v>84</v>
      </c>
      <c r="AV870" s="14" t="s">
        <v>84</v>
      </c>
      <c r="AW870" s="14" t="s">
        <v>33</v>
      </c>
      <c r="AX870" s="14" t="s">
        <v>71</v>
      </c>
      <c r="AY870" s="254" t="s">
        <v>192</v>
      </c>
    </row>
    <row r="871" s="14" customFormat="1">
      <c r="A871" s="14"/>
      <c r="B871" s="244"/>
      <c r="C871" s="245"/>
      <c r="D871" s="235" t="s">
        <v>204</v>
      </c>
      <c r="E871" s="246" t="s">
        <v>19</v>
      </c>
      <c r="F871" s="247" t="s">
        <v>296</v>
      </c>
      <c r="G871" s="245"/>
      <c r="H871" s="248">
        <v>0.085000000000000006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204</v>
      </c>
      <c r="AU871" s="254" t="s">
        <v>84</v>
      </c>
      <c r="AV871" s="14" t="s">
        <v>84</v>
      </c>
      <c r="AW871" s="14" t="s">
        <v>33</v>
      </c>
      <c r="AX871" s="14" t="s">
        <v>71</v>
      </c>
      <c r="AY871" s="254" t="s">
        <v>192</v>
      </c>
    </row>
    <row r="872" s="14" customFormat="1">
      <c r="A872" s="14"/>
      <c r="B872" s="244"/>
      <c r="C872" s="245"/>
      <c r="D872" s="235" t="s">
        <v>204</v>
      </c>
      <c r="E872" s="246" t="s">
        <v>19</v>
      </c>
      <c r="F872" s="247" t="s">
        <v>297</v>
      </c>
      <c r="G872" s="245"/>
      <c r="H872" s="248">
        <v>0.025999999999999999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204</v>
      </c>
      <c r="AU872" s="254" t="s">
        <v>84</v>
      </c>
      <c r="AV872" s="14" t="s">
        <v>84</v>
      </c>
      <c r="AW872" s="14" t="s">
        <v>33</v>
      </c>
      <c r="AX872" s="14" t="s">
        <v>71</v>
      </c>
      <c r="AY872" s="254" t="s">
        <v>192</v>
      </c>
    </row>
    <row r="873" s="14" customFormat="1">
      <c r="A873" s="14"/>
      <c r="B873" s="244"/>
      <c r="C873" s="245"/>
      <c r="D873" s="235" t="s">
        <v>204</v>
      </c>
      <c r="E873" s="246" t="s">
        <v>19</v>
      </c>
      <c r="F873" s="247" t="s">
        <v>294</v>
      </c>
      <c r="G873" s="245"/>
      <c r="H873" s="248">
        <v>0.024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204</v>
      </c>
      <c r="AU873" s="254" t="s">
        <v>84</v>
      </c>
      <c r="AV873" s="14" t="s">
        <v>84</v>
      </c>
      <c r="AW873" s="14" t="s">
        <v>33</v>
      </c>
      <c r="AX873" s="14" t="s">
        <v>71</v>
      </c>
      <c r="AY873" s="254" t="s">
        <v>192</v>
      </c>
    </row>
    <row r="874" s="14" customFormat="1">
      <c r="A874" s="14"/>
      <c r="B874" s="244"/>
      <c r="C874" s="245"/>
      <c r="D874" s="235" t="s">
        <v>204</v>
      </c>
      <c r="E874" s="246" t="s">
        <v>19</v>
      </c>
      <c r="F874" s="247" t="s">
        <v>735</v>
      </c>
      <c r="G874" s="245"/>
      <c r="H874" s="248">
        <v>5.4779999999999998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204</v>
      </c>
      <c r="AU874" s="254" t="s">
        <v>84</v>
      </c>
      <c r="AV874" s="14" t="s">
        <v>84</v>
      </c>
      <c r="AW874" s="14" t="s">
        <v>33</v>
      </c>
      <c r="AX874" s="14" t="s">
        <v>71</v>
      </c>
      <c r="AY874" s="254" t="s">
        <v>192</v>
      </c>
    </row>
    <row r="875" s="14" customFormat="1">
      <c r="A875" s="14"/>
      <c r="B875" s="244"/>
      <c r="C875" s="245"/>
      <c r="D875" s="235" t="s">
        <v>204</v>
      </c>
      <c r="E875" s="246" t="s">
        <v>19</v>
      </c>
      <c r="F875" s="247" t="s">
        <v>293</v>
      </c>
      <c r="G875" s="245"/>
      <c r="H875" s="248">
        <v>0.26700000000000002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204</v>
      </c>
      <c r="AU875" s="254" t="s">
        <v>84</v>
      </c>
      <c r="AV875" s="14" t="s">
        <v>84</v>
      </c>
      <c r="AW875" s="14" t="s">
        <v>33</v>
      </c>
      <c r="AX875" s="14" t="s">
        <v>71</v>
      </c>
      <c r="AY875" s="254" t="s">
        <v>192</v>
      </c>
    </row>
    <row r="876" s="13" customFormat="1">
      <c r="A876" s="13"/>
      <c r="B876" s="233"/>
      <c r="C876" s="234"/>
      <c r="D876" s="235" t="s">
        <v>204</v>
      </c>
      <c r="E876" s="236" t="s">
        <v>19</v>
      </c>
      <c r="F876" s="237" t="s">
        <v>282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204</v>
      </c>
      <c r="AU876" s="243" t="s">
        <v>84</v>
      </c>
      <c r="AV876" s="13" t="s">
        <v>78</v>
      </c>
      <c r="AW876" s="13" t="s">
        <v>33</v>
      </c>
      <c r="AX876" s="13" t="s">
        <v>71</v>
      </c>
      <c r="AY876" s="243" t="s">
        <v>192</v>
      </c>
    </row>
    <row r="877" s="14" customFormat="1">
      <c r="A877" s="14"/>
      <c r="B877" s="244"/>
      <c r="C877" s="245"/>
      <c r="D877" s="235" t="s">
        <v>204</v>
      </c>
      <c r="E877" s="246" t="s">
        <v>19</v>
      </c>
      <c r="F877" s="247" t="s">
        <v>736</v>
      </c>
      <c r="G877" s="245"/>
      <c r="H877" s="248">
        <v>0.45000000000000001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204</v>
      </c>
      <c r="AU877" s="254" t="s">
        <v>84</v>
      </c>
      <c r="AV877" s="14" t="s">
        <v>84</v>
      </c>
      <c r="AW877" s="14" t="s">
        <v>33</v>
      </c>
      <c r="AX877" s="14" t="s">
        <v>71</v>
      </c>
      <c r="AY877" s="254" t="s">
        <v>192</v>
      </c>
    </row>
    <row r="878" s="14" customFormat="1">
      <c r="A878" s="14"/>
      <c r="B878" s="244"/>
      <c r="C878" s="245"/>
      <c r="D878" s="235" t="s">
        <v>204</v>
      </c>
      <c r="E878" s="246" t="s">
        <v>19</v>
      </c>
      <c r="F878" s="247" t="s">
        <v>737</v>
      </c>
      <c r="G878" s="245"/>
      <c r="H878" s="248">
        <v>1.373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204</v>
      </c>
      <c r="AU878" s="254" t="s">
        <v>84</v>
      </c>
      <c r="AV878" s="14" t="s">
        <v>84</v>
      </c>
      <c r="AW878" s="14" t="s">
        <v>33</v>
      </c>
      <c r="AX878" s="14" t="s">
        <v>71</v>
      </c>
      <c r="AY878" s="254" t="s">
        <v>192</v>
      </c>
    </row>
    <row r="879" s="14" customFormat="1">
      <c r="A879" s="14"/>
      <c r="B879" s="244"/>
      <c r="C879" s="245"/>
      <c r="D879" s="235" t="s">
        <v>204</v>
      </c>
      <c r="E879" s="246" t="s">
        <v>19</v>
      </c>
      <c r="F879" s="247" t="s">
        <v>738</v>
      </c>
      <c r="G879" s="245"/>
      <c r="H879" s="248">
        <v>1.575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204</v>
      </c>
      <c r="AU879" s="254" t="s">
        <v>84</v>
      </c>
      <c r="AV879" s="14" t="s">
        <v>84</v>
      </c>
      <c r="AW879" s="14" t="s">
        <v>33</v>
      </c>
      <c r="AX879" s="14" t="s">
        <v>71</v>
      </c>
      <c r="AY879" s="254" t="s">
        <v>192</v>
      </c>
    </row>
    <row r="880" s="15" customFormat="1">
      <c r="A880" s="15"/>
      <c r="B880" s="255"/>
      <c r="C880" s="256"/>
      <c r="D880" s="235" t="s">
        <v>204</v>
      </c>
      <c r="E880" s="257" t="s">
        <v>19</v>
      </c>
      <c r="F880" s="258" t="s">
        <v>210</v>
      </c>
      <c r="G880" s="256"/>
      <c r="H880" s="259">
        <v>16.706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204</v>
      </c>
      <c r="AU880" s="265" t="s">
        <v>84</v>
      </c>
      <c r="AV880" s="15" t="s">
        <v>200</v>
      </c>
      <c r="AW880" s="15" t="s">
        <v>33</v>
      </c>
      <c r="AX880" s="15" t="s">
        <v>78</v>
      </c>
      <c r="AY880" s="265" t="s">
        <v>192</v>
      </c>
    </row>
    <row r="881" s="2" customFormat="1" ht="16.5" customHeight="1">
      <c r="A881" s="41"/>
      <c r="B881" s="42"/>
      <c r="C881" s="215" t="s">
        <v>739</v>
      </c>
      <c r="D881" s="215" t="s">
        <v>195</v>
      </c>
      <c r="E881" s="216" t="s">
        <v>740</v>
      </c>
      <c r="F881" s="217" t="s">
        <v>741</v>
      </c>
      <c r="G881" s="218" t="s">
        <v>239</v>
      </c>
      <c r="H881" s="219">
        <v>16.706</v>
      </c>
      <c r="I881" s="220"/>
      <c r="J881" s="221">
        <f>ROUND(I881*H881,2)</f>
        <v>0</v>
      </c>
      <c r="K881" s="217" t="s">
        <v>199</v>
      </c>
      <c r="L881" s="47"/>
      <c r="M881" s="222" t="s">
        <v>19</v>
      </c>
      <c r="N881" s="223" t="s">
        <v>43</v>
      </c>
      <c r="O881" s="87"/>
      <c r="P881" s="224">
        <f>O881*H881</f>
        <v>0</v>
      </c>
      <c r="Q881" s="224">
        <v>0.0015</v>
      </c>
      <c r="R881" s="224">
        <f>Q881*H881</f>
        <v>0.025059000000000001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321</v>
      </c>
      <c r="AT881" s="226" t="s">
        <v>195</v>
      </c>
      <c r="AU881" s="226" t="s">
        <v>84</v>
      </c>
      <c r="AY881" s="20" t="s">
        <v>192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84</v>
      </c>
      <c r="BK881" s="227">
        <f>ROUND(I881*H881,2)</f>
        <v>0</v>
      </c>
      <c r="BL881" s="20" t="s">
        <v>321</v>
      </c>
      <c r="BM881" s="226" t="s">
        <v>742</v>
      </c>
    </row>
    <row r="882" s="2" customFormat="1">
      <c r="A882" s="41"/>
      <c r="B882" s="42"/>
      <c r="C882" s="43"/>
      <c r="D882" s="228" t="s">
        <v>202</v>
      </c>
      <c r="E882" s="43"/>
      <c r="F882" s="229" t="s">
        <v>743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202</v>
      </c>
      <c r="AU882" s="20" t="s">
        <v>84</v>
      </c>
    </row>
    <row r="883" s="13" customFormat="1">
      <c r="A883" s="13"/>
      <c r="B883" s="233"/>
      <c r="C883" s="234"/>
      <c r="D883" s="235" t="s">
        <v>204</v>
      </c>
      <c r="E883" s="236" t="s">
        <v>19</v>
      </c>
      <c r="F883" s="237" t="s">
        <v>205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204</v>
      </c>
      <c r="AU883" s="243" t="s">
        <v>84</v>
      </c>
      <c r="AV883" s="13" t="s">
        <v>78</v>
      </c>
      <c r="AW883" s="13" t="s">
        <v>33</v>
      </c>
      <c r="AX883" s="13" t="s">
        <v>71</v>
      </c>
      <c r="AY883" s="243" t="s">
        <v>192</v>
      </c>
    </row>
    <row r="884" s="13" customFormat="1">
      <c r="A884" s="13"/>
      <c r="B884" s="233"/>
      <c r="C884" s="234"/>
      <c r="D884" s="235" t="s">
        <v>204</v>
      </c>
      <c r="E884" s="236" t="s">
        <v>19</v>
      </c>
      <c r="F884" s="237" t="s">
        <v>268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204</v>
      </c>
      <c r="AU884" s="243" t="s">
        <v>84</v>
      </c>
      <c r="AV884" s="13" t="s">
        <v>78</v>
      </c>
      <c r="AW884" s="13" t="s">
        <v>33</v>
      </c>
      <c r="AX884" s="13" t="s">
        <v>71</v>
      </c>
      <c r="AY884" s="243" t="s">
        <v>192</v>
      </c>
    </row>
    <row r="885" s="14" customFormat="1">
      <c r="A885" s="14"/>
      <c r="B885" s="244"/>
      <c r="C885" s="245"/>
      <c r="D885" s="235" t="s">
        <v>204</v>
      </c>
      <c r="E885" s="246" t="s">
        <v>19</v>
      </c>
      <c r="F885" s="247" t="s">
        <v>733</v>
      </c>
      <c r="G885" s="245"/>
      <c r="H885" s="248">
        <v>8.4900000000000002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204</v>
      </c>
      <c r="AU885" s="254" t="s">
        <v>84</v>
      </c>
      <c r="AV885" s="14" t="s">
        <v>84</v>
      </c>
      <c r="AW885" s="14" t="s">
        <v>33</v>
      </c>
      <c r="AX885" s="14" t="s">
        <v>71</v>
      </c>
      <c r="AY885" s="254" t="s">
        <v>192</v>
      </c>
    </row>
    <row r="886" s="14" customFormat="1">
      <c r="A886" s="14"/>
      <c r="B886" s="244"/>
      <c r="C886" s="245"/>
      <c r="D886" s="235" t="s">
        <v>204</v>
      </c>
      <c r="E886" s="246" t="s">
        <v>19</v>
      </c>
      <c r="F886" s="247" t="s">
        <v>734</v>
      </c>
      <c r="G886" s="245"/>
      <c r="H886" s="248">
        <v>-1.2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204</v>
      </c>
      <c r="AU886" s="254" t="s">
        <v>84</v>
      </c>
      <c r="AV886" s="14" t="s">
        <v>84</v>
      </c>
      <c r="AW886" s="14" t="s">
        <v>33</v>
      </c>
      <c r="AX886" s="14" t="s">
        <v>71</v>
      </c>
      <c r="AY886" s="254" t="s">
        <v>192</v>
      </c>
    </row>
    <row r="887" s="14" customFormat="1">
      <c r="A887" s="14"/>
      <c r="B887" s="244"/>
      <c r="C887" s="245"/>
      <c r="D887" s="235" t="s">
        <v>204</v>
      </c>
      <c r="E887" s="246" t="s">
        <v>19</v>
      </c>
      <c r="F887" s="247" t="s">
        <v>294</v>
      </c>
      <c r="G887" s="245"/>
      <c r="H887" s="248">
        <v>0.024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204</v>
      </c>
      <c r="AU887" s="254" t="s">
        <v>84</v>
      </c>
      <c r="AV887" s="14" t="s">
        <v>84</v>
      </c>
      <c r="AW887" s="14" t="s">
        <v>33</v>
      </c>
      <c r="AX887" s="14" t="s">
        <v>71</v>
      </c>
      <c r="AY887" s="254" t="s">
        <v>192</v>
      </c>
    </row>
    <row r="888" s="14" customFormat="1">
      <c r="A888" s="14"/>
      <c r="B888" s="244"/>
      <c r="C888" s="245"/>
      <c r="D888" s="235" t="s">
        <v>204</v>
      </c>
      <c r="E888" s="246" t="s">
        <v>19</v>
      </c>
      <c r="F888" s="247" t="s">
        <v>295</v>
      </c>
      <c r="G888" s="245"/>
      <c r="H888" s="248">
        <v>0.114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204</v>
      </c>
      <c r="AU888" s="254" t="s">
        <v>84</v>
      </c>
      <c r="AV888" s="14" t="s">
        <v>84</v>
      </c>
      <c r="AW888" s="14" t="s">
        <v>33</v>
      </c>
      <c r="AX888" s="14" t="s">
        <v>71</v>
      </c>
      <c r="AY888" s="254" t="s">
        <v>192</v>
      </c>
    </row>
    <row r="889" s="14" customFormat="1">
      <c r="A889" s="14"/>
      <c r="B889" s="244"/>
      <c r="C889" s="245"/>
      <c r="D889" s="235" t="s">
        <v>204</v>
      </c>
      <c r="E889" s="246" t="s">
        <v>19</v>
      </c>
      <c r="F889" s="247" t="s">
        <v>296</v>
      </c>
      <c r="G889" s="245"/>
      <c r="H889" s="248">
        <v>0.085000000000000006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204</v>
      </c>
      <c r="AU889" s="254" t="s">
        <v>84</v>
      </c>
      <c r="AV889" s="14" t="s">
        <v>84</v>
      </c>
      <c r="AW889" s="14" t="s">
        <v>33</v>
      </c>
      <c r="AX889" s="14" t="s">
        <v>71</v>
      </c>
      <c r="AY889" s="254" t="s">
        <v>192</v>
      </c>
    </row>
    <row r="890" s="14" customFormat="1">
      <c r="A890" s="14"/>
      <c r="B890" s="244"/>
      <c r="C890" s="245"/>
      <c r="D890" s="235" t="s">
        <v>204</v>
      </c>
      <c r="E890" s="246" t="s">
        <v>19</v>
      </c>
      <c r="F890" s="247" t="s">
        <v>297</v>
      </c>
      <c r="G890" s="245"/>
      <c r="H890" s="248">
        <v>0.025999999999999999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204</v>
      </c>
      <c r="AU890" s="254" t="s">
        <v>84</v>
      </c>
      <c r="AV890" s="14" t="s">
        <v>84</v>
      </c>
      <c r="AW890" s="14" t="s">
        <v>33</v>
      </c>
      <c r="AX890" s="14" t="s">
        <v>71</v>
      </c>
      <c r="AY890" s="254" t="s">
        <v>192</v>
      </c>
    </row>
    <row r="891" s="14" customFormat="1">
      <c r="A891" s="14"/>
      <c r="B891" s="244"/>
      <c r="C891" s="245"/>
      <c r="D891" s="235" t="s">
        <v>204</v>
      </c>
      <c r="E891" s="246" t="s">
        <v>19</v>
      </c>
      <c r="F891" s="247" t="s">
        <v>294</v>
      </c>
      <c r="G891" s="245"/>
      <c r="H891" s="248">
        <v>0.024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204</v>
      </c>
      <c r="AU891" s="254" t="s">
        <v>84</v>
      </c>
      <c r="AV891" s="14" t="s">
        <v>84</v>
      </c>
      <c r="AW891" s="14" t="s">
        <v>33</v>
      </c>
      <c r="AX891" s="14" t="s">
        <v>71</v>
      </c>
      <c r="AY891" s="254" t="s">
        <v>192</v>
      </c>
    </row>
    <row r="892" s="14" customFormat="1">
      <c r="A892" s="14"/>
      <c r="B892" s="244"/>
      <c r="C892" s="245"/>
      <c r="D892" s="235" t="s">
        <v>204</v>
      </c>
      <c r="E892" s="246" t="s">
        <v>19</v>
      </c>
      <c r="F892" s="247" t="s">
        <v>735</v>
      </c>
      <c r="G892" s="245"/>
      <c r="H892" s="248">
        <v>5.4779999999999998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204</v>
      </c>
      <c r="AU892" s="254" t="s">
        <v>84</v>
      </c>
      <c r="AV892" s="14" t="s">
        <v>84</v>
      </c>
      <c r="AW892" s="14" t="s">
        <v>33</v>
      </c>
      <c r="AX892" s="14" t="s">
        <v>71</v>
      </c>
      <c r="AY892" s="254" t="s">
        <v>192</v>
      </c>
    </row>
    <row r="893" s="14" customFormat="1">
      <c r="A893" s="14"/>
      <c r="B893" s="244"/>
      <c r="C893" s="245"/>
      <c r="D893" s="235" t="s">
        <v>204</v>
      </c>
      <c r="E893" s="246" t="s">
        <v>19</v>
      </c>
      <c r="F893" s="247" t="s">
        <v>293</v>
      </c>
      <c r="G893" s="245"/>
      <c r="H893" s="248">
        <v>0.26700000000000002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204</v>
      </c>
      <c r="AU893" s="254" t="s">
        <v>84</v>
      </c>
      <c r="AV893" s="14" t="s">
        <v>84</v>
      </c>
      <c r="AW893" s="14" t="s">
        <v>33</v>
      </c>
      <c r="AX893" s="14" t="s">
        <v>71</v>
      </c>
      <c r="AY893" s="254" t="s">
        <v>192</v>
      </c>
    </row>
    <row r="894" s="13" customFormat="1">
      <c r="A894" s="13"/>
      <c r="B894" s="233"/>
      <c r="C894" s="234"/>
      <c r="D894" s="235" t="s">
        <v>204</v>
      </c>
      <c r="E894" s="236" t="s">
        <v>19</v>
      </c>
      <c r="F894" s="237" t="s">
        <v>282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204</v>
      </c>
      <c r="AU894" s="243" t="s">
        <v>84</v>
      </c>
      <c r="AV894" s="13" t="s">
        <v>78</v>
      </c>
      <c r="AW894" s="13" t="s">
        <v>33</v>
      </c>
      <c r="AX894" s="13" t="s">
        <v>71</v>
      </c>
      <c r="AY894" s="243" t="s">
        <v>192</v>
      </c>
    </row>
    <row r="895" s="14" customFormat="1">
      <c r="A895" s="14"/>
      <c r="B895" s="244"/>
      <c r="C895" s="245"/>
      <c r="D895" s="235" t="s">
        <v>204</v>
      </c>
      <c r="E895" s="246" t="s">
        <v>19</v>
      </c>
      <c r="F895" s="247" t="s">
        <v>736</v>
      </c>
      <c r="G895" s="245"/>
      <c r="H895" s="248">
        <v>0.45000000000000001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204</v>
      </c>
      <c r="AU895" s="254" t="s">
        <v>84</v>
      </c>
      <c r="AV895" s="14" t="s">
        <v>84</v>
      </c>
      <c r="AW895" s="14" t="s">
        <v>33</v>
      </c>
      <c r="AX895" s="14" t="s">
        <v>71</v>
      </c>
      <c r="AY895" s="254" t="s">
        <v>192</v>
      </c>
    </row>
    <row r="896" s="14" customFormat="1">
      <c r="A896" s="14"/>
      <c r="B896" s="244"/>
      <c r="C896" s="245"/>
      <c r="D896" s="235" t="s">
        <v>204</v>
      </c>
      <c r="E896" s="246" t="s">
        <v>19</v>
      </c>
      <c r="F896" s="247" t="s">
        <v>737</v>
      </c>
      <c r="G896" s="245"/>
      <c r="H896" s="248">
        <v>1.373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204</v>
      </c>
      <c r="AU896" s="254" t="s">
        <v>84</v>
      </c>
      <c r="AV896" s="14" t="s">
        <v>84</v>
      </c>
      <c r="AW896" s="14" t="s">
        <v>33</v>
      </c>
      <c r="AX896" s="14" t="s">
        <v>71</v>
      </c>
      <c r="AY896" s="254" t="s">
        <v>192</v>
      </c>
    </row>
    <row r="897" s="14" customFormat="1">
      <c r="A897" s="14"/>
      <c r="B897" s="244"/>
      <c r="C897" s="245"/>
      <c r="D897" s="235" t="s">
        <v>204</v>
      </c>
      <c r="E897" s="246" t="s">
        <v>19</v>
      </c>
      <c r="F897" s="247" t="s">
        <v>738</v>
      </c>
      <c r="G897" s="245"/>
      <c r="H897" s="248">
        <v>1.575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204</v>
      </c>
      <c r="AU897" s="254" t="s">
        <v>84</v>
      </c>
      <c r="AV897" s="14" t="s">
        <v>84</v>
      </c>
      <c r="AW897" s="14" t="s">
        <v>33</v>
      </c>
      <c r="AX897" s="14" t="s">
        <v>71</v>
      </c>
      <c r="AY897" s="254" t="s">
        <v>192</v>
      </c>
    </row>
    <row r="898" s="15" customFormat="1">
      <c r="A898" s="15"/>
      <c r="B898" s="255"/>
      <c r="C898" s="256"/>
      <c r="D898" s="235" t="s">
        <v>204</v>
      </c>
      <c r="E898" s="257" t="s">
        <v>19</v>
      </c>
      <c r="F898" s="258" t="s">
        <v>210</v>
      </c>
      <c r="G898" s="256"/>
      <c r="H898" s="259">
        <v>16.706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204</v>
      </c>
      <c r="AU898" s="265" t="s">
        <v>84</v>
      </c>
      <c r="AV898" s="15" t="s">
        <v>200</v>
      </c>
      <c r="AW898" s="15" t="s">
        <v>33</v>
      </c>
      <c r="AX898" s="15" t="s">
        <v>78</v>
      </c>
      <c r="AY898" s="265" t="s">
        <v>192</v>
      </c>
    </row>
    <row r="899" s="2" customFormat="1" ht="21.75" customHeight="1">
      <c r="A899" s="41"/>
      <c r="B899" s="42"/>
      <c r="C899" s="215" t="s">
        <v>744</v>
      </c>
      <c r="D899" s="215" t="s">
        <v>195</v>
      </c>
      <c r="E899" s="216" t="s">
        <v>745</v>
      </c>
      <c r="F899" s="217" t="s">
        <v>746</v>
      </c>
      <c r="G899" s="218" t="s">
        <v>239</v>
      </c>
      <c r="H899" s="219">
        <v>16.706</v>
      </c>
      <c r="I899" s="220"/>
      <c r="J899" s="221">
        <f>ROUND(I899*H899,2)</f>
        <v>0</v>
      </c>
      <c r="K899" s="217" t="s">
        <v>199</v>
      </c>
      <c r="L899" s="47"/>
      <c r="M899" s="222" t="s">
        <v>19</v>
      </c>
      <c r="N899" s="223" t="s">
        <v>43</v>
      </c>
      <c r="O899" s="87"/>
      <c r="P899" s="224">
        <f>O899*H899</f>
        <v>0</v>
      </c>
      <c r="Q899" s="224">
        <v>0.0053499999999999997</v>
      </c>
      <c r="R899" s="224">
        <f>Q899*H899</f>
        <v>0.089377099999999987</v>
      </c>
      <c r="S899" s="224">
        <v>0</v>
      </c>
      <c r="T899" s="225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6" t="s">
        <v>321</v>
      </c>
      <c r="AT899" s="226" t="s">
        <v>195</v>
      </c>
      <c r="AU899" s="226" t="s">
        <v>84</v>
      </c>
      <c r="AY899" s="20" t="s">
        <v>192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0" t="s">
        <v>84</v>
      </c>
      <c r="BK899" s="227">
        <f>ROUND(I899*H899,2)</f>
        <v>0</v>
      </c>
      <c r="BL899" s="20" t="s">
        <v>321</v>
      </c>
      <c r="BM899" s="226" t="s">
        <v>747</v>
      </c>
    </row>
    <row r="900" s="2" customFormat="1">
      <c r="A900" s="41"/>
      <c r="B900" s="42"/>
      <c r="C900" s="43"/>
      <c r="D900" s="228" t="s">
        <v>202</v>
      </c>
      <c r="E900" s="43"/>
      <c r="F900" s="229" t="s">
        <v>748</v>
      </c>
      <c r="G900" s="43"/>
      <c r="H900" s="43"/>
      <c r="I900" s="230"/>
      <c r="J900" s="43"/>
      <c r="K900" s="43"/>
      <c r="L900" s="47"/>
      <c r="M900" s="231"/>
      <c r="N900" s="232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202</v>
      </c>
      <c r="AU900" s="20" t="s">
        <v>84</v>
      </c>
    </row>
    <row r="901" s="13" customFormat="1">
      <c r="A901" s="13"/>
      <c r="B901" s="233"/>
      <c r="C901" s="234"/>
      <c r="D901" s="235" t="s">
        <v>204</v>
      </c>
      <c r="E901" s="236" t="s">
        <v>19</v>
      </c>
      <c r="F901" s="237" t="s">
        <v>205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204</v>
      </c>
      <c r="AU901" s="243" t="s">
        <v>84</v>
      </c>
      <c r="AV901" s="13" t="s">
        <v>78</v>
      </c>
      <c r="AW901" s="13" t="s">
        <v>33</v>
      </c>
      <c r="AX901" s="13" t="s">
        <v>71</v>
      </c>
      <c r="AY901" s="243" t="s">
        <v>192</v>
      </c>
    </row>
    <row r="902" s="13" customFormat="1">
      <c r="A902" s="13"/>
      <c r="B902" s="233"/>
      <c r="C902" s="234"/>
      <c r="D902" s="235" t="s">
        <v>204</v>
      </c>
      <c r="E902" s="236" t="s">
        <v>19</v>
      </c>
      <c r="F902" s="237" t="s">
        <v>268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204</v>
      </c>
      <c r="AU902" s="243" t="s">
        <v>84</v>
      </c>
      <c r="AV902" s="13" t="s">
        <v>78</v>
      </c>
      <c r="AW902" s="13" t="s">
        <v>33</v>
      </c>
      <c r="AX902" s="13" t="s">
        <v>71</v>
      </c>
      <c r="AY902" s="243" t="s">
        <v>192</v>
      </c>
    </row>
    <row r="903" s="14" customFormat="1">
      <c r="A903" s="14"/>
      <c r="B903" s="244"/>
      <c r="C903" s="245"/>
      <c r="D903" s="235" t="s">
        <v>204</v>
      </c>
      <c r="E903" s="246" t="s">
        <v>19</v>
      </c>
      <c r="F903" s="247" t="s">
        <v>733</v>
      </c>
      <c r="G903" s="245"/>
      <c r="H903" s="248">
        <v>8.4900000000000002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204</v>
      </c>
      <c r="AU903" s="254" t="s">
        <v>84</v>
      </c>
      <c r="AV903" s="14" t="s">
        <v>84</v>
      </c>
      <c r="AW903" s="14" t="s">
        <v>33</v>
      </c>
      <c r="AX903" s="14" t="s">
        <v>71</v>
      </c>
      <c r="AY903" s="254" t="s">
        <v>192</v>
      </c>
    </row>
    <row r="904" s="14" customFormat="1">
      <c r="A904" s="14"/>
      <c r="B904" s="244"/>
      <c r="C904" s="245"/>
      <c r="D904" s="235" t="s">
        <v>204</v>
      </c>
      <c r="E904" s="246" t="s">
        <v>19</v>
      </c>
      <c r="F904" s="247" t="s">
        <v>734</v>
      </c>
      <c r="G904" s="245"/>
      <c r="H904" s="248">
        <v>-1.2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204</v>
      </c>
      <c r="AU904" s="254" t="s">
        <v>84</v>
      </c>
      <c r="AV904" s="14" t="s">
        <v>84</v>
      </c>
      <c r="AW904" s="14" t="s">
        <v>33</v>
      </c>
      <c r="AX904" s="14" t="s">
        <v>71</v>
      </c>
      <c r="AY904" s="254" t="s">
        <v>192</v>
      </c>
    </row>
    <row r="905" s="14" customFormat="1">
      <c r="A905" s="14"/>
      <c r="B905" s="244"/>
      <c r="C905" s="245"/>
      <c r="D905" s="235" t="s">
        <v>204</v>
      </c>
      <c r="E905" s="246" t="s">
        <v>19</v>
      </c>
      <c r="F905" s="247" t="s">
        <v>294</v>
      </c>
      <c r="G905" s="245"/>
      <c r="H905" s="248">
        <v>0.024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204</v>
      </c>
      <c r="AU905" s="254" t="s">
        <v>84</v>
      </c>
      <c r="AV905" s="14" t="s">
        <v>84</v>
      </c>
      <c r="AW905" s="14" t="s">
        <v>33</v>
      </c>
      <c r="AX905" s="14" t="s">
        <v>71</v>
      </c>
      <c r="AY905" s="254" t="s">
        <v>192</v>
      </c>
    </row>
    <row r="906" s="14" customFormat="1">
      <c r="A906" s="14"/>
      <c r="B906" s="244"/>
      <c r="C906" s="245"/>
      <c r="D906" s="235" t="s">
        <v>204</v>
      </c>
      <c r="E906" s="246" t="s">
        <v>19</v>
      </c>
      <c r="F906" s="247" t="s">
        <v>295</v>
      </c>
      <c r="G906" s="245"/>
      <c r="H906" s="248">
        <v>0.114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204</v>
      </c>
      <c r="AU906" s="254" t="s">
        <v>84</v>
      </c>
      <c r="AV906" s="14" t="s">
        <v>84</v>
      </c>
      <c r="AW906" s="14" t="s">
        <v>33</v>
      </c>
      <c r="AX906" s="14" t="s">
        <v>71</v>
      </c>
      <c r="AY906" s="254" t="s">
        <v>192</v>
      </c>
    </row>
    <row r="907" s="14" customFormat="1">
      <c r="A907" s="14"/>
      <c r="B907" s="244"/>
      <c r="C907" s="245"/>
      <c r="D907" s="235" t="s">
        <v>204</v>
      </c>
      <c r="E907" s="246" t="s">
        <v>19</v>
      </c>
      <c r="F907" s="247" t="s">
        <v>296</v>
      </c>
      <c r="G907" s="245"/>
      <c r="H907" s="248">
        <v>0.085000000000000006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204</v>
      </c>
      <c r="AU907" s="254" t="s">
        <v>84</v>
      </c>
      <c r="AV907" s="14" t="s">
        <v>84</v>
      </c>
      <c r="AW907" s="14" t="s">
        <v>33</v>
      </c>
      <c r="AX907" s="14" t="s">
        <v>71</v>
      </c>
      <c r="AY907" s="254" t="s">
        <v>192</v>
      </c>
    </row>
    <row r="908" s="14" customFormat="1">
      <c r="A908" s="14"/>
      <c r="B908" s="244"/>
      <c r="C908" s="245"/>
      <c r="D908" s="235" t="s">
        <v>204</v>
      </c>
      <c r="E908" s="246" t="s">
        <v>19</v>
      </c>
      <c r="F908" s="247" t="s">
        <v>297</v>
      </c>
      <c r="G908" s="245"/>
      <c r="H908" s="248">
        <v>0.025999999999999999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204</v>
      </c>
      <c r="AU908" s="254" t="s">
        <v>84</v>
      </c>
      <c r="AV908" s="14" t="s">
        <v>84</v>
      </c>
      <c r="AW908" s="14" t="s">
        <v>33</v>
      </c>
      <c r="AX908" s="14" t="s">
        <v>71</v>
      </c>
      <c r="AY908" s="254" t="s">
        <v>192</v>
      </c>
    </row>
    <row r="909" s="14" customFormat="1">
      <c r="A909" s="14"/>
      <c r="B909" s="244"/>
      <c r="C909" s="245"/>
      <c r="D909" s="235" t="s">
        <v>204</v>
      </c>
      <c r="E909" s="246" t="s">
        <v>19</v>
      </c>
      <c r="F909" s="247" t="s">
        <v>294</v>
      </c>
      <c r="G909" s="245"/>
      <c r="H909" s="248">
        <v>0.024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204</v>
      </c>
      <c r="AU909" s="254" t="s">
        <v>84</v>
      </c>
      <c r="AV909" s="14" t="s">
        <v>84</v>
      </c>
      <c r="AW909" s="14" t="s">
        <v>33</v>
      </c>
      <c r="AX909" s="14" t="s">
        <v>71</v>
      </c>
      <c r="AY909" s="254" t="s">
        <v>192</v>
      </c>
    </row>
    <row r="910" s="14" customFormat="1">
      <c r="A910" s="14"/>
      <c r="B910" s="244"/>
      <c r="C910" s="245"/>
      <c r="D910" s="235" t="s">
        <v>204</v>
      </c>
      <c r="E910" s="246" t="s">
        <v>19</v>
      </c>
      <c r="F910" s="247" t="s">
        <v>735</v>
      </c>
      <c r="G910" s="245"/>
      <c r="H910" s="248">
        <v>5.4779999999999998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204</v>
      </c>
      <c r="AU910" s="254" t="s">
        <v>84</v>
      </c>
      <c r="AV910" s="14" t="s">
        <v>84</v>
      </c>
      <c r="AW910" s="14" t="s">
        <v>33</v>
      </c>
      <c r="AX910" s="14" t="s">
        <v>71</v>
      </c>
      <c r="AY910" s="254" t="s">
        <v>192</v>
      </c>
    </row>
    <row r="911" s="14" customFormat="1">
      <c r="A911" s="14"/>
      <c r="B911" s="244"/>
      <c r="C911" s="245"/>
      <c r="D911" s="235" t="s">
        <v>204</v>
      </c>
      <c r="E911" s="246" t="s">
        <v>19</v>
      </c>
      <c r="F911" s="247" t="s">
        <v>293</v>
      </c>
      <c r="G911" s="245"/>
      <c r="H911" s="248">
        <v>0.26700000000000002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204</v>
      </c>
      <c r="AU911" s="254" t="s">
        <v>84</v>
      </c>
      <c r="AV911" s="14" t="s">
        <v>84</v>
      </c>
      <c r="AW911" s="14" t="s">
        <v>33</v>
      </c>
      <c r="AX911" s="14" t="s">
        <v>71</v>
      </c>
      <c r="AY911" s="254" t="s">
        <v>192</v>
      </c>
    </row>
    <row r="912" s="13" customFormat="1">
      <c r="A912" s="13"/>
      <c r="B912" s="233"/>
      <c r="C912" s="234"/>
      <c r="D912" s="235" t="s">
        <v>204</v>
      </c>
      <c r="E912" s="236" t="s">
        <v>19</v>
      </c>
      <c r="F912" s="237" t="s">
        <v>282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204</v>
      </c>
      <c r="AU912" s="243" t="s">
        <v>84</v>
      </c>
      <c r="AV912" s="13" t="s">
        <v>78</v>
      </c>
      <c r="AW912" s="13" t="s">
        <v>33</v>
      </c>
      <c r="AX912" s="13" t="s">
        <v>71</v>
      </c>
      <c r="AY912" s="243" t="s">
        <v>192</v>
      </c>
    </row>
    <row r="913" s="14" customFormat="1">
      <c r="A913" s="14"/>
      <c r="B913" s="244"/>
      <c r="C913" s="245"/>
      <c r="D913" s="235" t="s">
        <v>204</v>
      </c>
      <c r="E913" s="246" t="s">
        <v>19</v>
      </c>
      <c r="F913" s="247" t="s">
        <v>736</v>
      </c>
      <c r="G913" s="245"/>
      <c r="H913" s="248">
        <v>0.45000000000000001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204</v>
      </c>
      <c r="AU913" s="254" t="s">
        <v>84</v>
      </c>
      <c r="AV913" s="14" t="s">
        <v>84</v>
      </c>
      <c r="AW913" s="14" t="s">
        <v>33</v>
      </c>
      <c r="AX913" s="14" t="s">
        <v>71</v>
      </c>
      <c r="AY913" s="254" t="s">
        <v>192</v>
      </c>
    </row>
    <row r="914" s="14" customFormat="1">
      <c r="A914" s="14"/>
      <c r="B914" s="244"/>
      <c r="C914" s="245"/>
      <c r="D914" s="235" t="s">
        <v>204</v>
      </c>
      <c r="E914" s="246" t="s">
        <v>19</v>
      </c>
      <c r="F914" s="247" t="s">
        <v>737</v>
      </c>
      <c r="G914" s="245"/>
      <c r="H914" s="248">
        <v>1.373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204</v>
      </c>
      <c r="AU914" s="254" t="s">
        <v>84</v>
      </c>
      <c r="AV914" s="14" t="s">
        <v>84</v>
      </c>
      <c r="AW914" s="14" t="s">
        <v>33</v>
      </c>
      <c r="AX914" s="14" t="s">
        <v>71</v>
      </c>
      <c r="AY914" s="254" t="s">
        <v>192</v>
      </c>
    </row>
    <row r="915" s="14" customFormat="1">
      <c r="A915" s="14"/>
      <c r="B915" s="244"/>
      <c r="C915" s="245"/>
      <c r="D915" s="235" t="s">
        <v>204</v>
      </c>
      <c r="E915" s="246" t="s">
        <v>19</v>
      </c>
      <c r="F915" s="247" t="s">
        <v>738</v>
      </c>
      <c r="G915" s="245"/>
      <c r="H915" s="248">
        <v>1.575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204</v>
      </c>
      <c r="AU915" s="254" t="s">
        <v>84</v>
      </c>
      <c r="AV915" s="14" t="s">
        <v>84</v>
      </c>
      <c r="AW915" s="14" t="s">
        <v>33</v>
      </c>
      <c r="AX915" s="14" t="s">
        <v>71</v>
      </c>
      <c r="AY915" s="254" t="s">
        <v>192</v>
      </c>
    </row>
    <row r="916" s="15" customFormat="1">
      <c r="A916" s="15"/>
      <c r="B916" s="255"/>
      <c r="C916" s="256"/>
      <c r="D916" s="235" t="s">
        <v>204</v>
      </c>
      <c r="E916" s="257" t="s">
        <v>19</v>
      </c>
      <c r="F916" s="258" t="s">
        <v>210</v>
      </c>
      <c r="G916" s="256"/>
      <c r="H916" s="259">
        <v>16.706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204</v>
      </c>
      <c r="AU916" s="265" t="s">
        <v>84</v>
      </c>
      <c r="AV916" s="15" t="s">
        <v>200</v>
      </c>
      <c r="AW916" s="15" t="s">
        <v>33</v>
      </c>
      <c r="AX916" s="15" t="s">
        <v>78</v>
      </c>
      <c r="AY916" s="265" t="s">
        <v>192</v>
      </c>
    </row>
    <row r="917" s="2" customFormat="1" ht="16.5" customHeight="1">
      <c r="A917" s="41"/>
      <c r="B917" s="42"/>
      <c r="C917" s="266" t="s">
        <v>749</v>
      </c>
      <c r="D917" s="266" t="s">
        <v>211</v>
      </c>
      <c r="E917" s="267" t="s">
        <v>750</v>
      </c>
      <c r="F917" s="268" t="s">
        <v>751</v>
      </c>
      <c r="G917" s="269" t="s">
        <v>239</v>
      </c>
      <c r="H917" s="270">
        <v>18.376999999999999</v>
      </c>
      <c r="I917" s="271"/>
      <c r="J917" s="272">
        <f>ROUND(I917*H917,2)</f>
        <v>0</v>
      </c>
      <c r="K917" s="268" t="s">
        <v>199</v>
      </c>
      <c r="L917" s="273"/>
      <c r="M917" s="274" t="s">
        <v>19</v>
      </c>
      <c r="N917" s="275" t="s">
        <v>43</v>
      </c>
      <c r="O917" s="87"/>
      <c r="P917" s="224">
        <f>O917*H917</f>
        <v>0</v>
      </c>
      <c r="Q917" s="224">
        <v>0.012800000000000001</v>
      </c>
      <c r="R917" s="224">
        <f>Q917*H917</f>
        <v>0.23522560000000001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423</v>
      </c>
      <c r="AT917" s="226" t="s">
        <v>211</v>
      </c>
      <c r="AU917" s="226" t="s">
        <v>84</v>
      </c>
      <c r="AY917" s="20" t="s">
        <v>192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84</v>
      </c>
      <c r="BK917" s="227">
        <f>ROUND(I917*H917,2)</f>
        <v>0</v>
      </c>
      <c r="BL917" s="20" t="s">
        <v>321</v>
      </c>
      <c r="BM917" s="226" t="s">
        <v>752</v>
      </c>
    </row>
    <row r="918" s="13" customFormat="1">
      <c r="A918" s="13"/>
      <c r="B918" s="233"/>
      <c r="C918" s="234"/>
      <c r="D918" s="235" t="s">
        <v>204</v>
      </c>
      <c r="E918" s="236" t="s">
        <v>19</v>
      </c>
      <c r="F918" s="237" t="s">
        <v>205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204</v>
      </c>
      <c r="AU918" s="243" t="s">
        <v>84</v>
      </c>
      <c r="AV918" s="13" t="s">
        <v>78</v>
      </c>
      <c r="AW918" s="13" t="s">
        <v>33</v>
      </c>
      <c r="AX918" s="13" t="s">
        <v>71</v>
      </c>
      <c r="AY918" s="243" t="s">
        <v>192</v>
      </c>
    </row>
    <row r="919" s="13" customFormat="1">
      <c r="A919" s="13"/>
      <c r="B919" s="233"/>
      <c r="C919" s="234"/>
      <c r="D919" s="235" t="s">
        <v>204</v>
      </c>
      <c r="E919" s="236" t="s">
        <v>19</v>
      </c>
      <c r="F919" s="237" t="s">
        <v>268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204</v>
      </c>
      <c r="AU919" s="243" t="s">
        <v>84</v>
      </c>
      <c r="AV919" s="13" t="s">
        <v>78</v>
      </c>
      <c r="AW919" s="13" t="s">
        <v>33</v>
      </c>
      <c r="AX919" s="13" t="s">
        <v>71</v>
      </c>
      <c r="AY919" s="243" t="s">
        <v>192</v>
      </c>
    </row>
    <row r="920" s="14" customFormat="1">
      <c r="A920" s="14"/>
      <c r="B920" s="244"/>
      <c r="C920" s="245"/>
      <c r="D920" s="235" t="s">
        <v>204</v>
      </c>
      <c r="E920" s="246" t="s">
        <v>19</v>
      </c>
      <c r="F920" s="247" t="s">
        <v>733</v>
      </c>
      <c r="G920" s="245"/>
      <c r="H920" s="248">
        <v>8.4900000000000002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204</v>
      </c>
      <c r="AU920" s="254" t="s">
        <v>84</v>
      </c>
      <c r="AV920" s="14" t="s">
        <v>84</v>
      </c>
      <c r="AW920" s="14" t="s">
        <v>33</v>
      </c>
      <c r="AX920" s="14" t="s">
        <v>71</v>
      </c>
      <c r="AY920" s="254" t="s">
        <v>192</v>
      </c>
    </row>
    <row r="921" s="14" customFormat="1">
      <c r="A921" s="14"/>
      <c r="B921" s="244"/>
      <c r="C921" s="245"/>
      <c r="D921" s="235" t="s">
        <v>204</v>
      </c>
      <c r="E921" s="246" t="s">
        <v>19</v>
      </c>
      <c r="F921" s="247" t="s">
        <v>734</v>
      </c>
      <c r="G921" s="245"/>
      <c r="H921" s="248">
        <v>-1.2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204</v>
      </c>
      <c r="AU921" s="254" t="s">
        <v>84</v>
      </c>
      <c r="AV921" s="14" t="s">
        <v>84</v>
      </c>
      <c r="AW921" s="14" t="s">
        <v>33</v>
      </c>
      <c r="AX921" s="14" t="s">
        <v>71</v>
      </c>
      <c r="AY921" s="254" t="s">
        <v>192</v>
      </c>
    </row>
    <row r="922" s="14" customFormat="1">
      <c r="A922" s="14"/>
      <c r="B922" s="244"/>
      <c r="C922" s="245"/>
      <c r="D922" s="235" t="s">
        <v>204</v>
      </c>
      <c r="E922" s="246" t="s">
        <v>19</v>
      </c>
      <c r="F922" s="247" t="s">
        <v>294</v>
      </c>
      <c r="G922" s="245"/>
      <c r="H922" s="248">
        <v>0.024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204</v>
      </c>
      <c r="AU922" s="254" t="s">
        <v>84</v>
      </c>
      <c r="AV922" s="14" t="s">
        <v>84</v>
      </c>
      <c r="AW922" s="14" t="s">
        <v>33</v>
      </c>
      <c r="AX922" s="14" t="s">
        <v>71</v>
      </c>
      <c r="AY922" s="254" t="s">
        <v>192</v>
      </c>
    </row>
    <row r="923" s="14" customFormat="1">
      <c r="A923" s="14"/>
      <c r="B923" s="244"/>
      <c r="C923" s="245"/>
      <c r="D923" s="235" t="s">
        <v>204</v>
      </c>
      <c r="E923" s="246" t="s">
        <v>19</v>
      </c>
      <c r="F923" s="247" t="s">
        <v>295</v>
      </c>
      <c r="G923" s="245"/>
      <c r="H923" s="248">
        <v>0.114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204</v>
      </c>
      <c r="AU923" s="254" t="s">
        <v>84</v>
      </c>
      <c r="AV923" s="14" t="s">
        <v>84</v>
      </c>
      <c r="AW923" s="14" t="s">
        <v>33</v>
      </c>
      <c r="AX923" s="14" t="s">
        <v>71</v>
      </c>
      <c r="AY923" s="254" t="s">
        <v>192</v>
      </c>
    </row>
    <row r="924" s="14" customFormat="1">
      <c r="A924" s="14"/>
      <c r="B924" s="244"/>
      <c r="C924" s="245"/>
      <c r="D924" s="235" t="s">
        <v>204</v>
      </c>
      <c r="E924" s="246" t="s">
        <v>19</v>
      </c>
      <c r="F924" s="247" t="s">
        <v>296</v>
      </c>
      <c r="G924" s="245"/>
      <c r="H924" s="248">
        <v>0.085000000000000006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204</v>
      </c>
      <c r="AU924" s="254" t="s">
        <v>84</v>
      </c>
      <c r="AV924" s="14" t="s">
        <v>84</v>
      </c>
      <c r="AW924" s="14" t="s">
        <v>33</v>
      </c>
      <c r="AX924" s="14" t="s">
        <v>71</v>
      </c>
      <c r="AY924" s="254" t="s">
        <v>192</v>
      </c>
    </row>
    <row r="925" s="14" customFormat="1">
      <c r="A925" s="14"/>
      <c r="B925" s="244"/>
      <c r="C925" s="245"/>
      <c r="D925" s="235" t="s">
        <v>204</v>
      </c>
      <c r="E925" s="246" t="s">
        <v>19</v>
      </c>
      <c r="F925" s="247" t="s">
        <v>297</v>
      </c>
      <c r="G925" s="245"/>
      <c r="H925" s="248">
        <v>0.025999999999999999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204</v>
      </c>
      <c r="AU925" s="254" t="s">
        <v>84</v>
      </c>
      <c r="AV925" s="14" t="s">
        <v>84</v>
      </c>
      <c r="AW925" s="14" t="s">
        <v>33</v>
      </c>
      <c r="AX925" s="14" t="s">
        <v>71</v>
      </c>
      <c r="AY925" s="254" t="s">
        <v>192</v>
      </c>
    </row>
    <row r="926" s="14" customFormat="1">
      <c r="A926" s="14"/>
      <c r="B926" s="244"/>
      <c r="C926" s="245"/>
      <c r="D926" s="235" t="s">
        <v>204</v>
      </c>
      <c r="E926" s="246" t="s">
        <v>19</v>
      </c>
      <c r="F926" s="247" t="s">
        <v>294</v>
      </c>
      <c r="G926" s="245"/>
      <c r="H926" s="248">
        <v>0.024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204</v>
      </c>
      <c r="AU926" s="254" t="s">
        <v>84</v>
      </c>
      <c r="AV926" s="14" t="s">
        <v>84</v>
      </c>
      <c r="AW926" s="14" t="s">
        <v>33</v>
      </c>
      <c r="AX926" s="14" t="s">
        <v>71</v>
      </c>
      <c r="AY926" s="254" t="s">
        <v>192</v>
      </c>
    </row>
    <row r="927" s="14" customFormat="1">
      <c r="A927" s="14"/>
      <c r="B927" s="244"/>
      <c r="C927" s="245"/>
      <c r="D927" s="235" t="s">
        <v>204</v>
      </c>
      <c r="E927" s="246" t="s">
        <v>19</v>
      </c>
      <c r="F927" s="247" t="s">
        <v>735</v>
      </c>
      <c r="G927" s="245"/>
      <c r="H927" s="248">
        <v>5.4779999999999998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204</v>
      </c>
      <c r="AU927" s="254" t="s">
        <v>84</v>
      </c>
      <c r="AV927" s="14" t="s">
        <v>84</v>
      </c>
      <c r="AW927" s="14" t="s">
        <v>33</v>
      </c>
      <c r="AX927" s="14" t="s">
        <v>71</v>
      </c>
      <c r="AY927" s="254" t="s">
        <v>192</v>
      </c>
    </row>
    <row r="928" s="14" customFormat="1">
      <c r="A928" s="14"/>
      <c r="B928" s="244"/>
      <c r="C928" s="245"/>
      <c r="D928" s="235" t="s">
        <v>204</v>
      </c>
      <c r="E928" s="246" t="s">
        <v>19</v>
      </c>
      <c r="F928" s="247" t="s">
        <v>293</v>
      </c>
      <c r="G928" s="245"/>
      <c r="H928" s="248">
        <v>0.26700000000000002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204</v>
      </c>
      <c r="AU928" s="254" t="s">
        <v>84</v>
      </c>
      <c r="AV928" s="14" t="s">
        <v>84</v>
      </c>
      <c r="AW928" s="14" t="s">
        <v>33</v>
      </c>
      <c r="AX928" s="14" t="s">
        <v>71</v>
      </c>
      <c r="AY928" s="254" t="s">
        <v>192</v>
      </c>
    </row>
    <row r="929" s="13" customFormat="1">
      <c r="A929" s="13"/>
      <c r="B929" s="233"/>
      <c r="C929" s="234"/>
      <c r="D929" s="235" t="s">
        <v>204</v>
      </c>
      <c r="E929" s="236" t="s">
        <v>19</v>
      </c>
      <c r="F929" s="237" t="s">
        <v>282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204</v>
      </c>
      <c r="AU929" s="243" t="s">
        <v>84</v>
      </c>
      <c r="AV929" s="13" t="s">
        <v>78</v>
      </c>
      <c r="AW929" s="13" t="s">
        <v>33</v>
      </c>
      <c r="AX929" s="13" t="s">
        <v>71</v>
      </c>
      <c r="AY929" s="243" t="s">
        <v>192</v>
      </c>
    </row>
    <row r="930" s="14" customFormat="1">
      <c r="A930" s="14"/>
      <c r="B930" s="244"/>
      <c r="C930" s="245"/>
      <c r="D930" s="235" t="s">
        <v>204</v>
      </c>
      <c r="E930" s="246" t="s">
        <v>19</v>
      </c>
      <c r="F930" s="247" t="s">
        <v>736</v>
      </c>
      <c r="G930" s="245"/>
      <c r="H930" s="248">
        <v>0.45000000000000001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204</v>
      </c>
      <c r="AU930" s="254" t="s">
        <v>84</v>
      </c>
      <c r="AV930" s="14" t="s">
        <v>84</v>
      </c>
      <c r="AW930" s="14" t="s">
        <v>33</v>
      </c>
      <c r="AX930" s="14" t="s">
        <v>71</v>
      </c>
      <c r="AY930" s="254" t="s">
        <v>192</v>
      </c>
    </row>
    <row r="931" s="14" customFormat="1">
      <c r="A931" s="14"/>
      <c r="B931" s="244"/>
      <c r="C931" s="245"/>
      <c r="D931" s="235" t="s">
        <v>204</v>
      </c>
      <c r="E931" s="246" t="s">
        <v>19</v>
      </c>
      <c r="F931" s="247" t="s">
        <v>737</v>
      </c>
      <c r="G931" s="245"/>
      <c r="H931" s="248">
        <v>1.373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204</v>
      </c>
      <c r="AU931" s="254" t="s">
        <v>84</v>
      </c>
      <c r="AV931" s="14" t="s">
        <v>84</v>
      </c>
      <c r="AW931" s="14" t="s">
        <v>33</v>
      </c>
      <c r="AX931" s="14" t="s">
        <v>71</v>
      </c>
      <c r="AY931" s="254" t="s">
        <v>192</v>
      </c>
    </row>
    <row r="932" s="14" customFormat="1">
      <c r="A932" s="14"/>
      <c r="B932" s="244"/>
      <c r="C932" s="245"/>
      <c r="D932" s="235" t="s">
        <v>204</v>
      </c>
      <c r="E932" s="246" t="s">
        <v>19</v>
      </c>
      <c r="F932" s="247" t="s">
        <v>738</v>
      </c>
      <c r="G932" s="245"/>
      <c r="H932" s="248">
        <v>1.575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204</v>
      </c>
      <c r="AU932" s="254" t="s">
        <v>84</v>
      </c>
      <c r="AV932" s="14" t="s">
        <v>84</v>
      </c>
      <c r="AW932" s="14" t="s">
        <v>33</v>
      </c>
      <c r="AX932" s="14" t="s">
        <v>71</v>
      </c>
      <c r="AY932" s="254" t="s">
        <v>192</v>
      </c>
    </row>
    <row r="933" s="15" customFormat="1">
      <c r="A933" s="15"/>
      <c r="B933" s="255"/>
      <c r="C933" s="256"/>
      <c r="D933" s="235" t="s">
        <v>204</v>
      </c>
      <c r="E933" s="257" t="s">
        <v>19</v>
      </c>
      <c r="F933" s="258" t="s">
        <v>210</v>
      </c>
      <c r="G933" s="256"/>
      <c r="H933" s="259">
        <v>16.706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204</v>
      </c>
      <c r="AU933" s="265" t="s">
        <v>84</v>
      </c>
      <c r="AV933" s="15" t="s">
        <v>200</v>
      </c>
      <c r="AW933" s="15" t="s">
        <v>33</v>
      </c>
      <c r="AX933" s="15" t="s">
        <v>78</v>
      </c>
      <c r="AY933" s="265" t="s">
        <v>192</v>
      </c>
    </row>
    <row r="934" s="14" customFormat="1">
      <c r="A934" s="14"/>
      <c r="B934" s="244"/>
      <c r="C934" s="245"/>
      <c r="D934" s="235" t="s">
        <v>204</v>
      </c>
      <c r="E934" s="245"/>
      <c r="F934" s="247" t="s">
        <v>753</v>
      </c>
      <c r="G934" s="245"/>
      <c r="H934" s="248">
        <v>18.376999999999999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204</v>
      </c>
      <c r="AU934" s="254" t="s">
        <v>84</v>
      </c>
      <c r="AV934" s="14" t="s">
        <v>84</v>
      </c>
      <c r="AW934" s="14" t="s">
        <v>4</v>
      </c>
      <c r="AX934" s="14" t="s">
        <v>78</v>
      </c>
      <c r="AY934" s="254" t="s">
        <v>192</v>
      </c>
    </row>
    <row r="935" s="2" customFormat="1" ht="16.5" customHeight="1">
      <c r="A935" s="41"/>
      <c r="B935" s="42"/>
      <c r="C935" s="215" t="s">
        <v>754</v>
      </c>
      <c r="D935" s="215" t="s">
        <v>195</v>
      </c>
      <c r="E935" s="216" t="s">
        <v>755</v>
      </c>
      <c r="F935" s="217" t="s">
        <v>756</v>
      </c>
      <c r="G935" s="218" t="s">
        <v>214</v>
      </c>
      <c r="H935" s="219">
        <v>9.4949999999999992</v>
      </c>
      <c r="I935" s="220"/>
      <c r="J935" s="221">
        <f>ROUND(I935*H935,2)</f>
        <v>0</v>
      </c>
      <c r="K935" s="217" t="s">
        <v>199</v>
      </c>
      <c r="L935" s="47"/>
      <c r="M935" s="222" t="s">
        <v>19</v>
      </c>
      <c r="N935" s="223" t="s">
        <v>43</v>
      </c>
      <c r="O935" s="87"/>
      <c r="P935" s="224">
        <f>O935*H935</f>
        <v>0</v>
      </c>
      <c r="Q935" s="224">
        <v>0.00020000000000000001</v>
      </c>
      <c r="R935" s="224">
        <f>Q935*H935</f>
        <v>0.0018989999999999999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321</v>
      </c>
      <c r="AT935" s="226" t="s">
        <v>195</v>
      </c>
      <c r="AU935" s="226" t="s">
        <v>84</v>
      </c>
      <c r="AY935" s="20" t="s">
        <v>192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84</v>
      </c>
      <c r="BK935" s="227">
        <f>ROUND(I935*H935,2)</f>
        <v>0</v>
      </c>
      <c r="BL935" s="20" t="s">
        <v>321</v>
      </c>
      <c r="BM935" s="226" t="s">
        <v>757</v>
      </c>
    </row>
    <row r="936" s="2" customFormat="1">
      <c r="A936" s="41"/>
      <c r="B936" s="42"/>
      <c r="C936" s="43"/>
      <c r="D936" s="228" t="s">
        <v>202</v>
      </c>
      <c r="E936" s="43"/>
      <c r="F936" s="229" t="s">
        <v>758</v>
      </c>
      <c r="G936" s="43"/>
      <c r="H936" s="43"/>
      <c r="I936" s="230"/>
      <c r="J936" s="43"/>
      <c r="K936" s="43"/>
      <c r="L936" s="47"/>
      <c r="M936" s="231"/>
      <c r="N936" s="232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202</v>
      </c>
      <c r="AU936" s="20" t="s">
        <v>84</v>
      </c>
    </row>
    <row r="937" s="13" customFormat="1">
      <c r="A937" s="13"/>
      <c r="B937" s="233"/>
      <c r="C937" s="234"/>
      <c r="D937" s="235" t="s">
        <v>204</v>
      </c>
      <c r="E937" s="236" t="s">
        <v>19</v>
      </c>
      <c r="F937" s="237" t="s">
        <v>205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204</v>
      </c>
      <c r="AU937" s="243" t="s">
        <v>84</v>
      </c>
      <c r="AV937" s="13" t="s">
        <v>78</v>
      </c>
      <c r="AW937" s="13" t="s">
        <v>33</v>
      </c>
      <c r="AX937" s="13" t="s">
        <v>71</v>
      </c>
      <c r="AY937" s="243" t="s">
        <v>192</v>
      </c>
    </row>
    <row r="938" s="13" customFormat="1">
      <c r="A938" s="13"/>
      <c r="B938" s="233"/>
      <c r="C938" s="234"/>
      <c r="D938" s="235" t="s">
        <v>204</v>
      </c>
      <c r="E938" s="236" t="s">
        <v>19</v>
      </c>
      <c r="F938" s="237" t="s">
        <v>268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204</v>
      </c>
      <c r="AU938" s="243" t="s">
        <v>84</v>
      </c>
      <c r="AV938" s="13" t="s">
        <v>78</v>
      </c>
      <c r="AW938" s="13" t="s">
        <v>33</v>
      </c>
      <c r="AX938" s="13" t="s">
        <v>71</v>
      </c>
      <c r="AY938" s="243" t="s">
        <v>192</v>
      </c>
    </row>
    <row r="939" s="14" customFormat="1">
      <c r="A939" s="14"/>
      <c r="B939" s="244"/>
      <c r="C939" s="245"/>
      <c r="D939" s="235" t="s">
        <v>204</v>
      </c>
      <c r="E939" s="246" t="s">
        <v>19</v>
      </c>
      <c r="F939" s="247" t="s">
        <v>759</v>
      </c>
      <c r="G939" s="245"/>
      <c r="H939" s="248">
        <v>3.5950000000000002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204</v>
      </c>
      <c r="AU939" s="254" t="s">
        <v>84</v>
      </c>
      <c r="AV939" s="14" t="s">
        <v>84</v>
      </c>
      <c r="AW939" s="14" t="s">
        <v>33</v>
      </c>
      <c r="AX939" s="14" t="s">
        <v>71</v>
      </c>
      <c r="AY939" s="254" t="s">
        <v>192</v>
      </c>
    </row>
    <row r="940" s="14" customFormat="1">
      <c r="A940" s="14"/>
      <c r="B940" s="244"/>
      <c r="C940" s="245"/>
      <c r="D940" s="235" t="s">
        <v>204</v>
      </c>
      <c r="E940" s="246" t="s">
        <v>19</v>
      </c>
      <c r="F940" s="247" t="s">
        <v>760</v>
      </c>
      <c r="G940" s="245"/>
      <c r="H940" s="248">
        <v>4.4000000000000004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204</v>
      </c>
      <c r="AU940" s="254" t="s">
        <v>84</v>
      </c>
      <c r="AV940" s="14" t="s">
        <v>84</v>
      </c>
      <c r="AW940" s="14" t="s">
        <v>33</v>
      </c>
      <c r="AX940" s="14" t="s">
        <v>71</v>
      </c>
      <c r="AY940" s="254" t="s">
        <v>192</v>
      </c>
    </row>
    <row r="941" s="13" customFormat="1">
      <c r="A941" s="13"/>
      <c r="B941" s="233"/>
      <c r="C941" s="234"/>
      <c r="D941" s="235" t="s">
        <v>204</v>
      </c>
      <c r="E941" s="236" t="s">
        <v>19</v>
      </c>
      <c r="F941" s="237" t="s">
        <v>282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204</v>
      </c>
      <c r="AU941" s="243" t="s">
        <v>84</v>
      </c>
      <c r="AV941" s="13" t="s">
        <v>78</v>
      </c>
      <c r="AW941" s="13" t="s">
        <v>33</v>
      </c>
      <c r="AX941" s="13" t="s">
        <v>71</v>
      </c>
      <c r="AY941" s="243" t="s">
        <v>192</v>
      </c>
    </row>
    <row r="942" s="14" customFormat="1">
      <c r="A942" s="14"/>
      <c r="B942" s="244"/>
      <c r="C942" s="245"/>
      <c r="D942" s="235" t="s">
        <v>204</v>
      </c>
      <c r="E942" s="246" t="s">
        <v>19</v>
      </c>
      <c r="F942" s="247" t="s">
        <v>761</v>
      </c>
      <c r="G942" s="245"/>
      <c r="H942" s="248">
        <v>1.5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204</v>
      </c>
      <c r="AU942" s="254" t="s">
        <v>84</v>
      </c>
      <c r="AV942" s="14" t="s">
        <v>84</v>
      </c>
      <c r="AW942" s="14" t="s">
        <v>33</v>
      </c>
      <c r="AX942" s="14" t="s">
        <v>71</v>
      </c>
      <c r="AY942" s="254" t="s">
        <v>192</v>
      </c>
    </row>
    <row r="943" s="15" customFormat="1">
      <c r="A943" s="15"/>
      <c r="B943" s="255"/>
      <c r="C943" s="256"/>
      <c r="D943" s="235" t="s">
        <v>204</v>
      </c>
      <c r="E943" s="257" t="s">
        <v>19</v>
      </c>
      <c r="F943" s="258" t="s">
        <v>210</v>
      </c>
      <c r="G943" s="256"/>
      <c r="H943" s="259">
        <v>9.495000000000001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204</v>
      </c>
      <c r="AU943" s="265" t="s">
        <v>84</v>
      </c>
      <c r="AV943" s="15" t="s">
        <v>200</v>
      </c>
      <c r="AW943" s="15" t="s">
        <v>33</v>
      </c>
      <c r="AX943" s="15" t="s">
        <v>78</v>
      </c>
      <c r="AY943" s="265" t="s">
        <v>192</v>
      </c>
    </row>
    <row r="944" s="2" customFormat="1" ht="16.5" customHeight="1">
      <c r="A944" s="41"/>
      <c r="B944" s="42"/>
      <c r="C944" s="266" t="s">
        <v>762</v>
      </c>
      <c r="D944" s="266" t="s">
        <v>211</v>
      </c>
      <c r="E944" s="267" t="s">
        <v>763</v>
      </c>
      <c r="F944" s="268" t="s">
        <v>764</v>
      </c>
      <c r="G944" s="269" t="s">
        <v>214</v>
      </c>
      <c r="H944" s="270">
        <v>9.9700000000000006</v>
      </c>
      <c r="I944" s="271"/>
      <c r="J944" s="272">
        <f>ROUND(I944*H944,2)</f>
        <v>0</v>
      </c>
      <c r="K944" s="268" t="s">
        <v>199</v>
      </c>
      <c r="L944" s="273"/>
      <c r="M944" s="274" t="s">
        <v>19</v>
      </c>
      <c r="N944" s="275" t="s">
        <v>43</v>
      </c>
      <c r="O944" s="87"/>
      <c r="P944" s="224">
        <f>O944*H944</f>
        <v>0</v>
      </c>
      <c r="Q944" s="224">
        <v>0.00029999999999999997</v>
      </c>
      <c r="R944" s="224">
        <f>Q944*H944</f>
        <v>0.0029909999999999997</v>
      </c>
      <c r="S944" s="224">
        <v>0</v>
      </c>
      <c r="T944" s="225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6" t="s">
        <v>423</v>
      </c>
      <c r="AT944" s="226" t="s">
        <v>211</v>
      </c>
      <c r="AU944" s="226" t="s">
        <v>84</v>
      </c>
      <c r="AY944" s="20" t="s">
        <v>192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20" t="s">
        <v>84</v>
      </c>
      <c r="BK944" s="227">
        <f>ROUND(I944*H944,2)</f>
        <v>0</v>
      </c>
      <c r="BL944" s="20" t="s">
        <v>321</v>
      </c>
      <c r="BM944" s="226" t="s">
        <v>765</v>
      </c>
    </row>
    <row r="945" s="13" customFormat="1">
      <c r="A945" s="13"/>
      <c r="B945" s="233"/>
      <c r="C945" s="234"/>
      <c r="D945" s="235" t="s">
        <v>204</v>
      </c>
      <c r="E945" s="236" t="s">
        <v>19</v>
      </c>
      <c r="F945" s="237" t="s">
        <v>205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204</v>
      </c>
      <c r="AU945" s="243" t="s">
        <v>84</v>
      </c>
      <c r="AV945" s="13" t="s">
        <v>78</v>
      </c>
      <c r="AW945" s="13" t="s">
        <v>33</v>
      </c>
      <c r="AX945" s="13" t="s">
        <v>71</v>
      </c>
      <c r="AY945" s="243" t="s">
        <v>192</v>
      </c>
    </row>
    <row r="946" s="13" customFormat="1">
      <c r="A946" s="13"/>
      <c r="B946" s="233"/>
      <c r="C946" s="234"/>
      <c r="D946" s="235" t="s">
        <v>204</v>
      </c>
      <c r="E946" s="236" t="s">
        <v>19</v>
      </c>
      <c r="F946" s="237" t="s">
        <v>268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204</v>
      </c>
      <c r="AU946" s="243" t="s">
        <v>84</v>
      </c>
      <c r="AV946" s="13" t="s">
        <v>78</v>
      </c>
      <c r="AW946" s="13" t="s">
        <v>33</v>
      </c>
      <c r="AX946" s="13" t="s">
        <v>71</v>
      </c>
      <c r="AY946" s="243" t="s">
        <v>192</v>
      </c>
    </row>
    <row r="947" s="14" customFormat="1">
      <c r="A947" s="14"/>
      <c r="B947" s="244"/>
      <c r="C947" s="245"/>
      <c r="D947" s="235" t="s">
        <v>204</v>
      </c>
      <c r="E947" s="246" t="s">
        <v>19</v>
      </c>
      <c r="F947" s="247" t="s">
        <v>759</v>
      </c>
      <c r="G947" s="245"/>
      <c r="H947" s="248">
        <v>3.5950000000000002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204</v>
      </c>
      <c r="AU947" s="254" t="s">
        <v>84</v>
      </c>
      <c r="AV947" s="14" t="s">
        <v>84</v>
      </c>
      <c r="AW947" s="14" t="s">
        <v>33</v>
      </c>
      <c r="AX947" s="14" t="s">
        <v>71</v>
      </c>
      <c r="AY947" s="254" t="s">
        <v>192</v>
      </c>
    </row>
    <row r="948" s="14" customFormat="1">
      <c r="A948" s="14"/>
      <c r="B948" s="244"/>
      <c r="C948" s="245"/>
      <c r="D948" s="235" t="s">
        <v>204</v>
      </c>
      <c r="E948" s="246" t="s">
        <v>19</v>
      </c>
      <c r="F948" s="247" t="s">
        <v>760</v>
      </c>
      <c r="G948" s="245"/>
      <c r="H948" s="248">
        <v>4.4000000000000004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204</v>
      </c>
      <c r="AU948" s="254" t="s">
        <v>84</v>
      </c>
      <c r="AV948" s="14" t="s">
        <v>84</v>
      </c>
      <c r="AW948" s="14" t="s">
        <v>33</v>
      </c>
      <c r="AX948" s="14" t="s">
        <v>71</v>
      </c>
      <c r="AY948" s="254" t="s">
        <v>192</v>
      </c>
    </row>
    <row r="949" s="13" customFormat="1">
      <c r="A949" s="13"/>
      <c r="B949" s="233"/>
      <c r="C949" s="234"/>
      <c r="D949" s="235" t="s">
        <v>204</v>
      </c>
      <c r="E949" s="236" t="s">
        <v>19</v>
      </c>
      <c r="F949" s="237" t="s">
        <v>282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204</v>
      </c>
      <c r="AU949" s="243" t="s">
        <v>84</v>
      </c>
      <c r="AV949" s="13" t="s">
        <v>78</v>
      </c>
      <c r="AW949" s="13" t="s">
        <v>33</v>
      </c>
      <c r="AX949" s="13" t="s">
        <v>71</v>
      </c>
      <c r="AY949" s="243" t="s">
        <v>192</v>
      </c>
    </row>
    <row r="950" s="14" customFormat="1">
      <c r="A950" s="14"/>
      <c r="B950" s="244"/>
      <c r="C950" s="245"/>
      <c r="D950" s="235" t="s">
        <v>204</v>
      </c>
      <c r="E950" s="246" t="s">
        <v>19</v>
      </c>
      <c r="F950" s="247" t="s">
        <v>761</v>
      </c>
      <c r="G950" s="245"/>
      <c r="H950" s="248">
        <v>1.5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204</v>
      </c>
      <c r="AU950" s="254" t="s">
        <v>84</v>
      </c>
      <c r="AV950" s="14" t="s">
        <v>84</v>
      </c>
      <c r="AW950" s="14" t="s">
        <v>33</v>
      </c>
      <c r="AX950" s="14" t="s">
        <v>71</v>
      </c>
      <c r="AY950" s="254" t="s">
        <v>192</v>
      </c>
    </row>
    <row r="951" s="15" customFormat="1">
      <c r="A951" s="15"/>
      <c r="B951" s="255"/>
      <c r="C951" s="256"/>
      <c r="D951" s="235" t="s">
        <v>204</v>
      </c>
      <c r="E951" s="257" t="s">
        <v>19</v>
      </c>
      <c r="F951" s="258" t="s">
        <v>210</v>
      </c>
      <c r="G951" s="256"/>
      <c r="H951" s="259">
        <v>9.495000000000001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204</v>
      </c>
      <c r="AU951" s="265" t="s">
        <v>84</v>
      </c>
      <c r="AV951" s="15" t="s">
        <v>200</v>
      </c>
      <c r="AW951" s="15" t="s">
        <v>33</v>
      </c>
      <c r="AX951" s="15" t="s">
        <v>78</v>
      </c>
      <c r="AY951" s="265" t="s">
        <v>192</v>
      </c>
    </row>
    <row r="952" s="14" customFormat="1">
      <c r="A952" s="14"/>
      <c r="B952" s="244"/>
      <c r="C952" s="245"/>
      <c r="D952" s="235" t="s">
        <v>204</v>
      </c>
      <c r="E952" s="245"/>
      <c r="F952" s="247" t="s">
        <v>766</v>
      </c>
      <c r="G952" s="245"/>
      <c r="H952" s="248">
        <v>9.9700000000000006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204</v>
      </c>
      <c r="AU952" s="254" t="s">
        <v>84</v>
      </c>
      <c r="AV952" s="14" t="s">
        <v>84</v>
      </c>
      <c r="AW952" s="14" t="s">
        <v>4</v>
      </c>
      <c r="AX952" s="14" t="s">
        <v>78</v>
      </c>
      <c r="AY952" s="254" t="s">
        <v>192</v>
      </c>
    </row>
    <row r="953" s="2" customFormat="1" ht="16.5" customHeight="1">
      <c r="A953" s="41"/>
      <c r="B953" s="42"/>
      <c r="C953" s="215" t="s">
        <v>767</v>
      </c>
      <c r="D953" s="215" t="s">
        <v>195</v>
      </c>
      <c r="E953" s="216" t="s">
        <v>768</v>
      </c>
      <c r="F953" s="217" t="s">
        <v>769</v>
      </c>
      <c r="G953" s="218" t="s">
        <v>214</v>
      </c>
      <c r="H953" s="219">
        <v>9.8000000000000007</v>
      </c>
      <c r="I953" s="220"/>
      <c r="J953" s="221">
        <f>ROUND(I953*H953,2)</f>
        <v>0</v>
      </c>
      <c r="K953" s="217" t="s">
        <v>199</v>
      </c>
      <c r="L953" s="47"/>
      <c r="M953" s="222" t="s">
        <v>19</v>
      </c>
      <c r="N953" s="223" t="s">
        <v>43</v>
      </c>
      <c r="O953" s="87"/>
      <c r="P953" s="224">
        <f>O953*H953</f>
        <v>0</v>
      </c>
      <c r="Q953" s="224">
        <v>0.00018000000000000001</v>
      </c>
      <c r="R953" s="224">
        <f>Q953*H953</f>
        <v>0.0017640000000000002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321</v>
      </c>
      <c r="AT953" s="226" t="s">
        <v>195</v>
      </c>
      <c r="AU953" s="226" t="s">
        <v>84</v>
      </c>
      <c r="AY953" s="20" t="s">
        <v>192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84</v>
      </c>
      <c r="BK953" s="227">
        <f>ROUND(I953*H953,2)</f>
        <v>0</v>
      </c>
      <c r="BL953" s="20" t="s">
        <v>321</v>
      </c>
      <c r="BM953" s="226" t="s">
        <v>770</v>
      </c>
    </row>
    <row r="954" s="2" customFormat="1">
      <c r="A954" s="41"/>
      <c r="B954" s="42"/>
      <c r="C954" s="43"/>
      <c r="D954" s="228" t="s">
        <v>202</v>
      </c>
      <c r="E954" s="43"/>
      <c r="F954" s="229" t="s">
        <v>771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202</v>
      </c>
      <c r="AU954" s="20" t="s">
        <v>84</v>
      </c>
    </row>
    <row r="955" s="13" customFormat="1">
      <c r="A955" s="13"/>
      <c r="B955" s="233"/>
      <c r="C955" s="234"/>
      <c r="D955" s="235" t="s">
        <v>204</v>
      </c>
      <c r="E955" s="236" t="s">
        <v>19</v>
      </c>
      <c r="F955" s="237" t="s">
        <v>205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204</v>
      </c>
      <c r="AU955" s="243" t="s">
        <v>84</v>
      </c>
      <c r="AV955" s="13" t="s">
        <v>78</v>
      </c>
      <c r="AW955" s="13" t="s">
        <v>33</v>
      </c>
      <c r="AX955" s="13" t="s">
        <v>71</v>
      </c>
      <c r="AY955" s="243" t="s">
        <v>192</v>
      </c>
    </row>
    <row r="956" s="13" customFormat="1">
      <c r="A956" s="13"/>
      <c r="B956" s="233"/>
      <c r="C956" s="234"/>
      <c r="D956" s="235" t="s">
        <v>204</v>
      </c>
      <c r="E956" s="236" t="s">
        <v>19</v>
      </c>
      <c r="F956" s="237" t="s">
        <v>268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204</v>
      </c>
      <c r="AU956" s="243" t="s">
        <v>84</v>
      </c>
      <c r="AV956" s="13" t="s">
        <v>78</v>
      </c>
      <c r="AW956" s="13" t="s">
        <v>33</v>
      </c>
      <c r="AX956" s="13" t="s">
        <v>71</v>
      </c>
      <c r="AY956" s="243" t="s">
        <v>192</v>
      </c>
    </row>
    <row r="957" s="14" customFormat="1">
      <c r="A957" s="14"/>
      <c r="B957" s="244"/>
      <c r="C957" s="245"/>
      <c r="D957" s="235" t="s">
        <v>204</v>
      </c>
      <c r="E957" s="246" t="s">
        <v>19</v>
      </c>
      <c r="F957" s="247" t="s">
        <v>772</v>
      </c>
      <c r="G957" s="245"/>
      <c r="H957" s="248">
        <v>5.6600000000000001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204</v>
      </c>
      <c r="AU957" s="254" t="s">
        <v>84</v>
      </c>
      <c r="AV957" s="14" t="s">
        <v>84</v>
      </c>
      <c r="AW957" s="14" t="s">
        <v>33</v>
      </c>
      <c r="AX957" s="14" t="s">
        <v>71</v>
      </c>
      <c r="AY957" s="254" t="s">
        <v>192</v>
      </c>
    </row>
    <row r="958" s="14" customFormat="1">
      <c r="A958" s="14"/>
      <c r="B958" s="244"/>
      <c r="C958" s="245"/>
      <c r="D958" s="235" t="s">
        <v>204</v>
      </c>
      <c r="E958" s="246" t="s">
        <v>19</v>
      </c>
      <c r="F958" s="247" t="s">
        <v>773</v>
      </c>
      <c r="G958" s="245"/>
      <c r="H958" s="248">
        <v>-1.2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204</v>
      </c>
      <c r="AU958" s="254" t="s">
        <v>84</v>
      </c>
      <c r="AV958" s="14" t="s">
        <v>84</v>
      </c>
      <c r="AW958" s="14" t="s">
        <v>33</v>
      </c>
      <c r="AX958" s="14" t="s">
        <v>71</v>
      </c>
      <c r="AY958" s="254" t="s">
        <v>192</v>
      </c>
    </row>
    <row r="959" s="14" customFormat="1">
      <c r="A959" s="14"/>
      <c r="B959" s="244"/>
      <c r="C959" s="245"/>
      <c r="D959" s="235" t="s">
        <v>204</v>
      </c>
      <c r="E959" s="246" t="s">
        <v>19</v>
      </c>
      <c r="F959" s="247" t="s">
        <v>774</v>
      </c>
      <c r="G959" s="245"/>
      <c r="H959" s="248">
        <v>2.4900000000000002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204</v>
      </c>
      <c r="AU959" s="254" t="s">
        <v>84</v>
      </c>
      <c r="AV959" s="14" t="s">
        <v>84</v>
      </c>
      <c r="AW959" s="14" t="s">
        <v>33</v>
      </c>
      <c r="AX959" s="14" t="s">
        <v>71</v>
      </c>
      <c r="AY959" s="254" t="s">
        <v>192</v>
      </c>
    </row>
    <row r="960" s="13" customFormat="1">
      <c r="A960" s="13"/>
      <c r="B960" s="233"/>
      <c r="C960" s="234"/>
      <c r="D960" s="235" t="s">
        <v>204</v>
      </c>
      <c r="E960" s="236" t="s">
        <v>19</v>
      </c>
      <c r="F960" s="237" t="s">
        <v>282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204</v>
      </c>
      <c r="AU960" s="243" t="s">
        <v>84</v>
      </c>
      <c r="AV960" s="13" t="s">
        <v>78</v>
      </c>
      <c r="AW960" s="13" t="s">
        <v>33</v>
      </c>
      <c r="AX960" s="13" t="s">
        <v>71</v>
      </c>
      <c r="AY960" s="243" t="s">
        <v>192</v>
      </c>
    </row>
    <row r="961" s="14" customFormat="1">
      <c r="A961" s="14"/>
      <c r="B961" s="244"/>
      <c r="C961" s="245"/>
      <c r="D961" s="235" t="s">
        <v>204</v>
      </c>
      <c r="E961" s="246" t="s">
        <v>19</v>
      </c>
      <c r="F961" s="247" t="s">
        <v>775</v>
      </c>
      <c r="G961" s="245"/>
      <c r="H961" s="248">
        <v>2.8500000000000001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204</v>
      </c>
      <c r="AU961" s="254" t="s">
        <v>84</v>
      </c>
      <c r="AV961" s="14" t="s">
        <v>84</v>
      </c>
      <c r="AW961" s="14" t="s">
        <v>33</v>
      </c>
      <c r="AX961" s="14" t="s">
        <v>71</v>
      </c>
      <c r="AY961" s="254" t="s">
        <v>192</v>
      </c>
    </row>
    <row r="962" s="15" customFormat="1">
      <c r="A962" s="15"/>
      <c r="B962" s="255"/>
      <c r="C962" s="256"/>
      <c r="D962" s="235" t="s">
        <v>204</v>
      </c>
      <c r="E962" s="257" t="s">
        <v>19</v>
      </c>
      <c r="F962" s="258" t="s">
        <v>210</v>
      </c>
      <c r="G962" s="256"/>
      <c r="H962" s="259">
        <v>9.8000000000000007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204</v>
      </c>
      <c r="AU962" s="265" t="s">
        <v>84</v>
      </c>
      <c r="AV962" s="15" t="s">
        <v>200</v>
      </c>
      <c r="AW962" s="15" t="s">
        <v>33</v>
      </c>
      <c r="AX962" s="15" t="s">
        <v>78</v>
      </c>
      <c r="AY962" s="265" t="s">
        <v>192</v>
      </c>
    </row>
    <row r="963" s="2" customFormat="1" ht="16.5" customHeight="1">
      <c r="A963" s="41"/>
      <c r="B963" s="42"/>
      <c r="C963" s="266" t="s">
        <v>776</v>
      </c>
      <c r="D963" s="266" t="s">
        <v>211</v>
      </c>
      <c r="E963" s="267" t="s">
        <v>763</v>
      </c>
      <c r="F963" s="268" t="s">
        <v>764</v>
      </c>
      <c r="G963" s="269" t="s">
        <v>214</v>
      </c>
      <c r="H963" s="270">
        <v>10.289999999999999</v>
      </c>
      <c r="I963" s="271"/>
      <c r="J963" s="272">
        <f>ROUND(I963*H963,2)</f>
        <v>0</v>
      </c>
      <c r="K963" s="268" t="s">
        <v>199</v>
      </c>
      <c r="L963" s="273"/>
      <c r="M963" s="274" t="s">
        <v>19</v>
      </c>
      <c r="N963" s="275" t="s">
        <v>43</v>
      </c>
      <c r="O963" s="87"/>
      <c r="P963" s="224">
        <f>O963*H963</f>
        <v>0</v>
      </c>
      <c r="Q963" s="224">
        <v>0.00029999999999999997</v>
      </c>
      <c r="R963" s="224">
        <f>Q963*H963</f>
        <v>0.0030869999999999995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423</v>
      </c>
      <c r="AT963" s="226" t="s">
        <v>211</v>
      </c>
      <c r="AU963" s="226" t="s">
        <v>84</v>
      </c>
      <c r="AY963" s="20" t="s">
        <v>192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84</v>
      </c>
      <c r="BK963" s="227">
        <f>ROUND(I963*H963,2)</f>
        <v>0</v>
      </c>
      <c r="BL963" s="20" t="s">
        <v>321</v>
      </c>
      <c r="BM963" s="226" t="s">
        <v>777</v>
      </c>
    </row>
    <row r="964" s="13" customFormat="1">
      <c r="A964" s="13"/>
      <c r="B964" s="233"/>
      <c r="C964" s="234"/>
      <c r="D964" s="235" t="s">
        <v>204</v>
      </c>
      <c r="E964" s="236" t="s">
        <v>19</v>
      </c>
      <c r="F964" s="237" t="s">
        <v>205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204</v>
      </c>
      <c r="AU964" s="243" t="s">
        <v>84</v>
      </c>
      <c r="AV964" s="13" t="s">
        <v>78</v>
      </c>
      <c r="AW964" s="13" t="s">
        <v>33</v>
      </c>
      <c r="AX964" s="13" t="s">
        <v>71</v>
      </c>
      <c r="AY964" s="243" t="s">
        <v>192</v>
      </c>
    </row>
    <row r="965" s="13" customFormat="1">
      <c r="A965" s="13"/>
      <c r="B965" s="233"/>
      <c r="C965" s="234"/>
      <c r="D965" s="235" t="s">
        <v>204</v>
      </c>
      <c r="E965" s="236" t="s">
        <v>19</v>
      </c>
      <c r="F965" s="237" t="s">
        <v>268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204</v>
      </c>
      <c r="AU965" s="243" t="s">
        <v>84</v>
      </c>
      <c r="AV965" s="13" t="s">
        <v>78</v>
      </c>
      <c r="AW965" s="13" t="s">
        <v>33</v>
      </c>
      <c r="AX965" s="13" t="s">
        <v>71</v>
      </c>
      <c r="AY965" s="243" t="s">
        <v>192</v>
      </c>
    </row>
    <row r="966" s="14" customFormat="1">
      <c r="A966" s="14"/>
      <c r="B966" s="244"/>
      <c r="C966" s="245"/>
      <c r="D966" s="235" t="s">
        <v>204</v>
      </c>
      <c r="E966" s="246" t="s">
        <v>19</v>
      </c>
      <c r="F966" s="247" t="s">
        <v>772</v>
      </c>
      <c r="G966" s="245"/>
      <c r="H966" s="248">
        <v>5.6600000000000001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204</v>
      </c>
      <c r="AU966" s="254" t="s">
        <v>84</v>
      </c>
      <c r="AV966" s="14" t="s">
        <v>84</v>
      </c>
      <c r="AW966" s="14" t="s">
        <v>33</v>
      </c>
      <c r="AX966" s="14" t="s">
        <v>71</v>
      </c>
      <c r="AY966" s="254" t="s">
        <v>192</v>
      </c>
    </row>
    <row r="967" s="14" customFormat="1">
      <c r="A967" s="14"/>
      <c r="B967" s="244"/>
      <c r="C967" s="245"/>
      <c r="D967" s="235" t="s">
        <v>204</v>
      </c>
      <c r="E967" s="246" t="s">
        <v>19</v>
      </c>
      <c r="F967" s="247" t="s">
        <v>773</v>
      </c>
      <c r="G967" s="245"/>
      <c r="H967" s="248">
        <v>-1.2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204</v>
      </c>
      <c r="AU967" s="254" t="s">
        <v>84</v>
      </c>
      <c r="AV967" s="14" t="s">
        <v>84</v>
      </c>
      <c r="AW967" s="14" t="s">
        <v>33</v>
      </c>
      <c r="AX967" s="14" t="s">
        <v>71</v>
      </c>
      <c r="AY967" s="254" t="s">
        <v>192</v>
      </c>
    </row>
    <row r="968" s="14" customFormat="1">
      <c r="A968" s="14"/>
      <c r="B968" s="244"/>
      <c r="C968" s="245"/>
      <c r="D968" s="235" t="s">
        <v>204</v>
      </c>
      <c r="E968" s="246" t="s">
        <v>19</v>
      </c>
      <c r="F968" s="247" t="s">
        <v>774</v>
      </c>
      <c r="G968" s="245"/>
      <c r="H968" s="248">
        <v>2.4900000000000002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204</v>
      </c>
      <c r="AU968" s="254" t="s">
        <v>84</v>
      </c>
      <c r="AV968" s="14" t="s">
        <v>84</v>
      </c>
      <c r="AW968" s="14" t="s">
        <v>33</v>
      </c>
      <c r="AX968" s="14" t="s">
        <v>71</v>
      </c>
      <c r="AY968" s="254" t="s">
        <v>192</v>
      </c>
    </row>
    <row r="969" s="13" customFormat="1">
      <c r="A969" s="13"/>
      <c r="B969" s="233"/>
      <c r="C969" s="234"/>
      <c r="D969" s="235" t="s">
        <v>204</v>
      </c>
      <c r="E969" s="236" t="s">
        <v>19</v>
      </c>
      <c r="F969" s="237" t="s">
        <v>282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204</v>
      </c>
      <c r="AU969" s="243" t="s">
        <v>84</v>
      </c>
      <c r="AV969" s="13" t="s">
        <v>78</v>
      </c>
      <c r="AW969" s="13" t="s">
        <v>33</v>
      </c>
      <c r="AX969" s="13" t="s">
        <v>71</v>
      </c>
      <c r="AY969" s="243" t="s">
        <v>192</v>
      </c>
    </row>
    <row r="970" s="14" customFormat="1">
      <c r="A970" s="14"/>
      <c r="B970" s="244"/>
      <c r="C970" s="245"/>
      <c r="D970" s="235" t="s">
        <v>204</v>
      </c>
      <c r="E970" s="246" t="s">
        <v>19</v>
      </c>
      <c r="F970" s="247" t="s">
        <v>775</v>
      </c>
      <c r="G970" s="245"/>
      <c r="H970" s="248">
        <v>2.8500000000000001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204</v>
      </c>
      <c r="AU970" s="254" t="s">
        <v>84</v>
      </c>
      <c r="AV970" s="14" t="s">
        <v>84</v>
      </c>
      <c r="AW970" s="14" t="s">
        <v>33</v>
      </c>
      <c r="AX970" s="14" t="s">
        <v>71</v>
      </c>
      <c r="AY970" s="254" t="s">
        <v>192</v>
      </c>
    </row>
    <row r="971" s="15" customFormat="1">
      <c r="A971" s="15"/>
      <c r="B971" s="255"/>
      <c r="C971" s="256"/>
      <c r="D971" s="235" t="s">
        <v>204</v>
      </c>
      <c r="E971" s="257" t="s">
        <v>19</v>
      </c>
      <c r="F971" s="258" t="s">
        <v>210</v>
      </c>
      <c r="G971" s="256"/>
      <c r="H971" s="259">
        <v>9.8000000000000007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204</v>
      </c>
      <c r="AU971" s="265" t="s">
        <v>84</v>
      </c>
      <c r="AV971" s="15" t="s">
        <v>200</v>
      </c>
      <c r="AW971" s="15" t="s">
        <v>33</v>
      </c>
      <c r="AX971" s="15" t="s">
        <v>78</v>
      </c>
      <c r="AY971" s="265" t="s">
        <v>192</v>
      </c>
    </row>
    <row r="972" s="14" customFormat="1">
      <c r="A972" s="14"/>
      <c r="B972" s="244"/>
      <c r="C972" s="245"/>
      <c r="D972" s="235" t="s">
        <v>204</v>
      </c>
      <c r="E972" s="245"/>
      <c r="F972" s="247" t="s">
        <v>778</v>
      </c>
      <c r="G972" s="245"/>
      <c r="H972" s="248">
        <v>10.289999999999999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204</v>
      </c>
      <c r="AU972" s="254" t="s">
        <v>84</v>
      </c>
      <c r="AV972" s="14" t="s">
        <v>84</v>
      </c>
      <c r="AW972" s="14" t="s">
        <v>4</v>
      </c>
      <c r="AX972" s="14" t="s">
        <v>78</v>
      </c>
      <c r="AY972" s="254" t="s">
        <v>192</v>
      </c>
    </row>
    <row r="973" s="2" customFormat="1" ht="24.15" customHeight="1">
      <c r="A973" s="41"/>
      <c r="B973" s="42"/>
      <c r="C973" s="215" t="s">
        <v>779</v>
      </c>
      <c r="D973" s="215" t="s">
        <v>195</v>
      </c>
      <c r="E973" s="216" t="s">
        <v>780</v>
      </c>
      <c r="F973" s="217" t="s">
        <v>781</v>
      </c>
      <c r="G973" s="218" t="s">
        <v>226</v>
      </c>
      <c r="H973" s="219">
        <v>0.36399999999999999</v>
      </c>
      <c r="I973" s="220"/>
      <c r="J973" s="221">
        <f>ROUND(I973*H973,2)</f>
        <v>0</v>
      </c>
      <c r="K973" s="217" t="s">
        <v>199</v>
      </c>
      <c r="L973" s="47"/>
      <c r="M973" s="222" t="s">
        <v>19</v>
      </c>
      <c r="N973" s="223" t="s">
        <v>43</v>
      </c>
      <c r="O973" s="87"/>
      <c r="P973" s="224">
        <f>O973*H973</f>
        <v>0</v>
      </c>
      <c r="Q973" s="224">
        <v>0</v>
      </c>
      <c r="R973" s="224">
        <f>Q973*H973</f>
        <v>0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321</v>
      </c>
      <c r="AT973" s="226" t="s">
        <v>195</v>
      </c>
      <c r="AU973" s="226" t="s">
        <v>84</v>
      </c>
      <c r="AY973" s="20" t="s">
        <v>192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84</v>
      </c>
      <c r="BK973" s="227">
        <f>ROUND(I973*H973,2)</f>
        <v>0</v>
      </c>
      <c r="BL973" s="20" t="s">
        <v>321</v>
      </c>
      <c r="BM973" s="226" t="s">
        <v>782</v>
      </c>
    </row>
    <row r="974" s="2" customFormat="1">
      <c r="A974" s="41"/>
      <c r="B974" s="42"/>
      <c r="C974" s="43"/>
      <c r="D974" s="228" t="s">
        <v>202</v>
      </c>
      <c r="E974" s="43"/>
      <c r="F974" s="229" t="s">
        <v>783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202</v>
      </c>
      <c r="AU974" s="20" t="s">
        <v>84</v>
      </c>
    </row>
    <row r="975" s="12" customFormat="1" ht="22.8" customHeight="1">
      <c r="A975" s="12"/>
      <c r="B975" s="199"/>
      <c r="C975" s="200"/>
      <c r="D975" s="201" t="s">
        <v>70</v>
      </c>
      <c r="E975" s="213" t="s">
        <v>784</v>
      </c>
      <c r="F975" s="213" t="s">
        <v>785</v>
      </c>
      <c r="G975" s="200"/>
      <c r="H975" s="200"/>
      <c r="I975" s="203"/>
      <c r="J975" s="214">
        <f>BK975</f>
        <v>0</v>
      </c>
      <c r="K975" s="200"/>
      <c r="L975" s="205"/>
      <c r="M975" s="206"/>
      <c r="N975" s="207"/>
      <c r="O975" s="207"/>
      <c r="P975" s="208">
        <f>SUM(P976:P993)</f>
        <v>0</v>
      </c>
      <c r="Q975" s="207"/>
      <c r="R975" s="208">
        <f>SUM(R976:R993)</f>
        <v>0.0033999999999999998</v>
      </c>
      <c r="S975" s="207"/>
      <c r="T975" s="209">
        <f>SUM(T976:T993)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0" t="s">
        <v>84</v>
      </c>
      <c r="AT975" s="211" t="s">
        <v>70</v>
      </c>
      <c r="AU975" s="211" t="s">
        <v>78</v>
      </c>
      <c r="AY975" s="210" t="s">
        <v>192</v>
      </c>
      <c r="BK975" s="212">
        <f>SUM(BK976:BK993)</f>
        <v>0</v>
      </c>
    </row>
    <row r="976" s="2" customFormat="1" ht="24.15" customHeight="1">
      <c r="A976" s="41"/>
      <c r="B976" s="42"/>
      <c r="C976" s="215" t="s">
        <v>786</v>
      </c>
      <c r="D976" s="215" t="s">
        <v>195</v>
      </c>
      <c r="E976" s="216" t="s">
        <v>787</v>
      </c>
      <c r="F976" s="217" t="s">
        <v>788</v>
      </c>
      <c r="G976" s="218" t="s">
        <v>239</v>
      </c>
      <c r="H976" s="219">
        <v>10</v>
      </c>
      <c r="I976" s="220"/>
      <c r="J976" s="221">
        <f>ROUND(I976*H976,2)</f>
        <v>0</v>
      </c>
      <c r="K976" s="217" t="s">
        <v>199</v>
      </c>
      <c r="L976" s="47"/>
      <c r="M976" s="222" t="s">
        <v>19</v>
      </c>
      <c r="N976" s="223" t="s">
        <v>43</v>
      </c>
      <c r="O976" s="87"/>
      <c r="P976" s="224">
        <f>O976*H976</f>
        <v>0</v>
      </c>
      <c r="Q976" s="224">
        <v>8.0000000000000007E-05</v>
      </c>
      <c r="R976" s="224">
        <f>Q976*H976</f>
        <v>0.00080000000000000004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321</v>
      </c>
      <c r="AT976" s="226" t="s">
        <v>195</v>
      </c>
      <c r="AU976" s="226" t="s">
        <v>84</v>
      </c>
      <c r="AY976" s="20" t="s">
        <v>192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84</v>
      </c>
      <c r="BK976" s="227">
        <f>ROUND(I976*H976,2)</f>
        <v>0</v>
      </c>
      <c r="BL976" s="20" t="s">
        <v>321</v>
      </c>
      <c r="BM976" s="226" t="s">
        <v>789</v>
      </c>
    </row>
    <row r="977" s="2" customFormat="1">
      <c r="A977" s="41"/>
      <c r="B977" s="42"/>
      <c r="C977" s="43"/>
      <c r="D977" s="228" t="s">
        <v>202</v>
      </c>
      <c r="E977" s="43"/>
      <c r="F977" s="229" t="s">
        <v>790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202</v>
      </c>
      <c r="AU977" s="20" t="s">
        <v>84</v>
      </c>
    </row>
    <row r="978" s="13" customFormat="1">
      <c r="A978" s="13"/>
      <c r="B978" s="233"/>
      <c r="C978" s="234"/>
      <c r="D978" s="235" t="s">
        <v>204</v>
      </c>
      <c r="E978" s="236" t="s">
        <v>19</v>
      </c>
      <c r="F978" s="237" t="s">
        <v>205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204</v>
      </c>
      <c r="AU978" s="243" t="s">
        <v>84</v>
      </c>
      <c r="AV978" s="13" t="s">
        <v>78</v>
      </c>
      <c r="AW978" s="13" t="s">
        <v>33</v>
      </c>
      <c r="AX978" s="13" t="s">
        <v>71</v>
      </c>
      <c r="AY978" s="243" t="s">
        <v>192</v>
      </c>
    </row>
    <row r="979" s="13" customFormat="1">
      <c r="A979" s="13"/>
      <c r="B979" s="233"/>
      <c r="C979" s="234"/>
      <c r="D979" s="235" t="s">
        <v>204</v>
      </c>
      <c r="E979" s="236" t="s">
        <v>19</v>
      </c>
      <c r="F979" s="237" t="s">
        <v>791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204</v>
      </c>
      <c r="AU979" s="243" t="s">
        <v>84</v>
      </c>
      <c r="AV979" s="13" t="s">
        <v>78</v>
      </c>
      <c r="AW979" s="13" t="s">
        <v>33</v>
      </c>
      <c r="AX979" s="13" t="s">
        <v>71</v>
      </c>
      <c r="AY979" s="243" t="s">
        <v>192</v>
      </c>
    </row>
    <row r="980" s="14" customFormat="1">
      <c r="A980" s="14"/>
      <c r="B980" s="244"/>
      <c r="C980" s="245"/>
      <c r="D980" s="235" t="s">
        <v>204</v>
      </c>
      <c r="E980" s="246" t="s">
        <v>19</v>
      </c>
      <c r="F980" s="247" t="s">
        <v>1391</v>
      </c>
      <c r="G980" s="245"/>
      <c r="H980" s="248">
        <v>10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204</v>
      </c>
      <c r="AU980" s="254" t="s">
        <v>84</v>
      </c>
      <c r="AV980" s="14" t="s">
        <v>84</v>
      </c>
      <c r="AW980" s="14" t="s">
        <v>33</v>
      </c>
      <c r="AX980" s="14" t="s">
        <v>71</v>
      </c>
      <c r="AY980" s="254" t="s">
        <v>192</v>
      </c>
    </row>
    <row r="981" s="15" customFormat="1">
      <c r="A981" s="15"/>
      <c r="B981" s="255"/>
      <c r="C981" s="256"/>
      <c r="D981" s="235" t="s">
        <v>204</v>
      </c>
      <c r="E981" s="257" t="s">
        <v>19</v>
      </c>
      <c r="F981" s="258" t="s">
        <v>210</v>
      </c>
      <c r="G981" s="256"/>
      <c r="H981" s="259">
        <v>10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5" t="s">
        <v>204</v>
      </c>
      <c r="AU981" s="265" t="s">
        <v>84</v>
      </c>
      <c r="AV981" s="15" t="s">
        <v>200</v>
      </c>
      <c r="AW981" s="15" t="s">
        <v>33</v>
      </c>
      <c r="AX981" s="15" t="s">
        <v>78</v>
      </c>
      <c r="AY981" s="265" t="s">
        <v>192</v>
      </c>
    </row>
    <row r="982" s="2" customFormat="1" ht="16.5" customHeight="1">
      <c r="A982" s="41"/>
      <c r="B982" s="42"/>
      <c r="C982" s="215" t="s">
        <v>793</v>
      </c>
      <c r="D982" s="215" t="s">
        <v>195</v>
      </c>
      <c r="E982" s="216" t="s">
        <v>794</v>
      </c>
      <c r="F982" s="217" t="s">
        <v>795</v>
      </c>
      <c r="G982" s="218" t="s">
        <v>239</v>
      </c>
      <c r="H982" s="219">
        <v>10</v>
      </c>
      <c r="I982" s="220"/>
      <c r="J982" s="221">
        <f>ROUND(I982*H982,2)</f>
        <v>0</v>
      </c>
      <c r="K982" s="217" t="s">
        <v>199</v>
      </c>
      <c r="L982" s="47"/>
      <c r="M982" s="222" t="s">
        <v>19</v>
      </c>
      <c r="N982" s="223" t="s">
        <v>43</v>
      </c>
      <c r="O982" s="87"/>
      <c r="P982" s="224">
        <f>O982*H982</f>
        <v>0</v>
      </c>
      <c r="Q982" s="224">
        <v>0.00013999999999999999</v>
      </c>
      <c r="R982" s="224">
        <f>Q982*H982</f>
        <v>0.0013999999999999998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321</v>
      </c>
      <c r="AT982" s="226" t="s">
        <v>195</v>
      </c>
      <c r="AU982" s="226" t="s">
        <v>84</v>
      </c>
      <c r="AY982" s="20" t="s">
        <v>192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84</v>
      </c>
      <c r="BK982" s="227">
        <f>ROUND(I982*H982,2)</f>
        <v>0</v>
      </c>
      <c r="BL982" s="20" t="s">
        <v>321</v>
      </c>
      <c r="BM982" s="226" t="s">
        <v>796</v>
      </c>
    </row>
    <row r="983" s="2" customFormat="1">
      <c r="A983" s="41"/>
      <c r="B983" s="42"/>
      <c r="C983" s="43"/>
      <c r="D983" s="228" t="s">
        <v>202</v>
      </c>
      <c r="E983" s="43"/>
      <c r="F983" s="229" t="s">
        <v>797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202</v>
      </c>
      <c r="AU983" s="20" t="s">
        <v>84</v>
      </c>
    </row>
    <row r="984" s="13" customFormat="1">
      <c r="A984" s="13"/>
      <c r="B984" s="233"/>
      <c r="C984" s="234"/>
      <c r="D984" s="235" t="s">
        <v>204</v>
      </c>
      <c r="E984" s="236" t="s">
        <v>19</v>
      </c>
      <c r="F984" s="237" t="s">
        <v>205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204</v>
      </c>
      <c r="AU984" s="243" t="s">
        <v>84</v>
      </c>
      <c r="AV984" s="13" t="s">
        <v>78</v>
      </c>
      <c r="AW984" s="13" t="s">
        <v>33</v>
      </c>
      <c r="AX984" s="13" t="s">
        <v>71</v>
      </c>
      <c r="AY984" s="243" t="s">
        <v>192</v>
      </c>
    </row>
    <row r="985" s="13" customFormat="1">
      <c r="A985" s="13"/>
      <c r="B985" s="233"/>
      <c r="C985" s="234"/>
      <c r="D985" s="235" t="s">
        <v>204</v>
      </c>
      <c r="E985" s="236" t="s">
        <v>19</v>
      </c>
      <c r="F985" s="237" t="s">
        <v>791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204</v>
      </c>
      <c r="AU985" s="243" t="s">
        <v>84</v>
      </c>
      <c r="AV985" s="13" t="s">
        <v>78</v>
      </c>
      <c r="AW985" s="13" t="s">
        <v>33</v>
      </c>
      <c r="AX985" s="13" t="s">
        <v>71</v>
      </c>
      <c r="AY985" s="243" t="s">
        <v>192</v>
      </c>
    </row>
    <row r="986" s="14" customFormat="1">
      <c r="A986" s="14"/>
      <c r="B986" s="244"/>
      <c r="C986" s="245"/>
      <c r="D986" s="235" t="s">
        <v>204</v>
      </c>
      <c r="E986" s="246" t="s">
        <v>19</v>
      </c>
      <c r="F986" s="247" t="s">
        <v>1391</v>
      </c>
      <c r="G986" s="245"/>
      <c r="H986" s="248">
        <v>10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204</v>
      </c>
      <c r="AU986" s="254" t="s">
        <v>84</v>
      </c>
      <c r="AV986" s="14" t="s">
        <v>84</v>
      </c>
      <c r="AW986" s="14" t="s">
        <v>33</v>
      </c>
      <c r="AX986" s="14" t="s">
        <v>71</v>
      </c>
      <c r="AY986" s="254" t="s">
        <v>192</v>
      </c>
    </row>
    <row r="987" s="15" customFormat="1">
      <c r="A987" s="15"/>
      <c r="B987" s="255"/>
      <c r="C987" s="256"/>
      <c r="D987" s="235" t="s">
        <v>204</v>
      </c>
      <c r="E987" s="257" t="s">
        <v>19</v>
      </c>
      <c r="F987" s="258" t="s">
        <v>210</v>
      </c>
      <c r="G987" s="256"/>
      <c r="H987" s="259">
        <v>10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204</v>
      </c>
      <c r="AU987" s="265" t="s">
        <v>84</v>
      </c>
      <c r="AV987" s="15" t="s">
        <v>200</v>
      </c>
      <c r="AW987" s="15" t="s">
        <v>33</v>
      </c>
      <c r="AX987" s="15" t="s">
        <v>78</v>
      </c>
      <c r="AY987" s="265" t="s">
        <v>192</v>
      </c>
    </row>
    <row r="988" s="2" customFormat="1" ht="16.5" customHeight="1">
      <c r="A988" s="41"/>
      <c r="B988" s="42"/>
      <c r="C988" s="215" t="s">
        <v>798</v>
      </c>
      <c r="D988" s="215" t="s">
        <v>195</v>
      </c>
      <c r="E988" s="216" t="s">
        <v>799</v>
      </c>
      <c r="F988" s="217" t="s">
        <v>800</v>
      </c>
      <c r="G988" s="218" t="s">
        <v>239</v>
      </c>
      <c r="H988" s="219">
        <v>10</v>
      </c>
      <c r="I988" s="220"/>
      <c r="J988" s="221">
        <f>ROUND(I988*H988,2)</f>
        <v>0</v>
      </c>
      <c r="K988" s="217" t="s">
        <v>199</v>
      </c>
      <c r="L988" s="47"/>
      <c r="M988" s="222" t="s">
        <v>19</v>
      </c>
      <c r="N988" s="223" t="s">
        <v>43</v>
      </c>
      <c r="O988" s="87"/>
      <c r="P988" s="224">
        <f>O988*H988</f>
        <v>0</v>
      </c>
      <c r="Q988" s="224">
        <v>0.00012</v>
      </c>
      <c r="R988" s="224">
        <f>Q988*H988</f>
        <v>0.0012000000000000001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321</v>
      </c>
      <c r="AT988" s="226" t="s">
        <v>195</v>
      </c>
      <c r="AU988" s="226" t="s">
        <v>84</v>
      </c>
      <c r="AY988" s="20" t="s">
        <v>192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84</v>
      </c>
      <c r="BK988" s="227">
        <f>ROUND(I988*H988,2)</f>
        <v>0</v>
      </c>
      <c r="BL988" s="20" t="s">
        <v>321</v>
      </c>
      <c r="BM988" s="226" t="s">
        <v>801</v>
      </c>
    </row>
    <row r="989" s="2" customFormat="1">
      <c r="A989" s="41"/>
      <c r="B989" s="42"/>
      <c r="C989" s="43"/>
      <c r="D989" s="228" t="s">
        <v>202</v>
      </c>
      <c r="E989" s="43"/>
      <c r="F989" s="229" t="s">
        <v>802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202</v>
      </c>
      <c r="AU989" s="20" t="s">
        <v>84</v>
      </c>
    </row>
    <row r="990" s="13" customFormat="1">
      <c r="A990" s="13"/>
      <c r="B990" s="233"/>
      <c r="C990" s="234"/>
      <c r="D990" s="235" t="s">
        <v>204</v>
      </c>
      <c r="E990" s="236" t="s">
        <v>19</v>
      </c>
      <c r="F990" s="237" t="s">
        <v>205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204</v>
      </c>
      <c r="AU990" s="243" t="s">
        <v>84</v>
      </c>
      <c r="AV990" s="13" t="s">
        <v>78</v>
      </c>
      <c r="AW990" s="13" t="s">
        <v>33</v>
      </c>
      <c r="AX990" s="13" t="s">
        <v>71</v>
      </c>
      <c r="AY990" s="243" t="s">
        <v>192</v>
      </c>
    </row>
    <row r="991" s="13" customFormat="1">
      <c r="A991" s="13"/>
      <c r="B991" s="233"/>
      <c r="C991" s="234"/>
      <c r="D991" s="235" t="s">
        <v>204</v>
      </c>
      <c r="E991" s="236" t="s">
        <v>19</v>
      </c>
      <c r="F991" s="237" t="s">
        <v>791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204</v>
      </c>
      <c r="AU991" s="243" t="s">
        <v>84</v>
      </c>
      <c r="AV991" s="13" t="s">
        <v>78</v>
      </c>
      <c r="AW991" s="13" t="s">
        <v>33</v>
      </c>
      <c r="AX991" s="13" t="s">
        <v>71</v>
      </c>
      <c r="AY991" s="243" t="s">
        <v>192</v>
      </c>
    </row>
    <row r="992" s="14" customFormat="1">
      <c r="A992" s="14"/>
      <c r="B992" s="244"/>
      <c r="C992" s="245"/>
      <c r="D992" s="235" t="s">
        <v>204</v>
      </c>
      <c r="E992" s="246" t="s">
        <v>19</v>
      </c>
      <c r="F992" s="247" t="s">
        <v>1391</v>
      </c>
      <c r="G992" s="245"/>
      <c r="H992" s="248">
        <v>10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204</v>
      </c>
      <c r="AU992" s="254" t="s">
        <v>84</v>
      </c>
      <c r="AV992" s="14" t="s">
        <v>84</v>
      </c>
      <c r="AW992" s="14" t="s">
        <v>33</v>
      </c>
      <c r="AX992" s="14" t="s">
        <v>71</v>
      </c>
      <c r="AY992" s="254" t="s">
        <v>192</v>
      </c>
    </row>
    <row r="993" s="15" customFormat="1">
      <c r="A993" s="15"/>
      <c r="B993" s="255"/>
      <c r="C993" s="256"/>
      <c r="D993" s="235" t="s">
        <v>204</v>
      </c>
      <c r="E993" s="257" t="s">
        <v>19</v>
      </c>
      <c r="F993" s="258" t="s">
        <v>210</v>
      </c>
      <c r="G993" s="256"/>
      <c r="H993" s="259">
        <v>10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5" t="s">
        <v>204</v>
      </c>
      <c r="AU993" s="265" t="s">
        <v>84</v>
      </c>
      <c r="AV993" s="15" t="s">
        <v>200</v>
      </c>
      <c r="AW993" s="15" t="s">
        <v>33</v>
      </c>
      <c r="AX993" s="15" t="s">
        <v>78</v>
      </c>
      <c r="AY993" s="265" t="s">
        <v>192</v>
      </c>
    </row>
    <row r="994" s="12" customFormat="1" ht="22.8" customHeight="1">
      <c r="A994" s="12"/>
      <c r="B994" s="199"/>
      <c r="C994" s="200"/>
      <c r="D994" s="201" t="s">
        <v>70</v>
      </c>
      <c r="E994" s="213" t="s">
        <v>803</v>
      </c>
      <c r="F994" s="213" t="s">
        <v>804</v>
      </c>
      <c r="G994" s="200"/>
      <c r="H994" s="200"/>
      <c r="I994" s="203"/>
      <c r="J994" s="214">
        <f>BK994</f>
        <v>0</v>
      </c>
      <c r="K994" s="200"/>
      <c r="L994" s="205"/>
      <c r="M994" s="206"/>
      <c r="N994" s="207"/>
      <c r="O994" s="207"/>
      <c r="P994" s="208">
        <f>SUM(P995:P1091)</f>
        <v>0</v>
      </c>
      <c r="Q994" s="207"/>
      <c r="R994" s="208">
        <f>SUM(R995:R1091)</f>
        <v>0.077251999999999987</v>
      </c>
      <c r="S994" s="207"/>
      <c r="T994" s="209">
        <f>SUM(T995:T1091)</f>
        <v>0</v>
      </c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R994" s="210" t="s">
        <v>84</v>
      </c>
      <c r="AT994" s="211" t="s">
        <v>70</v>
      </c>
      <c r="AU994" s="211" t="s">
        <v>78</v>
      </c>
      <c r="AY994" s="210" t="s">
        <v>192</v>
      </c>
      <c r="BK994" s="212">
        <f>SUM(BK995:BK1091)</f>
        <v>0</v>
      </c>
    </row>
    <row r="995" s="2" customFormat="1" ht="16.5" customHeight="1">
      <c r="A995" s="41"/>
      <c r="B995" s="42"/>
      <c r="C995" s="215" t="s">
        <v>805</v>
      </c>
      <c r="D995" s="215" t="s">
        <v>195</v>
      </c>
      <c r="E995" s="216" t="s">
        <v>806</v>
      </c>
      <c r="F995" s="217" t="s">
        <v>807</v>
      </c>
      <c r="G995" s="218" t="s">
        <v>239</v>
      </c>
      <c r="H995" s="219">
        <v>154.50399999999999</v>
      </c>
      <c r="I995" s="220"/>
      <c r="J995" s="221">
        <f>ROUND(I995*H995,2)</f>
        <v>0</v>
      </c>
      <c r="K995" s="217" t="s">
        <v>199</v>
      </c>
      <c r="L995" s="47"/>
      <c r="M995" s="222" t="s">
        <v>19</v>
      </c>
      <c r="N995" s="223" t="s">
        <v>43</v>
      </c>
      <c r="O995" s="87"/>
      <c r="P995" s="224">
        <f>O995*H995</f>
        <v>0</v>
      </c>
      <c r="Q995" s="224">
        <v>0.00021000000000000001</v>
      </c>
      <c r="R995" s="224">
        <f>Q995*H995</f>
        <v>0.032445839999999997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321</v>
      </c>
      <c r="AT995" s="226" t="s">
        <v>195</v>
      </c>
      <c r="AU995" s="226" t="s">
        <v>84</v>
      </c>
      <c r="AY995" s="20" t="s">
        <v>192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84</v>
      </c>
      <c r="BK995" s="227">
        <f>ROUND(I995*H995,2)</f>
        <v>0</v>
      </c>
      <c r="BL995" s="20" t="s">
        <v>321</v>
      </c>
      <c r="BM995" s="226" t="s">
        <v>808</v>
      </c>
    </row>
    <row r="996" s="2" customFormat="1">
      <c r="A996" s="41"/>
      <c r="B996" s="42"/>
      <c r="C996" s="43"/>
      <c r="D996" s="228" t="s">
        <v>202</v>
      </c>
      <c r="E996" s="43"/>
      <c r="F996" s="229" t="s">
        <v>809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202</v>
      </c>
      <c r="AU996" s="20" t="s">
        <v>84</v>
      </c>
    </row>
    <row r="997" s="13" customFormat="1">
      <c r="A997" s="13"/>
      <c r="B997" s="233"/>
      <c r="C997" s="234"/>
      <c r="D997" s="235" t="s">
        <v>204</v>
      </c>
      <c r="E997" s="236" t="s">
        <v>19</v>
      </c>
      <c r="F997" s="237" t="s">
        <v>205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204</v>
      </c>
      <c r="AU997" s="243" t="s">
        <v>84</v>
      </c>
      <c r="AV997" s="13" t="s">
        <v>78</v>
      </c>
      <c r="AW997" s="13" t="s">
        <v>33</v>
      </c>
      <c r="AX997" s="13" t="s">
        <v>71</v>
      </c>
      <c r="AY997" s="243" t="s">
        <v>192</v>
      </c>
    </row>
    <row r="998" s="13" customFormat="1">
      <c r="A998" s="13"/>
      <c r="B998" s="233"/>
      <c r="C998" s="234"/>
      <c r="D998" s="235" t="s">
        <v>204</v>
      </c>
      <c r="E998" s="236" t="s">
        <v>19</v>
      </c>
      <c r="F998" s="237" t="s">
        <v>268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204</v>
      </c>
      <c r="AU998" s="243" t="s">
        <v>84</v>
      </c>
      <c r="AV998" s="13" t="s">
        <v>78</v>
      </c>
      <c r="AW998" s="13" t="s">
        <v>33</v>
      </c>
      <c r="AX998" s="13" t="s">
        <v>71</v>
      </c>
      <c r="AY998" s="243" t="s">
        <v>192</v>
      </c>
    </row>
    <row r="999" s="14" customFormat="1">
      <c r="A999" s="14"/>
      <c r="B999" s="244"/>
      <c r="C999" s="245"/>
      <c r="D999" s="235" t="s">
        <v>204</v>
      </c>
      <c r="E999" s="246" t="s">
        <v>19</v>
      </c>
      <c r="F999" s="247" t="s">
        <v>269</v>
      </c>
      <c r="G999" s="245"/>
      <c r="H999" s="248">
        <v>3.1699999999999999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204</v>
      </c>
      <c r="AU999" s="254" t="s">
        <v>84</v>
      </c>
      <c r="AV999" s="14" t="s">
        <v>84</v>
      </c>
      <c r="AW999" s="14" t="s">
        <v>33</v>
      </c>
      <c r="AX999" s="14" t="s">
        <v>71</v>
      </c>
      <c r="AY999" s="254" t="s">
        <v>192</v>
      </c>
    </row>
    <row r="1000" s="13" customFormat="1">
      <c r="A1000" s="13"/>
      <c r="B1000" s="233"/>
      <c r="C1000" s="234"/>
      <c r="D1000" s="235" t="s">
        <v>204</v>
      </c>
      <c r="E1000" s="236" t="s">
        <v>19</v>
      </c>
      <c r="F1000" s="237" t="s">
        <v>280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204</v>
      </c>
      <c r="AU1000" s="243" t="s">
        <v>84</v>
      </c>
      <c r="AV1000" s="13" t="s">
        <v>78</v>
      </c>
      <c r="AW1000" s="13" t="s">
        <v>33</v>
      </c>
      <c r="AX1000" s="13" t="s">
        <v>71</v>
      </c>
      <c r="AY1000" s="243" t="s">
        <v>192</v>
      </c>
    </row>
    <row r="1001" s="14" customFormat="1">
      <c r="A1001" s="14"/>
      <c r="B1001" s="244"/>
      <c r="C1001" s="245"/>
      <c r="D1001" s="235" t="s">
        <v>204</v>
      </c>
      <c r="E1001" s="246" t="s">
        <v>19</v>
      </c>
      <c r="F1001" s="247" t="s">
        <v>281</v>
      </c>
      <c r="G1001" s="245"/>
      <c r="H1001" s="248">
        <v>2.6699999999999999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204</v>
      </c>
      <c r="AU1001" s="254" t="s">
        <v>84</v>
      </c>
      <c r="AV1001" s="14" t="s">
        <v>84</v>
      </c>
      <c r="AW1001" s="14" t="s">
        <v>33</v>
      </c>
      <c r="AX1001" s="14" t="s">
        <v>71</v>
      </c>
      <c r="AY1001" s="254" t="s">
        <v>192</v>
      </c>
    </row>
    <row r="1002" s="14" customFormat="1">
      <c r="A1002" s="14"/>
      <c r="B1002" s="244"/>
      <c r="C1002" s="245"/>
      <c r="D1002" s="235" t="s">
        <v>204</v>
      </c>
      <c r="E1002" s="246" t="s">
        <v>19</v>
      </c>
      <c r="F1002" s="247" t="s">
        <v>1364</v>
      </c>
      <c r="G1002" s="245"/>
      <c r="H1002" s="248">
        <v>2.2610000000000001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204</v>
      </c>
      <c r="AU1002" s="254" t="s">
        <v>84</v>
      </c>
      <c r="AV1002" s="14" t="s">
        <v>84</v>
      </c>
      <c r="AW1002" s="14" t="s">
        <v>33</v>
      </c>
      <c r="AX1002" s="14" t="s">
        <v>71</v>
      </c>
      <c r="AY1002" s="254" t="s">
        <v>192</v>
      </c>
    </row>
    <row r="1003" s="13" customFormat="1">
      <c r="A1003" s="13"/>
      <c r="B1003" s="233"/>
      <c r="C1003" s="234"/>
      <c r="D1003" s="235" t="s">
        <v>204</v>
      </c>
      <c r="E1003" s="236" t="s">
        <v>19</v>
      </c>
      <c r="F1003" s="237" t="s">
        <v>282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204</v>
      </c>
      <c r="AU1003" s="243" t="s">
        <v>84</v>
      </c>
      <c r="AV1003" s="13" t="s">
        <v>78</v>
      </c>
      <c r="AW1003" s="13" t="s">
        <v>33</v>
      </c>
      <c r="AX1003" s="13" t="s">
        <v>71</v>
      </c>
      <c r="AY1003" s="243" t="s">
        <v>192</v>
      </c>
    </row>
    <row r="1004" s="14" customFormat="1">
      <c r="A1004" s="14"/>
      <c r="B1004" s="244"/>
      <c r="C1004" s="245"/>
      <c r="D1004" s="235" t="s">
        <v>204</v>
      </c>
      <c r="E1004" s="246" t="s">
        <v>19</v>
      </c>
      <c r="F1004" s="247" t="s">
        <v>283</v>
      </c>
      <c r="G1004" s="245"/>
      <c r="H1004" s="248">
        <v>13.079000000000001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204</v>
      </c>
      <c r="AU1004" s="254" t="s">
        <v>84</v>
      </c>
      <c r="AV1004" s="14" t="s">
        <v>84</v>
      </c>
      <c r="AW1004" s="14" t="s">
        <v>33</v>
      </c>
      <c r="AX1004" s="14" t="s">
        <v>71</v>
      </c>
      <c r="AY1004" s="254" t="s">
        <v>192</v>
      </c>
    </row>
    <row r="1005" s="14" customFormat="1">
      <c r="A1005" s="14"/>
      <c r="B1005" s="244"/>
      <c r="C1005" s="245"/>
      <c r="D1005" s="235" t="s">
        <v>204</v>
      </c>
      <c r="E1005" s="246" t="s">
        <v>19</v>
      </c>
      <c r="F1005" s="247" t="s">
        <v>284</v>
      </c>
      <c r="G1005" s="245"/>
      <c r="H1005" s="248">
        <v>0.54900000000000004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204</v>
      </c>
      <c r="AU1005" s="254" t="s">
        <v>84</v>
      </c>
      <c r="AV1005" s="14" t="s">
        <v>84</v>
      </c>
      <c r="AW1005" s="14" t="s">
        <v>33</v>
      </c>
      <c r="AX1005" s="14" t="s">
        <v>71</v>
      </c>
      <c r="AY1005" s="254" t="s">
        <v>192</v>
      </c>
    </row>
    <row r="1006" s="13" customFormat="1">
      <c r="A1006" s="13"/>
      <c r="B1006" s="233"/>
      <c r="C1006" s="234"/>
      <c r="D1006" s="235" t="s">
        <v>204</v>
      </c>
      <c r="E1006" s="236" t="s">
        <v>19</v>
      </c>
      <c r="F1006" s="237" t="s">
        <v>1365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204</v>
      </c>
      <c r="AU1006" s="243" t="s">
        <v>84</v>
      </c>
      <c r="AV1006" s="13" t="s">
        <v>78</v>
      </c>
      <c r="AW1006" s="13" t="s">
        <v>33</v>
      </c>
      <c r="AX1006" s="13" t="s">
        <v>71</v>
      </c>
      <c r="AY1006" s="243" t="s">
        <v>192</v>
      </c>
    </row>
    <row r="1007" s="14" customFormat="1">
      <c r="A1007" s="14"/>
      <c r="B1007" s="244"/>
      <c r="C1007" s="245"/>
      <c r="D1007" s="235" t="s">
        <v>204</v>
      </c>
      <c r="E1007" s="246" t="s">
        <v>19</v>
      </c>
      <c r="F1007" s="247" t="s">
        <v>1366</v>
      </c>
      <c r="G1007" s="245"/>
      <c r="H1007" s="248">
        <v>16.309000000000001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204</v>
      </c>
      <c r="AU1007" s="254" t="s">
        <v>84</v>
      </c>
      <c r="AV1007" s="14" t="s">
        <v>84</v>
      </c>
      <c r="AW1007" s="14" t="s">
        <v>33</v>
      </c>
      <c r="AX1007" s="14" t="s">
        <v>71</v>
      </c>
      <c r="AY1007" s="254" t="s">
        <v>192</v>
      </c>
    </row>
    <row r="1008" s="13" customFormat="1">
      <c r="A1008" s="13"/>
      <c r="B1008" s="233"/>
      <c r="C1008" s="234"/>
      <c r="D1008" s="235" t="s">
        <v>204</v>
      </c>
      <c r="E1008" s="236" t="s">
        <v>19</v>
      </c>
      <c r="F1008" s="237" t="s">
        <v>1367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204</v>
      </c>
      <c r="AU1008" s="243" t="s">
        <v>84</v>
      </c>
      <c r="AV1008" s="13" t="s">
        <v>78</v>
      </c>
      <c r="AW1008" s="13" t="s">
        <v>33</v>
      </c>
      <c r="AX1008" s="13" t="s">
        <v>71</v>
      </c>
      <c r="AY1008" s="243" t="s">
        <v>192</v>
      </c>
    </row>
    <row r="1009" s="14" customFormat="1">
      <c r="A1009" s="14"/>
      <c r="B1009" s="244"/>
      <c r="C1009" s="245"/>
      <c r="D1009" s="235" t="s">
        <v>204</v>
      </c>
      <c r="E1009" s="246" t="s">
        <v>19</v>
      </c>
      <c r="F1009" s="247" t="s">
        <v>1368</v>
      </c>
      <c r="G1009" s="245"/>
      <c r="H1009" s="248">
        <v>2.234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204</v>
      </c>
      <c r="AU1009" s="254" t="s">
        <v>84</v>
      </c>
      <c r="AV1009" s="14" t="s">
        <v>84</v>
      </c>
      <c r="AW1009" s="14" t="s">
        <v>33</v>
      </c>
      <c r="AX1009" s="14" t="s">
        <v>71</v>
      </c>
      <c r="AY1009" s="254" t="s">
        <v>192</v>
      </c>
    </row>
    <row r="1010" s="16" customFormat="1">
      <c r="A1010" s="16"/>
      <c r="B1010" s="276"/>
      <c r="C1010" s="277"/>
      <c r="D1010" s="235" t="s">
        <v>204</v>
      </c>
      <c r="E1010" s="278" t="s">
        <v>19</v>
      </c>
      <c r="F1010" s="279" t="s">
        <v>246</v>
      </c>
      <c r="G1010" s="277"/>
      <c r="H1010" s="280">
        <v>40.271999999999998</v>
      </c>
      <c r="I1010" s="281"/>
      <c r="J1010" s="277"/>
      <c r="K1010" s="277"/>
      <c r="L1010" s="282"/>
      <c r="M1010" s="283"/>
      <c r="N1010" s="284"/>
      <c r="O1010" s="284"/>
      <c r="P1010" s="284"/>
      <c r="Q1010" s="284"/>
      <c r="R1010" s="284"/>
      <c r="S1010" s="284"/>
      <c r="T1010" s="285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6" t="s">
        <v>204</v>
      </c>
      <c r="AU1010" s="286" t="s">
        <v>84</v>
      </c>
      <c r="AV1010" s="16" t="s">
        <v>193</v>
      </c>
      <c r="AW1010" s="16" t="s">
        <v>33</v>
      </c>
      <c r="AX1010" s="16" t="s">
        <v>71</v>
      </c>
      <c r="AY1010" s="286" t="s">
        <v>192</v>
      </c>
    </row>
    <row r="1011" s="13" customFormat="1">
      <c r="A1011" s="13"/>
      <c r="B1011" s="233"/>
      <c r="C1011" s="234"/>
      <c r="D1011" s="235" t="s">
        <v>204</v>
      </c>
      <c r="E1011" s="236" t="s">
        <v>19</v>
      </c>
      <c r="F1011" s="237" t="s">
        <v>280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204</v>
      </c>
      <c r="AU1011" s="243" t="s">
        <v>84</v>
      </c>
      <c r="AV1011" s="13" t="s">
        <v>78</v>
      </c>
      <c r="AW1011" s="13" t="s">
        <v>33</v>
      </c>
      <c r="AX1011" s="13" t="s">
        <v>71</v>
      </c>
      <c r="AY1011" s="243" t="s">
        <v>192</v>
      </c>
    </row>
    <row r="1012" s="14" customFormat="1">
      <c r="A1012" s="14"/>
      <c r="B1012" s="244"/>
      <c r="C1012" s="245"/>
      <c r="D1012" s="235" t="s">
        <v>204</v>
      </c>
      <c r="E1012" s="246" t="s">
        <v>19</v>
      </c>
      <c r="F1012" s="247" t="s">
        <v>1392</v>
      </c>
      <c r="G1012" s="245"/>
      <c r="H1012" s="248">
        <v>5.0439999999999996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204</v>
      </c>
      <c r="AU1012" s="254" t="s">
        <v>84</v>
      </c>
      <c r="AV1012" s="14" t="s">
        <v>84</v>
      </c>
      <c r="AW1012" s="14" t="s">
        <v>33</v>
      </c>
      <c r="AX1012" s="14" t="s">
        <v>71</v>
      </c>
      <c r="AY1012" s="254" t="s">
        <v>192</v>
      </c>
    </row>
    <row r="1013" s="14" customFormat="1">
      <c r="A1013" s="14"/>
      <c r="B1013" s="244"/>
      <c r="C1013" s="245"/>
      <c r="D1013" s="235" t="s">
        <v>204</v>
      </c>
      <c r="E1013" s="246" t="s">
        <v>19</v>
      </c>
      <c r="F1013" s="247" t="s">
        <v>290</v>
      </c>
      <c r="G1013" s="245"/>
      <c r="H1013" s="248">
        <v>-1.1819999999999999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204</v>
      </c>
      <c r="AU1013" s="254" t="s">
        <v>84</v>
      </c>
      <c r="AV1013" s="14" t="s">
        <v>84</v>
      </c>
      <c r="AW1013" s="14" t="s">
        <v>33</v>
      </c>
      <c r="AX1013" s="14" t="s">
        <v>71</v>
      </c>
      <c r="AY1013" s="254" t="s">
        <v>192</v>
      </c>
    </row>
    <row r="1014" s="13" customFormat="1">
      <c r="A1014" s="13"/>
      <c r="B1014" s="233"/>
      <c r="C1014" s="234"/>
      <c r="D1014" s="235" t="s">
        <v>204</v>
      </c>
      <c r="E1014" s="236" t="s">
        <v>19</v>
      </c>
      <c r="F1014" s="237" t="s">
        <v>268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204</v>
      </c>
      <c r="AU1014" s="243" t="s">
        <v>84</v>
      </c>
      <c r="AV1014" s="13" t="s">
        <v>78</v>
      </c>
      <c r="AW1014" s="13" t="s">
        <v>33</v>
      </c>
      <c r="AX1014" s="13" t="s">
        <v>71</v>
      </c>
      <c r="AY1014" s="243" t="s">
        <v>192</v>
      </c>
    </row>
    <row r="1015" s="14" customFormat="1">
      <c r="A1015" s="14"/>
      <c r="B1015" s="244"/>
      <c r="C1015" s="245"/>
      <c r="D1015" s="235" t="s">
        <v>204</v>
      </c>
      <c r="E1015" s="246" t="s">
        <v>19</v>
      </c>
      <c r="F1015" s="247" t="s">
        <v>315</v>
      </c>
      <c r="G1015" s="245"/>
      <c r="H1015" s="248">
        <v>6.3390000000000004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204</v>
      </c>
      <c r="AU1015" s="254" t="s">
        <v>84</v>
      </c>
      <c r="AV1015" s="14" t="s">
        <v>84</v>
      </c>
      <c r="AW1015" s="14" t="s">
        <v>33</v>
      </c>
      <c r="AX1015" s="14" t="s">
        <v>71</v>
      </c>
      <c r="AY1015" s="254" t="s">
        <v>192</v>
      </c>
    </row>
    <row r="1016" s="14" customFormat="1">
      <c r="A1016" s="14"/>
      <c r="B1016" s="244"/>
      <c r="C1016" s="245"/>
      <c r="D1016" s="235" t="s">
        <v>204</v>
      </c>
      <c r="E1016" s="246" t="s">
        <v>19</v>
      </c>
      <c r="F1016" s="247" t="s">
        <v>316</v>
      </c>
      <c r="G1016" s="245"/>
      <c r="H1016" s="248">
        <v>-0.59999999999999998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204</v>
      </c>
      <c r="AU1016" s="254" t="s">
        <v>84</v>
      </c>
      <c r="AV1016" s="14" t="s">
        <v>84</v>
      </c>
      <c r="AW1016" s="14" t="s">
        <v>33</v>
      </c>
      <c r="AX1016" s="14" t="s">
        <v>71</v>
      </c>
      <c r="AY1016" s="254" t="s">
        <v>192</v>
      </c>
    </row>
    <row r="1017" s="14" customFormat="1">
      <c r="A1017" s="14"/>
      <c r="B1017" s="244"/>
      <c r="C1017" s="245"/>
      <c r="D1017" s="235" t="s">
        <v>204</v>
      </c>
      <c r="E1017" s="246" t="s">
        <v>19</v>
      </c>
      <c r="F1017" s="247" t="s">
        <v>317</v>
      </c>
      <c r="G1017" s="245"/>
      <c r="H1017" s="248">
        <v>1.046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204</v>
      </c>
      <c r="AU1017" s="254" t="s">
        <v>84</v>
      </c>
      <c r="AV1017" s="14" t="s">
        <v>84</v>
      </c>
      <c r="AW1017" s="14" t="s">
        <v>33</v>
      </c>
      <c r="AX1017" s="14" t="s">
        <v>71</v>
      </c>
      <c r="AY1017" s="254" t="s">
        <v>192</v>
      </c>
    </row>
    <row r="1018" s="13" customFormat="1">
      <c r="A1018" s="13"/>
      <c r="B1018" s="233"/>
      <c r="C1018" s="234"/>
      <c r="D1018" s="235" t="s">
        <v>204</v>
      </c>
      <c r="E1018" s="236" t="s">
        <v>19</v>
      </c>
      <c r="F1018" s="237" t="s">
        <v>282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204</v>
      </c>
      <c r="AU1018" s="243" t="s">
        <v>84</v>
      </c>
      <c r="AV1018" s="13" t="s">
        <v>78</v>
      </c>
      <c r="AW1018" s="13" t="s">
        <v>33</v>
      </c>
      <c r="AX1018" s="13" t="s">
        <v>71</v>
      </c>
      <c r="AY1018" s="243" t="s">
        <v>192</v>
      </c>
    </row>
    <row r="1019" s="14" customFormat="1">
      <c r="A1019" s="14"/>
      <c r="B1019" s="244"/>
      <c r="C1019" s="245"/>
      <c r="D1019" s="235" t="s">
        <v>204</v>
      </c>
      <c r="E1019" s="246" t="s">
        <v>19</v>
      </c>
      <c r="F1019" s="247" t="s">
        <v>318</v>
      </c>
      <c r="G1019" s="245"/>
      <c r="H1019" s="248">
        <v>0.33600000000000002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204</v>
      </c>
      <c r="AU1019" s="254" t="s">
        <v>84</v>
      </c>
      <c r="AV1019" s="14" t="s">
        <v>84</v>
      </c>
      <c r="AW1019" s="14" t="s">
        <v>33</v>
      </c>
      <c r="AX1019" s="14" t="s">
        <v>71</v>
      </c>
      <c r="AY1019" s="254" t="s">
        <v>192</v>
      </c>
    </row>
    <row r="1020" s="14" customFormat="1">
      <c r="A1020" s="14"/>
      <c r="B1020" s="244"/>
      <c r="C1020" s="245"/>
      <c r="D1020" s="235" t="s">
        <v>204</v>
      </c>
      <c r="E1020" s="246" t="s">
        <v>19</v>
      </c>
      <c r="F1020" s="247" t="s">
        <v>319</v>
      </c>
      <c r="G1020" s="245"/>
      <c r="H1020" s="248">
        <v>3.4220000000000002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204</v>
      </c>
      <c r="AU1020" s="254" t="s">
        <v>84</v>
      </c>
      <c r="AV1020" s="14" t="s">
        <v>84</v>
      </c>
      <c r="AW1020" s="14" t="s">
        <v>33</v>
      </c>
      <c r="AX1020" s="14" t="s">
        <v>71</v>
      </c>
      <c r="AY1020" s="254" t="s">
        <v>192</v>
      </c>
    </row>
    <row r="1021" s="14" customFormat="1">
      <c r="A1021" s="14"/>
      <c r="B1021" s="244"/>
      <c r="C1021" s="245"/>
      <c r="D1021" s="235" t="s">
        <v>204</v>
      </c>
      <c r="E1021" s="246" t="s">
        <v>19</v>
      </c>
      <c r="F1021" s="247" t="s">
        <v>299</v>
      </c>
      <c r="G1021" s="245"/>
      <c r="H1021" s="248">
        <v>-0.44500000000000001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204</v>
      </c>
      <c r="AU1021" s="254" t="s">
        <v>84</v>
      </c>
      <c r="AV1021" s="14" t="s">
        <v>84</v>
      </c>
      <c r="AW1021" s="14" t="s">
        <v>33</v>
      </c>
      <c r="AX1021" s="14" t="s">
        <v>71</v>
      </c>
      <c r="AY1021" s="254" t="s">
        <v>192</v>
      </c>
    </row>
    <row r="1022" s="14" customFormat="1">
      <c r="A1022" s="14"/>
      <c r="B1022" s="244"/>
      <c r="C1022" s="245"/>
      <c r="D1022" s="235" t="s">
        <v>204</v>
      </c>
      <c r="E1022" s="246" t="s">
        <v>19</v>
      </c>
      <c r="F1022" s="247" t="s">
        <v>320</v>
      </c>
      <c r="G1022" s="245"/>
      <c r="H1022" s="248">
        <v>1.1759999999999999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204</v>
      </c>
      <c r="AU1022" s="254" t="s">
        <v>84</v>
      </c>
      <c r="AV1022" s="14" t="s">
        <v>84</v>
      </c>
      <c r="AW1022" s="14" t="s">
        <v>33</v>
      </c>
      <c r="AX1022" s="14" t="s">
        <v>71</v>
      </c>
      <c r="AY1022" s="254" t="s">
        <v>192</v>
      </c>
    </row>
    <row r="1023" s="16" customFormat="1">
      <c r="A1023" s="16"/>
      <c r="B1023" s="276"/>
      <c r="C1023" s="277"/>
      <c r="D1023" s="235" t="s">
        <v>204</v>
      </c>
      <c r="E1023" s="278" t="s">
        <v>19</v>
      </c>
      <c r="F1023" s="279" t="s">
        <v>246</v>
      </c>
      <c r="G1023" s="277"/>
      <c r="H1023" s="280">
        <v>15.136000000000001</v>
      </c>
      <c r="I1023" s="281"/>
      <c r="J1023" s="277"/>
      <c r="K1023" s="277"/>
      <c r="L1023" s="282"/>
      <c r="M1023" s="283"/>
      <c r="N1023" s="284"/>
      <c r="O1023" s="284"/>
      <c r="P1023" s="284"/>
      <c r="Q1023" s="284"/>
      <c r="R1023" s="284"/>
      <c r="S1023" s="284"/>
      <c r="T1023" s="285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86" t="s">
        <v>204</v>
      </c>
      <c r="AU1023" s="286" t="s">
        <v>84</v>
      </c>
      <c r="AV1023" s="16" t="s">
        <v>193</v>
      </c>
      <c r="AW1023" s="16" t="s">
        <v>33</v>
      </c>
      <c r="AX1023" s="16" t="s">
        <v>71</v>
      </c>
      <c r="AY1023" s="286" t="s">
        <v>192</v>
      </c>
    </row>
    <row r="1024" s="13" customFormat="1">
      <c r="A1024" s="13"/>
      <c r="B1024" s="233"/>
      <c r="C1024" s="234"/>
      <c r="D1024" s="235" t="s">
        <v>204</v>
      </c>
      <c r="E1024" s="236" t="s">
        <v>19</v>
      </c>
      <c r="F1024" s="237" t="s">
        <v>280</v>
      </c>
      <c r="G1024" s="234"/>
      <c r="H1024" s="236" t="s">
        <v>19</v>
      </c>
      <c r="I1024" s="238"/>
      <c r="J1024" s="234"/>
      <c r="K1024" s="234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204</v>
      </c>
      <c r="AU1024" s="243" t="s">
        <v>84</v>
      </c>
      <c r="AV1024" s="13" t="s">
        <v>78</v>
      </c>
      <c r="AW1024" s="13" t="s">
        <v>33</v>
      </c>
      <c r="AX1024" s="13" t="s">
        <v>71</v>
      </c>
      <c r="AY1024" s="243" t="s">
        <v>192</v>
      </c>
    </row>
    <row r="1025" s="14" customFormat="1">
      <c r="A1025" s="14"/>
      <c r="B1025" s="244"/>
      <c r="C1025" s="245"/>
      <c r="D1025" s="235" t="s">
        <v>204</v>
      </c>
      <c r="E1025" s="246" t="s">
        <v>19</v>
      </c>
      <c r="F1025" s="247" t="s">
        <v>327</v>
      </c>
      <c r="G1025" s="245"/>
      <c r="H1025" s="248">
        <v>14.776999999999999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204</v>
      </c>
      <c r="AU1025" s="254" t="s">
        <v>84</v>
      </c>
      <c r="AV1025" s="14" t="s">
        <v>84</v>
      </c>
      <c r="AW1025" s="14" t="s">
        <v>33</v>
      </c>
      <c r="AX1025" s="14" t="s">
        <v>71</v>
      </c>
      <c r="AY1025" s="254" t="s">
        <v>192</v>
      </c>
    </row>
    <row r="1026" s="14" customFormat="1">
      <c r="A1026" s="14"/>
      <c r="B1026" s="244"/>
      <c r="C1026" s="245"/>
      <c r="D1026" s="235" t="s">
        <v>204</v>
      </c>
      <c r="E1026" s="246" t="s">
        <v>19</v>
      </c>
      <c r="F1026" s="247" t="s">
        <v>1370</v>
      </c>
      <c r="G1026" s="245"/>
      <c r="H1026" s="248">
        <v>15.877000000000001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204</v>
      </c>
      <c r="AU1026" s="254" t="s">
        <v>84</v>
      </c>
      <c r="AV1026" s="14" t="s">
        <v>84</v>
      </c>
      <c r="AW1026" s="14" t="s">
        <v>33</v>
      </c>
      <c r="AX1026" s="14" t="s">
        <v>71</v>
      </c>
      <c r="AY1026" s="254" t="s">
        <v>192</v>
      </c>
    </row>
    <row r="1027" s="14" customFormat="1">
      <c r="A1027" s="14"/>
      <c r="B1027" s="244"/>
      <c r="C1027" s="245"/>
      <c r="D1027" s="235" t="s">
        <v>204</v>
      </c>
      <c r="E1027" s="246" t="s">
        <v>19</v>
      </c>
      <c r="F1027" s="247" t="s">
        <v>1371</v>
      </c>
      <c r="G1027" s="245"/>
      <c r="H1027" s="248">
        <v>0.63600000000000001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204</v>
      </c>
      <c r="AU1027" s="254" t="s">
        <v>84</v>
      </c>
      <c r="AV1027" s="14" t="s">
        <v>84</v>
      </c>
      <c r="AW1027" s="14" t="s">
        <v>33</v>
      </c>
      <c r="AX1027" s="14" t="s">
        <v>71</v>
      </c>
      <c r="AY1027" s="254" t="s">
        <v>192</v>
      </c>
    </row>
    <row r="1028" s="14" customFormat="1">
      <c r="A1028" s="14"/>
      <c r="B1028" s="244"/>
      <c r="C1028" s="245"/>
      <c r="D1028" s="235" t="s">
        <v>204</v>
      </c>
      <c r="E1028" s="246" t="s">
        <v>19</v>
      </c>
      <c r="F1028" s="247" t="s">
        <v>1393</v>
      </c>
      <c r="G1028" s="245"/>
      <c r="H1028" s="248">
        <v>-5.9100000000000001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204</v>
      </c>
      <c r="AU1028" s="254" t="s">
        <v>84</v>
      </c>
      <c r="AV1028" s="14" t="s">
        <v>84</v>
      </c>
      <c r="AW1028" s="14" t="s">
        <v>33</v>
      </c>
      <c r="AX1028" s="14" t="s">
        <v>71</v>
      </c>
      <c r="AY1028" s="254" t="s">
        <v>192</v>
      </c>
    </row>
    <row r="1029" s="13" customFormat="1">
      <c r="A1029" s="13"/>
      <c r="B1029" s="233"/>
      <c r="C1029" s="234"/>
      <c r="D1029" s="235" t="s">
        <v>204</v>
      </c>
      <c r="E1029" s="236" t="s">
        <v>19</v>
      </c>
      <c r="F1029" s="237" t="s">
        <v>282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204</v>
      </c>
      <c r="AU1029" s="243" t="s">
        <v>84</v>
      </c>
      <c r="AV1029" s="13" t="s">
        <v>78</v>
      </c>
      <c r="AW1029" s="13" t="s">
        <v>33</v>
      </c>
      <c r="AX1029" s="13" t="s">
        <v>71</v>
      </c>
      <c r="AY1029" s="243" t="s">
        <v>192</v>
      </c>
    </row>
    <row r="1030" s="14" customFormat="1">
      <c r="A1030" s="14"/>
      <c r="B1030" s="244"/>
      <c r="C1030" s="245"/>
      <c r="D1030" s="235" t="s">
        <v>204</v>
      </c>
      <c r="E1030" s="246" t="s">
        <v>19</v>
      </c>
      <c r="F1030" s="247" t="s">
        <v>810</v>
      </c>
      <c r="G1030" s="245"/>
      <c r="H1030" s="248">
        <v>29.606000000000002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204</v>
      </c>
      <c r="AU1030" s="254" t="s">
        <v>84</v>
      </c>
      <c r="AV1030" s="14" t="s">
        <v>84</v>
      </c>
      <c r="AW1030" s="14" t="s">
        <v>33</v>
      </c>
      <c r="AX1030" s="14" t="s">
        <v>71</v>
      </c>
      <c r="AY1030" s="254" t="s">
        <v>192</v>
      </c>
    </row>
    <row r="1031" s="14" customFormat="1">
      <c r="A1031" s="14"/>
      <c r="B1031" s="244"/>
      <c r="C1031" s="245"/>
      <c r="D1031" s="235" t="s">
        <v>204</v>
      </c>
      <c r="E1031" s="246" t="s">
        <v>19</v>
      </c>
      <c r="F1031" s="247" t="s">
        <v>330</v>
      </c>
      <c r="G1031" s="245"/>
      <c r="H1031" s="248">
        <v>1.4179999999999999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204</v>
      </c>
      <c r="AU1031" s="254" t="s">
        <v>84</v>
      </c>
      <c r="AV1031" s="14" t="s">
        <v>84</v>
      </c>
      <c r="AW1031" s="14" t="s">
        <v>33</v>
      </c>
      <c r="AX1031" s="14" t="s">
        <v>71</v>
      </c>
      <c r="AY1031" s="254" t="s">
        <v>192</v>
      </c>
    </row>
    <row r="1032" s="14" customFormat="1">
      <c r="A1032" s="14"/>
      <c r="B1032" s="244"/>
      <c r="C1032" s="245"/>
      <c r="D1032" s="235" t="s">
        <v>204</v>
      </c>
      <c r="E1032" s="246" t="s">
        <v>19</v>
      </c>
      <c r="F1032" s="247" t="s">
        <v>1373</v>
      </c>
      <c r="G1032" s="245"/>
      <c r="H1032" s="248">
        <v>-7.2320000000000002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204</v>
      </c>
      <c r="AU1032" s="254" t="s">
        <v>84</v>
      </c>
      <c r="AV1032" s="14" t="s">
        <v>84</v>
      </c>
      <c r="AW1032" s="14" t="s">
        <v>33</v>
      </c>
      <c r="AX1032" s="14" t="s">
        <v>71</v>
      </c>
      <c r="AY1032" s="254" t="s">
        <v>192</v>
      </c>
    </row>
    <row r="1033" s="14" customFormat="1">
      <c r="A1033" s="14"/>
      <c r="B1033" s="244"/>
      <c r="C1033" s="245"/>
      <c r="D1033" s="235" t="s">
        <v>204</v>
      </c>
      <c r="E1033" s="246" t="s">
        <v>19</v>
      </c>
      <c r="F1033" s="247" t="s">
        <v>332</v>
      </c>
      <c r="G1033" s="245"/>
      <c r="H1033" s="248">
        <v>-2.0249999999999999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204</v>
      </c>
      <c r="AU1033" s="254" t="s">
        <v>84</v>
      </c>
      <c r="AV1033" s="14" t="s">
        <v>84</v>
      </c>
      <c r="AW1033" s="14" t="s">
        <v>33</v>
      </c>
      <c r="AX1033" s="14" t="s">
        <v>71</v>
      </c>
      <c r="AY1033" s="254" t="s">
        <v>192</v>
      </c>
    </row>
    <row r="1034" s="13" customFormat="1">
      <c r="A1034" s="13"/>
      <c r="B1034" s="233"/>
      <c r="C1034" s="234"/>
      <c r="D1034" s="235" t="s">
        <v>204</v>
      </c>
      <c r="E1034" s="236" t="s">
        <v>19</v>
      </c>
      <c r="F1034" s="237" t="s">
        <v>1365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204</v>
      </c>
      <c r="AU1034" s="243" t="s">
        <v>84</v>
      </c>
      <c r="AV1034" s="13" t="s">
        <v>78</v>
      </c>
      <c r="AW1034" s="13" t="s">
        <v>33</v>
      </c>
      <c r="AX1034" s="13" t="s">
        <v>71</v>
      </c>
      <c r="AY1034" s="243" t="s">
        <v>192</v>
      </c>
    </row>
    <row r="1035" s="14" customFormat="1">
      <c r="A1035" s="14"/>
      <c r="B1035" s="244"/>
      <c r="C1035" s="245"/>
      <c r="D1035" s="235" t="s">
        <v>204</v>
      </c>
      <c r="E1035" s="246" t="s">
        <v>19</v>
      </c>
      <c r="F1035" s="247" t="s">
        <v>1374</v>
      </c>
      <c r="G1035" s="245"/>
      <c r="H1035" s="248">
        <v>42.811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204</v>
      </c>
      <c r="AU1035" s="254" t="s">
        <v>84</v>
      </c>
      <c r="AV1035" s="14" t="s">
        <v>84</v>
      </c>
      <c r="AW1035" s="14" t="s">
        <v>33</v>
      </c>
      <c r="AX1035" s="14" t="s">
        <v>71</v>
      </c>
      <c r="AY1035" s="254" t="s">
        <v>192</v>
      </c>
    </row>
    <row r="1036" s="14" customFormat="1">
      <c r="A1036" s="14"/>
      <c r="B1036" s="244"/>
      <c r="C1036" s="245"/>
      <c r="D1036" s="235" t="s">
        <v>204</v>
      </c>
      <c r="E1036" s="246" t="s">
        <v>19</v>
      </c>
      <c r="F1036" s="247" t="s">
        <v>1375</v>
      </c>
      <c r="G1036" s="245"/>
      <c r="H1036" s="248">
        <v>1.0600000000000001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204</v>
      </c>
      <c r="AU1036" s="254" t="s">
        <v>84</v>
      </c>
      <c r="AV1036" s="14" t="s">
        <v>84</v>
      </c>
      <c r="AW1036" s="14" t="s">
        <v>33</v>
      </c>
      <c r="AX1036" s="14" t="s">
        <v>71</v>
      </c>
      <c r="AY1036" s="254" t="s">
        <v>192</v>
      </c>
    </row>
    <row r="1037" s="14" customFormat="1">
      <c r="A1037" s="14"/>
      <c r="B1037" s="244"/>
      <c r="C1037" s="245"/>
      <c r="D1037" s="235" t="s">
        <v>204</v>
      </c>
      <c r="E1037" s="246" t="s">
        <v>19</v>
      </c>
      <c r="F1037" s="247" t="s">
        <v>1376</v>
      </c>
      <c r="G1037" s="245"/>
      <c r="H1037" s="248">
        <v>-6.5119999999999996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204</v>
      </c>
      <c r="AU1037" s="254" t="s">
        <v>84</v>
      </c>
      <c r="AV1037" s="14" t="s">
        <v>84</v>
      </c>
      <c r="AW1037" s="14" t="s">
        <v>33</v>
      </c>
      <c r="AX1037" s="14" t="s">
        <v>71</v>
      </c>
      <c r="AY1037" s="254" t="s">
        <v>192</v>
      </c>
    </row>
    <row r="1038" s="13" customFormat="1">
      <c r="A1038" s="13"/>
      <c r="B1038" s="233"/>
      <c r="C1038" s="234"/>
      <c r="D1038" s="235" t="s">
        <v>204</v>
      </c>
      <c r="E1038" s="236" t="s">
        <v>19</v>
      </c>
      <c r="F1038" s="237" t="s">
        <v>1367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204</v>
      </c>
      <c r="AU1038" s="243" t="s">
        <v>84</v>
      </c>
      <c r="AV1038" s="13" t="s">
        <v>78</v>
      </c>
      <c r="AW1038" s="13" t="s">
        <v>33</v>
      </c>
      <c r="AX1038" s="13" t="s">
        <v>71</v>
      </c>
      <c r="AY1038" s="243" t="s">
        <v>192</v>
      </c>
    </row>
    <row r="1039" s="14" customFormat="1">
      <c r="A1039" s="14"/>
      <c r="B1039" s="244"/>
      <c r="C1039" s="245"/>
      <c r="D1039" s="235" t="s">
        <v>204</v>
      </c>
      <c r="E1039" s="246" t="s">
        <v>19</v>
      </c>
      <c r="F1039" s="247" t="s">
        <v>1377</v>
      </c>
      <c r="G1039" s="245"/>
      <c r="H1039" s="248">
        <v>15.772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204</v>
      </c>
      <c r="AU1039" s="254" t="s">
        <v>84</v>
      </c>
      <c r="AV1039" s="14" t="s">
        <v>84</v>
      </c>
      <c r="AW1039" s="14" t="s">
        <v>33</v>
      </c>
      <c r="AX1039" s="14" t="s">
        <v>71</v>
      </c>
      <c r="AY1039" s="254" t="s">
        <v>192</v>
      </c>
    </row>
    <row r="1040" s="14" customFormat="1">
      <c r="A1040" s="14"/>
      <c r="B1040" s="244"/>
      <c r="C1040" s="245"/>
      <c r="D1040" s="235" t="s">
        <v>204</v>
      </c>
      <c r="E1040" s="246" t="s">
        <v>19</v>
      </c>
      <c r="F1040" s="247" t="s">
        <v>290</v>
      </c>
      <c r="G1040" s="245"/>
      <c r="H1040" s="248">
        <v>-1.1819999999999999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204</v>
      </c>
      <c r="AU1040" s="254" t="s">
        <v>84</v>
      </c>
      <c r="AV1040" s="14" t="s">
        <v>84</v>
      </c>
      <c r="AW1040" s="14" t="s">
        <v>33</v>
      </c>
      <c r="AX1040" s="14" t="s">
        <v>71</v>
      </c>
      <c r="AY1040" s="254" t="s">
        <v>192</v>
      </c>
    </row>
    <row r="1041" s="16" customFormat="1">
      <c r="A1041" s="16"/>
      <c r="B1041" s="276"/>
      <c r="C1041" s="277"/>
      <c r="D1041" s="235" t="s">
        <v>204</v>
      </c>
      <c r="E1041" s="278" t="s">
        <v>19</v>
      </c>
      <c r="F1041" s="279" t="s">
        <v>246</v>
      </c>
      <c r="G1041" s="277"/>
      <c r="H1041" s="280">
        <v>99.096000000000004</v>
      </c>
      <c r="I1041" s="281"/>
      <c r="J1041" s="277"/>
      <c r="K1041" s="277"/>
      <c r="L1041" s="282"/>
      <c r="M1041" s="283"/>
      <c r="N1041" s="284"/>
      <c r="O1041" s="284"/>
      <c r="P1041" s="284"/>
      <c r="Q1041" s="284"/>
      <c r="R1041" s="284"/>
      <c r="S1041" s="284"/>
      <c r="T1041" s="285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6" t="s">
        <v>204</v>
      </c>
      <c r="AU1041" s="286" t="s">
        <v>84</v>
      </c>
      <c r="AV1041" s="16" t="s">
        <v>193</v>
      </c>
      <c r="AW1041" s="16" t="s">
        <v>33</v>
      </c>
      <c r="AX1041" s="16" t="s">
        <v>71</v>
      </c>
      <c r="AY1041" s="286" t="s">
        <v>192</v>
      </c>
    </row>
    <row r="1042" s="15" customFormat="1">
      <c r="A1042" s="15"/>
      <c r="B1042" s="255"/>
      <c r="C1042" s="256"/>
      <c r="D1042" s="235" t="s">
        <v>204</v>
      </c>
      <c r="E1042" s="257" t="s">
        <v>19</v>
      </c>
      <c r="F1042" s="258" t="s">
        <v>210</v>
      </c>
      <c r="G1042" s="256"/>
      <c r="H1042" s="259">
        <v>154.50399999999999</v>
      </c>
      <c r="I1042" s="260"/>
      <c r="J1042" s="256"/>
      <c r="K1042" s="256"/>
      <c r="L1042" s="261"/>
      <c r="M1042" s="262"/>
      <c r="N1042" s="263"/>
      <c r="O1042" s="263"/>
      <c r="P1042" s="263"/>
      <c r="Q1042" s="263"/>
      <c r="R1042" s="263"/>
      <c r="S1042" s="263"/>
      <c r="T1042" s="264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5" t="s">
        <v>204</v>
      </c>
      <c r="AU1042" s="265" t="s">
        <v>84</v>
      </c>
      <c r="AV1042" s="15" t="s">
        <v>200</v>
      </c>
      <c r="AW1042" s="15" t="s">
        <v>33</v>
      </c>
      <c r="AX1042" s="15" t="s">
        <v>78</v>
      </c>
      <c r="AY1042" s="265" t="s">
        <v>192</v>
      </c>
    </row>
    <row r="1043" s="2" customFormat="1" ht="24.15" customHeight="1">
      <c r="A1043" s="41"/>
      <c r="B1043" s="42"/>
      <c r="C1043" s="215" t="s">
        <v>811</v>
      </c>
      <c r="D1043" s="215" t="s">
        <v>195</v>
      </c>
      <c r="E1043" s="216" t="s">
        <v>812</v>
      </c>
      <c r="F1043" s="217" t="s">
        <v>813</v>
      </c>
      <c r="G1043" s="218" t="s">
        <v>239</v>
      </c>
      <c r="H1043" s="219">
        <v>154.50399999999999</v>
      </c>
      <c r="I1043" s="220"/>
      <c r="J1043" s="221">
        <f>ROUND(I1043*H1043,2)</f>
        <v>0</v>
      </c>
      <c r="K1043" s="217" t="s">
        <v>199</v>
      </c>
      <c r="L1043" s="47"/>
      <c r="M1043" s="222" t="s">
        <v>19</v>
      </c>
      <c r="N1043" s="223" t="s">
        <v>43</v>
      </c>
      <c r="O1043" s="87"/>
      <c r="P1043" s="224">
        <f>O1043*H1043</f>
        <v>0</v>
      </c>
      <c r="Q1043" s="224">
        <v>0.00029</v>
      </c>
      <c r="R1043" s="224">
        <f>Q1043*H1043</f>
        <v>0.044806159999999998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321</v>
      </c>
      <c r="AT1043" s="226" t="s">
        <v>195</v>
      </c>
      <c r="AU1043" s="226" t="s">
        <v>84</v>
      </c>
      <c r="AY1043" s="20" t="s">
        <v>192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84</v>
      </c>
      <c r="BK1043" s="227">
        <f>ROUND(I1043*H1043,2)</f>
        <v>0</v>
      </c>
      <c r="BL1043" s="20" t="s">
        <v>321</v>
      </c>
      <c r="BM1043" s="226" t="s">
        <v>814</v>
      </c>
    </row>
    <row r="1044" s="2" customFormat="1">
      <c r="A1044" s="41"/>
      <c r="B1044" s="42"/>
      <c r="C1044" s="43"/>
      <c r="D1044" s="228" t="s">
        <v>202</v>
      </c>
      <c r="E1044" s="43"/>
      <c r="F1044" s="229" t="s">
        <v>815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202</v>
      </c>
      <c r="AU1044" s="20" t="s">
        <v>84</v>
      </c>
    </row>
    <row r="1045" s="13" customFormat="1">
      <c r="A1045" s="13"/>
      <c r="B1045" s="233"/>
      <c r="C1045" s="234"/>
      <c r="D1045" s="235" t="s">
        <v>204</v>
      </c>
      <c r="E1045" s="236" t="s">
        <v>19</v>
      </c>
      <c r="F1045" s="237" t="s">
        <v>205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204</v>
      </c>
      <c r="AU1045" s="243" t="s">
        <v>84</v>
      </c>
      <c r="AV1045" s="13" t="s">
        <v>78</v>
      </c>
      <c r="AW1045" s="13" t="s">
        <v>33</v>
      </c>
      <c r="AX1045" s="13" t="s">
        <v>71</v>
      </c>
      <c r="AY1045" s="243" t="s">
        <v>192</v>
      </c>
    </row>
    <row r="1046" s="13" customFormat="1">
      <c r="A1046" s="13"/>
      <c r="B1046" s="233"/>
      <c r="C1046" s="234"/>
      <c r="D1046" s="235" t="s">
        <v>204</v>
      </c>
      <c r="E1046" s="236" t="s">
        <v>19</v>
      </c>
      <c r="F1046" s="237" t="s">
        <v>268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204</v>
      </c>
      <c r="AU1046" s="243" t="s">
        <v>84</v>
      </c>
      <c r="AV1046" s="13" t="s">
        <v>78</v>
      </c>
      <c r="AW1046" s="13" t="s">
        <v>33</v>
      </c>
      <c r="AX1046" s="13" t="s">
        <v>71</v>
      </c>
      <c r="AY1046" s="243" t="s">
        <v>192</v>
      </c>
    </row>
    <row r="1047" s="14" customFormat="1">
      <c r="A1047" s="14"/>
      <c r="B1047" s="244"/>
      <c r="C1047" s="245"/>
      <c r="D1047" s="235" t="s">
        <v>204</v>
      </c>
      <c r="E1047" s="246" t="s">
        <v>19</v>
      </c>
      <c r="F1047" s="247" t="s">
        <v>269</v>
      </c>
      <c r="G1047" s="245"/>
      <c r="H1047" s="248">
        <v>3.1699999999999999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204</v>
      </c>
      <c r="AU1047" s="254" t="s">
        <v>84</v>
      </c>
      <c r="AV1047" s="14" t="s">
        <v>84</v>
      </c>
      <c r="AW1047" s="14" t="s">
        <v>33</v>
      </c>
      <c r="AX1047" s="14" t="s">
        <v>71</v>
      </c>
      <c r="AY1047" s="254" t="s">
        <v>192</v>
      </c>
    </row>
    <row r="1048" s="13" customFormat="1">
      <c r="A1048" s="13"/>
      <c r="B1048" s="233"/>
      <c r="C1048" s="234"/>
      <c r="D1048" s="235" t="s">
        <v>204</v>
      </c>
      <c r="E1048" s="236" t="s">
        <v>19</v>
      </c>
      <c r="F1048" s="237" t="s">
        <v>280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204</v>
      </c>
      <c r="AU1048" s="243" t="s">
        <v>84</v>
      </c>
      <c r="AV1048" s="13" t="s">
        <v>78</v>
      </c>
      <c r="AW1048" s="13" t="s">
        <v>33</v>
      </c>
      <c r="AX1048" s="13" t="s">
        <v>71</v>
      </c>
      <c r="AY1048" s="243" t="s">
        <v>192</v>
      </c>
    </row>
    <row r="1049" s="14" customFormat="1">
      <c r="A1049" s="14"/>
      <c r="B1049" s="244"/>
      <c r="C1049" s="245"/>
      <c r="D1049" s="235" t="s">
        <v>204</v>
      </c>
      <c r="E1049" s="246" t="s">
        <v>19</v>
      </c>
      <c r="F1049" s="247" t="s">
        <v>281</v>
      </c>
      <c r="G1049" s="245"/>
      <c r="H1049" s="248">
        <v>2.6699999999999999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204</v>
      </c>
      <c r="AU1049" s="254" t="s">
        <v>84</v>
      </c>
      <c r="AV1049" s="14" t="s">
        <v>84</v>
      </c>
      <c r="AW1049" s="14" t="s">
        <v>33</v>
      </c>
      <c r="AX1049" s="14" t="s">
        <v>71</v>
      </c>
      <c r="AY1049" s="254" t="s">
        <v>192</v>
      </c>
    </row>
    <row r="1050" s="14" customFormat="1">
      <c r="A1050" s="14"/>
      <c r="B1050" s="244"/>
      <c r="C1050" s="245"/>
      <c r="D1050" s="235" t="s">
        <v>204</v>
      </c>
      <c r="E1050" s="246" t="s">
        <v>19</v>
      </c>
      <c r="F1050" s="247" t="s">
        <v>1364</v>
      </c>
      <c r="G1050" s="245"/>
      <c r="H1050" s="248">
        <v>2.2610000000000001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204</v>
      </c>
      <c r="AU1050" s="254" t="s">
        <v>84</v>
      </c>
      <c r="AV1050" s="14" t="s">
        <v>84</v>
      </c>
      <c r="AW1050" s="14" t="s">
        <v>33</v>
      </c>
      <c r="AX1050" s="14" t="s">
        <v>71</v>
      </c>
      <c r="AY1050" s="254" t="s">
        <v>192</v>
      </c>
    </row>
    <row r="1051" s="13" customFormat="1">
      <c r="A1051" s="13"/>
      <c r="B1051" s="233"/>
      <c r="C1051" s="234"/>
      <c r="D1051" s="235" t="s">
        <v>204</v>
      </c>
      <c r="E1051" s="236" t="s">
        <v>19</v>
      </c>
      <c r="F1051" s="237" t="s">
        <v>282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204</v>
      </c>
      <c r="AU1051" s="243" t="s">
        <v>84</v>
      </c>
      <c r="AV1051" s="13" t="s">
        <v>78</v>
      </c>
      <c r="AW1051" s="13" t="s">
        <v>33</v>
      </c>
      <c r="AX1051" s="13" t="s">
        <v>71</v>
      </c>
      <c r="AY1051" s="243" t="s">
        <v>192</v>
      </c>
    </row>
    <row r="1052" s="14" customFormat="1">
      <c r="A1052" s="14"/>
      <c r="B1052" s="244"/>
      <c r="C1052" s="245"/>
      <c r="D1052" s="235" t="s">
        <v>204</v>
      </c>
      <c r="E1052" s="246" t="s">
        <v>19</v>
      </c>
      <c r="F1052" s="247" t="s">
        <v>283</v>
      </c>
      <c r="G1052" s="245"/>
      <c r="H1052" s="248">
        <v>13.079000000000001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204</v>
      </c>
      <c r="AU1052" s="254" t="s">
        <v>84</v>
      </c>
      <c r="AV1052" s="14" t="s">
        <v>84</v>
      </c>
      <c r="AW1052" s="14" t="s">
        <v>33</v>
      </c>
      <c r="AX1052" s="14" t="s">
        <v>71</v>
      </c>
      <c r="AY1052" s="254" t="s">
        <v>192</v>
      </c>
    </row>
    <row r="1053" s="14" customFormat="1">
      <c r="A1053" s="14"/>
      <c r="B1053" s="244"/>
      <c r="C1053" s="245"/>
      <c r="D1053" s="235" t="s">
        <v>204</v>
      </c>
      <c r="E1053" s="246" t="s">
        <v>19</v>
      </c>
      <c r="F1053" s="247" t="s">
        <v>284</v>
      </c>
      <c r="G1053" s="245"/>
      <c r="H1053" s="248">
        <v>0.54900000000000004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204</v>
      </c>
      <c r="AU1053" s="254" t="s">
        <v>84</v>
      </c>
      <c r="AV1053" s="14" t="s">
        <v>84</v>
      </c>
      <c r="AW1053" s="14" t="s">
        <v>33</v>
      </c>
      <c r="AX1053" s="14" t="s">
        <v>71</v>
      </c>
      <c r="AY1053" s="254" t="s">
        <v>192</v>
      </c>
    </row>
    <row r="1054" s="13" customFormat="1">
      <c r="A1054" s="13"/>
      <c r="B1054" s="233"/>
      <c r="C1054" s="234"/>
      <c r="D1054" s="235" t="s">
        <v>204</v>
      </c>
      <c r="E1054" s="236" t="s">
        <v>19</v>
      </c>
      <c r="F1054" s="237" t="s">
        <v>1365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204</v>
      </c>
      <c r="AU1054" s="243" t="s">
        <v>84</v>
      </c>
      <c r="AV1054" s="13" t="s">
        <v>78</v>
      </c>
      <c r="AW1054" s="13" t="s">
        <v>33</v>
      </c>
      <c r="AX1054" s="13" t="s">
        <v>71</v>
      </c>
      <c r="AY1054" s="243" t="s">
        <v>192</v>
      </c>
    </row>
    <row r="1055" s="14" customFormat="1">
      <c r="A1055" s="14"/>
      <c r="B1055" s="244"/>
      <c r="C1055" s="245"/>
      <c r="D1055" s="235" t="s">
        <v>204</v>
      </c>
      <c r="E1055" s="246" t="s">
        <v>19</v>
      </c>
      <c r="F1055" s="247" t="s">
        <v>1366</v>
      </c>
      <c r="G1055" s="245"/>
      <c r="H1055" s="248">
        <v>16.309000000000001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204</v>
      </c>
      <c r="AU1055" s="254" t="s">
        <v>84</v>
      </c>
      <c r="AV1055" s="14" t="s">
        <v>84</v>
      </c>
      <c r="AW1055" s="14" t="s">
        <v>33</v>
      </c>
      <c r="AX1055" s="14" t="s">
        <v>71</v>
      </c>
      <c r="AY1055" s="254" t="s">
        <v>192</v>
      </c>
    </row>
    <row r="1056" s="13" customFormat="1">
      <c r="A1056" s="13"/>
      <c r="B1056" s="233"/>
      <c r="C1056" s="234"/>
      <c r="D1056" s="235" t="s">
        <v>204</v>
      </c>
      <c r="E1056" s="236" t="s">
        <v>19</v>
      </c>
      <c r="F1056" s="237" t="s">
        <v>1367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204</v>
      </c>
      <c r="AU1056" s="243" t="s">
        <v>84</v>
      </c>
      <c r="AV1056" s="13" t="s">
        <v>78</v>
      </c>
      <c r="AW1056" s="13" t="s">
        <v>33</v>
      </c>
      <c r="AX1056" s="13" t="s">
        <v>71</v>
      </c>
      <c r="AY1056" s="243" t="s">
        <v>192</v>
      </c>
    </row>
    <row r="1057" s="14" customFormat="1">
      <c r="A1057" s="14"/>
      <c r="B1057" s="244"/>
      <c r="C1057" s="245"/>
      <c r="D1057" s="235" t="s">
        <v>204</v>
      </c>
      <c r="E1057" s="246" t="s">
        <v>19</v>
      </c>
      <c r="F1057" s="247" t="s">
        <v>1368</v>
      </c>
      <c r="G1057" s="245"/>
      <c r="H1057" s="248">
        <v>2.234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204</v>
      </c>
      <c r="AU1057" s="254" t="s">
        <v>84</v>
      </c>
      <c r="AV1057" s="14" t="s">
        <v>84</v>
      </c>
      <c r="AW1057" s="14" t="s">
        <v>33</v>
      </c>
      <c r="AX1057" s="14" t="s">
        <v>71</v>
      </c>
      <c r="AY1057" s="254" t="s">
        <v>192</v>
      </c>
    </row>
    <row r="1058" s="16" customFormat="1">
      <c r="A1058" s="16"/>
      <c r="B1058" s="276"/>
      <c r="C1058" s="277"/>
      <c r="D1058" s="235" t="s">
        <v>204</v>
      </c>
      <c r="E1058" s="278" t="s">
        <v>19</v>
      </c>
      <c r="F1058" s="279" t="s">
        <v>246</v>
      </c>
      <c r="G1058" s="277"/>
      <c r="H1058" s="280">
        <v>40.271999999999998</v>
      </c>
      <c r="I1058" s="281"/>
      <c r="J1058" s="277"/>
      <c r="K1058" s="277"/>
      <c r="L1058" s="282"/>
      <c r="M1058" s="283"/>
      <c r="N1058" s="284"/>
      <c r="O1058" s="284"/>
      <c r="P1058" s="284"/>
      <c r="Q1058" s="284"/>
      <c r="R1058" s="284"/>
      <c r="S1058" s="284"/>
      <c r="T1058" s="285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86" t="s">
        <v>204</v>
      </c>
      <c r="AU1058" s="286" t="s">
        <v>84</v>
      </c>
      <c r="AV1058" s="16" t="s">
        <v>193</v>
      </c>
      <c r="AW1058" s="16" t="s">
        <v>33</v>
      </c>
      <c r="AX1058" s="16" t="s">
        <v>71</v>
      </c>
      <c r="AY1058" s="286" t="s">
        <v>192</v>
      </c>
    </row>
    <row r="1059" s="13" customFormat="1">
      <c r="A1059" s="13"/>
      <c r="B1059" s="233"/>
      <c r="C1059" s="234"/>
      <c r="D1059" s="235" t="s">
        <v>204</v>
      </c>
      <c r="E1059" s="236" t="s">
        <v>19</v>
      </c>
      <c r="F1059" s="237" t="s">
        <v>280</v>
      </c>
      <c r="G1059" s="234"/>
      <c r="H1059" s="236" t="s">
        <v>19</v>
      </c>
      <c r="I1059" s="238"/>
      <c r="J1059" s="234"/>
      <c r="K1059" s="234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204</v>
      </c>
      <c r="AU1059" s="243" t="s">
        <v>84</v>
      </c>
      <c r="AV1059" s="13" t="s">
        <v>78</v>
      </c>
      <c r="AW1059" s="13" t="s">
        <v>33</v>
      </c>
      <c r="AX1059" s="13" t="s">
        <v>71</v>
      </c>
      <c r="AY1059" s="243" t="s">
        <v>192</v>
      </c>
    </row>
    <row r="1060" s="14" customFormat="1">
      <c r="A1060" s="14"/>
      <c r="B1060" s="244"/>
      <c r="C1060" s="245"/>
      <c r="D1060" s="235" t="s">
        <v>204</v>
      </c>
      <c r="E1060" s="246" t="s">
        <v>19</v>
      </c>
      <c r="F1060" s="247" t="s">
        <v>1392</v>
      </c>
      <c r="G1060" s="245"/>
      <c r="H1060" s="248">
        <v>5.0439999999999996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204</v>
      </c>
      <c r="AU1060" s="254" t="s">
        <v>84</v>
      </c>
      <c r="AV1060" s="14" t="s">
        <v>84</v>
      </c>
      <c r="AW1060" s="14" t="s">
        <v>33</v>
      </c>
      <c r="AX1060" s="14" t="s">
        <v>71</v>
      </c>
      <c r="AY1060" s="254" t="s">
        <v>192</v>
      </c>
    </row>
    <row r="1061" s="14" customFormat="1">
      <c r="A1061" s="14"/>
      <c r="B1061" s="244"/>
      <c r="C1061" s="245"/>
      <c r="D1061" s="235" t="s">
        <v>204</v>
      </c>
      <c r="E1061" s="246" t="s">
        <v>19</v>
      </c>
      <c r="F1061" s="247" t="s">
        <v>290</v>
      </c>
      <c r="G1061" s="245"/>
      <c r="H1061" s="248">
        <v>-1.1819999999999999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204</v>
      </c>
      <c r="AU1061" s="254" t="s">
        <v>84</v>
      </c>
      <c r="AV1061" s="14" t="s">
        <v>84</v>
      </c>
      <c r="AW1061" s="14" t="s">
        <v>33</v>
      </c>
      <c r="AX1061" s="14" t="s">
        <v>71</v>
      </c>
      <c r="AY1061" s="254" t="s">
        <v>192</v>
      </c>
    </row>
    <row r="1062" s="13" customFormat="1">
      <c r="A1062" s="13"/>
      <c r="B1062" s="233"/>
      <c r="C1062" s="234"/>
      <c r="D1062" s="235" t="s">
        <v>204</v>
      </c>
      <c r="E1062" s="236" t="s">
        <v>19</v>
      </c>
      <c r="F1062" s="237" t="s">
        <v>268</v>
      </c>
      <c r="G1062" s="234"/>
      <c r="H1062" s="236" t="s">
        <v>19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204</v>
      </c>
      <c r="AU1062" s="243" t="s">
        <v>84</v>
      </c>
      <c r="AV1062" s="13" t="s">
        <v>78</v>
      </c>
      <c r="AW1062" s="13" t="s">
        <v>33</v>
      </c>
      <c r="AX1062" s="13" t="s">
        <v>71</v>
      </c>
      <c r="AY1062" s="243" t="s">
        <v>192</v>
      </c>
    </row>
    <row r="1063" s="14" customFormat="1">
      <c r="A1063" s="14"/>
      <c r="B1063" s="244"/>
      <c r="C1063" s="245"/>
      <c r="D1063" s="235" t="s">
        <v>204</v>
      </c>
      <c r="E1063" s="246" t="s">
        <v>19</v>
      </c>
      <c r="F1063" s="247" t="s">
        <v>315</v>
      </c>
      <c r="G1063" s="245"/>
      <c r="H1063" s="248">
        <v>6.3390000000000004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204</v>
      </c>
      <c r="AU1063" s="254" t="s">
        <v>84</v>
      </c>
      <c r="AV1063" s="14" t="s">
        <v>84</v>
      </c>
      <c r="AW1063" s="14" t="s">
        <v>33</v>
      </c>
      <c r="AX1063" s="14" t="s">
        <v>71</v>
      </c>
      <c r="AY1063" s="254" t="s">
        <v>192</v>
      </c>
    </row>
    <row r="1064" s="14" customFormat="1">
      <c r="A1064" s="14"/>
      <c r="B1064" s="244"/>
      <c r="C1064" s="245"/>
      <c r="D1064" s="235" t="s">
        <v>204</v>
      </c>
      <c r="E1064" s="246" t="s">
        <v>19</v>
      </c>
      <c r="F1064" s="247" t="s">
        <v>316</v>
      </c>
      <c r="G1064" s="245"/>
      <c r="H1064" s="248">
        <v>-0.59999999999999998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204</v>
      </c>
      <c r="AU1064" s="254" t="s">
        <v>84</v>
      </c>
      <c r="AV1064" s="14" t="s">
        <v>84</v>
      </c>
      <c r="AW1064" s="14" t="s">
        <v>33</v>
      </c>
      <c r="AX1064" s="14" t="s">
        <v>71</v>
      </c>
      <c r="AY1064" s="254" t="s">
        <v>192</v>
      </c>
    </row>
    <row r="1065" s="14" customFormat="1">
      <c r="A1065" s="14"/>
      <c r="B1065" s="244"/>
      <c r="C1065" s="245"/>
      <c r="D1065" s="235" t="s">
        <v>204</v>
      </c>
      <c r="E1065" s="246" t="s">
        <v>19</v>
      </c>
      <c r="F1065" s="247" t="s">
        <v>317</v>
      </c>
      <c r="G1065" s="245"/>
      <c r="H1065" s="248">
        <v>1.046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204</v>
      </c>
      <c r="AU1065" s="254" t="s">
        <v>84</v>
      </c>
      <c r="AV1065" s="14" t="s">
        <v>84</v>
      </c>
      <c r="AW1065" s="14" t="s">
        <v>33</v>
      </c>
      <c r="AX1065" s="14" t="s">
        <v>71</v>
      </c>
      <c r="AY1065" s="254" t="s">
        <v>192</v>
      </c>
    </row>
    <row r="1066" s="13" customFormat="1">
      <c r="A1066" s="13"/>
      <c r="B1066" s="233"/>
      <c r="C1066" s="234"/>
      <c r="D1066" s="235" t="s">
        <v>204</v>
      </c>
      <c r="E1066" s="236" t="s">
        <v>19</v>
      </c>
      <c r="F1066" s="237" t="s">
        <v>282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204</v>
      </c>
      <c r="AU1066" s="243" t="s">
        <v>84</v>
      </c>
      <c r="AV1066" s="13" t="s">
        <v>78</v>
      </c>
      <c r="AW1066" s="13" t="s">
        <v>33</v>
      </c>
      <c r="AX1066" s="13" t="s">
        <v>71</v>
      </c>
      <c r="AY1066" s="243" t="s">
        <v>192</v>
      </c>
    </row>
    <row r="1067" s="14" customFormat="1">
      <c r="A1067" s="14"/>
      <c r="B1067" s="244"/>
      <c r="C1067" s="245"/>
      <c r="D1067" s="235" t="s">
        <v>204</v>
      </c>
      <c r="E1067" s="246" t="s">
        <v>19</v>
      </c>
      <c r="F1067" s="247" t="s">
        <v>318</v>
      </c>
      <c r="G1067" s="245"/>
      <c r="H1067" s="248">
        <v>0.33600000000000002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204</v>
      </c>
      <c r="AU1067" s="254" t="s">
        <v>84</v>
      </c>
      <c r="AV1067" s="14" t="s">
        <v>84</v>
      </c>
      <c r="AW1067" s="14" t="s">
        <v>33</v>
      </c>
      <c r="AX1067" s="14" t="s">
        <v>71</v>
      </c>
      <c r="AY1067" s="254" t="s">
        <v>192</v>
      </c>
    </row>
    <row r="1068" s="14" customFormat="1">
      <c r="A1068" s="14"/>
      <c r="B1068" s="244"/>
      <c r="C1068" s="245"/>
      <c r="D1068" s="235" t="s">
        <v>204</v>
      </c>
      <c r="E1068" s="246" t="s">
        <v>19</v>
      </c>
      <c r="F1068" s="247" t="s">
        <v>319</v>
      </c>
      <c r="G1068" s="245"/>
      <c r="H1068" s="248">
        <v>3.4220000000000002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204</v>
      </c>
      <c r="AU1068" s="254" t="s">
        <v>84</v>
      </c>
      <c r="AV1068" s="14" t="s">
        <v>84</v>
      </c>
      <c r="AW1068" s="14" t="s">
        <v>33</v>
      </c>
      <c r="AX1068" s="14" t="s">
        <v>71</v>
      </c>
      <c r="AY1068" s="254" t="s">
        <v>192</v>
      </c>
    </row>
    <row r="1069" s="14" customFormat="1">
      <c r="A1069" s="14"/>
      <c r="B1069" s="244"/>
      <c r="C1069" s="245"/>
      <c r="D1069" s="235" t="s">
        <v>204</v>
      </c>
      <c r="E1069" s="246" t="s">
        <v>19</v>
      </c>
      <c r="F1069" s="247" t="s">
        <v>299</v>
      </c>
      <c r="G1069" s="245"/>
      <c r="H1069" s="248">
        <v>-0.44500000000000001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204</v>
      </c>
      <c r="AU1069" s="254" t="s">
        <v>84</v>
      </c>
      <c r="AV1069" s="14" t="s">
        <v>84</v>
      </c>
      <c r="AW1069" s="14" t="s">
        <v>33</v>
      </c>
      <c r="AX1069" s="14" t="s">
        <v>71</v>
      </c>
      <c r="AY1069" s="254" t="s">
        <v>192</v>
      </c>
    </row>
    <row r="1070" s="14" customFormat="1">
      <c r="A1070" s="14"/>
      <c r="B1070" s="244"/>
      <c r="C1070" s="245"/>
      <c r="D1070" s="235" t="s">
        <v>204</v>
      </c>
      <c r="E1070" s="246" t="s">
        <v>19</v>
      </c>
      <c r="F1070" s="247" t="s">
        <v>320</v>
      </c>
      <c r="G1070" s="245"/>
      <c r="H1070" s="248">
        <v>1.1759999999999999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204</v>
      </c>
      <c r="AU1070" s="254" t="s">
        <v>84</v>
      </c>
      <c r="AV1070" s="14" t="s">
        <v>84</v>
      </c>
      <c r="AW1070" s="14" t="s">
        <v>33</v>
      </c>
      <c r="AX1070" s="14" t="s">
        <v>71</v>
      </c>
      <c r="AY1070" s="254" t="s">
        <v>192</v>
      </c>
    </row>
    <row r="1071" s="16" customFormat="1">
      <c r="A1071" s="16"/>
      <c r="B1071" s="276"/>
      <c r="C1071" s="277"/>
      <c r="D1071" s="235" t="s">
        <v>204</v>
      </c>
      <c r="E1071" s="278" t="s">
        <v>19</v>
      </c>
      <c r="F1071" s="279" t="s">
        <v>246</v>
      </c>
      <c r="G1071" s="277"/>
      <c r="H1071" s="280">
        <v>15.136000000000001</v>
      </c>
      <c r="I1071" s="281"/>
      <c r="J1071" s="277"/>
      <c r="K1071" s="277"/>
      <c r="L1071" s="282"/>
      <c r="M1071" s="283"/>
      <c r="N1071" s="284"/>
      <c r="O1071" s="284"/>
      <c r="P1071" s="284"/>
      <c r="Q1071" s="284"/>
      <c r="R1071" s="284"/>
      <c r="S1071" s="284"/>
      <c r="T1071" s="285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86" t="s">
        <v>204</v>
      </c>
      <c r="AU1071" s="286" t="s">
        <v>84</v>
      </c>
      <c r="AV1071" s="16" t="s">
        <v>193</v>
      </c>
      <c r="AW1071" s="16" t="s">
        <v>33</v>
      </c>
      <c r="AX1071" s="16" t="s">
        <v>71</v>
      </c>
      <c r="AY1071" s="286" t="s">
        <v>192</v>
      </c>
    </row>
    <row r="1072" s="13" customFormat="1">
      <c r="A1072" s="13"/>
      <c r="B1072" s="233"/>
      <c r="C1072" s="234"/>
      <c r="D1072" s="235" t="s">
        <v>204</v>
      </c>
      <c r="E1072" s="236" t="s">
        <v>19</v>
      </c>
      <c r="F1072" s="237" t="s">
        <v>280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204</v>
      </c>
      <c r="AU1072" s="243" t="s">
        <v>84</v>
      </c>
      <c r="AV1072" s="13" t="s">
        <v>78</v>
      </c>
      <c r="AW1072" s="13" t="s">
        <v>33</v>
      </c>
      <c r="AX1072" s="13" t="s">
        <v>71</v>
      </c>
      <c r="AY1072" s="243" t="s">
        <v>192</v>
      </c>
    </row>
    <row r="1073" s="14" customFormat="1">
      <c r="A1073" s="14"/>
      <c r="B1073" s="244"/>
      <c r="C1073" s="245"/>
      <c r="D1073" s="235" t="s">
        <v>204</v>
      </c>
      <c r="E1073" s="246" t="s">
        <v>19</v>
      </c>
      <c r="F1073" s="247" t="s">
        <v>327</v>
      </c>
      <c r="G1073" s="245"/>
      <c r="H1073" s="248">
        <v>14.776999999999999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204</v>
      </c>
      <c r="AU1073" s="254" t="s">
        <v>84</v>
      </c>
      <c r="AV1073" s="14" t="s">
        <v>84</v>
      </c>
      <c r="AW1073" s="14" t="s">
        <v>33</v>
      </c>
      <c r="AX1073" s="14" t="s">
        <v>71</v>
      </c>
      <c r="AY1073" s="254" t="s">
        <v>192</v>
      </c>
    </row>
    <row r="1074" s="14" customFormat="1">
      <c r="A1074" s="14"/>
      <c r="B1074" s="244"/>
      <c r="C1074" s="245"/>
      <c r="D1074" s="235" t="s">
        <v>204</v>
      </c>
      <c r="E1074" s="246" t="s">
        <v>19</v>
      </c>
      <c r="F1074" s="247" t="s">
        <v>1370</v>
      </c>
      <c r="G1074" s="245"/>
      <c r="H1074" s="248">
        <v>15.877000000000001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204</v>
      </c>
      <c r="AU1074" s="254" t="s">
        <v>84</v>
      </c>
      <c r="AV1074" s="14" t="s">
        <v>84</v>
      </c>
      <c r="AW1074" s="14" t="s">
        <v>33</v>
      </c>
      <c r="AX1074" s="14" t="s">
        <v>71</v>
      </c>
      <c r="AY1074" s="254" t="s">
        <v>192</v>
      </c>
    </row>
    <row r="1075" s="14" customFormat="1">
      <c r="A1075" s="14"/>
      <c r="B1075" s="244"/>
      <c r="C1075" s="245"/>
      <c r="D1075" s="235" t="s">
        <v>204</v>
      </c>
      <c r="E1075" s="246" t="s">
        <v>19</v>
      </c>
      <c r="F1075" s="247" t="s">
        <v>1371</v>
      </c>
      <c r="G1075" s="245"/>
      <c r="H1075" s="248">
        <v>0.63600000000000001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204</v>
      </c>
      <c r="AU1075" s="254" t="s">
        <v>84</v>
      </c>
      <c r="AV1075" s="14" t="s">
        <v>84</v>
      </c>
      <c r="AW1075" s="14" t="s">
        <v>33</v>
      </c>
      <c r="AX1075" s="14" t="s">
        <v>71</v>
      </c>
      <c r="AY1075" s="254" t="s">
        <v>192</v>
      </c>
    </row>
    <row r="1076" s="14" customFormat="1">
      <c r="A1076" s="14"/>
      <c r="B1076" s="244"/>
      <c r="C1076" s="245"/>
      <c r="D1076" s="235" t="s">
        <v>204</v>
      </c>
      <c r="E1076" s="246" t="s">
        <v>19</v>
      </c>
      <c r="F1076" s="247" t="s">
        <v>1393</v>
      </c>
      <c r="G1076" s="245"/>
      <c r="H1076" s="248">
        <v>-5.9100000000000001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204</v>
      </c>
      <c r="AU1076" s="254" t="s">
        <v>84</v>
      </c>
      <c r="AV1076" s="14" t="s">
        <v>84</v>
      </c>
      <c r="AW1076" s="14" t="s">
        <v>33</v>
      </c>
      <c r="AX1076" s="14" t="s">
        <v>71</v>
      </c>
      <c r="AY1076" s="254" t="s">
        <v>192</v>
      </c>
    </row>
    <row r="1077" s="13" customFormat="1">
      <c r="A1077" s="13"/>
      <c r="B1077" s="233"/>
      <c r="C1077" s="234"/>
      <c r="D1077" s="235" t="s">
        <v>204</v>
      </c>
      <c r="E1077" s="236" t="s">
        <v>19</v>
      </c>
      <c r="F1077" s="237" t="s">
        <v>282</v>
      </c>
      <c r="G1077" s="234"/>
      <c r="H1077" s="236" t="s">
        <v>19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204</v>
      </c>
      <c r="AU1077" s="243" t="s">
        <v>84</v>
      </c>
      <c r="AV1077" s="13" t="s">
        <v>78</v>
      </c>
      <c r="AW1077" s="13" t="s">
        <v>33</v>
      </c>
      <c r="AX1077" s="13" t="s">
        <v>71</v>
      </c>
      <c r="AY1077" s="243" t="s">
        <v>192</v>
      </c>
    </row>
    <row r="1078" s="14" customFormat="1">
      <c r="A1078" s="14"/>
      <c r="B1078" s="244"/>
      <c r="C1078" s="245"/>
      <c r="D1078" s="235" t="s">
        <v>204</v>
      </c>
      <c r="E1078" s="246" t="s">
        <v>19</v>
      </c>
      <c r="F1078" s="247" t="s">
        <v>810</v>
      </c>
      <c r="G1078" s="245"/>
      <c r="H1078" s="248">
        <v>29.606000000000002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204</v>
      </c>
      <c r="AU1078" s="254" t="s">
        <v>84</v>
      </c>
      <c r="AV1078" s="14" t="s">
        <v>84</v>
      </c>
      <c r="AW1078" s="14" t="s">
        <v>33</v>
      </c>
      <c r="AX1078" s="14" t="s">
        <v>71</v>
      </c>
      <c r="AY1078" s="254" t="s">
        <v>192</v>
      </c>
    </row>
    <row r="1079" s="14" customFormat="1">
      <c r="A1079" s="14"/>
      <c r="B1079" s="244"/>
      <c r="C1079" s="245"/>
      <c r="D1079" s="235" t="s">
        <v>204</v>
      </c>
      <c r="E1079" s="246" t="s">
        <v>19</v>
      </c>
      <c r="F1079" s="247" t="s">
        <v>330</v>
      </c>
      <c r="G1079" s="245"/>
      <c r="H1079" s="248">
        <v>1.4179999999999999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204</v>
      </c>
      <c r="AU1079" s="254" t="s">
        <v>84</v>
      </c>
      <c r="AV1079" s="14" t="s">
        <v>84</v>
      </c>
      <c r="AW1079" s="14" t="s">
        <v>33</v>
      </c>
      <c r="AX1079" s="14" t="s">
        <v>71</v>
      </c>
      <c r="AY1079" s="254" t="s">
        <v>192</v>
      </c>
    </row>
    <row r="1080" s="14" customFormat="1">
      <c r="A1080" s="14"/>
      <c r="B1080" s="244"/>
      <c r="C1080" s="245"/>
      <c r="D1080" s="235" t="s">
        <v>204</v>
      </c>
      <c r="E1080" s="246" t="s">
        <v>19</v>
      </c>
      <c r="F1080" s="247" t="s">
        <v>1373</v>
      </c>
      <c r="G1080" s="245"/>
      <c r="H1080" s="248">
        <v>-7.2320000000000002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204</v>
      </c>
      <c r="AU1080" s="254" t="s">
        <v>84</v>
      </c>
      <c r="AV1080" s="14" t="s">
        <v>84</v>
      </c>
      <c r="AW1080" s="14" t="s">
        <v>33</v>
      </c>
      <c r="AX1080" s="14" t="s">
        <v>71</v>
      </c>
      <c r="AY1080" s="254" t="s">
        <v>192</v>
      </c>
    </row>
    <row r="1081" s="14" customFormat="1">
      <c r="A1081" s="14"/>
      <c r="B1081" s="244"/>
      <c r="C1081" s="245"/>
      <c r="D1081" s="235" t="s">
        <v>204</v>
      </c>
      <c r="E1081" s="246" t="s">
        <v>19</v>
      </c>
      <c r="F1081" s="247" t="s">
        <v>332</v>
      </c>
      <c r="G1081" s="245"/>
      <c r="H1081" s="248">
        <v>-2.0249999999999999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204</v>
      </c>
      <c r="AU1081" s="254" t="s">
        <v>84</v>
      </c>
      <c r="AV1081" s="14" t="s">
        <v>84</v>
      </c>
      <c r="AW1081" s="14" t="s">
        <v>33</v>
      </c>
      <c r="AX1081" s="14" t="s">
        <v>71</v>
      </c>
      <c r="AY1081" s="254" t="s">
        <v>192</v>
      </c>
    </row>
    <row r="1082" s="16" customFormat="1">
      <c r="A1082" s="16"/>
      <c r="B1082" s="276"/>
      <c r="C1082" s="277"/>
      <c r="D1082" s="235" t="s">
        <v>204</v>
      </c>
      <c r="E1082" s="278" t="s">
        <v>19</v>
      </c>
      <c r="F1082" s="279" t="s">
        <v>246</v>
      </c>
      <c r="G1082" s="277"/>
      <c r="H1082" s="280">
        <v>47.147000000000006</v>
      </c>
      <c r="I1082" s="281"/>
      <c r="J1082" s="277"/>
      <c r="K1082" s="277"/>
      <c r="L1082" s="282"/>
      <c r="M1082" s="283"/>
      <c r="N1082" s="284"/>
      <c r="O1082" s="284"/>
      <c r="P1082" s="284"/>
      <c r="Q1082" s="284"/>
      <c r="R1082" s="284"/>
      <c r="S1082" s="284"/>
      <c r="T1082" s="285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86" t="s">
        <v>204</v>
      </c>
      <c r="AU1082" s="286" t="s">
        <v>84</v>
      </c>
      <c r="AV1082" s="16" t="s">
        <v>193</v>
      </c>
      <c r="AW1082" s="16" t="s">
        <v>33</v>
      </c>
      <c r="AX1082" s="16" t="s">
        <v>71</v>
      </c>
      <c r="AY1082" s="286" t="s">
        <v>192</v>
      </c>
    </row>
    <row r="1083" s="13" customFormat="1">
      <c r="A1083" s="13"/>
      <c r="B1083" s="233"/>
      <c r="C1083" s="234"/>
      <c r="D1083" s="235" t="s">
        <v>204</v>
      </c>
      <c r="E1083" s="236" t="s">
        <v>19</v>
      </c>
      <c r="F1083" s="237" t="s">
        <v>1365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204</v>
      </c>
      <c r="AU1083" s="243" t="s">
        <v>84</v>
      </c>
      <c r="AV1083" s="13" t="s">
        <v>78</v>
      </c>
      <c r="AW1083" s="13" t="s">
        <v>33</v>
      </c>
      <c r="AX1083" s="13" t="s">
        <v>71</v>
      </c>
      <c r="AY1083" s="243" t="s">
        <v>192</v>
      </c>
    </row>
    <row r="1084" s="14" customFormat="1">
      <c r="A1084" s="14"/>
      <c r="B1084" s="244"/>
      <c r="C1084" s="245"/>
      <c r="D1084" s="235" t="s">
        <v>204</v>
      </c>
      <c r="E1084" s="246" t="s">
        <v>19</v>
      </c>
      <c r="F1084" s="247" t="s">
        <v>1374</v>
      </c>
      <c r="G1084" s="245"/>
      <c r="H1084" s="248">
        <v>42.811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204</v>
      </c>
      <c r="AU1084" s="254" t="s">
        <v>84</v>
      </c>
      <c r="AV1084" s="14" t="s">
        <v>84</v>
      </c>
      <c r="AW1084" s="14" t="s">
        <v>33</v>
      </c>
      <c r="AX1084" s="14" t="s">
        <v>71</v>
      </c>
      <c r="AY1084" s="254" t="s">
        <v>192</v>
      </c>
    </row>
    <row r="1085" s="14" customFormat="1">
      <c r="A1085" s="14"/>
      <c r="B1085" s="244"/>
      <c r="C1085" s="245"/>
      <c r="D1085" s="235" t="s">
        <v>204</v>
      </c>
      <c r="E1085" s="246" t="s">
        <v>19</v>
      </c>
      <c r="F1085" s="247" t="s">
        <v>1375</v>
      </c>
      <c r="G1085" s="245"/>
      <c r="H1085" s="248">
        <v>1.0600000000000001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204</v>
      </c>
      <c r="AU1085" s="254" t="s">
        <v>84</v>
      </c>
      <c r="AV1085" s="14" t="s">
        <v>84</v>
      </c>
      <c r="AW1085" s="14" t="s">
        <v>33</v>
      </c>
      <c r="AX1085" s="14" t="s">
        <v>71</v>
      </c>
      <c r="AY1085" s="254" t="s">
        <v>192</v>
      </c>
    </row>
    <row r="1086" s="14" customFormat="1">
      <c r="A1086" s="14"/>
      <c r="B1086" s="244"/>
      <c r="C1086" s="245"/>
      <c r="D1086" s="235" t="s">
        <v>204</v>
      </c>
      <c r="E1086" s="246" t="s">
        <v>19</v>
      </c>
      <c r="F1086" s="247" t="s">
        <v>1376</v>
      </c>
      <c r="G1086" s="245"/>
      <c r="H1086" s="248">
        <v>-6.5119999999999996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204</v>
      </c>
      <c r="AU1086" s="254" t="s">
        <v>84</v>
      </c>
      <c r="AV1086" s="14" t="s">
        <v>84</v>
      </c>
      <c r="AW1086" s="14" t="s">
        <v>33</v>
      </c>
      <c r="AX1086" s="14" t="s">
        <v>71</v>
      </c>
      <c r="AY1086" s="254" t="s">
        <v>192</v>
      </c>
    </row>
    <row r="1087" s="13" customFormat="1">
      <c r="A1087" s="13"/>
      <c r="B1087" s="233"/>
      <c r="C1087" s="234"/>
      <c r="D1087" s="235" t="s">
        <v>204</v>
      </c>
      <c r="E1087" s="236" t="s">
        <v>19</v>
      </c>
      <c r="F1087" s="237" t="s">
        <v>1367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204</v>
      </c>
      <c r="AU1087" s="243" t="s">
        <v>84</v>
      </c>
      <c r="AV1087" s="13" t="s">
        <v>78</v>
      </c>
      <c r="AW1087" s="13" t="s">
        <v>33</v>
      </c>
      <c r="AX1087" s="13" t="s">
        <v>71</v>
      </c>
      <c r="AY1087" s="243" t="s">
        <v>192</v>
      </c>
    </row>
    <row r="1088" s="14" customFormat="1">
      <c r="A1088" s="14"/>
      <c r="B1088" s="244"/>
      <c r="C1088" s="245"/>
      <c r="D1088" s="235" t="s">
        <v>204</v>
      </c>
      <c r="E1088" s="246" t="s">
        <v>19</v>
      </c>
      <c r="F1088" s="247" t="s">
        <v>1377</v>
      </c>
      <c r="G1088" s="245"/>
      <c r="H1088" s="248">
        <v>15.772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204</v>
      </c>
      <c r="AU1088" s="254" t="s">
        <v>84</v>
      </c>
      <c r="AV1088" s="14" t="s">
        <v>84</v>
      </c>
      <c r="AW1088" s="14" t="s">
        <v>33</v>
      </c>
      <c r="AX1088" s="14" t="s">
        <v>71</v>
      </c>
      <c r="AY1088" s="254" t="s">
        <v>192</v>
      </c>
    </row>
    <row r="1089" s="14" customFormat="1">
      <c r="A1089" s="14"/>
      <c r="B1089" s="244"/>
      <c r="C1089" s="245"/>
      <c r="D1089" s="235" t="s">
        <v>204</v>
      </c>
      <c r="E1089" s="246" t="s">
        <v>19</v>
      </c>
      <c r="F1089" s="247" t="s">
        <v>290</v>
      </c>
      <c r="G1089" s="245"/>
      <c r="H1089" s="248">
        <v>-1.1819999999999999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204</v>
      </c>
      <c r="AU1089" s="254" t="s">
        <v>84</v>
      </c>
      <c r="AV1089" s="14" t="s">
        <v>84</v>
      </c>
      <c r="AW1089" s="14" t="s">
        <v>33</v>
      </c>
      <c r="AX1089" s="14" t="s">
        <v>71</v>
      </c>
      <c r="AY1089" s="254" t="s">
        <v>192</v>
      </c>
    </row>
    <row r="1090" s="16" customFormat="1">
      <c r="A1090" s="16"/>
      <c r="B1090" s="276"/>
      <c r="C1090" s="277"/>
      <c r="D1090" s="235" t="s">
        <v>204</v>
      </c>
      <c r="E1090" s="278" t="s">
        <v>19</v>
      </c>
      <c r="F1090" s="279" t="s">
        <v>246</v>
      </c>
      <c r="G1090" s="277"/>
      <c r="H1090" s="280">
        <v>51.948999999999998</v>
      </c>
      <c r="I1090" s="281"/>
      <c r="J1090" s="277"/>
      <c r="K1090" s="277"/>
      <c r="L1090" s="282"/>
      <c r="M1090" s="283"/>
      <c r="N1090" s="284"/>
      <c r="O1090" s="284"/>
      <c r="P1090" s="284"/>
      <c r="Q1090" s="284"/>
      <c r="R1090" s="284"/>
      <c r="S1090" s="284"/>
      <c r="T1090" s="28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6" t="s">
        <v>204</v>
      </c>
      <c r="AU1090" s="286" t="s">
        <v>84</v>
      </c>
      <c r="AV1090" s="16" t="s">
        <v>193</v>
      </c>
      <c r="AW1090" s="16" t="s">
        <v>33</v>
      </c>
      <c r="AX1090" s="16" t="s">
        <v>71</v>
      </c>
      <c r="AY1090" s="286" t="s">
        <v>192</v>
      </c>
    </row>
    <row r="1091" s="15" customFormat="1">
      <c r="A1091" s="15"/>
      <c r="B1091" s="255"/>
      <c r="C1091" s="256"/>
      <c r="D1091" s="235" t="s">
        <v>204</v>
      </c>
      <c r="E1091" s="257" t="s">
        <v>19</v>
      </c>
      <c r="F1091" s="258" t="s">
        <v>210</v>
      </c>
      <c r="G1091" s="256"/>
      <c r="H1091" s="259">
        <v>154.50399999999999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204</v>
      </c>
      <c r="AU1091" s="265" t="s">
        <v>84</v>
      </c>
      <c r="AV1091" s="15" t="s">
        <v>200</v>
      </c>
      <c r="AW1091" s="15" t="s">
        <v>33</v>
      </c>
      <c r="AX1091" s="15" t="s">
        <v>78</v>
      </c>
      <c r="AY1091" s="265" t="s">
        <v>192</v>
      </c>
    </row>
    <row r="1092" s="12" customFormat="1" ht="25.92" customHeight="1">
      <c r="A1092" s="12"/>
      <c r="B1092" s="199"/>
      <c r="C1092" s="200"/>
      <c r="D1092" s="201" t="s">
        <v>70</v>
      </c>
      <c r="E1092" s="202" t="s">
        <v>816</v>
      </c>
      <c r="F1092" s="202" t="s">
        <v>817</v>
      </c>
      <c r="G1092" s="200"/>
      <c r="H1092" s="200"/>
      <c r="I1092" s="203"/>
      <c r="J1092" s="204">
        <f>BK1092</f>
        <v>0</v>
      </c>
      <c r="K1092" s="200"/>
      <c r="L1092" s="205"/>
      <c r="M1092" s="206"/>
      <c r="N1092" s="207"/>
      <c r="O1092" s="207"/>
      <c r="P1092" s="208">
        <f>SUM(P1093:P1100)</f>
        <v>0</v>
      </c>
      <c r="Q1092" s="207"/>
      <c r="R1092" s="208">
        <f>SUM(R1093:R1100)</f>
        <v>0</v>
      </c>
      <c r="S1092" s="207"/>
      <c r="T1092" s="209">
        <f>SUM(T1093:T1100)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0" t="s">
        <v>232</v>
      </c>
      <c r="AT1092" s="211" t="s">
        <v>70</v>
      </c>
      <c r="AU1092" s="211" t="s">
        <v>71</v>
      </c>
      <c r="AY1092" s="210" t="s">
        <v>192</v>
      </c>
      <c r="BK1092" s="212">
        <f>SUM(BK1093:BK1100)</f>
        <v>0</v>
      </c>
    </row>
    <row r="1093" s="2" customFormat="1" ht="16.5" customHeight="1">
      <c r="A1093" s="41"/>
      <c r="B1093" s="42"/>
      <c r="C1093" s="215" t="s">
        <v>818</v>
      </c>
      <c r="D1093" s="215" t="s">
        <v>195</v>
      </c>
      <c r="E1093" s="216" t="s">
        <v>819</v>
      </c>
      <c r="F1093" s="217" t="s">
        <v>820</v>
      </c>
      <c r="G1093" s="218" t="s">
        <v>821</v>
      </c>
      <c r="H1093" s="219">
        <v>1</v>
      </c>
      <c r="I1093" s="220"/>
      <c r="J1093" s="221">
        <f>ROUND(I1093*H1093,2)</f>
        <v>0</v>
      </c>
      <c r="K1093" s="217" t="s">
        <v>19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200</v>
      </c>
      <c r="AT1093" s="226" t="s">
        <v>195</v>
      </c>
      <c r="AU1093" s="226" t="s">
        <v>78</v>
      </c>
      <c r="AY1093" s="20" t="s">
        <v>192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84</v>
      </c>
      <c r="BK1093" s="227">
        <f>ROUND(I1093*H1093,2)</f>
        <v>0</v>
      </c>
      <c r="BL1093" s="20" t="s">
        <v>200</v>
      </c>
      <c r="BM1093" s="226" t="s">
        <v>822</v>
      </c>
    </row>
    <row r="1094" s="2" customFormat="1" ht="16.5" customHeight="1">
      <c r="A1094" s="41"/>
      <c r="B1094" s="42"/>
      <c r="C1094" s="215" t="s">
        <v>823</v>
      </c>
      <c r="D1094" s="215" t="s">
        <v>195</v>
      </c>
      <c r="E1094" s="216" t="s">
        <v>824</v>
      </c>
      <c r="F1094" s="217" t="s">
        <v>825</v>
      </c>
      <c r="G1094" s="218" t="s">
        <v>821</v>
      </c>
      <c r="H1094" s="219">
        <v>1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43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200</v>
      </c>
      <c r="AT1094" s="226" t="s">
        <v>195</v>
      </c>
      <c r="AU1094" s="226" t="s">
        <v>78</v>
      </c>
      <c r="AY1094" s="20" t="s">
        <v>192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84</v>
      </c>
      <c r="BK1094" s="227">
        <f>ROUND(I1094*H1094,2)</f>
        <v>0</v>
      </c>
      <c r="BL1094" s="20" t="s">
        <v>200</v>
      </c>
      <c r="BM1094" s="226" t="s">
        <v>826</v>
      </c>
    </row>
    <row r="1095" s="2" customFormat="1" ht="24.15" customHeight="1">
      <c r="A1095" s="41"/>
      <c r="B1095" s="42"/>
      <c r="C1095" s="215" t="s">
        <v>827</v>
      </c>
      <c r="D1095" s="215" t="s">
        <v>195</v>
      </c>
      <c r="E1095" s="216" t="s">
        <v>828</v>
      </c>
      <c r="F1095" s="217" t="s">
        <v>829</v>
      </c>
      <c r="G1095" s="218" t="s">
        <v>821</v>
      </c>
      <c r="H1095" s="219">
        <v>1</v>
      </c>
      <c r="I1095" s="220"/>
      <c r="J1095" s="221">
        <f>ROUND(I1095*H1095,2)</f>
        <v>0</v>
      </c>
      <c r="K1095" s="217" t="s">
        <v>19</v>
      </c>
      <c r="L1095" s="47"/>
      <c r="M1095" s="222" t="s">
        <v>19</v>
      </c>
      <c r="N1095" s="223" t="s">
        <v>43</v>
      </c>
      <c r="O1095" s="87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200</v>
      </c>
      <c r="AT1095" s="226" t="s">
        <v>195</v>
      </c>
      <c r="AU1095" s="226" t="s">
        <v>78</v>
      </c>
      <c r="AY1095" s="20" t="s">
        <v>192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84</v>
      </c>
      <c r="BK1095" s="227">
        <f>ROUND(I1095*H1095,2)</f>
        <v>0</v>
      </c>
      <c r="BL1095" s="20" t="s">
        <v>200</v>
      </c>
      <c r="BM1095" s="226" t="s">
        <v>830</v>
      </c>
    </row>
    <row r="1096" s="2" customFormat="1" ht="16.5" customHeight="1">
      <c r="A1096" s="41"/>
      <c r="B1096" s="42"/>
      <c r="C1096" s="215" t="s">
        <v>831</v>
      </c>
      <c r="D1096" s="215" t="s">
        <v>195</v>
      </c>
      <c r="E1096" s="216" t="s">
        <v>832</v>
      </c>
      <c r="F1096" s="217" t="s">
        <v>833</v>
      </c>
      <c r="G1096" s="218" t="s">
        <v>821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43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200</v>
      </c>
      <c r="AT1096" s="226" t="s">
        <v>195</v>
      </c>
      <c r="AU1096" s="226" t="s">
        <v>78</v>
      </c>
      <c r="AY1096" s="20" t="s">
        <v>192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84</v>
      </c>
      <c r="BK1096" s="227">
        <f>ROUND(I1096*H1096,2)</f>
        <v>0</v>
      </c>
      <c r="BL1096" s="20" t="s">
        <v>200</v>
      </c>
      <c r="BM1096" s="226" t="s">
        <v>834</v>
      </c>
    </row>
    <row r="1097" s="2" customFormat="1" ht="16.5" customHeight="1">
      <c r="A1097" s="41"/>
      <c r="B1097" s="42"/>
      <c r="C1097" s="215" t="s">
        <v>835</v>
      </c>
      <c r="D1097" s="215" t="s">
        <v>195</v>
      </c>
      <c r="E1097" s="216" t="s">
        <v>836</v>
      </c>
      <c r="F1097" s="217" t="s">
        <v>837</v>
      </c>
      <c r="G1097" s="218" t="s">
        <v>821</v>
      </c>
      <c r="H1097" s="219">
        <v>1</v>
      </c>
      <c r="I1097" s="220"/>
      <c r="J1097" s="221">
        <f>ROUND(I1097*H1097,2)</f>
        <v>0</v>
      </c>
      <c r="K1097" s="217" t="s">
        <v>19</v>
      </c>
      <c r="L1097" s="47"/>
      <c r="M1097" s="222" t="s">
        <v>19</v>
      </c>
      <c r="N1097" s="223" t="s">
        <v>43</v>
      </c>
      <c r="O1097" s="87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200</v>
      </c>
      <c r="AT1097" s="226" t="s">
        <v>195</v>
      </c>
      <c r="AU1097" s="226" t="s">
        <v>78</v>
      </c>
      <c r="AY1097" s="20" t="s">
        <v>192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84</v>
      </c>
      <c r="BK1097" s="227">
        <f>ROUND(I1097*H1097,2)</f>
        <v>0</v>
      </c>
      <c r="BL1097" s="20" t="s">
        <v>200</v>
      </c>
      <c r="BM1097" s="226" t="s">
        <v>838</v>
      </c>
    </row>
    <row r="1098" s="2" customFormat="1" ht="24.15" customHeight="1">
      <c r="A1098" s="41"/>
      <c r="B1098" s="42"/>
      <c r="C1098" s="215" t="s">
        <v>839</v>
      </c>
      <c r="D1098" s="215" t="s">
        <v>195</v>
      </c>
      <c r="E1098" s="216" t="s">
        <v>840</v>
      </c>
      <c r="F1098" s="217" t="s">
        <v>841</v>
      </c>
      <c r="G1098" s="218" t="s">
        <v>821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43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200</v>
      </c>
      <c r="AT1098" s="226" t="s">
        <v>195</v>
      </c>
      <c r="AU1098" s="226" t="s">
        <v>78</v>
      </c>
      <c r="AY1098" s="20" t="s">
        <v>192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84</v>
      </c>
      <c r="BK1098" s="227">
        <f>ROUND(I1098*H1098,2)</f>
        <v>0</v>
      </c>
      <c r="BL1098" s="20" t="s">
        <v>200</v>
      </c>
      <c r="BM1098" s="226" t="s">
        <v>842</v>
      </c>
    </row>
    <row r="1099" s="2" customFormat="1" ht="33" customHeight="1">
      <c r="A1099" s="41"/>
      <c r="B1099" s="42"/>
      <c r="C1099" s="215" t="s">
        <v>843</v>
      </c>
      <c r="D1099" s="215" t="s">
        <v>195</v>
      </c>
      <c r="E1099" s="216" t="s">
        <v>844</v>
      </c>
      <c r="F1099" s="217" t="s">
        <v>845</v>
      </c>
      <c r="G1099" s="218" t="s">
        <v>821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200</v>
      </c>
      <c r="AT1099" s="226" t="s">
        <v>195</v>
      </c>
      <c r="AU1099" s="226" t="s">
        <v>78</v>
      </c>
      <c r="AY1099" s="20" t="s">
        <v>192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84</v>
      </c>
      <c r="BK1099" s="227">
        <f>ROUND(I1099*H1099,2)</f>
        <v>0</v>
      </c>
      <c r="BL1099" s="20" t="s">
        <v>200</v>
      </c>
      <c r="BM1099" s="226" t="s">
        <v>846</v>
      </c>
    </row>
    <row r="1100" s="2" customFormat="1" ht="16.5" customHeight="1">
      <c r="A1100" s="41"/>
      <c r="B1100" s="42"/>
      <c r="C1100" s="215" t="s">
        <v>847</v>
      </c>
      <c r="D1100" s="215" t="s">
        <v>195</v>
      </c>
      <c r="E1100" s="216" t="s">
        <v>848</v>
      </c>
      <c r="F1100" s="217" t="s">
        <v>849</v>
      </c>
      <c r="G1100" s="218" t="s">
        <v>821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87" t="s">
        <v>19</v>
      </c>
      <c r="N1100" s="288" t="s">
        <v>43</v>
      </c>
      <c r="O1100" s="289"/>
      <c r="P1100" s="290">
        <f>O1100*H1100</f>
        <v>0</v>
      </c>
      <c r="Q1100" s="290">
        <v>0</v>
      </c>
      <c r="R1100" s="290">
        <f>Q1100*H1100</f>
        <v>0</v>
      </c>
      <c r="S1100" s="290">
        <v>0</v>
      </c>
      <c r="T1100" s="29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200</v>
      </c>
      <c r="AT1100" s="226" t="s">
        <v>195</v>
      </c>
      <c r="AU1100" s="226" t="s">
        <v>78</v>
      </c>
      <c r="AY1100" s="20" t="s">
        <v>192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84</v>
      </c>
      <c r="BK1100" s="227">
        <f>ROUND(I1100*H1100,2)</f>
        <v>0</v>
      </c>
      <c r="BL1100" s="20" t="s">
        <v>200</v>
      </c>
      <c r="BM1100" s="226" t="s">
        <v>850</v>
      </c>
    </row>
    <row r="1101" s="2" customFormat="1" ht="6.96" customHeight="1">
      <c r="A1101" s="41"/>
      <c r="B1101" s="62"/>
      <c r="C1101" s="63"/>
      <c r="D1101" s="63"/>
      <c r="E1101" s="63"/>
      <c r="F1101" s="63"/>
      <c r="G1101" s="63"/>
      <c r="H1101" s="63"/>
      <c r="I1101" s="63"/>
      <c r="J1101" s="63"/>
      <c r="K1101" s="63"/>
      <c r="L1101" s="47"/>
      <c r="M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</row>
  </sheetData>
  <sheetProtection sheet="1" autoFilter="0" formatColumns="0" formatRows="0" objects="1" scenarios="1" spinCount="100000" saltValue="PkNUqWnMfYv2pnz3R6/CYEhsX+DfV2ZsJZZQu6ADcbWGUMpUW2KKyXluviwyeu4UaiBWD2FFCnYGD+6R8+Z2dg==" hashValue="/dCy/V5dhlJDZ2Q4h3bCqipY3kmjdjhhKFhw0J3qD3ZQ7tU7umYAI2FuDZtIu3wm2hTrOASDzivdRc08zeuYEg==" algorithmName="SHA-512" password="CC35"/>
  <autoFilter ref="C100:K1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310002101"/>
    <hyperlink ref="F128" r:id="rId2" display="https://podminky.urs.cz/item/CS_URS_2024_02/317941121"/>
    <hyperlink ref="F141" r:id="rId3" display="https://podminky.urs.cz/item/CS_URS_2024_02/342272215"/>
    <hyperlink ref="F154" r:id="rId4" display="https://podminky.urs.cz/item/CS_URS_2024_02/342291131"/>
    <hyperlink ref="F159" r:id="rId5" display="https://podminky.urs.cz/item/CS_URS_2024_02/346244353"/>
    <hyperlink ref="F166" r:id="rId6" display="https://podminky.urs.cz/item/CS_URS_2024_02/611142001"/>
    <hyperlink ref="F172" r:id="rId7" display="https://podminky.urs.cz/item/CS_URS_2024_02/611321131"/>
    <hyperlink ref="F178" r:id="rId8" display="https://podminky.urs.cz/item/CS_URS_2024_02/611325422"/>
    <hyperlink ref="F192" r:id="rId9" display="https://podminky.urs.cz/item/CS_URS_2024_02/612121112"/>
    <hyperlink ref="F214" r:id="rId10" display="https://podminky.urs.cz/item/CS_URS_2024_02/612131121"/>
    <hyperlink ref="F236" r:id="rId11" display="https://podminky.urs.cz/item/CS_URS_2024_02/612142001"/>
    <hyperlink ref="F258" r:id="rId12" display="https://podminky.urs.cz/item/CS_URS_2024_02/612321131"/>
    <hyperlink ref="F275" r:id="rId13" display="https://podminky.urs.cz/item/CS_URS_2024_02/612325422"/>
    <hyperlink ref="F297" r:id="rId14" display="https://podminky.urs.cz/item/CS_URS_2024_02/619991011"/>
    <hyperlink ref="F306" r:id="rId15" display="https://podminky.urs.cz/item/CS_URS_2024_02/642942111"/>
    <hyperlink ref="F317" r:id="rId16" display="https://podminky.urs.cz/item/CS_URS_2024_02/644941111"/>
    <hyperlink ref="F331" r:id="rId17" display="https://podminky.urs.cz/item/CS_URS_2024_02/949101111"/>
    <hyperlink ref="F340" r:id="rId18" display="https://podminky.urs.cz/item/CS_URS_2024_02/952901111"/>
    <hyperlink ref="F349" r:id="rId19" display="https://podminky.urs.cz/item/CS_URS_2024_02/965081213"/>
    <hyperlink ref="F355" r:id="rId20" display="https://podminky.urs.cz/item/CS_URS_2024_02/978011141"/>
    <hyperlink ref="F369" r:id="rId21" display="https://podminky.urs.cz/item/CS_URS_2024_02/978013141"/>
    <hyperlink ref="F392" r:id="rId22" display="https://podminky.urs.cz/item/CS_URS_2024_02/997013217"/>
    <hyperlink ref="F394" r:id="rId23" display="https://podminky.urs.cz/item/CS_URS_2024_02/997013501"/>
    <hyperlink ref="F396" r:id="rId24" display="https://podminky.urs.cz/item/CS_URS_2024_02/997013509"/>
    <hyperlink ref="F400" r:id="rId25" display="https://podminky.urs.cz/item/CS_URS_2024_02/997013631"/>
    <hyperlink ref="F403" r:id="rId26" display="https://podminky.urs.cz/item/CS_URS_2024_02/998018003"/>
    <hyperlink ref="F407" r:id="rId27" display="https://podminky.urs.cz/item/CS_URS_2024_02/751377012"/>
    <hyperlink ref="F416" r:id="rId28" display="https://podminky.urs.cz/item/CS_URS_2024_02/998751122"/>
    <hyperlink ref="F419" r:id="rId29" display="https://podminky.urs.cz/item/CS_URS_2024_02/761111111"/>
    <hyperlink ref="F425" r:id="rId30" display="https://podminky.urs.cz/item/CS_URS_2024_02/998761123"/>
    <hyperlink ref="F428" r:id="rId31" display="https://podminky.urs.cz/item/CS_URS_2024_02/766111820"/>
    <hyperlink ref="F436" r:id="rId32" display="https://podminky.urs.cz/item/CS_URS_2024_02/766421812"/>
    <hyperlink ref="F444" r:id="rId33" display="https://podminky.urs.cz/item/CS_URS_2024_02/766660001"/>
    <hyperlink ref="F484" r:id="rId34" display="https://podminky.urs.cz/item/CS_URS_2024_02/766660728"/>
    <hyperlink ref="F503" r:id="rId35" display="https://podminky.urs.cz/item/CS_URS_2024_02/766660729"/>
    <hyperlink ref="F531" r:id="rId36" display="https://podminky.urs.cz/item/CS_URS_2024_02/766660730"/>
    <hyperlink ref="F552" r:id="rId37" display="https://podminky.urs.cz/item/CS_URS_2024_02/766691914"/>
    <hyperlink ref="F565" r:id="rId38" display="https://podminky.urs.cz/item/CS_URS_2024_02/766811141"/>
    <hyperlink ref="F576" r:id="rId39" display="https://podminky.urs.cz/item/CS_URS_2024_02/766812820"/>
    <hyperlink ref="F581" r:id="rId40" display="https://podminky.urs.cz/item/CS_URS_2024_02/766821122"/>
    <hyperlink ref="F590" r:id="rId41" display="https://podminky.urs.cz/item/CS_URS_2024_02/766825811"/>
    <hyperlink ref="F595" r:id="rId42" display="https://podminky.urs.cz/item/CS_URS_2024_02/998766123"/>
    <hyperlink ref="F598" r:id="rId43" display="https://podminky.urs.cz/item/CS_URS_2024_02/771111011"/>
    <hyperlink ref="F606" r:id="rId44" display="https://podminky.urs.cz/item/CS_URS_2024_02/771121011"/>
    <hyperlink ref="F614" r:id="rId45" display="https://podminky.urs.cz/item/CS_URS_2024_02/771121027"/>
    <hyperlink ref="F622" r:id="rId46" display="https://podminky.urs.cz/item/CS_URS_2024_02/771151023"/>
    <hyperlink ref="F630" r:id="rId47" display="https://podminky.urs.cz/item/CS_URS_2024_02/771161021"/>
    <hyperlink ref="F644" r:id="rId48" display="https://podminky.urs.cz/item/CS_URS_2024_02/771574416"/>
    <hyperlink ref="F660" r:id="rId49" display="https://podminky.urs.cz/item/CS_URS_2024_02/771577211"/>
    <hyperlink ref="F668" r:id="rId50" display="https://podminky.urs.cz/item/CS_URS_2024_02/771591112"/>
    <hyperlink ref="F674" r:id="rId51" display="https://podminky.urs.cz/item/CS_URS_2024_02/771591241"/>
    <hyperlink ref="F680" r:id="rId52" display="https://podminky.urs.cz/item/CS_URS_2024_02/771591242"/>
    <hyperlink ref="F686" r:id="rId53" display="https://podminky.urs.cz/item/CS_URS_2024_02/771591264"/>
    <hyperlink ref="F693" r:id="rId54" display="https://podminky.urs.cz/item/CS_URS_2024_02/998771123"/>
    <hyperlink ref="F696" r:id="rId55" display="https://podminky.urs.cz/item/CS_URS_2024_02/776111117"/>
    <hyperlink ref="F710" r:id="rId56" display="https://podminky.urs.cz/item/CS_URS_2024_02/776111311"/>
    <hyperlink ref="F724" r:id="rId57" display="https://podminky.urs.cz/item/CS_URS_2024_02/776121321"/>
    <hyperlink ref="F738" r:id="rId58" display="https://podminky.urs.cz/item/CS_URS_2024_02/776141123"/>
    <hyperlink ref="F752" r:id="rId59" display="https://podminky.urs.cz/item/CS_URS_2024_02/776201811"/>
    <hyperlink ref="F769" r:id="rId60" display="https://podminky.urs.cz/item/CS_URS_2024_02/776241111"/>
    <hyperlink ref="F797" r:id="rId61" display="https://podminky.urs.cz/item/CS_URS_2024_02/776411111"/>
    <hyperlink ref="F833" r:id="rId62" display="https://podminky.urs.cz/item/CS_URS_2024_02/776991121"/>
    <hyperlink ref="F847" r:id="rId63" display="https://podminky.urs.cz/item/CS_URS_2024_02/776991141"/>
    <hyperlink ref="F861" r:id="rId64" display="https://podminky.urs.cz/item/CS_URS_2024_02/998776123"/>
    <hyperlink ref="F864" r:id="rId65" display="https://podminky.urs.cz/item/CS_URS_2024_02/781121011"/>
    <hyperlink ref="F882" r:id="rId66" display="https://podminky.urs.cz/item/CS_URS_2024_02/781131112"/>
    <hyperlink ref="F900" r:id="rId67" display="https://podminky.urs.cz/item/CS_URS_2024_02/781472218"/>
    <hyperlink ref="F936" r:id="rId68" display="https://podminky.urs.cz/item/CS_URS_2024_02/781492211"/>
    <hyperlink ref="F954" r:id="rId69" display="https://podminky.urs.cz/item/CS_URS_2024_02/781492251"/>
    <hyperlink ref="F974" r:id="rId70" display="https://podminky.urs.cz/item/CS_URS_2024_02/998781123"/>
    <hyperlink ref="F977" r:id="rId71" display="https://podminky.urs.cz/item/CS_URS_2024_02/783301311"/>
    <hyperlink ref="F983" r:id="rId72" display="https://podminky.urs.cz/item/CS_URS_2024_02/783314101"/>
    <hyperlink ref="F989" r:id="rId73" display="https://podminky.urs.cz/item/CS_URS_2024_02/783317101"/>
    <hyperlink ref="F996" r:id="rId74" display="https://podminky.urs.cz/item/CS_URS_2024_02/784181101"/>
    <hyperlink ref="F1044" r:id="rId7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1406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ROUND((SUM(BE93:BE335)),  2)</f>
        <v>0</v>
      </c>
      <c r="G35" s="41"/>
      <c r="H35" s="41"/>
      <c r="I35" s="160">
        <v>0.20999999999999999</v>
      </c>
      <c r="J35" s="159">
        <f>ROUND(((SUM(BE93:BE335))*I35),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ROUND((SUM(BF93:BF335)),  2)</f>
        <v>0</v>
      </c>
      <c r="G36" s="41"/>
      <c r="H36" s="41"/>
      <c r="I36" s="160">
        <v>0.12</v>
      </c>
      <c r="J36" s="159">
        <f>ROUND(((SUM(BF93:BF335))*I36),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042 - Byt č.92 2+ KK - ZTI a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J104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852</v>
      </c>
      <c r="E67" s="185"/>
      <c r="F67" s="185"/>
      <c r="G67" s="185"/>
      <c r="H67" s="185"/>
      <c r="I67" s="185"/>
      <c r="J67" s="186">
        <f>J105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853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854</v>
      </c>
      <c r="E69" s="185"/>
      <c r="F69" s="185"/>
      <c r="G69" s="185"/>
      <c r="H69" s="185"/>
      <c r="I69" s="185"/>
      <c r="J69" s="186">
        <f>J185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168</v>
      </c>
      <c r="E70" s="185"/>
      <c r="F70" s="185"/>
      <c r="G70" s="185"/>
      <c r="H70" s="185"/>
      <c r="I70" s="185"/>
      <c r="J70" s="186">
        <f>J304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176</v>
      </c>
      <c r="E71" s="180"/>
      <c r="F71" s="180"/>
      <c r="G71" s="180"/>
      <c r="H71" s="180"/>
      <c r="I71" s="180"/>
      <c r="J71" s="181">
        <f>J329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1402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042 - Byt č.92 2+ KK - ZTI a VZT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P94+P104+P329</f>
        <v>0</v>
      </c>
      <c r="Q93" s="99"/>
      <c r="R93" s="196">
        <f>R94+R104+R329</f>
        <v>0.1356</v>
      </c>
      <c r="S93" s="99"/>
      <c r="T93" s="197">
        <f>T94+T104+T329</f>
        <v>0.13089999999999999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BK94+BK104+BK329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190</v>
      </c>
      <c r="F94" s="202" t="s">
        <v>191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78</v>
      </c>
      <c r="AT94" s="211" t="s">
        <v>70</v>
      </c>
      <c r="AU94" s="211" t="s">
        <v>71</v>
      </c>
      <c r="AY94" s="210" t="s">
        <v>192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389</v>
      </c>
      <c r="F95" s="213" t="s">
        <v>390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SUM(BK96:BK103)</f>
        <v>0</v>
      </c>
    </row>
    <row r="96" s="2" customFormat="1" ht="24.15" customHeight="1">
      <c r="A96" s="41"/>
      <c r="B96" s="42"/>
      <c r="C96" s="215" t="s">
        <v>580</v>
      </c>
      <c r="D96" s="215" t="s">
        <v>195</v>
      </c>
      <c r="E96" s="216" t="s">
        <v>392</v>
      </c>
      <c r="F96" s="217" t="s">
        <v>393</v>
      </c>
      <c r="G96" s="218" t="s">
        <v>226</v>
      </c>
      <c r="H96" s="219">
        <v>0.13100000000000001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200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200</v>
      </c>
      <c r="BM96" s="226" t="s">
        <v>855</v>
      </c>
    </row>
    <row r="97" s="2" customFormat="1">
      <c r="A97" s="41"/>
      <c r="B97" s="42"/>
      <c r="C97" s="43"/>
      <c r="D97" s="228" t="s">
        <v>202</v>
      </c>
      <c r="E97" s="43"/>
      <c r="F97" s="229" t="s">
        <v>395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2" customFormat="1" ht="21.75" customHeight="1">
      <c r="A98" s="41"/>
      <c r="B98" s="42"/>
      <c r="C98" s="215" t="s">
        <v>587</v>
      </c>
      <c r="D98" s="215" t="s">
        <v>195</v>
      </c>
      <c r="E98" s="216" t="s">
        <v>397</v>
      </c>
      <c r="F98" s="217" t="s">
        <v>398</v>
      </c>
      <c r="G98" s="218" t="s">
        <v>226</v>
      </c>
      <c r="H98" s="219">
        <v>0.13100000000000001</v>
      </c>
      <c r="I98" s="220"/>
      <c r="J98" s="221">
        <f>ROUND(I98*H98,2)</f>
        <v>0</v>
      </c>
      <c r="K98" s="217" t="s">
        <v>199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200</v>
      </c>
      <c r="AT98" s="226" t="s">
        <v>195</v>
      </c>
      <c r="AU98" s="226" t="s">
        <v>84</v>
      </c>
      <c r="AY98" s="20" t="s">
        <v>192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200</v>
      </c>
      <c r="BM98" s="226" t="s">
        <v>856</v>
      </c>
    </row>
    <row r="99" s="2" customFormat="1">
      <c r="A99" s="41"/>
      <c r="B99" s="42"/>
      <c r="C99" s="43"/>
      <c r="D99" s="228" t="s">
        <v>202</v>
      </c>
      <c r="E99" s="43"/>
      <c r="F99" s="229" t="s">
        <v>400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84</v>
      </c>
    </row>
    <row r="100" s="2" customFormat="1" ht="24.15" customHeight="1">
      <c r="A100" s="41"/>
      <c r="B100" s="42"/>
      <c r="C100" s="215" t="s">
        <v>592</v>
      </c>
      <c r="D100" s="215" t="s">
        <v>195</v>
      </c>
      <c r="E100" s="216" t="s">
        <v>402</v>
      </c>
      <c r="F100" s="217" t="s">
        <v>403</v>
      </c>
      <c r="G100" s="218" t="s">
        <v>226</v>
      </c>
      <c r="H100" s="219">
        <v>0.13100000000000001</v>
      </c>
      <c r="I100" s="220"/>
      <c r="J100" s="221">
        <f>ROUND(I100*H100,2)</f>
        <v>0</v>
      </c>
      <c r="K100" s="217" t="s">
        <v>199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200</v>
      </c>
      <c r="AT100" s="226" t="s">
        <v>195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200</v>
      </c>
      <c r="BM100" s="226" t="s">
        <v>857</v>
      </c>
    </row>
    <row r="101" s="2" customFormat="1">
      <c r="A101" s="41"/>
      <c r="B101" s="42"/>
      <c r="C101" s="43"/>
      <c r="D101" s="228" t="s">
        <v>202</v>
      </c>
      <c r="E101" s="43"/>
      <c r="F101" s="229" t="s">
        <v>405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84</v>
      </c>
    </row>
    <row r="102" s="2" customFormat="1" ht="24.15" customHeight="1">
      <c r="A102" s="41"/>
      <c r="B102" s="42"/>
      <c r="C102" s="215" t="s">
        <v>597</v>
      </c>
      <c r="D102" s="215" t="s">
        <v>195</v>
      </c>
      <c r="E102" s="216" t="s">
        <v>408</v>
      </c>
      <c r="F102" s="217" t="s">
        <v>409</v>
      </c>
      <c r="G102" s="218" t="s">
        <v>226</v>
      </c>
      <c r="H102" s="219">
        <v>0.13100000000000001</v>
      </c>
      <c r="I102" s="220"/>
      <c r="J102" s="221">
        <f>ROUND(I102*H102,2)</f>
        <v>0</v>
      </c>
      <c r="K102" s="217" t="s">
        <v>199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200</v>
      </c>
      <c r="AT102" s="226" t="s">
        <v>195</v>
      </c>
      <c r="AU102" s="226" t="s">
        <v>84</v>
      </c>
      <c r="AY102" s="20" t="s">
        <v>192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200</v>
      </c>
      <c r="BM102" s="226" t="s">
        <v>858</v>
      </c>
    </row>
    <row r="103" s="2" customFormat="1">
      <c r="A103" s="41"/>
      <c r="B103" s="42"/>
      <c r="C103" s="43"/>
      <c r="D103" s="228" t="s">
        <v>202</v>
      </c>
      <c r="E103" s="43"/>
      <c r="F103" s="229" t="s">
        <v>411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202</v>
      </c>
      <c r="AU103" s="20" t="s">
        <v>84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419</v>
      </c>
      <c r="F104" s="202" t="s">
        <v>420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P105+P145+P185+P304</f>
        <v>0</v>
      </c>
      <c r="Q104" s="207"/>
      <c r="R104" s="208">
        <f>R105+R145+R185+R304</f>
        <v>0.1356</v>
      </c>
      <c r="S104" s="207"/>
      <c r="T104" s="209">
        <f>T105+T145+T185+T304</f>
        <v>0.13089999999999999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70</v>
      </c>
      <c r="AU104" s="211" t="s">
        <v>71</v>
      </c>
      <c r="AY104" s="210" t="s">
        <v>192</v>
      </c>
      <c r="BK104" s="212">
        <f>BK105+BK145+BK185+BK304</f>
        <v>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859</v>
      </c>
      <c r="F105" s="213" t="s">
        <v>860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SUM(P106:P144)</f>
        <v>0</v>
      </c>
      <c r="Q105" s="207"/>
      <c r="R105" s="208">
        <f>SUM(R106:R144)</f>
        <v>0.0070899999999999999</v>
      </c>
      <c r="S105" s="207"/>
      <c r="T105" s="209">
        <f>SUM(T106:T144)</f>
        <v>0.01038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84</v>
      </c>
      <c r="AT105" s="211" t="s">
        <v>70</v>
      </c>
      <c r="AU105" s="211" t="s">
        <v>78</v>
      </c>
      <c r="AY105" s="210" t="s">
        <v>192</v>
      </c>
      <c r="BK105" s="212">
        <f>SUM(BK106:BK144)</f>
        <v>0</v>
      </c>
    </row>
    <row r="106" s="2" customFormat="1" ht="16.5" customHeight="1">
      <c r="A106" s="41"/>
      <c r="B106" s="42"/>
      <c r="C106" s="215" t="s">
        <v>78</v>
      </c>
      <c r="D106" s="215" t="s">
        <v>195</v>
      </c>
      <c r="E106" s="216" t="s">
        <v>861</v>
      </c>
      <c r="F106" s="217" t="s">
        <v>862</v>
      </c>
      <c r="G106" s="218" t="s">
        <v>214</v>
      </c>
      <c r="H106" s="219">
        <v>4</v>
      </c>
      <c r="I106" s="220"/>
      <c r="J106" s="221">
        <f>ROUND(I106*H106,2)</f>
        <v>0</v>
      </c>
      <c r="K106" s="217" t="s">
        <v>199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0.0020999999999999999</v>
      </c>
      <c r="T106" s="225">
        <f>S106*H106</f>
        <v>0.0083999999999999995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321</v>
      </c>
      <c r="AT106" s="226" t="s">
        <v>195</v>
      </c>
      <c r="AU106" s="226" t="s">
        <v>84</v>
      </c>
      <c r="AY106" s="20" t="s">
        <v>192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321</v>
      </c>
      <c r="BM106" s="226" t="s">
        <v>863</v>
      </c>
    </row>
    <row r="107" s="2" customFormat="1">
      <c r="A107" s="41"/>
      <c r="B107" s="42"/>
      <c r="C107" s="43"/>
      <c r="D107" s="228" t="s">
        <v>202</v>
      </c>
      <c r="E107" s="43"/>
      <c r="F107" s="229" t="s">
        <v>864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202</v>
      </c>
      <c r="AU107" s="20" t="s">
        <v>84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865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84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866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84</v>
      </c>
      <c r="G111" s="245"/>
      <c r="H111" s="248">
        <v>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15" t="s">
        <v>84</v>
      </c>
      <c r="D113" s="215" t="s">
        <v>195</v>
      </c>
      <c r="E113" s="216" t="s">
        <v>867</v>
      </c>
      <c r="F113" s="217" t="s">
        <v>868</v>
      </c>
      <c r="G113" s="218" t="s">
        <v>214</v>
      </c>
      <c r="H113" s="219">
        <v>1</v>
      </c>
      <c r="I113" s="220"/>
      <c r="J113" s="221">
        <f>ROUND(I113*H113,2)</f>
        <v>0</v>
      </c>
      <c r="K113" s="217" t="s">
        <v>199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0.00198</v>
      </c>
      <c r="T113" s="225">
        <f>S113*H113</f>
        <v>0.00198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321</v>
      </c>
      <c r="AT113" s="226" t="s">
        <v>195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321</v>
      </c>
      <c r="BM113" s="226" t="s">
        <v>869</v>
      </c>
    </row>
    <row r="114" s="2" customFormat="1">
      <c r="A114" s="41"/>
      <c r="B114" s="42"/>
      <c r="C114" s="43"/>
      <c r="D114" s="228" t="s">
        <v>202</v>
      </c>
      <c r="E114" s="43"/>
      <c r="F114" s="229" t="s">
        <v>870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84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871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78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15" t="s">
        <v>193</v>
      </c>
      <c r="D118" s="215" t="s">
        <v>195</v>
      </c>
      <c r="E118" s="216" t="s">
        <v>872</v>
      </c>
      <c r="F118" s="217" t="s">
        <v>873</v>
      </c>
      <c r="G118" s="218" t="s">
        <v>198</v>
      </c>
      <c r="H118" s="219">
        <v>2</v>
      </c>
      <c r="I118" s="220"/>
      <c r="J118" s="221">
        <f>ROUND(I118*H118,2)</f>
        <v>0</v>
      </c>
      <c r="K118" s="217" t="s">
        <v>199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0.001</v>
      </c>
      <c r="R118" s="224">
        <f>Q118*H118</f>
        <v>0.002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321</v>
      </c>
      <c r="AT118" s="226" t="s">
        <v>195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874</v>
      </c>
    </row>
    <row r="119" s="2" customFormat="1">
      <c r="A119" s="41"/>
      <c r="B119" s="42"/>
      <c r="C119" s="43"/>
      <c r="D119" s="228" t="s">
        <v>202</v>
      </c>
      <c r="E119" s="43"/>
      <c r="F119" s="229" t="s">
        <v>875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202</v>
      </c>
      <c r="AU119" s="20" t="s">
        <v>84</v>
      </c>
    </row>
    <row r="120" s="14" customFormat="1">
      <c r="A120" s="14"/>
      <c r="B120" s="244"/>
      <c r="C120" s="245"/>
      <c r="D120" s="235" t="s">
        <v>204</v>
      </c>
      <c r="E120" s="246" t="s">
        <v>19</v>
      </c>
      <c r="F120" s="247" t="s">
        <v>84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204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192</v>
      </c>
    </row>
    <row r="121" s="15" customFormat="1">
      <c r="A121" s="15"/>
      <c r="B121" s="255"/>
      <c r="C121" s="256"/>
      <c r="D121" s="235" t="s">
        <v>204</v>
      </c>
      <c r="E121" s="257" t="s">
        <v>19</v>
      </c>
      <c r="F121" s="258" t="s">
        <v>210</v>
      </c>
      <c r="G121" s="256"/>
      <c r="H121" s="259">
        <v>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204</v>
      </c>
      <c r="AU121" s="265" t="s">
        <v>84</v>
      </c>
      <c r="AV121" s="15" t="s">
        <v>200</v>
      </c>
      <c r="AW121" s="15" t="s">
        <v>33</v>
      </c>
      <c r="AX121" s="15" t="s">
        <v>78</v>
      </c>
      <c r="AY121" s="265" t="s">
        <v>192</v>
      </c>
    </row>
    <row r="122" s="2" customFormat="1" ht="16.5" customHeight="1">
      <c r="A122" s="41"/>
      <c r="B122" s="42"/>
      <c r="C122" s="215" t="s">
        <v>200</v>
      </c>
      <c r="D122" s="215" t="s">
        <v>195</v>
      </c>
      <c r="E122" s="216" t="s">
        <v>876</v>
      </c>
      <c r="F122" s="217" t="s">
        <v>877</v>
      </c>
      <c r="G122" s="218" t="s">
        <v>214</v>
      </c>
      <c r="H122" s="219">
        <v>4</v>
      </c>
      <c r="I122" s="220"/>
      <c r="J122" s="221">
        <f>ROUND(I122*H122,2)</f>
        <v>0</v>
      </c>
      <c r="K122" s="217" t="s">
        <v>199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0.00042999999999999999</v>
      </c>
      <c r="R122" s="224">
        <f>Q122*H122</f>
        <v>0.00172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321</v>
      </c>
      <c r="AT122" s="226" t="s">
        <v>195</v>
      </c>
      <c r="AU122" s="226" t="s">
        <v>84</v>
      </c>
      <c r="AY122" s="20" t="s">
        <v>192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321</v>
      </c>
      <c r="BM122" s="226" t="s">
        <v>878</v>
      </c>
    </row>
    <row r="123" s="2" customFormat="1">
      <c r="A123" s="41"/>
      <c r="B123" s="42"/>
      <c r="C123" s="43"/>
      <c r="D123" s="228" t="s">
        <v>202</v>
      </c>
      <c r="E123" s="43"/>
      <c r="F123" s="229" t="s">
        <v>879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84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200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2" customFormat="1" ht="16.5" customHeight="1">
      <c r="A126" s="41"/>
      <c r="B126" s="42"/>
      <c r="C126" s="215" t="s">
        <v>232</v>
      </c>
      <c r="D126" s="215" t="s">
        <v>195</v>
      </c>
      <c r="E126" s="216" t="s">
        <v>880</v>
      </c>
      <c r="F126" s="217" t="s">
        <v>881</v>
      </c>
      <c r="G126" s="218" t="s">
        <v>214</v>
      </c>
      <c r="H126" s="219">
        <v>3</v>
      </c>
      <c r="I126" s="220"/>
      <c r="J126" s="221">
        <f>ROUND(I126*H126,2)</f>
        <v>0</v>
      </c>
      <c r="K126" s="217" t="s">
        <v>199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0.00050000000000000001</v>
      </c>
      <c r="R126" s="224">
        <f>Q126*H126</f>
        <v>0.0015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321</v>
      </c>
      <c r="AT126" s="226" t="s">
        <v>195</v>
      </c>
      <c r="AU126" s="226" t="s">
        <v>84</v>
      </c>
      <c r="AY126" s="20" t="s">
        <v>192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321</v>
      </c>
      <c r="BM126" s="226" t="s">
        <v>882</v>
      </c>
    </row>
    <row r="127" s="2" customFormat="1">
      <c r="A127" s="41"/>
      <c r="B127" s="42"/>
      <c r="C127" s="43"/>
      <c r="D127" s="228" t="s">
        <v>202</v>
      </c>
      <c r="E127" s="43"/>
      <c r="F127" s="229" t="s">
        <v>883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84</v>
      </c>
    </row>
    <row r="128" s="14" customFormat="1">
      <c r="A128" s="14"/>
      <c r="B128" s="244"/>
      <c r="C128" s="245"/>
      <c r="D128" s="235" t="s">
        <v>204</v>
      </c>
      <c r="E128" s="246" t="s">
        <v>19</v>
      </c>
      <c r="F128" s="247" t="s">
        <v>193</v>
      </c>
      <c r="G128" s="245"/>
      <c r="H128" s="248">
        <v>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204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192</v>
      </c>
    </row>
    <row r="129" s="15" customFormat="1">
      <c r="A129" s="15"/>
      <c r="B129" s="255"/>
      <c r="C129" s="256"/>
      <c r="D129" s="235" t="s">
        <v>204</v>
      </c>
      <c r="E129" s="257" t="s">
        <v>19</v>
      </c>
      <c r="F129" s="258" t="s">
        <v>210</v>
      </c>
      <c r="G129" s="256"/>
      <c r="H129" s="259">
        <v>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204</v>
      </c>
      <c r="AU129" s="265" t="s">
        <v>84</v>
      </c>
      <c r="AV129" s="15" t="s">
        <v>200</v>
      </c>
      <c r="AW129" s="15" t="s">
        <v>33</v>
      </c>
      <c r="AX129" s="15" t="s">
        <v>78</v>
      </c>
      <c r="AY129" s="265" t="s">
        <v>192</v>
      </c>
    </row>
    <row r="130" s="2" customFormat="1" ht="16.5" customHeight="1">
      <c r="A130" s="41"/>
      <c r="B130" s="42"/>
      <c r="C130" s="215" t="s">
        <v>236</v>
      </c>
      <c r="D130" s="215" t="s">
        <v>195</v>
      </c>
      <c r="E130" s="216" t="s">
        <v>884</v>
      </c>
      <c r="F130" s="217" t="s">
        <v>885</v>
      </c>
      <c r="G130" s="218" t="s">
        <v>214</v>
      </c>
      <c r="H130" s="219">
        <v>1</v>
      </c>
      <c r="I130" s="220"/>
      <c r="J130" s="221">
        <f>ROUND(I130*H130,2)</f>
        <v>0</v>
      </c>
      <c r="K130" s="217" t="s">
        <v>199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0.0015299999999999999</v>
      </c>
      <c r="R130" s="224">
        <f>Q130*H130</f>
        <v>0.0015299999999999999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321</v>
      </c>
      <c r="AT130" s="226" t="s">
        <v>195</v>
      </c>
      <c r="AU130" s="226" t="s">
        <v>84</v>
      </c>
      <c r="AY130" s="20" t="s">
        <v>192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321</v>
      </c>
      <c r="BM130" s="226" t="s">
        <v>886</v>
      </c>
    </row>
    <row r="131" s="2" customFormat="1">
      <c r="A131" s="41"/>
      <c r="B131" s="42"/>
      <c r="C131" s="43"/>
      <c r="D131" s="228" t="s">
        <v>202</v>
      </c>
      <c r="E131" s="43"/>
      <c r="F131" s="229" t="s">
        <v>887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84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15" t="s">
        <v>250</v>
      </c>
      <c r="D134" s="215" t="s">
        <v>195</v>
      </c>
      <c r="E134" s="216" t="s">
        <v>888</v>
      </c>
      <c r="F134" s="217" t="s">
        <v>889</v>
      </c>
      <c r="G134" s="218" t="s">
        <v>198</v>
      </c>
      <c r="H134" s="219">
        <v>1</v>
      </c>
      <c r="I134" s="220"/>
      <c r="J134" s="221">
        <f>ROUND(I134*H134,2)</f>
        <v>0</v>
      </c>
      <c r="K134" s="217" t="s">
        <v>199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0.00034000000000000002</v>
      </c>
      <c r="R134" s="224">
        <f>Q134*H134</f>
        <v>0.00034000000000000002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321</v>
      </c>
      <c r="AT134" s="226" t="s">
        <v>195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890</v>
      </c>
    </row>
    <row r="135" s="2" customFormat="1">
      <c r="A135" s="41"/>
      <c r="B135" s="42"/>
      <c r="C135" s="43"/>
      <c r="D135" s="228" t="s">
        <v>202</v>
      </c>
      <c r="E135" s="43"/>
      <c r="F135" s="229" t="s">
        <v>891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202</v>
      </c>
      <c r="AU135" s="20" t="s">
        <v>84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892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4" customFormat="1">
      <c r="A137" s="14"/>
      <c r="B137" s="244"/>
      <c r="C137" s="245"/>
      <c r="D137" s="235" t="s">
        <v>204</v>
      </c>
      <c r="E137" s="246" t="s">
        <v>19</v>
      </c>
      <c r="F137" s="247" t="s">
        <v>78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204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192</v>
      </c>
    </row>
    <row r="138" s="15" customFormat="1">
      <c r="A138" s="15"/>
      <c r="B138" s="255"/>
      <c r="C138" s="256"/>
      <c r="D138" s="235" t="s">
        <v>204</v>
      </c>
      <c r="E138" s="257" t="s">
        <v>19</v>
      </c>
      <c r="F138" s="258" t="s">
        <v>210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204</v>
      </c>
      <c r="AU138" s="265" t="s">
        <v>84</v>
      </c>
      <c r="AV138" s="15" t="s">
        <v>200</v>
      </c>
      <c r="AW138" s="15" t="s">
        <v>33</v>
      </c>
      <c r="AX138" s="15" t="s">
        <v>78</v>
      </c>
      <c r="AY138" s="265" t="s">
        <v>192</v>
      </c>
    </row>
    <row r="139" s="2" customFormat="1" ht="16.5" customHeight="1">
      <c r="A139" s="41"/>
      <c r="B139" s="42"/>
      <c r="C139" s="215" t="s">
        <v>215</v>
      </c>
      <c r="D139" s="215" t="s">
        <v>195</v>
      </c>
      <c r="E139" s="216" t="s">
        <v>893</v>
      </c>
      <c r="F139" s="217" t="s">
        <v>894</v>
      </c>
      <c r="G139" s="218" t="s">
        <v>214</v>
      </c>
      <c r="H139" s="219">
        <v>8</v>
      </c>
      <c r="I139" s="220"/>
      <c r="J139" s="221">
        <f>ROUND(I139*H139,2)</f>
        <v>0</v>
      </c>
      <c r="K139" s="217" t="s">
        <v>199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321</v>
      </c>
      <c r="AT139" s="226" t="s">
        <v>195</v>
      </c>
      <c r="AU139" s="226" t="s">
        <v>84</v>
      </c>
      <c r="AY139" s="20" t="s">
        <v>192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321</v>
      </c>
      <c r="BM139" s="226" t="s">
        <v>895</v>
      </c>
    </row>
    <row r="140" s="2" customFormat="1">
      <c r="A140" s="41"/>
      <c r="B140" s="42"/>
      <c r="C140" s="43"/>
      <c r="D140" s="228" t="s">
        <v>202</v>
      </c>
      <c r="E140" s="43"/>
      <c r="F140" s="229" t="s">
        <v>896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84</v>
      </c>
    </row>
    <row r="141" s="14" customFormat="1">
      <c r="A141" s="14"/>
      <c r="B141" s="244"/>
      <c r="C141" s="245"/>
      <c r="D141" s="235" t="s">
        <v>204</v>
      </c>
      <c r="E141" s="246" t="s">
        <v>19</v>
      </c>
      <c r="F141" s="247" t="s">
        <v>215</v>
      </c>
      <c r="G141" s="245"/>
      <c r="H141" s="248">
        <v>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204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192</v>
      </c>
    </row>
    <row r="142" s="15" customFormat="1">
      <c r="A142" s="15"/>
      <c r="B142" s="255"/>
      <c r="C142" s="256"/>
      <c r="D142" s="235" t="s">
        <v>204</v>
      </c>
      <c r="E142" s="257" t="s">
        <v>19</v>
      </c>
      <c r="F142" s="258" t="s">
        <v>210</v>
      </c>
      <c r="G142" s="256"/>
      <c r="H142" s="259">
        <v>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204</v>
      </c>
      <c r="AU142" s="265" t="s">
        <v>84</v>
      </c>
      <c r="AV142" s="15" t="s">
        <v>200</v>
      </c>
      <c r="AW142" s="15" t="s">
        <v>33</v>
      </c>
      <c r="AX142" s="15" t="s">
        <v>78</v>
      </c>
      <c r="AY142" s="265" t="s">
        <v>192</v>
      </c>
    </row>
    <row r="143" s="2" customFormat="1" ht="24.15" customHeight="1">
      <c r="A143" s="41"/>
      <c r="B143" s="42"/>
      <c r="C143" s="215" t="s">
        <v>263</v>
      </c>
      <c r="D143" s="215" t="s">
        <v>195</v>
      </c>
      <c r="E143" s="216" t="s">
        <v>897</v>
      </c>
      <c r="F143" s="217" t="s">
        <v>898</v>
      </c>
      <c r="G143" s="218" t="s">
        <v>226</v>
      </c>
      <c r="H143" s="219">
        <v>0.0070000000000000001</v>
      </c>
      <c r="I143" s="220"/>
      <c r="J143" s="221">
        <f>ROUND(I143*H143,2)</f>
        <v>0</v>
      </c>
      <c r="K143" s="217" t="s">
        <v>199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321</v>
      </c>
      <c r="AT143" s="226" t="s">
        <v>195</v>
      </c>
      <c r="AU143" s="226" t="s">
        <v>84</v>
      </c>
      <c r="AY143" s="20" t="s">
        <v>192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321</v>
      </c>
      <c r="BM143" s="226" t="s">
        <v>899</v>
      </c>
    </row>
    <row r="144" s="2" customFormat="1">
      <c r="A144" s="41"/>
      <c r="B144" s="42"/>
      <c r="C144" s="43"/>
      <c r="D144" s="228" t="s">
        <v>202</v>
      </c>
      <c r="E144" s="43"/>
      <c r="F144" s="229" t="s">
        <v>900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202</v>
      </c>
      <c r="AU144" s="20" t="s">
        <v>84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901</v>
      </c>
      <c r="F145" s="213" t="s">
        <v>902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SUM(P146:P184)</f>
        <v>0</v>
      </c>
      <c r="Q145" s="207"/>
      <c r="R145" s="208">
        <f>SUM(R146:R184)</f>
        <v>0.01252</v>
      </c>
      <c r="S145" s="207"/>
      <c r="T145" s="209">
        <f>SUM(T146:T184)</f>
        <v>0.01704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70</v>
      </c>
      <c r="AU145" s="211" t="s">
        <v>78</v>
      </c>
      <c r="AY145" s="210" t="s">
        <v>192</v>
      </c>
      <c r="BK145" s="212">
        <f>SUM(BK146:BK184)</f>
        <v>0</v>
      </c>
    </row>
    <row r="146" s="2" customFormat="1" ht="16.5" customHeight="1">
      <c r="A146" s="41"/>
      <c r="B146" s="42"/>
      <c r="C146" s="215" t="s">
        <v>270</v>
      </c>
      <c r="D146" s="215" t="s">
        <v>195</v>
      </c>
      <c r="E146" s="216" t="s">
        <v>903</v>
      </c>
      <c r="F146" s="217" t="s">
        <v>904</v>
      </c>
      <c r="G146" s="218" t="s">
        <v>214</v>
      </c>
      <c r="H146" s="219">
        <v>8</v>
      </c>
      <c r="I146" s="220"/>
      <c r="J146" s="221">
        <f>ROUND(I146*H146,2)</f>
        <v>0</v>
      </c>
      <c r="K146" s="217" t="s">
        <v>199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0.0021299999999999999</v>
      </c>
      <c r="T146" s="225">
        <f>S146*H146</f>
        <v>0.01704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321</v>
      </c>
      <c r="AT146" s="226" t="s">
        <v>195</v>
      </c>
      <c r="AU146" s="226" t="s">
        <v>84</v>
      </c>
      <c r="AY146" s="20" t="s">
        <v>192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321</v>
      </c>
      <c r="BM146" s="226" t="s">
        <v>905</v>
      </c>
    </row>
    <row r="147" s="2" customFormat="1">
      <c r="A147" s="41"/>
      <c r="B147" s="42"/>
      <c r="C147" s="43"/>
      <c r="D147" s="228" t="s">
        <v>202</v>
      </c>
      <c r="E147" s="43"/>
      <c r="F147" s="229" t="s">
        <v>906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202</v>
      </c>
      <c r="AU147" s="20" t="s">
        <v>84</v>
      </c>
    </row>
    <row r="148" s="14" customFormat="1">
      <c r="A148" s="14"/>
      <c r="B148" s="244"/>
      <c r="C148" s="245"/>
      <c r="D148" s="235" t="s">
        <v>204</v>
      </c>
      <c r="E148" s="246" t="s">
        <v>19</v>
      </c>
      <c r="F148" s="247" t="s">
        <v>215</v>
      </c>
      <c r="G148" s="245"/>
      <c r="H148" s="248">
        <v>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204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192</v>
      </c>
    </row>
    <row r="149" s="15" customFormat="1">
      <c r="A149" s="15"/>
      <c r="B149" s="255"/>
      <c r="C149" s="256"/>
      <c r="D149" s="235" t="s">
        <v>204</v>
      </c>
      <c r="E149" s="257" t="s">
        <v>19</v>
      </c>
      <c r="F149" s="258" t="s">
        <v>210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204</v>
      </c>
      <c r="AU149" s="265" t="s">
        <v>84</v>
      </c>
      <c r="AV149" s="15" t="s">
        <v>200</v>
      </c>
      <c r="AW149" s="15" t="s">
        <v>33</v>
      </c>
      <c r="AX149" s="15" t="s">
        <v>78</v>
      </c>
      <c r="AY149" s="265" t="s">
        <v>192</v>
      </c>
    </row>
    <row r="150" s="2" customFormat="1" ht="21.75" customHeight="1">
      <c r="A150" s="41"/>
      <c r="B150" s="42"/>
      <c r="C150" s="215" t="s">
        <v>275</v>
      </c>
      <c r="D150" s="215" t="s">
        <v>195</v>
      </c>
      <c r="E150" s="216" t="s">
        <v>907</v>
      </c>
      <c r="F150" s="217" t="s">
        <v>908</v>
      </c>
      <c r="G150" s="218" t="s">
        <v>198</v>
      </c>
      <c r="H150" s="219">
        <v>2</v>
      </c>
      <c r="I150" s="220"/>
      <c r="J150" s="221">
        <f>ROUND(I150*H150,2)</f>
        <v>0</v>
      </c>
      <c r="K150" s="217" t="s">
        <v>199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0.00042999999999999999</v>
      </c>
      <c r="R150" s="224">
        <f>Q150*H150</f>
        <v>0.00085999999999999998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321</v>
      </c>
      <c r="AT150" s="226" t="s">
        <v>195</v>
      </c>
      <c r="AU150" s="226" t="s">
        <v>84</v>
      </c>
      <c r="AY150" s="20" t="s">
        <v>192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321</v>
      </c>
      <c r="BM150" s="226" t="s">
        <v>909</v>
      </c>
    </row>
    <row r="151" s="2" customFormat="1">
      <c r="A151" s="41"/>
      <c r="B151" s="42"/>
      <c r="C151" s="43"/>
      <c r="D151" s="228" t="s">
        <v>202</v>
      </c>
      <c r="E151" s="43"/>
      <c r="F151" s="229" t="s">
        <v>910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202</v>
      </c>
      <c r="AU151" s="20" t="s">
        <v>84</v>
      </c>
    </row>
    <row r="152" s="13" customFormat="1">
      <c r="A152" s="13"/>
      <c r="B152" s="233"/>
      <c r="C152" s="234"/>
      <c r="D152" s="235" t="s">
        <v>204</v>
      </c>
      <c r="E152" s="236" t="s">
        <v>19</v>
      </c>
      <c r="F152" s="237" t="s">
        <v>911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204</v>
      </c>
      <c r="AU152" s="243" t="s">
        <v>84</v>
      </c>
      <c r="AV152" s="13" t="s">
        <v>78</v>
      </c>
      <c r="AW152" s="13" t="s">
        <v>33</v>
      </c>
      <c r="AX152" s="13" t="s">
        <v>71</v>
      </c>
      <c r="AY152" s="243" t="s">
        <v>192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2" customFormat="1" ht="21.75" customHeight="1">
      <c r="A155" s="41"/>
      <c r="B155" s="42"/>
      <c r="C155" s="215" t="s">
        <v>8</v>
      </c>
      <c r="D155" s="215" t="s">
        <v>195</v>
      </c>
      <c r="E155" s="216" t="s">
        <v>912</v>
      </c>
      <c r="F155" s="217" t="s">
        <v>913</v>
      </c>
      <c r="G155" s="218" t="s">
        <v>214</v>
      </c>
      <c r="H155" s="219">
        <v>10</v>
      </c>
      <c r="I155" s="220"/>
      <c r="J155" s="221">
        <f>ROUND(I155*H155,2)</f>
        <v>0</v>
      </c>
      <c r="K155" s="217" t="s">
        <v>199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0.00075000000000000002</v>
      </c>
      <c r="R155" s="224">
        <f>Q155*H155</f>
        <v>0.0074999999999999997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321</v>
      </c>
      <c r="AT155" s="226" t="s">
        <v>195</v>
      </c>
      <c r="AU155" s="226" t="s">
        <v>84</v>
      </c>
      <c r="AY155" s="20" t="s">
        <v>192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321</v>
      </c>
      <c r="BM155" s="226" t="s">
        <v>914</v>
      </c>
    </row>
    <row r="156" s="2" customFormat="1">
      <c r="A156" s="41"/>
      <c r="B156" s="42"/>
      <c r="C156" s="43"/>
      <c r="D156" s="228" t="s">
        <v>202</v>
      </c>
      <c r="E156" s="43"/>
      <c r="F156" s="229" t="s">
        <v>915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202</v>
      </c>
      <c r="AU156" s="20" t="s">
        <v>84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270</v>
      </c>
      <c r="G157" s="245"/>
      <c r="H157" s="248">
        <v>10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10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2" customFormat="1" ht="33" customHeight="1">
      <c r="A159" s="41"/>
      <c r="B159" s="42"/>
      <c r="C159" s="215" t="s">
        <v>300</v>
      </c>
      <c r="D159" s="215" t="s">
        <v>195</v>
      </c>
      <c r="E159" s="216" t="s">
        <v>916</v>
      </c>
      <c r="F159" s="217" t="s">
        <v>917</v>
      </c>
      <c r="G159" s="218" t="s">
        <v>214</v>
      </c>
      <c r="H159" s="219">
        <v>10</v>
      </c>
      <c r="I159" s="220"/>
      <c r="J159" s="221">
        <f>ROUND(I159*H159,2)</f>
        <v>0</v>
      </c>
      <c r="K159" s="217" t="s">
        <v>199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0.00011</v>
      </c>
      <c r="R159" s="224">
        <f>Q159*H159</f>
        <v>0.0011000000000000001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321</v>
      </c>
      <c r="AT159" s="226" t="s">
        <v>195</v>
      </c>
      <c r="AU159" s="226" t="s">
        <v>84</v>
      </c>
      <c r="AY159" s="20" t="s">
        <v>192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321</v>
      </c>
      <c r="BM159" s="226" t="s">
        <v>918</v>
      </c>
    </row>
    <row r="160" s="2" customFormat="1">
      <c r="A160" s="41"/>
      <c r="B160" s="42"/>
      <c r="C160" s="43"/>
      <c r="D160" s="228" t="s">
        <v>202</v>
      </c>
      <c r="E160" s="43"/>
      <c r="F160" s="229" t="s">
        <v>919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202</v>
      </c>
      <c r="AU160" s="20" t="s">
        <v>84</v>
      </c>
    </row>
    <row r="161" s="14" customFormat="1">
      <c r="A161" s="14"/>
      <c r="B161" s="244"/>
      <c r="C161" s="245"/>
      <c r="D161" s="235" t="s">
        <v>204</v>
      </c>
      <c r="E161" s="246" t="s">
        <v>19</v>
      </c>
      <c r="F161" s="247" t="s">
        <v>270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204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192</v>
      </c>
    </row>
    <row r="162" s="15" customFormat="1">
      <c r="A162" s="15"/>
      <c r="B162" s="255"/>
      <c r="C162" s="256"/>
      <c r="D162" s="235" t="s">
        <v>204</v>
      </c>
      <c r="E162" s="257" t="s">
        <v>19</v>
      </c>
      <c r="F162" s="258" t="s">
        <v>210</v>
      </c>
      <c r="G162" s="256"/>
      <c r="H162" s="259">
        <v>10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204</v>
      </c>
      <c r="AU162" s="265" t="s">
        <v>84</v>
      </c>
      <c r="AV162" s="15" t="s">
        <v>200</v>
      </c>
      <c r="AW162" s="15" t="s">
        <v>33</v>
      </c>
      <c r="AX162" s="15" t="s">
        <v>78</v>
      </c>
      <c r="AY162" s="265" t="s">
        <v>192</v>
      </c>
    </row>
    <row r="163" s="2" customFormat="1" ht="21.75" customHeight="1">
      <c r="A163" s="41"/>
      <c r="B163" s="42"/>
      <c r="C163" s="215" t="s">
        <v>305</v>
      </c>
      <c r="D163" s="215" t="s">
        <v>195</v>
      </c>
      <c r="E163" s="216" t="s">
        <v>920</v>
      </c>
      <c r="F163" s="217" t="s">
        <v>921</v>
      </c>
      <c r="G163" s="218" t="s">
        <v>198</v>
      </c>
      <c r="H163" s="219">
        <v>1</v>
      </c>
      <c r="I163" s="220"/>
      <c r="J163" s="221">
        <f>ROUND(I163*H163,2)</f>
        <v>0</v>
      </c>
      <c r="K163" s="217" t="s">
        <v>199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321</v>
      </c>
      <c r="AT163" s="226" t="s">
        <v>195</v>
      </c>
      <c r="AU163" s="226" t="s">
        <v>84</v>
      </c>
      <c r="AY163" s="20" t="s">
        <v>192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321</v>
      </c>
      <c r="BM163" s="226" t="s">
        <v>922</v>
      </c>
    </row>
    <row r="164" s="2" customFormat="1">
      <c r="A164" s="41"/>
      <c r="B164" s="42"/>
      <c r="C164" s="43"/>
      <c r="D164" s="228" t="s">
        <v>202</v>
      </c>
      <c r="E164" s="43"/>
      <c r="F164" s="229" t="s">
        <v>923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202</v>
      </c>
      <c r="AU164" s="20" t="s">
        <v>84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16.5" customHeight="1">
      <c r="A167" s="41"/>
      <c r="B167" s="42"/>
      <c r="C167" s="215" t="s">
        <v>310</v>
      </c>
      <c r="D167" s="215" t="s">
        <v>195</v>
      </c>
      <c r="E167" s="216" t="s">
        <v>924</v>
      </c>
      <c r="F167" s="217" t="s">
        <v>925</v>
      </c>
      <c r="G167" s="218" t="s">
        <v>198</v>
      </c>
      <c r="H167" s="219">
        <v>8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0.00017000000000000001</v>
      </c>
      <c r="R167" s="224">
        <f>Q167*H167</f>
        <v>0.0013600000000000001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926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927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215</v>
      </c>
      <c r="G169" s="245"/>
      <c r="H169" s="248">
        <v>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321</v>
      </c>
      <c r="D171" s="215" t="s">
        <v>195</v>
      </c>
      <c r="E171" s="216" t="s">
        <v>928</v>
      </c>
      <c r="F171" s="217" t="s">
        <v>929</v>
      </c>
      <c r="G171" s="218" t="s">
        <v>198</v>
      </c>
      <c r="H171" s="219">
        <v>4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0.00035</v>
      </c>
      <c r="R171" s="224">
        <f>Q171*H171</f>
        <v>0.0014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321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930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931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4" customFormat="1">
      <c r="A173" s="14"/>
      <c r="B173" s="244"/>
      <c r="C173" s="245"/>
      <c r="D173" s="235" t="s">
        <v>204</v>
      </c>
      <c r="E173" s="246" t="s">
        <v>19</v>
      </c>
      <c r="F173" s="247" t="s">
        <v>200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204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192</v>
      </c>
    </row>
    <row r="174" s="15" customFormat="1">
      <c r="A174" s="15"/>
      <c r="B174" s="255"/>
      <c r="C174" s="256"/>
      <c r="D174" s="235" t="s">
        <v>204</v>
      </c>
      <c r="E174" s="257" t="s">
        <v>19</v>
      </c>
      <c r="F174" s="258" t="s">
        <v>210</v>
      </c>
      <c r="G174" s="256"/>
      <c r="H174" s="259">
        <v>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204</v>
      </c>
      <c r="AU174" s="265" t="s">
        <v>84</v>
      </c>
      <c r="AV174" s="15" t="s">
        <v>200</v>
      </c>
      <c r="AW174" s="15" t="s">
        <v>33</v>
      </c>
      <c r="AX174" s="15" t="s">
        <v>78</v>
      </c>
      <c r="AY174" s="265" t="s">
        <v>192</v>
      </c>
    </row>
    <row r="175" s="2" customFormat="1" ht="21.75" customHeight="1">
      <c r="A175" s="41"/>
      <c r="B175" s="42"/>
      <c r="C175" s="215" t="s">
        <v>333</v>
      </c>
      <c r="D175" s="215" t="s">
        <v>195</v>
      </c>
      <c r="E175" s="216" t="s">
        <v>932</v>
      </c>
      <c r="F175" s="217" t="s">
        <v>933</v>
      </c>
      <c r="G175" s="218" t="s">
        <v>214</v>
      </c>
      <c r="H175" s="219">
        <v>10</v>
      </c>
      <c r="I175" s="220"/>
      <c r="J175" s="221">
        <f>ROUND(I175*H175,2)</f>
        <v>0</v>
      </c>
      <c r="K175" s="217" t="s">
        <v>199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1.0000000000000001E-05</v>
      </c>
      <c r="R175" s="224">
        <f>Q175*H175</f>
        <v>0.00010000000000000001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321</v>
      </c>
      <c r="AT175" s="226" t="s">
        <v>195</v>
      </c>
      <c r="AU175" s="226" t="s">
        <v>84</v>
      </c>
      <c r="AY175" s="20" t="s">
        <v>192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321</v>
      </c>
      <c r="BM175" s="226" t="s">
        <v>934</v>
      </c>
    </row>
    <row r="176" s="2" customFormat="1">
      <c r="A176" s="41"/>
      <c r="B176" s="42"/>
      <c r="C176" s="43"/>
      <c r="D176" s="228" t="s">
        <v>202</v>
      </c>
      <c r="E176" s="43"/>
      <c r="F176" s="229" t="s">
        <v>935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202</v>
      </c>
      <c r="AU176" s="20" t="s">
        <v>84</v>
      </c>
    </row>
    <row r="177" s="14" customFormat="1">
      <c r="A177" s="14"/>
      <c r="B177" s="244"/>
      <c r="C177" s="245"/>
      <c r="D177" s="235" t="s">
        <v>204</v>
      </c>
      <c r="E177" s="246" t="s">
        <v>19</v>
      </c>
      <c r="F177" s="247" t="s">
        <v>270</v>
      </c>
      <c r="G177" s="245"/>
      <c r="H177" s="248">
        <v>10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204</v>
      </c>
      <c r="AU177" s="254" t="s">
        <v>84</v>
      </c>
      <c r="AV177" s="14" t="s">
        <v>84</v>
      </c>
      <c r="AW177" s="14" t="s">
        <v>33</v>
      </c>
      <c r="AX177" s="14" t="s">
        <v>71</v>
      </c>
      <c r="AY177" s="254" t="s">
        <v>192</v>
      </c>
    </row>
    <row r="178" s="15" customFormat="1">
      <c r="A178" s="15"/>
      <c r="B178" s="255"/>
      <c r="C178" s="256"/>
      <c r="D178" s="235" t="s">
        <v>204</v>
      </c>
      <c r="E178" s="257" t="s">
        <v>19</v>
      </c>
      <c r="F178" s="258" t="s">
        <v>210</v>
      </c>
      <c r="G178" s="256"/>
      <c r="H178" s="259">
        <v>10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204</v>
      </c>
      <c r="AU178" s="265" t="s">
        <v>84</v>
      </c>
      <c r="AV178" s="15" t="s">
        <v>200</v>
      </c>
      <c r="AW178" s="15" t="s">
        <v>33</v>
      </c>
      <c r="AX178" s="15" t="s">
        <v>78</v>
      </c>
      <c r="AY178" s="265" t="s">
        <v>192</v>
      </c>
    </row>
    <row r="179" s="2" customFormat="1" ht="24.15" customHeight="1">
      <c r="A179" s="41"/>
      <c r="B179" s="42"/>
      <c r="C179" s="215" t="s">
        <v>341</v>
      </c>
      <c r="D179" s="215" t="s">
        <v>195</v>
      </c>
      <c r="E179" s="216" t="s">
        <v>936</v>
      </c>
      <c r="F179" s="217" t="s">
        <v>937</v>
      </c>
      <c r="G179" s="218" t="s">
        <v>214</v>
      </c>
      <c r="H179" s="219">
        <v>10</v>
      </c>
      <c r="I179" s="220"/>
      <c r="J179" s="221">
        <f>ROUND(I179*H179,2)</f>
        <v>0</v>
      </c>
      <c r="K179" s="217" t="s">
        <v>199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2.0000000000000002E-05</v>
      </c>
      <c r="R179" s="224">
        <f>Q179*H179</f>
        <v>0.00020000000000000001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321</v>
      </c>
      <c r="AT179" s="226" t="s">
        <v>195</v>
      </c>
      <c r="AU179" s="226" t="s">
        <v>84</v>
      </c>
      <c r="AY179" s="20" t="s">
        <v>192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321</v>
      </c>
      <c r="BM179" s="226" t="s">
        <v>938</v>
      </c>
    </row>
    <row r="180" s="2" customFormat="1">
      <c r="A180" s="41"/>
      <c r="B180" s="42"/>
      <c r="C180" s="43"/>
      <c r="D180" s="228" t="s">
        <v>202</v>
      </c>
      <c r="E180" s="43"/>
      <c r="F180" s="229" t="s">
        <v>939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202</v>
      </c>
      <c r="AU180" s="20" t="s">
        <v>84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270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5" customFormat="1">
      <c r="A182" s="15"/>
      <c r="B182" s="255"/>
      <c r="C182" s="256"/>
      <c r="D182" s="235" t="s">
        <v>204</v>
      </c>
      <c r="E182" s="257" t="s">
        <v>19</v>
      </c>
      <c r="F182" s="258" t="s">
        <v>210</v>
      </c>
      <c r="G182" s="256"/>
      <c r="H182" s="259">
        <v>10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204</v>
      </c>
      <c r="AU182" s="265" t="s">
        <v>84</v>
      </c>
      <c r="AV182" s="15" t="s">
        <v>200</v>
      </c>
      <c r="AW182" s="15" t="s">
        <v>33</v>
      </c>
      <c r="AX182" s="15" t="s">
        <v>78</v>
      </c>
      <c r="AY182" s="265" t="s">
        <v>192</v>
      </c>
    </row>
    <row r="183" s="2" customFormat="1" ht="24.15" customHeight="1">
      <c r="A183" s="41"/>
      <c r="B183" s="42"/>
      <c r="C183" s="215" t="s">
        <v>346</v>
      </c>
      <c r="D183" s="215" t="s">
        <v>195</v>
      </c>
      <c r="E183" s="216" t="s">
        <v>940</v>
      </c>
      <c r="F183" s="217" t="s">
        <v>941</v>
      </c>
      <c r="G183" s="218" t="s">
        <v>226</v>
      </c>
      <c r="H183" s="219">
        <v>0.012999999999999999</v>
      </c>
      <c r="I183" s="220"/>
      <c r="J183" s="221">
        <f>ROUND(I183*H183,2)</f>
        <v>0</v>
      </c>
      <c r="K183" s="217" t="s">
        <v>199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321</v>
      </c>
      <c r="AT183" s="226" t="s">
        <v>195</v>
      </c>
      <c r="AU183" s="226" t="s">
        <v>84</v>
      </c>
      <c r="AY183" s="20" t="s">
        <v>192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321</v>
      </c>
      <c r="BM183" s="226" t="s">
        <v>942</v>
      </c>
    </row>
    <row r="184" s="2" customFormat="1">
      <c r="A184" s="41"/>
      <c r="B184" s="42"/>
      <c r="C184" s="43"/>
      <c r="D184" s="228" t="s">
        <v>202</v>
      </c>
      <c r="E184" s="43"/>
      <c r="F184" s="229" t="s">
        <v>943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202</v>
      </c>
      <c r="AU184" s="20" t="s">
        <v>84</v>
      </c>
    </row>
    <row r="185" s="12" customFormat="1" ht="22.8" customHeight="1">
      <c r="A185" s="12"/>
      <c r="B185" s="199"/>
      <c r="C185" s="200"/>
      <c r="D185" s="201" t="s">
        <v>70</v>
      </c>
      <c r="E185" s="213" t="s">
        <v>944</v>
      </c>
      <c r="F185" s="213" t="s">
        <v>945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SUM(P186:P303)</f>
        <v>0</v>
      </c>
      <c r="Q185" s="207"/>
      <c r="R185" s="208">
        <f>SUM(R186:R303)</f>
        <v>0.10556</v>
      </c>
      <c r="S185" s="207"/>
      <c r="T185" s="209">
        <f>SUM(T186:T303)</f>
        <v>0.10347999999999999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84</v>
      </c>
      <c r="AT185" s="211" t="s">
        <v>70</v>
      </c>
      <c r="AU185" s="211" t="s">
        <v>78</v>
      </c>
      <c r="AY185" s="210" t="s">
        <v>192</v>
      </c>
      <c r="BK185" s="212">
        <f>SUM(BK186:BK303)</f>
        <v>0</v>
      </c>
    </row>
    <row r="186" s="2" customFormat="1" ht="16.5" customHeight="1">
      <c r="A186" s="41"/>
      <c r="B186" s="42"/>
      <c r="C186" s="215" t="s">
        <v>350</v>
      </c>
      <c r="D186" s="215" t="s">
        <v>195</v>
      </c>
      <c r="E186" s="216" t="s">
        <v>946</v>
      </c>
      <c r="F186" s="217" t="s">
        <v>947</v>
      </c>
      <c r="G186" s="218" t="s">
        <v>821</v>
      </c>
      <c r="H186" s="219">
        <v>1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0.034200000000000001</v>
      </c>
      <c r="T186" s="225">
        <f>S186*H186</f>
        <v>0.034200000000000001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321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321</v>
      </c>
      <c r="BM186" s="226" t="s">
        <v>948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949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4" customFormat="1">
      <c r="A188" s="14"/>
      <c r="B188" s="244"/>
      <c r="C188" s="245"/>
      <c r="D188" s="235" t="s">
        <v>204</v>
      </c>
      <c r="E188" s="246" t="s">
        <v>19</v>
      </c>
      <c r="F188" s="247" t="s">
        <v>78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204</v>
      </c>
      <c r="AU188" s="254" t="s">
        <v>84</v>
      </c>
      <c r="AV188" s="14" t="s">
        <v>84</v>
      </c>
      <c r="AW188" s="14" t="s">
        <v>33</v>
      </c>
      <c r="AX188" s="14" t="s">
        <v>71</v>
      </c>
      <c r="AY188" s="254" t="s">
        <v>192</v>
      </c>
    </row>
    <row r="189" s="15" customFormat="1">
      <c r="A189" s="15"/>
      <c r="B189" s="255"/>
      <c r="C189" s="256"/>
      <c r="D189" s="235" t="s">
        <v>204</v>
      </c>
      <c r="E189" s="257" t="s">
        <v>19</v>
      </c>
      <c r="F189" s="258" t="s">
        <v>210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204</v>
      </c>
      <c r="AU189" s="265" t="s">
        <v>84</v>
      </c>
      <c r="AV189" s="15" t="s">
        <v>200</v>
      </c>
      <c r="AW189" s="15" t="s">
        <v>33</v>
      </c>
      <c r="AX189" s="15" t="s">
        <v>78</v>
      </c>
      <c r="AY189" s="265" t="s">
        <v>192</v>
      </c>
    </row>
    <row r="190" s="2" customFormat="1" ht="16.5" customHeight="1">
      <c r="A190" s="41"/>
      <c r="B190" s="42"/>
      <c r="C190" s="215" t="s">
        <v>7</v>
      </c>
      <c r="D190" s="215" t="s">
        <v>195</v>
      </c>
      <c r="E190" s="216" t="s">
        <v>950</v>
      </c>
      <c r="F190" s="217" t="s">
        <v>951</v>
      </c>
      <c r="G190" s="218" t="s">
        <v>821</v>
      </c>
      <c r="H190" s="219">
        <v>1</v>
      </c>
      <c r="I190" s="220"/>
      <c r="J190" s="221">
        <f>ROUND(I190*H190,2)</f>
        <v>0</v>
      </c>
      <c r="K190" s="217" t="s">
        <v>199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0.028719999999999999</v>
      </c>
      <c r="R190" s="224">
        <f>Q190*H190</f>
        <v>0.028719999999999999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321</v>
      </c>
      <c r="AT190" s="226" t="s">
        <v>195</v>
      </c>
      <c r="AU190" s="226" t="s">
        <v>84</v>
      </c>
      <c r="AY190" s="20" t="s">
        <v>192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321</v>
      </c>
      <c r="BM190" s="226" t="s">
        <v>952</v>
      </c>
    </row>
    <row r="191" s="2" customFormat="1">
      <c r="A191" s="41"/>
      <c r="B191" s="42"/>
      <c r="C191" s="43"/>
      <c r="D191" s="228" t="s">
        <v>202</v>
      </c>
      <c r="E191" s="43"/>
      <c r="F191" s="229" t="s">
        <v>953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202</v>
      </c>
      <c r="AU191" s="20" t="s">
        <v>84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78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5" customFormat="1">
      <c r="A193" s="15"/>
      <c r="B193" s="255"/>
      <c r="C193" s="256"/>
      <c r="D193" s="235" t="s">
        <v>204</v>
      </c>
      <c r="E193" s="257" t="s">
        <v>19</v>
      </c>
      <c r="F193" s="258" t="s">
        <v>210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204</v>
      </c>
      <c r="AU193" s="265" t="s">
        <v>84</v>
      </c>
      <c r="AV193" s="15" t="s">
        <v>200</v>
      </c>
      <c r="AW193" s="15" t="s">
        <v>33</v>
      </c>
      <c r="AX193" s="15" t="s">
        <v>78</v>
      </c>
      <c r="AY193" s="265" t="s">
        <v>192</v>
      </c>
    </row>
    <row r="194" s="2" customFormat="1" ht="16.5" customHeight="1">
      <c r="A194" s="41"/>
      <c r="B194" s="42"/>
      <c r="C194" s="215" t="s">
        <v>360</v>
      </c>
      <c r="D194" s="215" t="s">
        <v>195</v>
      </c>
      <c r="E194" s="216" t="s">
        <v>954</v>
      </c>
      <c r="F194" s="217" t="s">
        <v>955</v>
      </c>
      <c r="G194" s="218" t="s">
        <v>198</v>
      </c>
      <c r="H194" s="219">
        <v>1</v>
      </c>
      <c r="I194" s="220"/>
      <c r="J194" s="221">
        <f>ROUND(I194*H194,2)</f>
        <v>0</v>
      </c>
      <c r="K194" s="217" t="s">
        <v>199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321</v>
      </c>
      <c r="AT194" s="226" t="s">
        <v>195</v>
      </c>
      <c r="AU194" s="226" t="s">
        <v>84</v>
      </c>
      <c r="AY194" s="20" t="s">
        <v>192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321</v>
      </c>
      <c r="BM194" s="226" t="s">
        <v>956</v>
      </c>
    </row>
    <row r="195" s="2" customFormat="1">
      <c r="A195" s="41"/>
      <c r="B195" s="42"/>
      <c r="C195" s="43"/>
      <c r="D195" s="228" t="s">
        <v>202</v>
      </c>
      <c r="E195" s="43"/>
      <c r="F195" s="229" t="s">
        <v>957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84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78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5" customFormat="1">
      <c r="A197" s="15"/>
      <c r="B197" s="255"/>
      <c r="C197" s="256"/>
      <c r="D197" s="235" t="s">
        <v>204</v>
      </c>
      <c r="E197" s="257" t="s">
        <v>19</v>
      </c>
      <c r="F197" s="258" t="s">
        <v>210</v>
      </c>
      <c r="G197" s="256"/>
      <c r="H197" s="259">
        <v>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204</v>
      </c>
      <c r="AU197" s="265" t="s">
        <v>84</v>
      </c>
      <c r="AV197" s="15" t="s">
        <v>200</v>
      </c>
      <c r="AW197" s="15" t="s">
        <v>33</v>
      </c>
      <c r="AX197" s="15" t="s">
        <v>78</v>
      </c>
      <c r="AY197" s="265" t="s">
        <v>192</v>
      </c>
    </row>
    <row r="198" s="2" customFormat="1" ht="16.5" customHeight="1">
      <c r="A198" s="41"/>
      <c r="B198" s="42"/>
      <c r="C198" s="266" t="s">
        <v>366</v>
      </c>
      <c r="D198" s="266" t="s">
        <v>211</v>
      </c>
      <c r="E198" s="267" t="s">
        <v>958</v>
      </c>
      <c r="F198" s="268" t="s">
        <v>959</v>
      </c>
      <c r="G198" s="269" t="s">
        <v>198</v>
      </c>
      <c r="H198" s="270">
        <v>1</v>
      </c>
      <c r="I198" s="271"/>
      <c r="J198" s="272">
        <f>ROUND(I198*H198,2)</f>
        <v>0</v>
      </c>
      <c r="K198" s="268" t="s">
        <v>199</v>
      </c>
      <c r="L198" s="273"/>
      <c r="M198" s="274" t="s">
        <v>19</v>
      </c>
      <c r="N198" s="275" t="s">
        <v>43</v>
      </c>
      <c r="O198" s="87"/>
      <c r="P198" s="224">
        <f>O198*H198</f>
        <v>0</v>
      </c>
      <c r="Q198" s="224">
        <v>0.0012800000000000001</v>
      </c>
      <c r="R198" s="224">
        <f>Q198*H198</f>
        <v>0.0012800000000000001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423</v>
      </c>
      <c r="AT198" s="226" t="s">
        <v>211</v>
      </c>
      <c r="AU198" s="226" t="s">
        <v>84</v>
      </c>
      <c r="AY198" s="20" t="s">
        <v>192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84</v>
      </c>
      <c r="BK198" s="227">
        <f>ROUND(I198*H198,2)</f>
        <v>0</v>
      </c>
      <c r="BL198" s="20" t="s">
        <v>321</v>
      </c>
      <c r="BM198" s="226" t="s">
        <v>960</v>
      </c>
    </row>
    <row r="199" s="2" customFormat="1" ht="16.5" customHeight="1">
      <c r="A199" s="41"/>
      <c r="B199" s="42"/>
      <c r="C199" s="215" t="s">
        <v>371</v>
      </c>
      <c r="D199" s="215" t="s">
        <v>195</v>
      </c>
      <c r="E199" s="216" t="s">
        <v>961</v>
      </c>
      <c r="F199" s="217" t="s">
        <v>962</v>
      </c>
      <c r="G199" s="218" t="s">
        <v>821</v>
      </c>
      <c r="H199" s="219">
        <v>1</v>
      </c>
      <c r="I199" s="220"/>
      <c r="J199" s="221">
        <f>ROUND(I199*H199,2)</f>
        <v>0</v>
      </c>
      <c r="K199" s="217" t="s">
        <v>199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0.019460000000000002</v>
      </c>
      <c r="T199" s="225">
        <f>S199*H199</f>
        <v>0.019460000000000002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321</v>
      </c>
      <c r="AT199" s="226" t="s">
        <v>195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963</v>
      </c>
    </row>
    <row r="200" s="2" customFormat="1">
      <c r="A200" s="41"/>
      <c r="B200" s="42"/>
      <c r="C200" s="43"/>
      <c r="D200" s="228" t="s">
        <v>202</v>
      </c>
      <c r="E200" s="43"/>
      <c r="F200" s="229" t="s">
        <v>964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202</v>
      </c>
      <c r="AU200" s="20" t="s">
        <v>84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78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5" customFormat="1">
      <c r="A202" s="15"/>
      <c r="B202" s="255"/>
      <c r="C202" s="256"/>
      <c r="D202" s="235" t="s">
        <v>204</v>
      </c>
      <c r="E202" s="257" t="s">
        <v>19</v>
      </c>
      <c r="F202" s="258" t="s">
        <v>210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204</v>
      </c>
      <c r="AU202" s="265" t="s">
        <v>84</v>
      </c>
      <c r="AV202" s="15" t="s">
        <v>200</v>
      </c>
      <c r="AW202" s="15" t="s">
        <v>33</v>
      </c>
      <c r="AX202" s="15" t="s">
        <v>78</v>
      </c>
      <c r="AY202" s="265" t="s">
        <v>192</v>
      </c>
    </row>
    <row r="203" s="2" customFormat="1" ht="24.15" customHeight="1">
      <c r="A203" s="41"/>
      <c r="B203" s="42"/>
      <c r="C203" s="215" t="s">
        <v>379</v>
      </c>
      <c r="D203" s="215" t="s">
        <v>195</v>
      </c>
      <c r="E203" s="216" t="s">
        <v>965</v>
      </c>
      <c r="F203" s="217" t="s">
        <v>966</v>
      </c>
      <c r="G203" s="218" t="s">
        <v>821</v>
      </c>
      <c r="H203" s="219">
        <v>1</v>
      </c>
      <c r="I203" s="220"/>
      <c r="J203" s="221">
        <f>ROUND(I203*H203,2)</f>
        <v>0</v>
      </c>
      <c r="K203" s="217" t="s">
        <v>199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0.021229999999999999</v>
      </c>
      <c r="R203" s="224">
        <f>Q203*H203</f>
        <v>0.021229999999999999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321</v>
      </c>
      <c r="AT203" s="226" t="s">
        <v>195</v>
      </c>
      <c r="AU203" s="226" t="s">
        <v>84</v>
      </c>
      <c r="AY203" s="20" t="s">
        <v>192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321</v>
      </c>
      <c r="BM203" s="226" t="s">
        <v>967</v>
      </c>
    </row>
    <row r="204" s="2" customFormat="1">
      <c r="A204" s="41"/>
      <c r="B204" s="42"/>
      <c r="C204" s="43"/>
      <c r="D204" s="228" t="s">
        <v>202</v>
      </c>
      <c r="E204" s="43"/>
      <c r="F204" s="229" t="s">
        <v>968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202</v>
      </c>
      <c r="AU204" s="20" t="s">
        <v>84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78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5" customFormat="1">
      <c r="A206" s="15"/>
      <c r="B206" s="255"/>
      <c r="C206" s="256"/>
      <c r="D206" s="235" t="s">
        <v>204</v>
      </c>
      <c r="E206" s="257" t="s">
        <v>19</v>
      </c>
      <c r="F206" s="258" t="s">
        <v>210</v>
      </c>
      <c r="G206" s="256"/>
      <c r="H206" s="259">
        <v>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204</v>
      </c>
      <c r="AU206" s="265" t="s">
        <v>84</v>
      </c>
      <c r="AV206" s="15" t="s">
        <v>200</v>
      </c>
      <c r="AW206" s="15" t="s">
        <v>33</v>
      </c>
      <c r="AX206" s="15" t="s">
        <v>78</v>
      </c>
      <c r="AY206" s="265" t="s">
        <v>192</v>
      </c>
    </row>
    <row r="207" s="2" customFormat="1" ht="16.5" customHeight="1">
      <c r="A207" s="41"/>
      <c r="B207" s="42"/>
      <c r="C207" s="215" t="s">
        <v>384</v>
      </c>
      <c r="D207" s="215" t="s">
        <v>195</v>
      </c>
      <c r="E207" s="216" t="s">
        <v>969</v>
      </c>
      <c r="F207" s="217" t="s">
        <v>970</v>
      </c>
      <c r="G207" s="218" t="s">
        <v>821</v>
      </c>
      <c r="H207" s="219">
        <v>1</v>
      </c>
      <c r="I207" s="220"/>
      <c r="J207" s="221">
        <f>ROUND(I207*H207,2)</f>
        <v>0</v>
      </c>
      <c r="K207" s="217" t="s">
        <v>199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0.032899999999999999</v>
      </c>
      <c r="T207" s="225">
        <f>S207*H207</f>
        <v>0.032899999999999999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321</v>
      </c>
      <c r="AT207" s="226" t="s">
        <v>195</v>
      </c>
      <c r="AU207" s="226" t="s">
        <v>84</v>
      </c>
      <c r="AY207" s="20" t="s">
        <v>192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321</v>
      </c>
      <c r="BM207" s="226" t="s">
        <v>971</v>
      </c>
    </row>
    <row r="208" s="2" customFormat="1">
      <c r="A208" s="41"/>
      <c r="B208" s="42"/>
      <c r="C208" s="43"/>
      <c r="D208" s="228" t="s">
        <v>202</v>
      </c>
      <c r="E208" s="43"/>
      <c r="F208" s="229" t="s">
        <v>972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84</v>
      </c>
    </row>
    <row r="209" s="14" customFormat="1">
      <c r="A209" s="14"/>
      <c r="B209" s="244"/>
      <c r="C209" s="245"/>
      <c r="D209" s="235" t="s">
        <v>204</v>
      </c>
      <c r="E209" s="246" t="s">
        <v>19</v>
      </c>
      <c r="F209" s="247" t="s">
        <v>78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204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192</v>
      </c>
    </row>
    <row r="210" s="15" customFormat="1">
      <c r="A210" s="15"/>
      <c r="B210" s="255"/>
      <c r="C210" s="256"/>
      <c r="D210" s="235" t="s">
        <v>204</v>
      </c>
      <c r="E210" s="257" t="s">
        <v>19</v>
      </c>
      <c r="F210" s="258" t="s">
        <v>210</v>
      </c>
      <c r="G210" s="256"/>
      <c r="H210" s="259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204</v>
      </c>
      <c r="AU210" s="265" t="s">
        <v>84</v>
      </c>
      <c r="AV210" s="15" t="s">
        <v>200</v>
      </c>
      <c r="AW210" s="15" t="s">
        <v>33</v>
      </c>
      <c r="AX210" s="15" t="s">
        <v>78</v>
      </c>
      <c r="AY210" s="265" t="s">
        <v>192</v>
      </c>
    </row>
    <row r="211" s="2" customFormat="1" ht="16.5" customHeight="1">
      <c r="A211" s="41"/>
      <c r="B211" s="42"/>
      <c r="C211" s="215" t="s">
        <v>391</v>
      </c>
      <c r="D211" s="215" t="s">
        <v>195</v>
      </c>
      <c r="E211" s="216" t="s">
        <v>973</v>
      </c>
      <c r="F211" s="217" t="s">
        <v>974</v>
      </c>
      <c r="G211" s="218" t="s">
        <v>821</v>
      </c>
      <c r="H211" s="219">
        <v>1</v>
      </c>
      <c r="I211" s="220"/>
      <c r="J211" s="221">
        <f>ROUND(I211*H211,2)</f>
        <v>0</v>
      </c>
      <c r="K211" s="217" t="s">
        <v>199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0.016990000000000002</v>
      </c>
      <c r="R211" s="224">
        <f>Q211*H211</f>
        <v>0.016990000000000002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321</v>
      </c>
      <c r="AT211" s="226" t="s">
        <v>195</v>
      </c>
      <c r="AU211" s="226" t="s">
        <v>84</v>
      </c>
      <c r="AY211" s="20" t="s">
        <v>192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321</v>
      </c>
      <c r="BM211" s="226" t="s">
        <v>975</v>
      </c>
    </row>
    <row r="212" s="2" customFormat="1">
      <c r="A212" s="41"/>
      <c r="B212" s="42"/>
      <c r="C212" s="43"/>
      <c r="D212" s="228" t="s">
        <v>202</v>
      </c>
      <c r="E212" s="43"/>
      <c r="F212" s="229" t="s">
        <v>976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84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78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24.15" customHeight="1">
      <c r="A215" s="41"/>
      <c r="B215" s="42"/>
      <c r="C215" s="215" t="s">
        <v>396</v>
      </c>
      <c r="D215" s="215" t="s">
        <v>195</v>
      </c>
      <c r="E215" s="216" t="s">
        <v>977</v>
      </c>
      <c r="F215" s="217" t="s">
        <v>978</v>
      </c>
      <c r="G215" s="218" t="s">
        <v>821</v>
      </c>
      <c r="H215" s="219">
        <v>1</v>
      </c>
      <c r="I215" s="220"/>
      <c r="J215" s="221">
        <f>ROUND(I215*H215,2)</f>
        <v>0</v>
      </c>
      <c r="K215" s="217" t="s">
        <v>199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0.0201</v>
      </c>
      <c r="R215" s="224">
        <f>Q215*H215</f>
        <v>0.0201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321</v>
      </c>
      <c r="AT215" s="226" t="s">
        <v>195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979</v>
      </c>
    </row>
    <row r="216" s="2" customFormat="1">
      <c r="A216" s="41"/>
      <c r="B216" s="42"/>
      <c r="C216" s="43"/>
      <c r="D216" s="228" t="s">
        <v>202</v>
      </c>
      <c r="E216" s="43"/>
      <c r="F216" s="229" t="s">
        <v>980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202</v>
      </c>
      <c r="AU216" s="20" t="s">
        <v>84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78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5" customFormat="1">
      <c r="A218" s="15"/>
      <c r="B218" s="255"/>
      <c r="C218" s="256"/>
      <c r="D218" s="235" t="s">
        <v>204</v>
      </c>
      <c r="E218" s="257" t="s">
        <v>19</v>
      </c>
      <c r="F218" s="258" t="s">
        <v>210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204</v>
      </c>
      <c r="AU218" s="265" t="s">
        <v>84</v>
      </c>
      <c r="AV218" s="15" t="s">
        <v>200</v>
      </c>
      <c r="AW218" s="15" t="s">
        <v>33</v>
      </c>
      <c r="AX218" s="15" t="s">
        <v>78</v>
      </c>
      <c r="AY218" s="265" t="s">
        <v>192</v>
      </c>
    </row>
    <row r="219" s="2" customFormat="1" ht="16.5" customHeight="1">
      <c r="A219" s="41"/>
      <c r="B219" s="42"/>
      <c r="C219" s="215" t="s">
        <v>401</v>
      </c>
      <c r="D219" s="215" t="s">
        <v>195</v>
      </c>
      <c r="E219" s="216" t="s">
        <v>981</v>
      </c>
      <c r="F219" s="217" t="s">
        <v>982</v>
      </c>
      <c r="G219" s="218" t="s">
        <v>821</v>
      </c>
      <c r="H219" s="219">
        <v>1</v>
      </c>
      <c r="I219" s="220"/>
      <c r="J219" s="221">
        <f>ROUND(I219*H219,2)</f>
        <v>0</v>
      </c>
      <c r="K219" s="217" t="s">
        <v>199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0.0091999999999999998</v>
      </c>
      <c r="T219" s="225">
        <f>S219*H219</f>
        <v>0.0091999999999999998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321</v>
      </c>
      <c r="AT219" s="226" t="s">
        <v>195</v>
      </c>
      <c r="AU219" s="226" t="s">
        <v>84</v>
      </c>
      <c r="AY219" s="20" t="s">
        <v>192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321</v>
      </c>
      <c r="BM219" s="226" t="s">
        <v>983</v>
      </c>
    </row>
    <row r="220" s="2" customFormat="1">
      <c r="A220" s="41"/>
      <c r="B220" s="42"/>
      <c r="C220" s="43"/>
      <c r="D220" s="228" t="s">
        <v>202</v>
      </c>
      <c r="E220" s="43"/>
      <c r="F220" s="229" t="s">
        <v>984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84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78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5" customFormat="1">
      <c r="A222" s="15"/>
      <c r="B222" s="255"/>
      <c r="C222" s="256"/>
      <c r="D222" s="235" t="s">
        <v>204</v>
      </c>
      <c r="E222" s="257" t="s">
        <v>19</v>
      </c>
      <c r="F222" s="258" t="s">
        <v>210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204</v>
      </c>
      <c r="AU222" s="265" t="s">
        <v>84</v>
      </c>
      <c r="AV222" s="15" t="s">
        <v>200</v>
      </c>
      <c r="AW222" s="15" t="s">
        <v>33</v>
      </c>
      <c r="AX222" s="15" t="s">
        <v>78</v>
      </c>
      <c r="AY222" s="265" t="s">
        <v>192</v>
      </c>
    </row>
    <row r="223" s="2" customFormat="1" ht="24.15" customHeight="1">
      <c r="A223" s="41"/>
      <c r="B223" s="42"/>
      <c r="C223" s="215" t="s">
        <v>407</v>
      </c>
      <c r="D223" s="215" t="s">
        <v>195</v>
      </c>
      <c r="E223" s="216" t="s">
        <v>985</v>
      </c>
      <c r="F223" s="217" t="s">
        <v>986</v>
      </c>
      <c r="G223" s="218" t="s">
        <v>821</v>
      </c>
      <c r="H223" s="219">
        <v>1</v>
      </c>
      <c r="I223" s="220"/>
      <c r="J223" s="221">
        <f>ROUND(I223*H223,2)</f>
        <v>0</v>
      </c>
      <c r="K223" s="217" t="s">
        <v>199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0.0050600000000000003</v>
      </c>
      <c r="R223" s="224">
        <f>Q223*H223</f>
        <v>0.0050600000000000003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321</v>
      </c>
      <c r="AT223" s="226" t="s">
        <v>195</v>
      </c>
      <c r="AU223" s="226" t="s">
        <v>84</v>
      </c>
      <c r="AY223" s="20" t="s">
        <v>192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321</v>
      </c>
      <c r="BM223" s="226" t="s">
        <v>987</v>
      </c>
    </row>
    <row r="224" s="2" customFormat="1">
      <c r="A224" s="41"/>
      <c r="B224" s="42"/>
      <c r="C224" s="43"/>
      <c r="D224" s="228" t="s">
        <v>202</v>
      </c>
      <c r="E224" s="43"/>
      <c r="F224" s="229" t="s">
        <v>988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84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78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15" t="s">
        <v>414</v>
      </c>
      <c r="D227" s="215" t="s">
        <v>195</v>
      </c>
      <c r="E227" s="216" t="s">
        <v>989</v>
      </c>
      <c r="F227" s="217" t="s">
        <v>990</v>
      </c>
      <c r="G227" s="218" t="s">
        <v>198</v>
      </c>
      <c r="H227" s="219">
        <v>1</v>
      </c>
      <c r="I227" s="220"/>
      <c r="J227" s="221">
        <f>ROUND(I227*H227,2)</f>
        <v>0</v>
      </c>
      <c r="K227" s="217" t="s">
        <v>199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0.00048999999999999998</v>
      </c>
      <c r="T227" s="225">
        <f>S227*H227</f>
        <v>0.00048999999999999998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321</v>
      </c>
      <c r="AT227" s="226" t="s">
        <v>195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991</v>
      </c>
    </row>
    <row r="228" s="2" customFormat="1">
      <c r="A228" s="41"/>
      <c r="B228" s="42"/>
      <c r="C228" s="43"/>
      <c r="D228" s="228" t="s">
        <v>202</v>
      </c>
      <c r="E228" s="43"/>
      <c r="F228" s="229" t="s">
        <v>992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84</v>
      </c>
    </row>
    <row r="229" s="13" customFormat="1">
      <c r="A229" s="13"/>
      <c r="B229" s="233"/>
      <c r="C229" s="234"/>
      <c r="D229" s="235" t="s">
        <v>204</v>
      </c>
      <c r="E229" s="236" t="s">
        <v>19</v>
      </c>
      <c r="F229" s="237" t="s">
        <v>993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204</v>
      </c>
      <c r="AU229" s="243" t="s">
        <v>84</v>
      </c>
      <c r="AV229" s="13" t="s">
        <v>78</v>
      </c>
      <c r="AW229" s="13" t="s">
        <v>33</v>
      </c>
      <c r="AX229" s="13" t="s">
        <v>71</v>
      </c>
      <c r="AY229" s="243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78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5" customFormat="1">
      <c r="A231" s="15"/>
      <c r="B231" s="255"/>
      <c r="C231" s="256"/>
      <c r="D231" s="235" t="s">
        <v>204</v>
      </c>
      <c r="E231" s="257" t="s">
        <v>19</v>
      </c>
      <c r="F231" s="258" t="s">
        <v>210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204</v>
      </c>
      <c r="AU231" s="265" t="s">
        <v>84</v>
      </c>
      <c r="AV231" s="15" t="s">
        <v>200</v>
      </c>
      <c r="AW231" s="15" t="s">
        <v>33</v>
      </c>
      <c r="AX231" s="15" t="s">
        <v>78</v>
      </c>
      <c r="AY231" s="265" t="s">
        <v>192</v>
      </c>
    </row>
    <row r="232" s="2" customFormat="1" ht="16.5" customHeight="1">
      <c r="A232" s="41"/>
      <c r="B232" s="42"/>
      <c r="C232" s="215" t="s">
        <v>423</v>
      </c>
      <c r="D232" s="215" t="s">
        <v>195</v>
      </c>
      <c r="E232" s="216" t="s">
        <v>994</v>
      </c>
      <c r="F232" s="217" t="s">
        <v>995</v>
      </c>
      <c r="G232" s="218" t="s">
        <v>198</v>
      </c>
      <c r="H232" s="219">
        <v>1</v>
      </c>
      <c r="I232" s="220"/>
      <c r="J232" s="221">
        <f>ROUND(I232*H232,2)</f>
        <v>0</v>
      </c>
      <c r="K232" s="217" t="s">
        <v>199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0.00109</v>
      </c>
      <c r="R232" s="224">
        <f>Q232*H232</f>
        <v>0.00109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321</v>
      </c>
      <c r="AT232" s="226" t="s">
        <v>195</v>
      </c>
      <c r="AU232" s="226" t="s">
        <v>84</v>
      </c>
      <c r="AY232" s="20" t="s">
        <v>192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321</v>
      </c>
      <c r="BM232" s="226" t="s">
        <v>996</v>
      </c>
    </row>
    <row r="233" s="2" customFormat="1">
      <c r="A233" s="41"/>
      <c r="B233" s="42"/>
      <c r="C233" s="43"/>
      <c r="D233" s="228" t="s">
        <v>202</v>
      </c>
      <c r="E233" s="43"/>
      <c r="F233" s="229" t="s">
        <v>997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84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78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5" customFormat="1">
      <c r="A235" s="15"/>
      <c r="B235" s="255"/>
      <c r="C235" s="256"/>
      <c r="D235" s="235" t="s">
        <v>204</v>
      </c>
      <c r="E235" s="257" t="s">
        <v>19</v>
      </c>
      <c r="F235" s="258" t="s">
        <v>210</v>
      </c>
      <c r="G235" s="256"/>
      <c r="H235" s="259">
        <v>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204</v>
      </c>
      <c r="AU235" s="265" t="s">
        <v>84</v>
      </c>
      <c r="AV235" s="15" t="s">
        <v>200</v>
      </c>
      <c r="AW235" s="15" t="s">
        <v>33</v>
      </c>
      <c r="AX235" s="15" t="s">
        <v>78</v>
      </c>
      <c r="AY235" s="265" t="s">
        <v>192</v>
      </c>
    </row>
    <row r="236" s="2" customFormat="1" ht="16.5" customHeight="1">
      <c r="A236" s="41"/>
      <c r="B236" s="42"/>
      <c r="C236" s="215" t="s">
        <v>428</v>
      </c>
      <c r="D236" s="215" t="s">
        <v>195</v>
      </c>
      <c r="E236" s="216" t="s">
        <v>998</v>
      </c>
      <c r="F236" s="217" t="s">
        <v>999</v>
      </c>
      <c r="G236" s="218" t="s">
        <v>821</v>
      </c>
      <c r="H236" s="219">
        <v>1</v>
      </c>
      <c r="I236" s="220"/>
      <c r="J236" s="221">
        <f>ROUND(I236*H236,2)</f>
        <v>0</v>
      </c>
      <c r="K236" s="217" t="s">
        <v>199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9.0000000000000006E-05</v>
      </c>
      <c r="R236" s="224">
        <f>Q236*H236</f>
        <v>9.0000000000000006E-05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321</v>
      </c>
      <c r="AT236" s="226" t="s">
        <v>195</v>
      </c>
      <c r="AU236" s="226" t="s">
        <v>84</v>
      </c>
      <c r="AY236" s="20" t="s">
        <v>192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321</v>
      </c>
      <c r="BM236" s="226" t="s">
        <v>1000</v>
      </c>
    </row>
    <row r="237" s="2" customFormat="1">
      <c r="A237" s="41"/>
      <c r="B237" s="42"/>
      <c r="C237" s="43"/>
      <c r="D237" s="228" t="s">
        <v>202</v>
      </c>
      <c r="E237" s="43"/>
      <c r="F237" s="229" t="s">
        <v>1001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84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1002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78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5" customFormat="1">
      <c r="A240" s="15"/>
      <c r="B240" s="255"/>
      <c r="C240" s="256"/>
      <c r="D240" s="235" t="s">
        <v>204</v>
      </c>
      <c r="E240" s="257" t="s">
        <v>19</v>
      </c>
      <c r="F240" s="258" t="s">
        <v>210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204</v>
      </c>
      <c r="AU240" s="265" t="s">
        <v>84</v>
      </c>
      <c r="AV240" s="15" t="s">
        <v>200</v>
      </c>
      <c r="AW240" s="15" t="s">
        <v>33</v>
      </c>
      <c r="AX240" s="15" t="s">
        <v>78</v>
      </c>
      <c r="AY240" s="265" t="s">
        <v>192</v>
      </c>
    </row>
    <row r="241" s="2" customFormat="1" ht="16.5" customHeight="1">
      <c r="A241" s="41"/>
      <c r="B241" s="42"/>
      <c r="C241" s="266" t="s">
        <v>432</v>
      </c>
      <c r="D241" s="266" t="s">
        <v>211</v>
      </c>
      <c r="E241" s="267" t="s">
        <v>1003</v>
      </c>
      <c r="F241" s="268" t="s">
        <v>1004</v>
      </c>
      <c r="G241" s="269" t="s">
        <v>198</v>
      </c>
      <c r="H241" s="270">
        <v>1</v>
      </c>
      <c r="I241" s="271"/>
      <c r="J241" s="272">
        <f>ROUND(I241*H241,2)</f>
        <v>0</v>
      </c>
      <c r="K241" s="268" t="s">
        <v>199</v>
      </c>
      <c r="L241" s="273"/>
      <c r="M241" s="274" t="s">
        <v>19</v>
      </c>
      <c r="N241" s="275" t="s">
        <v>43</v>
      </c>
      <c r="O241" s="87"/>
      <c r="P241" s="224">
        <f>O241*H241</f>
        <v>0</v>
      </c>
      <c r="Q241" s="224">
        <v>0.00014999999999999999</v>
      </c>
      <c r="R241" s="224">
        <f>Q241*H241</f>
        <v>0.00014999999999999999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423</v>
      </c>
      <c r="AT241" s="226" t="s">
        <v>211</v>
      </c>
      <c r="AU241" s="226" t="s">
        <v>84</v>
      </c>
      <c r="AY241" s="20" t="s">
        <v>192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321</v>
      </c>
      <c r="BM241" s="226" t="s">
        <v>1005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1002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78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5" customFormat="1">
      <c r="A244" s="15"/>
      <c r="B244" s="255"/>
      <c r="C244" s="256"/>
      <c r="D244" s="235" t="s">
        <v>204</v>
      </c>
      <c r="E244" s="257" t="s">
        <v>19</v>
      </c>
      <c r="F244" s="258" t="s">
        <v>210</v>
      </c>
      <c r="G244" s="256"/>
      <c r="H244" s="259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204</v>
      </c>
      <c r="AU244" s="265" t="s">
        <v>84</v>
      </c>
      <c r="AV244" s="15" t="s">
        <v>200</v>
      </c>
      <c r="AW244" s="15" t="s">
        <v>33</v>
      </c>
      <c r="AX244" s="15" t="s">
        <v>78</v>
      </c>
      <c r="AY244" s="265" t="s">
        <v>192</v>
      </c>
    </row>
    <row r="245" s="2" customFormat="1" ht="16.5" customHeight="1">
      <c r="A245" s="41"/>
      <c r="B245" s="42"/>
      <c r="C245" s="266" t="s">
        <v>439</v>
      </c>
      <c r="D245" s="266" t="s">
        <v>211</v>
      </c>
      <c r="E245" s="267" t="s">
        <v>1006</v>
      </c>
      <c r="F245" s="268" t="s">
        <v>1007</v>
      </c>
      <c r="G245" s="269" t="s">
        <v>214</v>
      </c>
      <c r="H245" s="270">
        <v>1</v>
      </c>
      <c r="I245" s="271"/>
      <c r="J245" s="272">
        <f>ROUND(I245*H245,2)</f>
        <v>0</v>
      </c>
      <c r="K245" s="268" t="s">
        <v>199</v>
      </c>
      <c r="L245" s="273"/>
      <c r="M245" s="274" t="s">
        <v>19</v>
      </c>
      <c r="N245" s="275" t="s">
        <v>43</v>
      </c>
      <c r="O245" s="87"/>
      <c r="P245" s="224">
        <f>O245*H245</f>
        <v>0</v>
      </c>
      <c r="Q245" s="224">
        <v>0.00012</v>
      </c>
      <c r="R245" s="224">
        <f>Q245*H245</f>
        <v>0.00012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423</v>
      </c>
      <c r="AT245" s="226" t="s">
        <v>211</v>
      </c>
      <c r="AU245" s="226" t="s">
        <v>84</v>
      </c>
      <c r="AY245" s="20" t="s">
        <v>192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321</v>
      </c>
      <c r="BM245" s="226" t="s">
        <v>1008</v>
      </c>
    </row>
    <row r="246" s="13" customFormat="1">
      <c r="A246" s="13"/>
      <c r="B246" s="233"/>
      <c r="C246" s="234"/>
      <c r="D246" s="235" t="s">
        <v>204</v>
      </c>
      <c r="E246" s="236" t="s">
        <v>19</v>
      </c>
      <c r="F246" s="237" t="s">
        <v>1002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204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78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5" customFormat="1">
      <c r="A248" s="15"/>
      <c r="B248" s="255"/>
      <c r="C248" s="256"/>
      <c r="D248" s="235" t="s">
        <v>204</v>
      </c>
      <c r="E248" s="257" t="s">
        <v>19</v>
      </c>
      <c r="F248" s="258" t="s">
        <v>210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204</v>
      </c>
      <c r="AU248" s="265" t="s">
        <v>84</v>
      </c>
      <c r="AV248" s="15" t="s">
        <v>200</v>
      </c>
      <c r="AW248" s="15" t="s">
        <v>33</v>
      </c>
      <c r="AX248" s="15" t="s">
        <v>78</v>
      </c>
      <c r="AY248" s="265" t="s">
        <v>192</v>
      </c>
    </row>
    <row r="249" s="2" customFormat="1" ht="16.5" customHeight="1">
      <c r="A249" s="41"/>
      <c r="B249" s="42"/>
      <c r="C249" s="215" t="s">
        <v>446</v>
      </c>
      <c r="D249" s="215" t="s">
        <v>195</v>
      </c>
      <c r="E249" s="216" t="s">
        <v>1009</v>
      </c>
      <c r="F249" s="217" t="s">
        <v>1010</v>
      </c>
      <c r="G249" s="218" t="s">
        <v>821</v>
      </c>
      <c r="H249" s="219">
        <v>3</v>
      </c>
      <c r="I249" s="220"/>
      <c r="J249" s="221">
        <f>ROUND(I249*H249,2)</f>
        <v>0</v>
      </c>
      <c r="K249" s="217" t="s">
        <v>199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0.00156</v>
      </c>
      <c r="T249" s="225">
        <f>S249*H249</f>
        <v>0.0046800000000000001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321</v>
      </c>
      <c r="AT249" s="226" t="s">
        <v>195</v>
      </c>
      <c r="AU249" s="226" t="s">
        <v>84</v>
      </c>
      <c r="AY249" s="20" t="s">
        <v>192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84</v>
      </c>
      <c r="BK249" s="227">
        <f>ROUND(I249*H249,2)</f>
        <v>0</v>
      </c>
      <c r="BL249" s="20" t="s">
        <v>321</v>
      </c>
      <c r="BM249" s="226" t="s">
        <v>1011</v>
      </c>
    </row>
    <row r="250" s="2" customFormat="1">
      <c r="A250" s="41"/>
      <c r="B250" s="42"/>
      <c r="C250" s="43"/>
      <c r="D250" s="228" t="s">
        <v>202</v>
      </c>
      <c r="E250" s="43"/>
      <c r="F250" s="229" t="s">
        <v>1012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84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193</v>
      </c>
      <c r="G251" s="245"/>
      <c r="H251" s="248">
        <v>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5" customFormat="1">
      <c r="A252" s="15"/>
      <c r="B252" s="255"/>
      <c r="C252" s="256"/>
      <c r="D252" s="235" t="s">
        <v>204</v>
      </c>
      <c r="E252" s="257" t="s">
        <v>19</v>
      </c>
      <c r="F252" s="258" t="s">
        <v>210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204</v>
      </c>
      <c r="AU252" s="265" t="s">
        <v>84</v>
      </c>
      <c r="AV252" s="15" t="s">
        <v>200</v>
      </c>
      <c r="AW252" s="15" t="s">
        <v>33</v>
      </c>
      <c r="AX252" s="15" t="s">
        <v>78</v>
      </c>
      <c r="AY252" s="265" t="s">
        <v>192</v>
      </c>
    </row>
    <row r="253" s="2" customFormat="1" ht="16.5" customHeight="1">
      <c r="A253" s="41"/>
      <c r="B253" s="42"/>
      <c r="C253" s="215" t="s">
        <v>453</v>
      </c>
      <c r="D253" s="215" t="s">
        <v>195</v>
      </c>
      <c r="E253" s="216" t="s">
        <v>1013</v>
      </c>
      <c r="F253" s="217" t="s">
        <v>1014</v>
      </c>
      <c r="G253" s="218" t="s">
        <v>821</v>
      </c>
      <c r="H253" s="219">
        <v>1</v>
      </c>
      <c r="I253" s="220"/>
      <c r="J253" s="221">
        <f>ROUND(I253*H253,2)</f>
        <v>0</v>
      </c>
      <c r="K253" s="217" t="s">
        <v>199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0.0018</v>
      </c>
      <c r="R253" s="224">
        <f>Q253*H253</f>
        <v>0.0018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321</v>
      </c>
      <c r="AT253" s="226" t="s">
        <v>195</v>
      </c>
      <c r="AU253" s="226" t="s">
        <v>84</v>
      </c>
      <c r="AY253" s="20" t="s">
        <v>192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321</v>
      </c>
      <c r="BM253" s="226" t="s">
        <v>1015</v>
      </c>
    </row>
    <row r="254" s="2" customFormat="1">
      <c r="A254" s="41"/>
      <c r="B254" s="42"/>
      <c r="C254" s="43"/>
      <c r="D254" s="228" t="s">
        <v>202</v>
      </c>
      <c r="E254" s="43"/>
      <c r="F254" s="229" t="s">
        <v>1016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84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1017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78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5" customFormat="1">
      <c r="A257" s="15"/>
      <c r="B257" s="255"/>
      <c r="C257" s="256"/>
      <c r="D257" s="235" t="s">
        <v>204</v>
      </c>
      <c r="E257" s="257" t="s">
        <v>19</v>
      </c>
      <c r="F257" s="258" t="s">
        <v>210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204</v>
      </c>
      <c r="AU257" s="265" t="s">
        <v>84</v>
      </c>
      <c r="AV257" s="15" t="s">
        <v>200</v>
      </c>
      <c r="AW257" s="15" t="s">
        <v>33</v>
      </c>
      <c r="AX257" s="15" t="s">
        <v>78</v>
      </c>
      <c r="AY257" s="265" t="s">
        <v>192</v>
      </c>
    </row>
    <row r="258" s="2" customFormat="1" ht="16.5" customHeight="1">
      <c r="A258" s="41"/>
      <c r="B258" s="42"/>
      <c r="C258" s="215" t="s">
        <v>463</v>
      </c>
      <c r="D258" s="215" t="s">
        <v>195</v>
      </c>
      <c r="E258" s="216" t="s">
        <v>1018</v>
      </c>
      <c r="F258" s="217" t="s">
        <v>1019</v>
      </c>
      <c r="G258" s="218" t="s">
        <v>821</v>
      </c>
      <c r="H258" s="219">
        <v>1</v>
      </c>
      <c r="I258" s="220"/>
      <c r="J258" s="221">
        <f>ROUND(I258*H258,2)</f>
        <v>0</v>
      </c>
      <c r="K258" s="217" t="s">
        <v>199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0.0018</v>
      </c>
      <c r="R258" s="224">
        <f>Q258*H258</f>
        <v>0.0018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321</v>
      </c>
      <c r="AT258" s="226" t="s">
        <v>195</v>
      </c>
      <c r="AU258" s="226" t="s">
        <v>84</v>
      </c>
      <c r="AY258" s="20" t="s">
        <v>192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321</v>
      </c>
      <c r="BM258" s="226" t="s">
        <v>1020</v>
      </c>
    </row>
    <row r="259" s="2" customFormat="1">
      <c r="A259" s="41"/>
      <c r="B259" s="42"/>
      <c r="C259" s="43"/>
      <c r="D259" s="228" t="s">
        <v>202</v>
      </c>
      <c r="E259" s="43"/>
      <c r="F259" s="229" t="s">
        <v>1021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84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78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5" customFormat="1">
      <c r="A261" s="15"/>
      <c r="B261" s="255"/>
      <c r="C261" s="256"/>
      <c r="D261" s="235" t="s">
        <v>204</v>
      </c>
      <c r="E261" s="257" t="s">
        <v>19</v>
      </c>
      <c r="F261" s="258" t="s">
        <v>210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204</v>
      </c>
      <c r="AU261" s="265" t="s">
        <v>84</v>
      </c>
      <c r="AV261" s="15" t="s">
        <v>200</v>
      </c>
      <c r="AW261" s="15" t="s">
        <v>33</v>
      </c>
      <c r="AX261" s="15" t="s">
        <v>78</v>
      </c>
      <c r="AY261" s="265" t="s">
        <v>192</v>
      </c>
    </row>
    <row r="262" s="2" customFormat="1" ht="16.5" customHeight="1">
      <c r="A262" s="41"/>
      <c r="B262" s="42"/>
      <c r="C262" s="215" t="s">
        <v>472</v>
      </c>
      <c r="D262" s="215" t="s">
        <v>195</v>
      </c>
      <c r="E262" s="216" t="s">
        <v>1022</v>
      </c>
      <c r="F262" s="217" t="s">
        <v>1023</v>
      </c>
      <c r="G262" s="218" t="s">
        <v>198</v>
      </c>
      <c r="H262" s="219">
        <v>1</v>
      </c>
      <c r="I262" s="220"/>
      <c r="J262" s="221">
        <f>ROUND(I262*H262,2)</f>
        <v>0</v>
      </c>
      <c r="K262" s="217" t="s">
        <v>199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0.00013999999999999999</v>
      </c>
      <c r="R262" s="224">
        <f>Q262*H262</f>
        <v>0.00013999999999999999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321</v>
      </c>
      <c r="AT262" s="226" t="s">
        <v>195</v>
      </c>
      <c r="AU262" s="226" t="s">
        <v>84</v>
      </c>
      <c r="AY262" s="20" t="s">
        <v>192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84</v>
      </c>
      <c r="BK262" s="227">
        <f>ROUND(I262*H262,2)</f>
        <v>0</v>
      </c>
      <c r="BL262" s="20" t="s">
        <v>321</v>
      </c>
      <c r="BM262" s="226" t="s">
        <v>1024</v>
      </c>
    </row>
    <row r="263" s="2" customFormat="1">
      <c r="A263" s="41"/>
      <c r="B263" s="42"/>
      <c r="C263" s="43"/>
      <c r="D263" s="228" t="s">
        <v>202</v>
      </c>
      <c r="E263" s="43"/>
      <c r="F263" s="229" t="s">
        <v>1025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84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78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5" customFormat="1">
      <c r="A265" s="15"/>
      <c r="B265" s="255"/>
      <c r="C265" s="256"/>
      <c r="D265" s="235" t="s">
        <v>204</v>
      </c>
      <c r="E265" s="257" t="s">
        <v>19</v>
      </c>
      <c r="F265" s="258" t="s">
        <v>210</v>
      </c>
      <c r="G265" s="256"/>
      <c r="H265" s="259">
        <v>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204</v>
      </c>
      <c r="AU265" s="265" t="s">
        <v>84</v>
      </c>
      <c r="AV265" s="15" t="s">
        <v>200</v>
      </c>
      <c r="AW265" s="15" t="s">
        <v>33</v>
      </c>
      <c r="AX265" s="15" t="s">
        <v>78</v>
      </c>
      <c r="AY265" s="265" t="s">
        <v>192</v>
      </c>
    </row>
    <row r="266" s="2" customFormat="1" ht="16.5" customHeight="1">
      <c r="A266" s="41"/>
      <c r="B266" s="42"/>
      <c r="C266" s="266" t="s">
        <v>479</v>
      </c>
      <c r="D266" s="266" t="s">
        <v>211</v>
      </c>
      <c r="E266" s="267" t="s">
        <v>1026</v>
      </c>
      <c r="F266" s="268" t="s">
        <v>1027</v>
      </c>
      <c r="G266" s="269" t="s">
        <v>198</v>
      </c>
      <c r="H266" s="270">
        <v>1</v>
      </c>
      <c r="I266" s="271"/>
      <c r="J266" s="272">
        <f>ROUND(I266*H266,2)</f>
        <v>0</v>
      </c>
      <c r="K266" s="268" t="s">
        <v>199</v>
      </c>
      <c r="L266" s="273"/>
      <c r="M266" s="274" t="s">
        <v>19</v>
      </c>
      <c r="N266" s="275" t="s">
        <v>43</v>
      </c>
      <c r="O266" s="87"/>
      <c r="P266" s="224">
        <f>O266*H266</f>
        <v>0</v>
      </c>
      <c r="Q266" s="224">
        <v>0.0053800000000000002</v>
      </c>
      <c r="R266" s="224">
        <f>Q266*H266</f>
        <v>0.0053800000000000002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423</v>
      </c>
      <c r="AT266" s="226" t="s">
        <v>211</v>
      </c>
      <c r="AU266" s="226" t="s">
        <v>84</v>
      </c>
      <c r="AY266" s="20" t="s">
        <v>192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84</v>
      </c>
      <c r="BK266" s="227">
        <f>ROUND(I266*H266,2)</f>
        <v>0</v>
      </c>
      <c r="BL266" s="20" t="s">
        <v>321</v>
      </c>
      <c r="BM266" s="226" t="s">
        <v>1028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78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16.5" customHeight="1">
      <c r="A269" s="41"/>
      <c r="B269" s="42"/>
      <c r="C269" s="215" t="s">
        <v>483</v>
      </c>
      <c r="D269" s="215" t="s">
        <v>195</v>
      </c>
      <c r="E269" s="216" t="s">
        <v>1029</v>
      </c>
      <c r="F269" s="217" t="s">
        <v>1030</v>
      </c>
      <c r="G269" s="218" t="s">
        <v>198</v>
      </c>
      <c r="H269" s="219">
        <v>1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0.00016000000000000001</v>
      </c>
      <c r="R269" s="224">
        <f>Q269*H269</f>
        <v>0.00016000000000000001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321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321</v>
      </c>
      <c r="BM269" s="226" t="s">
        <v>1031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1032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1033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78</v>
      </c>
      <c r="G272" s="245"/>
      <c r="H272" s="248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16.5" customHeight="1">
      <c r="A274" s="41"/>
      <c r="B274" s="42"/>
      <c r="C274" s="215" t="s">
        <v>487</v>
      </c>
      <c r="D274" s="215" t="s">
        <v>195</v>
      </c>
      <c r="E274" s="216" t="s">
        <v>1034</v>
      </c>
      <c r="F274" s="217" t="s">
        <v>1035</v>
      </c>
      <c r="G274" s="218" t="s">
        <v>198</v>
      </c>
      <c r="H274" s="219">
        <v>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0.00013999999999999999</v>
      </c>
      <c r="R274" s="224">
        <f>Q274*H274</f>
        <v>0.00013999999999999999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321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321</v>
      </c>
      <c r="BM274" s="226" t="s">
        <v>1036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1037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1038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78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2" customFormat="1" ht="16.5" customHeight="1">
      <c r="A279" s="41"/>
      <c r="B279" s="42"/>
      <c r="C279" s="215" t="s">
        <v>494</v>
      </c>
      <c r="D279" s="215" t="s">
        <v>195</v>
      </c>
      <c r="E279" s="216" t="s">
        <v>1039</v>
      </c>
      <c r="F279" s="217" t="s">
        <v>1040</v>
      </c>
      <c r="G279" s="218" t="s">
        <v>198</v>
      </c>
      <c r="H279" s="219">
        <v>3</v>
      </c>
      <c r="I279" s="220"/>
      <c r="J279" s="221">
        <f>ROUND(I279*H279,2)</f>
        <v>0</v>
      </c>
      <c r="K279" s="217" t="s">
        <v>199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0.00084999999999999995</v>
      </c>
      <c r="T279" s="225">
        <f>S279*H279</f>
        <v>0.0025499999999999997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321</v>
      </c>
      <c r="AT279" s="226" t="s">
        <v>195</v>
      </c>
      <c r="AU279" s="226" t="s">
        <v>84</v>
      </c>
      <c r="AY279" s="20" t="s">
        <v>192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321</v>
      </c>
      <c r="BM279" s="226" t="s">
        <v>1041</v>
      </c>
    </row>
    <row r="280" s="2" customFormat="1">
      <c r="A280" s="41"/>
      <c r="B280" s="42"/>
      <c r="C280" s="43"/>
      <c r="D280" s="228" t="s">
        <v>202</v>
      </c>
      <c r="E280" s="43"/>
      <c r="F280" s="229" t="s">
        <v>1042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84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193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5" customFormat="1">
      <c r="A282" s="15"/>
      <c r="B282" s="255"/>
      <c r="C282" s="256"/>
      <c r="D282" s="235" t="s">
        <v>204</v>
      </c>
      <c r="E282" s="257" t="s">
        <v>19</v>
      </c>
      <c r="F282" s="258" t="s">
        <v>210</v>
      </c>
      <c r="G282" s="256"/>
      <c r="H282" s="259">
        <v>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204</v>
      </c>
      <c r="AU282" s="265" t="s">
        <v>84</v>
      </c>
      <c r="AV282" s="15" t="s">
        <v>200</v>
      </c>
      <c r="AW282" s="15" t="s">
        <v>33</v>
      </c>
      <c r="AX282" s="15" t="s">
        <v>78</v>
      </c>
      <c r="AY282" s="265" t="s">
        <v>192</v>
      </c>
    </row>
    <row r="283" s="2" customFormat="1" ht="16.5" customHeight="1">
      <c r="A283" s="41"/>
      <c r="B283" s="42"/>
      <c r="C283" s="215" t="s">
        <v>498</v>
      </c>
      <c r="D283" s="215" t="s">
        <v>195</v>
      </c>
      <c r="E283" s="216" t="s">
        <v>1043</v>
      </c>
      <c r="F283" s="217" t="s">
        <v>1044</v>
      </c>
      <c r="G283" s="218" t="s">
        <v>198</v>
      </c>
      <c r="H283" s="219">
        <v>1</v>
      </c>
      <c r="I283" s="220"/>
      <c r="J283" s="221">
        <f>ROUND(I283*H283,2)</f>
        <v>0</v>
      </c>
      <c r="K283" s="217" t="s">
        <v>199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0.00024000000000000001</v>
      </c>
      <c r="R283" s="224">
        <f>Q283*H283</f>
        <v>0.00024000000000000001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321</v>
      </c>
      <c r="AT283" s="226" t="s">
        <v>195</v>
      </c>
      <c r="AU283" s="226" t="s">
        <v>84</v>
      </c>
      <c r="AY283" s="20" t="s">
        <v>192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321</v>
      </c>
      <c r="BM283" s="226" t="s">
        <v>1045</v>
      </c>
    </row>
    <row r="284" s="2" customFormat="1">
      <c r="A284" s="41"/>
      <c r="B284" s="42"/>
      <c r="C284" s="43"/>
      <c r="D284" s="228" t="s">
        <v>202</v>
      </c>
      <c r="E284" s="43"/>
      <c r="F284" s="229" t="s">
        <v>1046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84</v>
      </c>
    </row>
    <row r="285" s="13" customFormat="1">
      <c r="A285" s="13"/>
      <c r="B285" s="233"/>
      <c r="C285" s="234"/>
      <c r="D285" s="235" t="s">
        <v>204</v>
      </c>
      <c r="E285" s="236" t="s">
        <v>19</v>
      </c>
      <c r="F285" s="237" t="s">
        <v>1038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204</v>
      </c>
      <c r="AU285" s="243" t="s">
        <v>84</v>
      </c>
      <c r="AV285" s="13" t="s">
        <v>78</v>
      </c>
      <c r="AW285" s="13" t="s">
        <v>33</v>
      </c>
      <c r="AX285" s="13" t="s">
        <v>71</v>
      </c>
      <c r="AY285" s="243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78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16.5" customHeight="1">
      <c r="A288" s="41"/>
      <c r="B288" s="42"/>
      <c r="C288" s="215" t="s">
        <v>503</v>
      </c>
      <c r="D288" s="215" t="s">
        <v>195</v>
      </c>
      <c r="E288" s="216" t="s">
        <v>1047</v>
      </c>
      <c r="F288" s="217" t="s">
        <v>1048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0.00027999999999999998</v>
      </c>
      <c r="R288" s="224">
        <f>Q288*H288</f>
        <v>0.00027999999999999998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1049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1050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1033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78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5" customFormat="1">
      <c r="A292" s="15"/>
      <c r="B292" s="255"/>
      <c r="C292" s="256"/>
      <c r="D292" s="235" t="s">
        <v>204</v>
      </c>
      <c r="E292" s="257" t="s">
        <v>19</v>
      </c>
      <c r="F292" s="258" t="s">
        <v>210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204</v>
      </c>
      <c r="AU292" s="265" t="s">
        <v>84</v>
      </c>
      <c r="AV292" s="15" t="s">
        <v>200</v>
      </c>
      <c r="AW292" s="15" t="s">
        <v>33</v>
      </c>
      <c r="AX292" s="15" t="s">
        <v>78</v>
      </c>
      <c r="AY292" s="265" t="s">
        <v>192</v>
      </c>
    </row>
    <row r="293" s="2" customFormat="1" ht="24.15" customHeight="1">
      <c r="A293" s="41"/>
      <c r="B293" s="42"/>
      <c r="C293" s="215" t="s">
        <v>507</v>
      </c>
      <c r="D293" s="215" t="s">
        <v>195</v>
      </c>
      <c r="E293" s="216" t="s">
        <v>1051</v>
      </c>
      <c r="F293" s="217" t="s">
        <v>1052</v>
      </c>
      <c r="G293" s="218" t="s">
        <v>198</v>
      </c>
      <c r="H293" s="219">
        <v>1</v>
      </c>
      <c r="I293" s="220"/>
      <c r="J293" s="221">
        <f>ROUND(I293*H293,2)</f>
        <v>0</v>
      </c>
      <c r="K293" s="217" t="s">
        <v>199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0.00048000000000000001</v>
      </c>
      <c r="R293" s="224">
        <f>Q293*H293</f>
        <v>0.00048000000000000001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321</v>
      </c>
      <c r="AT293" s="226" t="s">
        <v>195</v>
      </c>
      <c r="AU293" s="226" t="s">
        <v>84</v>
      </c>
      <c r="AY293" s="20" t="s">
        <v>192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84</v>
      </c>
      <c r="BK293" s="227">
        <f>ROUND(I293*H293,2)</f>
        <v>0</v>
      </c>
      <c r="BL293" s="20" t="s">
        <v>321</v>
      </c>
      <c r="BM293" s="226" t="s">
        <v>1053</v>
      </c>
    </row>
    <row r="294" s="2" customFormat="1">
      <c r="A294" s="41"/>
      <c r="B294" s="42"/>
      <c r="C294" s="43"/>
      <c r="D294" s="228" t="s">
        <v>202</v>
      </c>
      <c r="E294" s="43"/>
      <c r="F294" s="229" t="s">
        <v>1054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84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260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78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15" t="s">
        <v>512</v>
      </c>
      <c r="D298" s="215" t="s">
        <v>195</v>
      </c>
      <c r="E298" s="216" t="s">
        <v>1055</v>
      </c>
      <c r="F298" s="217" t="s">
        <v>1056</v>
      </c>
      <c r="G298" s="218" t="s">
        <v>198</v>
      </c>
      <c r="H298" s="219">
        <v>1</v>
      </c>
      <c r="I298" s="220"/>
      <c r="J298" s="221">
        <f>ROUND(I298*H298,2)</f>
        <v>0</v>
      </c>
      <c r="K298" s="217" t="s">
        <v>490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0.00031</v>
      </c>
      <c r="R298" s="224">
        <f>Q298*H298</f>
        <v>0.00031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321</v>
      </c>
      <c r="AT298" s="226" t="s">
        <v>195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1057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1058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78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5" customFormat="1">
      <c r="A301" s="15"/>
      <c r="B301" s="255"/>
      <c r="C301" s="256"/>
      <c r="D301" s="235" t="s">
        <v>204</v>
      </c>
      <c r="E301" s="257" t="s">
        <v>19</v>
      </c>
      <c r="F301" s="258" t="s">
        <v>210</v>
      </c>
      <c r="G301" s="256"/>
      <c r="H301" s="259">
        <v>1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204</v>
      </c>
      <c r="AU301" s="265" t="s">
        <v>84</v>
      </c>
      <c r="AV301" s="15" t="s">
        <v>200</v>
      </c>
      <c r="AW301" s="15" t="s">
        <v>33</v>
      </c>
      <c r="AX301" s="15" t="s">
        <v>78</v>
      </c>
      <c r="AY301" s="265" t="s">
        <v>192</v>
      </c>
    </row>
    <row r="302" s="2" customFormat="1" ht="24.15" customHeight="1">
      <c r="A302" s="41"/>
      <c r="B302" s="42"/>
      <c r="C302" s="215" t="s">
        <v>516</v>
      </c>
      <c r="D302" s="215" t="s">
        <v>195</v>
      </c>
      <c r="E302" s="216" t="s">
        <v>1059</v>
      </c>
      <c r="F302" s="217" t="s">
        <v>1060</v>
      </c>
      <c r="G302" s="218" t="s">
        <v>226</v>
      </c>
      <c r="H302" s="219">
        <v>0.106</v>
      </c>
      <c r="I302" s="220"/>
      <c r="J302" s="221">
        <f>ROUND(I302*H302,2)</f>
        <v>0</v>
      </c>
      <c r="K302" s="217" t="s">
        <v>199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321</v>
      </c>
      <c r="AT302" s="226" t="s">
        <v>195</v>
      </c>
      <c r="AU302" s="226" t="s">
        <v>84</v>
      </c>
      <c r="AY302" s="20" t="s">
        <v>192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84</v>
      </c>
      <c r="BK302" s="227">
        <f>ROUND(I302*H302,2)</f>
        <v>0</v>
      </c>
      <c r="BL302" s="20" t="s">
        <v>321</v>
      </c>
      <c r="BM302" s="226" t="s">
        <v>1061</v>
      </c>
    </row>
    <row r="303" s="2" customFormat="1">
      <c r="A303" s="41"/>
      <c r="B303" s="42"/>
      <c r="C303" s="43"/>
      <c r="D303" s="228" t="s">
        <v>202</v>
      </c>
      <c r="E303" s="43"/>
      <c r="F303" s="229" t="s">
        <v>1062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202</v>
      </c>
      <c r="AU303" s="20" t="s">
        <v>84</v>
      </c>
    </row>
    <row r="304" s="12" customFormat="1" ht="22.8" customHeight="1">
      <c r="A304" s="12"/>
      <c r="B304" s="199"/>
      <c r="C304" s="200"/>
      <c r="D304" s="201" t="s">
        <v>70</v>
      </c>
      <c r="E304" s="213" t="s">
        <v>421</v>
      </c>
      <c r="F304" s="213" t="s">
        <v>422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SUM(P305:P328)</f>
        <v>0</v>
      </c>
      <c r="Q304" s="207"/>
      <c r="R304" s="208">
        <f>SUM(R305:R328)</f>
        <v>0.010429999999999998</v>
      </c>
      <c r="S304" s="207"/>
      <c r="T304" s="209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84</v>
      </c>
      <c r="AT304" s="211" t="s">
        <v>70</v>
      </c>
      <c r="AU304" s="211" t="s">
        <v>78</v>
      </c>
      <c r="AY304" s="210" t="s">
        <v>192</v>
      </c>
      <c r="BK304" s="212">
        <f>SUM(BK305:BK328)</f>
        <v>0</v>
      </c>
    </row>
    <row r="305" s="2" customFormat="1" ht="16.5" customHeight="1">
      <c r="A305" s="41"/>
      <c r="B305" s="42"/>
      <c r="C305" s="215" t="s">
        <v>520</v>
      </c>
      <c r="D305" s="215" t="s">
        <v>195</v>
      </c>
      <c r="E305" s="216" t="s">
        <v>1063</v>
      </c>
      <c r="F305" s="217" t="s">
        <v>1064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321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321</v>
      </c>
      <c r="BM305" s="226" t="s">
        <v>1065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1066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4" customFormat="1">
      <c r="A307" s="14"/>
      <c r="B307" s="244"/>
      <c r="C307" s="245"/>
      <c r="D307" s="235" t="s">
        <v>204</v>
      </c>
      <c r="E307" s="246" t="s">
        <v>19</v>
      </c>
      <c r="F307" s="247" t="s">
        <v>78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204</v>
      </c>
      <c r="AU307" s="254" t="s">
        <v>84</v>
      </c>
      <c r="AV307" s="14" t="s">
        <v>84</v>
      </c>
      <c r="AW307" s="14" t="s">
        <v>33</v>
      </c>
      <c r="AX307" s="14" t="s">
        <v>71</v>
      </c>
      <c r="AY307" s="254" t="s">
        <v>192</v>
      </c>
    </row>
    <row r="308" s="15" customFormat="1">
      <c r="A308" s="15"/>
      <c r="B308" s="255"/>
      <c r="C308" s="256"/>
      <c r="D308" s="235" t="s">
        <v>204</v>
      </c>
      <c r="E308" s="257" t="s">
        <v>19</v>
      </c>
      <c r="F308" s="258" t="s">
        <v>210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204</v>
      </c>
      <c r="AU308" s="265" t="s">
        <v>84</v>
      </c>
      <c r="AV308" s="15" t="s">
        <v>200</v>
      </c>
      <c r="AW308" s="15" t="s">
        <v>33</v>
      </c>
      <c r="AX308" s="15" t="s">
        <v>78</v>
      </c>
      <c r="AY308" s="265" t="s">
        <v>192</v>
      </c>
    </row>
    <row r="309" s="2" customFormat="1" ht="16.5" customHeight="1">
      <c r="A309" s="41"/>
      <c r="B309" s="42"/>
      <c r="C309" s="266" t="s">
        <v>525</v>
      </c>
      <c r="D309" s="266" t="s">
        <v>211</v>
      </c>
      <c r="E309" s="267" t="s">
        <v>1067</v>
      </c>
      <c r="F309" s="268" t="s">
        <v>1068</v>
      </c>
      <c r="G309" s="269" t="s">
        <v>198</v>
      </c>
      <c r="H309" s="270">
        <v>1</v>
      </c>
      <c r="I309" s="271"/>
      <c r="J309" s="272">
        <f>ROUND(I309*H309,2)</f>
        <v>0</v>
      </c>
      <c r="K309" s="268" t="s">
        <v>199</v>
      </c>
      <c r="L309" s="273"/>
      <c r="M309" s="274" t="s">
        <v>19</v>
      </c>
      <c r="N309" s="275" t="s">
        <v>43</v>
      </c>
      <c r="O309" s="87"/>
      <c r="P309" s="224">
        <f>O309*H309</f>
        <v>0</v>
      </c>
      <c r="Q309" s="224">
        <v>0.00076999999999999996</v>
      </c>
      <c r="R309" s="224">
        <f>Q309*H309</f>
        <v>0.00076999999999999996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423</v>
      </c>
      <c r="AT309" s="226" t="s">
        <v>211</v>
      </c>
      <c r="AU309" s="226" t="s">
        <v>84</v>
      </c>
      <c r="AY309" s="20" t="s">
        <v>192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84</v>
      </c>
      <c r="BK309" s="227">
        <f>ROUND(I309*H309,2)</f>
        <v>0</v>
      </c>
      <c r="BL309" s="20" t="s">
        <v>321</v>
      </c>
      <c r="BM309" s="226" t="s">
        <v>1069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78</v>
      </c>
      <c r="G310" s="245"/>
      <c r="H310" s="248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2" customFormat="1" ht="16.5" customHeight="1">
      <c r="A312" s="41"/>
      <c r="B312" s="42"/>
      <c r="C312" s="215" t="s">
        <v>527</v>
      </c>
      <c r="D312" s="215" t="s">
        <v>195</v>
      </c>
      <c r="E312" s="216" t="s">
        <v>1070</v>
      </c>
      <c r="F312" s="217" t="s">
        <v>1071</v>
      </c>
      <c r="G312" s="218" t="s">
        <v>198</v>
      </c>
      <c r="H312" s="219">
        <v>2</v>
      </c>
      <c r="I312" s="220"/>
      <c r="J312" s="221">
        <f>ROUND(I312*H312,2)</f>
        <v>0</v>
      </c>
      <c r="K312" s="217" t="s">
        <v>199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321</v>
      </c>
      <c r="AT312" s="226" t="s">
        <v>195</v>
      </c>
      <c r="AU312" s="226" t="s">
        <v>84</v>
      </c>
      <c r="AY312" s="20" t="s">
        <v>192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84</v>
      </c>
      <c r="BK312" s="227">
        <f>ROUND(I312*H312,2)</f>
        <v>0</v>
      </c>
      <c r="BL312" s="20" t="s">
        <v>321</v>
      </c>
      <c r="BM312" s="226" t="s">
        <v>1072</v>
      </c>
    </row>
    <row r="313" s="2" customFormat="1">
      <c r="A313" s="41"/>
      <c r="B313" s="42"/>
      <c r="C313" s="43"/>
      <c r="D313" s="228" t="s">
        <v>202</v>
      </c>
      <c r="E313" s="43"/>
      <c r="F313" s="229" t="s">
        <v>1073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84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84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66" t="s">
        <v>531</v>
      </c>
      <c r="D316" s="266" t="s">
        <v>211</v>
      </c>
      <c r="E316" s="267" t="s">
        <v>1074</v>
      </c>
      <c r="F316" s="268" t="s">
        <v>1075</v>
      </c>
      <c r="G316" s="269" t="s">
        <v>198</v>
      </c>
      <c r="H316" s="270">
        <v>2</v>
      </c>
      <c r="I316" s="271"/>
      <c r="J316" s="272">
        <f>ROUND(I316*H316,2)</f>
        <v>0</v>
      </c>
      <c r="K316" s="268" t="s">
        <v>199</v>
      </c>
      <c r="L316" s="273"/>
      <c r="M316" s="274" t="s">
        <v>19</v>
      </c>
      <c r="N316" s="275" t="s">
        <v>43</v>
      </c>
      <c r="O316" s="87"/>
      <c r="P316" s="224">
        <f>O316*H316</f>
        <v>0</v>
      </c>
      <c r="Q316" s="224">
        <v>0.00014999999999999999</v>
      </c>
      <c r="R316" s="224">
        <f>Q316*H316</f>
        <v>0.00029999999999999997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423</v>
      </c>
      <c r="AT316" s="226" t="s">
        <v>211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321</v>
      </c>
      <c r="BM316" s="226" t="s">
        <v>1076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84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535</v>
      </c>
      <c r="D319" s="215" t="s">
        <v>195</v>
      </c>
      <c r="E319" s="216" t="s">
        <v>1077</v>
      </c>
      <c r="F319" s="217" t="s">
        <v>1078</v>
      </c>
      <c r="G319" s="218" t="s">
        <v>214</v>
      </c>
      <c r="H319" s="219">
        <v>1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321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321</v>
      </c>
      <c r="BM319" s="226" t="s">
        <v>1079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1080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78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540</v>
      </c>
      <c r="D323" s="266" t="s">
        <v>211</v>
      </c>
      <c r="E323" s="267" t="s">
        <v>1081</v>
      </c>
      <c r="F323" s="268" t="s">
        <v>1082</v>
      </c>
      <c r="G323" s="269" t="s">
        <v>198</v>
      </c>
      <c r="H323" s="270">
        <v>1.2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0.0077999999999999996</v>
      </c>
      <c r="R323" s="224">
        <f>Q323*H323</f>
        <v>0.0093599999999999985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423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321</v>
      </c>
      <c r="BM323" s="226" t="s">
        <v>1083</v>
      </c>
    </row>
    <row r="324" s="14" customFormat="1">
      <c r="A324" s="14"/>
      <c r="B324" s="244"/>
      <c r="C324" s="245"/>
      <c r="D324" s="235" t="s">
        <v>204</v>
      </c>
      <c r="E324" s="246" t="s">
        <v>19</v>
      </c>
      <c r="F324" s="247" t="s">
        <v>78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204</v>
      </c>
      <c r="AU324" s="254" t="s">
        <v>84</v>
      </c>
      <c r="AV324" s="14" t="s">
        <v>84</v>
      </c>
      <c r="AW324" s="14" t="s">
        <v>33</v>
      </c>
      <c r="AX324" s="14" t="s">
        <v>71</v>
      </c>
      <c r="AY324" s="254" t="s">
        <v>192</v>
      </c>
    </row>
    <row r="325" s="15" customFormat="1">
      <c r="A325" s="15"/>
      <c r="B325" s="255"/>
      <c r="C325" s="256"/>
      <c r="D325" s="235" t="s">
        <v>204</v>
      </c>
      <c r="E325" s="257" t="s">
        <v>19</v>
      </c>
      <c r="F325" s="258" t="s">
        <v>210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204</v>
      </c>
      <c r="AU325" s="265" t="s">
        <v>84</v>
      </c>
      <c r="AV325" s="15" t="s">
        <v>200</v>
      </c>
      <c r="AW325" s="15" t="s">
        <v>33</v>
      </c>
      <c r="AX325" s="15" t="s">
        <v>78</v>
      </c>
      <c r="AY325" s="265" t="s">
        <v>192</v>
      </c>
    </row>
    <row r="326" s="14" customFormat="1">
      <c r="A326" s="14"/>
      <c r="B326" s="244"/>
      <c r="C326" s="245"/>
      <c r="D326" s="235" t="s">
        <v>204</v>
      </c>
      <c r="E326" s="245"/>
      <c r="F326" s="247" t="s">
        <v>1084</v>
      </c>
      <c r="G326" s="245"/>
      <c r="H326" s="248">
        <v>1.2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204</v>
      </c>
      <c r="AU326" s="254" t="s">
        <v>84</v>
      </c>
      <c r="AV326" s="14" t="s">
        <v>84</v>
      </c>
      <c r="AW326" s="14" t="s">
        <v>4</v>
      </c>
      <c r="AX326" s="14" t="s">
        <v>78</v>
      </c>
      <c r="AY326" s="254" t="s">
        <v>192</v>
      </c>
    </row>
    <row r="327" s="2" customFormat="1" ht="33" customHeight="1">
      <c r="A327" s="41"/>
      <c r="B327" s="42"/>
      <c r="C327" s="215" t="s">
        <v>573</v>
      </c>
      <c r="D327" s="215" t="s">
        <v>195</v>
      </c>
      <c r="E327" s="216" t="s">
        <v>433</v>
      </c>
      <c r="F327" s="217" t="s">
        <v>434</v>
      </c>
      <c r="G327" s="218" t="s">
        <v>226</v>
      </c>
      <c r="H327" s="219">
        <v>0.01</v>
      </c>
      <c r="I327" s="220"/>
      <c r="J327" s="221">
        <f>ROUND(I327*H327,2)</f>
        <v>0</v>
      </c>
      <c r="K327" s="217" t="s">
        <v>199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321</v>
      </c>
      <c r="AT327" s="226" t="s">
        <v>195</v>
      </c>
      <c r="AU327" s="226" t="s">
        <v>84</v>
      </c>
      <c r="AY327" s="20" t="s">
        <v>192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321</v>
      </c>
      <c r="BM327" s="226" t="s">
        <v>1085</v>
      </c>
    </row>
    <row r="328" s="2" customFormat="1">
      <c r="A328" s="41"/>
      <c r="B328" s="42"/>
      <c r="C328" s="43"/>
      <c r="D328" s="228" t="s">
        <v>202</v>
      </c>
      <c r="E328" s="43"/>
      <c r="F328" s="229" t="s">
        <v>436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84</v>
      </c>
    </row>
    <row r="329" s="12" customFormat="1" ht="25.92" customHeight="1">
      <c r="A329" s="12"/>
      <c r="B329" s="199"/>
      <c r="C329" s="200"/>
      <c r="D329" s="201" t="s">
        <v>70</v>
      </c>
      <c r="E329" s="202" t="s">
        <v>816</v>
      </c>
      <c r="F329" s="202" t="s">
        <v>817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SUM(P330:P335)</f>
        <v>0</v>
      </c>
      <c r="Q329" s="207"/>
      <c r="R329" s="208">
        <f>SUM(R330:R335)</f>
        <v>0</v>
      </c>
      <c r="S329" s="207"/>
      <c r="T329" s="20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232</v>
      </c>
      <c r="AT329" s="211" t="s">
        <v>70</v>
      </c>
      <c r="AU329" s="211" t="s">
        <v>71</v>
      </c>
      <c r="AY329" s="210" t="s">
        <v>192</v>
      </c>
      <c r="BK329" s="212">
        <f>SUM(BK330:BK335)</f>
        <v>0</v>
      </c>
    </row>
    <row r="330" s="2" customFormat="1" ht="16.5" customHeight="1">
      <c r="A330" s="41"/>
      <c r="B330" s="42"/>
      <c r="C330" s="215" t="s">
        <v>544</v>
      </c>
      <c r="D330" s="215" t="s">
        <v>195</v>
      </c>
      <c r="E330" s="216" t="s">
        <v>1086</v>
      </c>
      <c r="F330" s="217" t="s">
        <v>1087</v>
      </c>
      <c r="G330" s="218" t="s">
        <v>1088</v>
      </c>
      <c r="H330" s="292"/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78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1089</v>
      </c>
    </row>
    <row r="331" s="2" customFormat="1" ht="16.5" customHeight="1">
      <c r="A331" s="41"/>
      <c r="B331" s="42"/>
      <c r="C331" s="215" t="s">
        <v>549</v>
      </c>
      <c r="D331" s="215" t="s">
        <v>195</v>
      </c>
      <c r="E331" s="216" t="s">
        <v>1090</v>
      </c>
      <c r="F331" s="217" t="s">
        <v>1091</v>
      </c>
      <c r="G331" s="218" t="s">
        <v>1088</v>
      </c>
      <c r="H331" s="292"/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78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1092</v>
      </c>
    </row>
    <row r="332" s="2" customFormat="1" ht="16.5" customHeight="1">
      <c r="A332" s="41"/>
      <c r="B332" s="42"/>
      <c r="C332" s="215" t="s">
        <v>553</v>
      </c>
      <c r="D332" s="215" t="s">
        <v>195</v>
      </c>
      <c r="E332" s="216" t="s">
        <v>824</v>
      </c>
      <c r="F332" s="217" t="s">
        <v>825</v>
      </c>
      <c r="G332" s="218" t="s">
        <v>821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200</v>
      </c>
      <c r="AT332" s="226" t="s">
        <v>195</v>
      </c>
      <c r="AU332" s="226" t="s">
        <v>78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200</v>
      </c>
      <c r="BM332" s="226" t="s">
        <v>1093</v>
      </c>
    </row>
    <row r="333" s="2" customFormat="1" ht="24.15" customHeight="1">
      <c r="A333" s="41"/>
      <c r="B333" s="42"/>
      <c r="C333" s="215" t="s">
        <v>558</v>
      </c>
      <c r="D333" s="215" t="s">
        <v>195</v>
      </c>
      <c r="E333" s="216" t="s">
        <v>828</v>
      </c>
      <c r="F333" s="217" t="s">
        <v>829</v>
      </c>
      <c r="G333" s="218" t="s">
        <v>821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195</v>
      </c>
      <c r="AU333" s="226" t="s">
        <v>78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200</v>
      </c>
      <c r="BM333" s="226" t="s">
        <v>1094</v>
      </c>
    </row>
    <row r="334" s="2" customFormat="1" ht="16.5" customHeight="1">
      <c r="A334" s="41"/>
      <c r="B334" s="42"/>
      <c r="C334" s="215" t="s">
        <v>563</v>
      </c>
      <c r="D334" s="215" t="s">
        <v>195</v>
      </c>
      <c r="E334" s="216" t="s">
        <v>832</v>
      </c>
      <c r="F334" s="217" t="s">
        <v>833</v>
      </c>
      <c r="G334" s="218" t="s">
        <v>821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200</v>
      </c>
      <c r="AT334" s="226" t="s">
        <v>195</v>
      </c>
      <c r="AU334" s="226" t="s">
        <v>78</v>
      </c>
      <c r="AY334" s="20" t="s">
        <v>192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84</v>
      </c>
      <c r="BK334" s="227">
        <f>ROUND(I334*H334,2)</f>
        <v>0</v>
      </c>
      <c r="BL334" s="20" t="s">
        <v>200</v>
      </c>
      <c r="BM334" s="226" t="s">
        <v>1095</v>
      </c>
    </row>
    <row r="335" s="2" customFormat="1" ht="16.5" customHeight="1">
      <c r="A335" s="41"/>
      <c r="B335" s="42"/>
      <c r="C335" s="215" t="s">
        <v>568</v>
      </c>
      <c r="D335" s="215" t="s">
        <v>195</v>
      </c>
      <c r="E335" s="216" t="s">
        <v>848</v>
      </c>
      <c r="F335" s="217" t="s">
        <v>849</v>
      </c>
      <c r="G335" s="218" t="s">
        <v>821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87" t="s">
        <v>19</v>
      </c>
      <c r="N335" s="288" t="s">
        <v>43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200</v>
      </c>
      <c r="AT335" s="226" t="s">
        <v>195</v>
      </c>
      <c r="AU335" s="226" t="s">
        <v>78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200</v>
      </c>
      <c r="BM335" s="226" t="s">
        <v>1096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4oh7S0krRlwQ35Wg0RYr2Xjx7qq8mRjmtlN+eVPwNXFC//P6sOqARwbndCGonxntoT9kKWWdcZcbrNmTIm7OwA==" hashValue="9GQNsVuzYPBDm4fdQIT03SJV6hrmbWJu/M1Pw6Wn8oJe1kPo+zad/UXHORjqpK2OeCUtpvWkcUo8HXPrQFpkKA==" algorithmName="SHA-512" password="CC35"/>
  <autoFilter ref="C92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97013217"/>
    <hyperlink ref="F99" r:id="rId2" display="https://podminky.urs.cz/item/CS_URS_2024_02/997013501"/>
    <hyperlink ref="F101" r:id="rId3" display="https://podminky.urs.cz/item/CS_URS_2024_02/997013509"/>
    <hyperlink ref="F103" r:id="rId4" display="https://podminky.urs.cz/item/CS_URS_2024_02/997013631"/>
    <hyperlink ref="F107" r:id="rId5" display="https://podminky.urs.cz/item/CS_URS_2024_02/721171803"/>
    <hyperlink ref="F114" r:id="rId6" display="https://podminky.urs.cz/item/CS_URS_2024_02/721171808"/>
    <hyperlink ref="F119" r:id="rId7" display="https://podminky.urs.cz/item/CS_URS_2024_02/721171915"/>
    <hyperlink ref="F123" r:id="rId8" display="https://podminky.urs.cz/item/CS_URS_2024_02/721174042"/>
    <hyperlink ref="F127" r:id="rId9" display="https://podminky.urs.cz/item/CS_URS_2024_02/721174043"/>
    <hyperlink ref="F131" r:id="rId10" display="https://podminky.urs.cz/item/CS_URS_2024_02/721174045"/>
    <hyperlink ref="F135" r:id="rId11" display="https://podminky.urs.cz/item/CS_URS_2024_02/721226511"/>
    <hyperlink ref="F140" r:id="rId12" display="https://podminky.urs.cz/item/CS_URS_2024_02/721290111"/>
    <hyperlink ref="F144" r:id="rId13" display="https://podminky.urs.cz/item/CS_URS_2024_02/998721123"/>
    <hyperlink ref="F147" r:id="rId14" display="https://podminky.urs.cz/item/CS_URS_2024_02/722130801"/>
    <hyperlink ref="F151" r:id="rId15" display="https://podminky.urs.cz/item/CS_URS_2024_02/722131932"/>
    <hyperlink ref="F156" r:id="rId16" display="https://podminky.urs.cz/item/CS_URS_2024_02/722174002"/>
    <hyperlink ref="F160" r:id="rId17" display="https://podminky.urs.cz/item/CS_URS_2024_02/722181241"/>
    <hyperlink ref="F164" r:id="rId18" display="https://podminky.urs.cz/item/CS_URS_2024_02/722190901"/>
    <hyperlink ref="F168" r:id="rId19" display="https://podminky.urs.cz/item/CS_URS_2024_02/722220152"/>
    <hyperlink ref="F172" r:id="rId20" display="https://podminky.urs.cz/item/CS_URS_2024_02/722230101"/>
    <hyperlink ref="F176" r:id="rId21" display="https://podminky.urs.cz/item/CS_URS_2024_02/722290234"/>
    <hyperlink ref="F180" r:id="rId22" display="https://podminky.urs.cz/item/CS_URS_2024_02/722290246"/>
    <hyperlink ref="F184" r:id="rId23" display="https://podminky.urs.cz/item/CS_URS_2024_02/998722123"/>
    <hyperlink ref="F187" r:id="rId24" display="https://podminky.urs.cz/item/CS_URS_2024_02/725110814"/>
    <hyperlink ref="F191" r:id="rId25" display="https://podminky.urs.cz/item/CS_URS_2024_02/725112183"/>
    <hyperlink ref="F195" r:id="rId26" display="https://podminky.urs.cz/item/CS_URS_2024_02/725119131"/>
    <hyperlink ref="F200" r:id="rId27" display="https://podminky.urs.cz/item/CS_URS_2024_02/725210821"/>
    <hyperlink ref="F204" r:id="rId28" display="https://podminky.urs.cz/item/CS_URS_2024_02/725211616"/>
    <hyperlink ref="F208" r:id="rId29" display="https://podminky.urs.cz/item/CS_URS_2024_02/725220842"/>
    <hyperlink ref="F212" r:id="rId30" display="https://podminky.urs.cz/item/CS_URS_2024_02/725241123"/>
    <hyperlink ref="F216" r:id="rId31" display="https://podminky.urs.cz/item/CS_URS_2024_02/725244103"/>
    <hyperlink ref="F220" r:id="rId32" display="https://podminky.urs.cz/item/CS_URS_2024_02/725310823"/>
    <hyperlink ref="F224" r:id="rId33" display="https://podminky.urs.cz/item/CS_URS_2024_02/725311121"/>
    <hyperlink ref="F228" r:id="rId34" display="https://podminky.urs.cz/item/CS_URS_2024_02/725810811"/>
    <hyperlink ref="F233" r:id="rId35" display="https://podminky.urs.cz/item/CS_URS_2024_02/725813112"/>
    <hyperlink ref="F237" r:id="rId36" display="https://podminky.urs.cz/item/CS_URS_2024_02/725819401"/>
    <hyperlink ref="F250" r:id="rId37" display="https://podminky.urs.cz/item/CS_URS_2024_02/725820801"/>
    <hyperlink ref="F254" r:id="rId38" display="https://podminky.urs.cz/item/CS_URS_2024_02/725821325"/>
    <hyperlink ref="F259" r:id="rId39" display="https://podminky.urs.cz/item/CS_URS_2024_02/725822611"/>
    <hyperlink ref="F263" r:id="rId40" display="https://podminky.urs.cz/item/CS_URS_2024_02/725849411"/>
    <hyperlink ref="F270" r:id="rId41" display="https://podminky.urs.cz/item/CS_URS_2024_02/725851305"/>
    <hyperlink ref="F275" r:id="rId42" display="https://podminky.urs.cz/item/CS_URS_2024_02/725851325"/>
    <hyperlink ref="F280" r:id="rId43" display="https://podminky.urs.cz/item/CS_URS_2024_02/725860811"/>
    <hyperlink ref="F284" r:id="rId44" display="https://podminky.urs.cz/item/CS_URS_2024_02/725861102"/>
    <hyperlink ref="F289" r:id="rId45" display="https://podminky.urs.cz/item/CS_URS_2024_02/725862103"/>
    <hyperlink ref="F294" r:id="rId46" display="https://podminky.urs.cz/item/CS_URS_2024_02/725865312"/>
    <hyperlink ref="F303" r:id="rId47" display="https://podminky.urs.cz/item/CS_URS_2024_02/998725123"/>
    <hyperlink ref="F306" r:id="rId48" display="https://podminky.urs.cz/item/CS_URS_2024_02/751111052"/>
    <hyperlink ref="F313" r:id="rId49" display="https://podminky.urs.cz/item/CS_URS_2024_02/751398021"/>
    <hyperlink ref="F320" r:id="rId50" display="https://podminky.urs.cz/item/CS_URS_2024_02/751537146"/>
    <hyperlink ref="F328" r:id="rId51" display="https://podminky.urs.cz/item/CS_URS_2024_02/99875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1407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ROUND((SUM(BE93:BE338)),  2)</f>
        <v>0</v>
      </c>
      <c r="G35" s="41"/>
      <c r="H35" s="41"/>
      <c r="I35" s="160">
        <v>0.20999999999999999</v>
      </c>
      <c r="J35" s="159">
        <f>ROUND(((SUM(BE93:BE338))*I35),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ROUND((SUM(BF93:BF338)),  2)</f>
        <v>0</v>
      </c>
      <c r="G36" s="41"/>
      <c r="H36" s="41"/>
      <c r="I36" s="160">
        <v>0.12</v>
      </c>
      <c r="J36" s="159">
        <f>ROUND(((SUM(BF93:BF338))*I36),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043 - Byt č. 92 2+ KK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1098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1099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1100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1101</v>
      </c>
      <c r="E67" s="185"/>
      <c r="F67" s="185"/>
      <c r="G67" s="185"/>
      <c r="H67" s="185"/>
      <c r="I67" s="185"/>
      <c r="J67" s="186">
        <f>J155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1102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1103</v>
      </c>
      <c r="E69" s="185"/>
      <c r="F69" s="185"/>
      <c r="G69" s="185"/>
      <c r="H69" s="185"/>
      <c r="I69" s="185"/>
      <c r="J69" s="186">
        <f>J329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1104</v>
      </c>
      <c r="E70" s="185"/>
      <c r="F70" s="185"/>
      <c r="G70" s="185"/>
      <c r="H70" s="185"/>
      <c r="I70" s="185"/>
      <c r="J70" s="186">
        <f>J334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1105</v>
      </c>
      <c r="E71" s="185"/>
      <c r="F71" s="185"/>
      <c r="G71" s="185"/>
      <c r="H71" s="185"/>
      <c r="I71" s="185"/>
      <c r="J71" s="186">
        <f>J336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1402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043 - Byt č. 92 2+ KK - Elektroinstalace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0.063774999999999998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1106</v>
      </c>
      <c r="F94" s="202" t="s">
        <v>1107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P95+P151+P155+P159+P329+P334+P336</f>
        <v>0</v>
      </c>
      <c r="Q94" s="207"/>
      <c r="R94" s="208">
        <f>R95+R151+R155+R159+R329+R334+R336</f>
        <v>0.063774999999999998</v>
      </c>
      <c r="S94" s="207"/>
      <c r="T94" s="209">
        <f>T95+T151+T155+T159+T329+T334+T336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193</v>
      </c>
      <c r="AT94" s="211" t="s">
        <v>70</v>
      </c>
      <c r="AU94" s="211" t="s">
        <v>71</v>
      </c>
      <c r="AY94" s="210" t="s">
        <v>192</v>
      </c>
      <c r="BK94" s="212">
        <f>BK95+BK151+BK155+BK159+BK329+BK334+BK336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1108</v>
      </c>
      <c r="F95" s="213" t="s">
        <v>1109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SUM(P96:P150)</f>
        <v>0</v>
      </c>
      <c r="Q95" s="207"/>
      <c r="R95" s="208">
        <f>SUM(R96:R150)</f>
        <v>0.0080700000000000008</v>
      </c>
      <c r="S95" s="207"/>
      <c r="T95" s="209">
        <f>SUM(T96:T150)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SUM(BK96:BK150)</f>
        <v>0</v>
      </c>
    </row>
    <row r="96" s="2" customFormat="1" ht="21.75" customHeight="1">
      <c r="A96" s="41"/>
      <c r="B96" s="42"/>
      <c r="C96" s="215" t="s">
        <v>78</v>
      </c>
      <c r="D96" s="215" t="s">
        <v>195</v>
      </c>
      <c r="E96" s="216" t="s">
        <v>1110</v>
      </c>
      <c r="F96" s="217" t="s">
        <v>1111</v>
      </c>
      <c r="G96" s="218" t="s">
        <v>198</v>
      </c>
      <c r="H96" s="219">
        <v>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321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321</v>
      </c>
      <c r="BM96" s="226" t="s">
        <v>1112</v>
      </c>
    </row>
    <row r="97" s="2" customFormat="1">
      <c r="A97" s="41"/>
      <c r="B97" s="42"/>
      <c r="C97" s="43"/>
      <c r="D97" s="228" t="s">
        <v>202</v>
      </c>
      <c r="E97" s="43"/>
      <c r="F97" s="229" t="s">
        <v>1113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14" customFormat="1">
      <c r="A98" s="14"/>
      <c r="B98" s="244"/>
      <c r="C98" s="245"/>
      <c r="D98" s="235" t="s">
        <v>204</v>
      </c>
      <c r="E98" s="246" t="s">
        <v>19</v>
      </c>
      <c r="F98" s="247" t="s">
        <v>78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204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192</v>
      </c>
    </row>
    <row r="99" s="15" customFormat="1">
      <c r="A99" s="15"/>
      <c r="B99" s="255"/>
      <c r="C99" s="256"/>
      <c r="D99" s="235" t="s">
        <v>204</v>
      </c>
      <c r="E99" s="257" t="s">
        <v>19</v>
      </c>
      <c r="F99" s="258" t="s">
        <v>210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204</v>
      </c>
      <c r="AU99" s="265" t="s">
        <v>84</v>
      </c>
      <c r="AV99" s="15" t="s">
        <v>200</v>
      </c>
      <c r="AW99" s="15" t="s">
        <v>33</v>
      </c>
      <c r="AX99" s="15" t="s">
        <v>78</v>
      </c>
      <c r="AY99" s="265" t="s">
        <v>192</v>
      </c>
    </row>
    <row r="100" s="2" customFormat="1" ht="16.5" customHeight="1">
      <c r="A100" s="41"/>
      <c r="B100" s="42"/>
      <c r="C100" s="266" t="s">
        <v>84</v>
      </c>
      <c r="D100" s="266" t="s">
        <v>211</v>
      </c>
      <c r="E100" s="267" t="s">
        <v>1114</v>
      </c>
      <c r="F100" s="268" t="s">
        <v>1115</v>
      </c>
      <c r="G100" s="269" t="s">
        <v>198</v>
      </c>
      <c r="H100" s="270">
        <v>1</v>
      </c>
      <c r="I100" s="271"/>
      <c r="J100" s="272">
        <f>ROUND(I100*H100,2)</f>
        <v>0</v>
      </c>
      <c r="K100" s="268" t="s">
        <v>199</v>
      </c>
      <c r="L100" s="273"/>
      <c r="M100" s="274" t="s">
        <v>19</v>
      </c>
      <c r="N100" s="275" t="s">
        <v>43</v>
      </c>
      <c r="O100" s="87"/>
      <c r="P100" s="224">
        <f>O100*H100</f>
        <v>0</v>
      </c>
      <c r="Q100" s="224">
        <v>0.0019</v>
      </c>
      <c r="R100" s="224">
        <f>Q100*H100</f>
        <v>0.0019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423</v>
      </c>
      <c r="AT100" s="226" t="s">
        <v>211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321</v>
      </c>
      <c r="BM100" s="226" t="s">
        <v>1116</v>
      </c>
    </row>
    <row r="101" s="14" customFormat="1">
      <c r="A101" s="14"/>
      <c r="B101" s="244"/>
      <c r="C101" s="245"/>
      <c r="D101" s="235" t="s">
        <v>204</v>
      </c>
      <c r="E101" s="246" t="s">
        <v>19</v>
      </c>
      <c r="F101" s="247" t="s">
        <v>78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204</v>
      </c>
      <c r="AU101" s="254" t="s">
        <v>84</v>
      </c>
      <c r="AV101" s="14" t="s">
        <v>84</v>
      </c>
      <c r="AW101" s="14" t="s">
        <v>33</v>
      </c>
      <c r="AX101" s="14" t="s">
        <v>71</v>
      </c>
      <c r="AY101" s="254" t="s">
        <v>192</v>
      </c>
    </row>
    <row r="102" s="15" customFormat="1">
      <c r="A102" s="15"/>
      <c r="B102" s="255"/>
      <c r="C102" s="256"/>
      <c r="D102" s="235" t="s">
        <v>204</v>
      </c>
      <c r="E102" s="257" t="s">
        <v>19</v>
      </c>
      <c r="F102" s="258" t="s">
        <v>210</v>
      </c>
      <c r="G102" s="256"/>
      <c r="H102" s="259">
        <v>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204</v>
      </c>
      <c r="AU102" s="265" t="s">
        <v>84</v>
      </c>
      <c r="AV102" s="15" t="s">
        <v>200</v>
      </c>
      <c r="AW102" s="15" t="s">
        <v>33</v>
      </c>
      <c r="AX102" s="15" t="s">
        <v>78</v>
      </c>
      <c r="AY102" s="265" t="s">
        <v>192</v>
      </c>
    </row>
    <row r="103" s="2" customFormat="1" ht="16.5" customHeight="1">
      <c r="A103" s="41"/>
      <c r="B103" s="42"/>
      <c r="C103" s="215" t="s">
        <v>193</v>
      </c>
      <c r="D103" s="215" t="s">
        <v>195</v>
      </c>
      <c r="E103" s="216" t="s">
        <v>1117</v>
      </c>
      <c r="F103" s="217" t="s">
        <v>1118</v>
      </c>
      <c r="G103" s="218" t="s">
        <v>198</v>
      </c>
      <c r="H103" s="219">
        <v>1</v>
      </c>
      <c r="I103" s="220"/>
      <c r="J103" s="221">
        <f>ROUND(I103*H103,2)</f>
        <v>0</v>
      </c>
      <c r="K103" s="217" t="s">
        <v>199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321</v>
      </c>
      <c r="AT103" s="226" t="s">
        <v>195</v>
      </c>
      <c r="AU103" s="226" t="s">
        <v>84</v>
      </c>
      <c r="AY103" s="20" t="s">
        <v>192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321</v>
      </c>
      <c r="BM103" s="226" t="s">
        <v>1119</v>
      </c>
    </row>
    <row r="104" s="2" customFormat="1">
      <c r="A104" s="41"/>
      <c r="B104" s="42"/>
      <c r="C104" s="43"/>
      <c r="D104" s="228" t="s">
        <v>202</v>
      </c>
      <c r="E104" s="43"/>
      <c r="F104" s="229" t="s">
        <v>1120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202</v>
      </c>
      <c r="AU104" s="20" t="s">
        <v>84</v>
      </c>
    </row>
    <row r="105" s="14" customFormat="1">
      <c r="A105" s="14"/>
      <c r="B105" s="244"/>
      <c r="C105" s="245"/>
      <c r="D105" s="235" t="s">
        <v>204</v>
      </c>
      <c r="E105" s="246" t="s">
        <v>19</v>
      </c>
      <c r="F105" s="247" t="s">
        <v>78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204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192</v>
      </c>
    </row>
    <row r="106" s="15" customFormat="1">
      <c r="A106" s="15"/>
      <c r="B106" s="255"/>
      <c r="C106" s="256"/>
      <c r="D106" s="235" t="s">
        <v>204</v>
      </c>
      <c r="E106" s="257" t="s">
        <v>19</v>
      </c>
      <c r="F106" s="258" t="s">
        <v>210</v>
      </c>
      <c r="G106" s="256"/>
      <c r="H106" s="259">
        <v>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204</v>
      </c>
      <c r="AU106" s="265" t="s">
        <v>84</v>
      </c>
      <c r="AV106" s="15" t="s">
        <v>200</v>
      </c>
      <c r="AW106" s="15" t="s">
        <v>33</v>
      </c>
      <c r="AX106" s="15" t="s">
        <v>78</v>
      </c>
      <c r="AY106" s="265" t="s">
        <v>192</v>
      </c>
    </row>
    <row r="107" s="2" customFormat="1" ht="16.5" customHeight="1">
      <c r="A107" s="41"/>
      <c r="B107" s="42"/>
      <c r="C107" s="266" t="s">
        <v>200</v>
      </c>
      <c r="D107" s="266" t="s">
        <v>211</v>
      </c>
      <c r="E107" s="267" t="s">
        <v>1121</v>
      </c>
      <c r="F107" s="268" t="s">
        <v>1122</v>
      </c>
      <c r="G107" s="269" t="s">
        <v>198</v>
      </c>
      <c r="H107" s="270">
        <v>1</v>
      </c>
      <c r="I107" s="271"/>
      <c r="J107" s="272">
        <f>ROUND(I107*H107,2)</f>
        <v>0</v>
      </c>
      <c r="K107" s="268" t="s">
        <v>199</v>
      </c>
      <c r="L107" s="273"/>
      <c r="M107" s="274" t="s">
        <v>19</v>
      </c>
      <c r="N107" s="275" t="s">
        <v>43</v>
      </c>
      <c r="O107" s="87"/>
      <c r="P107" s="224">
        <f>O107*H107</f>
        <v>0</v>
      </c>
      <c r="Q107" s="224">
        <v>0.0010499999999999999</v>
      </c>
      <c r="R107" s="224">
        <f>Q107*H107</f>
        <v>0.0010499999999999999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423</v>
      </c>
      <c r="AT107" s="226" t="s">
        <v>211</v>
      </c>
      <c r="AU107" s="226" t="s">
        <v>84</v>
      </c>
      <c r="AY107" s="20" t="s">
        <v>192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321</v>
      </c>
      <c r="BM107" s="226" t="s">
        <v>1123</v>
      </c>
    </row>
    <row r="108" s="14" customFormat="1">
      <c r="A108" s="14"/>
      <c r="B108" s="244"/>
      <c r="C108" s="245"/>
      <c r="D108" s="235" t="s">
        <v>204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204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192</v>
      </c>
    </row>
    <row r="109" s="15" customFormat="1">
      <c r="A109" s="15"/>
      <c r="B109" s="255"/>
      <c r="C109" s="256"/>
      <c r="D109" s="235" t="s">
        <v>204</v>
      </c>
      <c r="E109" s="257" t="s">
        <v>19</v>
      </c>
      <c r="F109" s="258" t="s">
        <v>210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204</v>
      </c>
      <c r="AU109" s="265" t="s">
        <v>84</v>
      </c>
      <c r="AV109" s="15" t="s">
        <v>200</v>
      </c>
      <c r="AW109" s="15" t="s">
        <v>33</v>
      </c>
      <c r="AX109" s="15" t="s">
        <v>78</v>
      </c>
      <c r="AY109" s="265" t="s">
        <v>192</v>
      </c>
    </row>
    <row r="110" s="2" customFormat="1" ht="16.5" customHeight="1">
      <c r="A110" s="41"/>
      <c r="B110" s="42"/>
      <c r="C110" s="215" t="s">
        <v>232</v>
      </c>
      <c r="D110" s="215" t="s">
        <v>195</v>
      </c>
      <c r="E110" s="216" t="s">
        <v>1124</v>
      </c>
      <c r="F110" s="217" t="s">
        <v>1125</v>
      </c>
      <c r="G110" s="218" t="s">
        <v>198</v>
      </c>
      <c r="H110" s="219">
        <v>10</v>
      </c>
      <c r="I110" s="220"/>
      <c r="J110" s="221">
        <f>ROUND(I110*H110,2)</f>
        <v>0</v>
      </c>
      <c r="K110" s="217" t="s">
        <v>199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321</v>
      </c>
      <c r="AT110" s="226" t="s">
        <v>195</v>
      </c>
      <c r="AU110" s="226" t="s">
        <v>84</v>
      </c>
      <c r="AY110" s="20" t="s">
        <v>192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321</v>
      </c>
      <c r="BM110" s="226" t="s">
        <v>1126</v>
      </c>
    </row>
    <row r="111" s="2" customFormat="1">
      <c r="A111" s="41"/>
      <c r="B111" s="42"/>
      <c r="C111" s="43"/>
      <c r="D111" s="228" t="s">
        <v>202</v>
      </c>
      <c r="E111" s="43"/>
      <c r="F111" s="229" t="s">
        <v>1127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202</v>
      </c>
      <c r="AU111" s="20" t="s">
        <v>84</v>
      </c>
    </row>
    <row r="112" s="14" customFormat="1">
      <c r="A112" s="14"/>
      <c r="B112" s="244"/>
      <c r="C112" s="245"/>
      <c r="D112" s="235" t="s">
        <v>204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204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192</v>
      </c>
    </row>
    <row r="113" s="14" customFormat="1">
      <c r="A113" s="14"/>
      <c r="B113" s="244"/>
      <c r="C113" s="245"/>
      <c r="D113" s="235" t="s">
        <v>204</v>
      </c>
      <c r="E113" s="246" t="s">
        <v>19</v>
      </c>
      <c r="F113" s="247" t="s">
        <v>215</v>
      </c>
      <c r="G113" s="245"/>
      <c r="H113" s="248">
        <v>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204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192</v>
      </c>
    </row>
    <row r="114" s="15" customFormat="1">
      <c r="A114" s="15"/>
      <c r="B114" s="255"/>
      <c r="C114" s="256"/>
      <c r="D114" s="235" t="s">
        <v>204</v>
      </c>
      <c r="E114" s="257" t="s">
        <v>19</v>
      </c>
      <c r="F114" s="258" t="s">
        <v>210</v>
      </c>
      <c r="G114" s="256"/>
      <c r="H114" s="259">
        <v>10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204</v>
      </c>
      <c r="AU114" s="265" t="s">
        <v>84</v>
      </c>
      <c r="AV114" s="15" t="s">
        <v>200</v>
      </c>
      <c r="AW114" s="15" t="s">
        <v>33</v>
      </c>
      <c r="AX114" s="15" t="s">
        <v>78</v>
      </c>
      <c r="AY114" s="265" t="s">
        <v>192</v>
      </c>
    </row>
    <row r="115" s="2" customFormat="1" ht="16.5" customHeight="1">
      <c r="A115" s="41"/>
      <c r="B115" s="42"/>
      <c r="C115" s="266" t="s">
        <v>236</v>
      </c>
      <c r="D115" s="266" t="s">
        <v>211</v>
      </c>
      <c r="E115" s="267" t="s">
        <v>1128</v>
      </c>
      <c r="F115" s="268" t="s">
        <v>1129</v>
      </c>
      <c r="G115" s="269" t="s">
        <v>198</v>
      </c>
      <c r="H115" s="270">
        <v>2</v>
      </c>
      <c r="I115" s="271"/>
      <c r="J115" s="272">
        <f>ROUND(I115*H115,2)</f>
        <v>0</v>
      </c>
      <c r="K115" s="268" t="s">
        <v>199</v>
      </c>
      <c r="L115" s="273"/>
      <c r="M115" s="274" t="s">
        <v>19</v>
      </c>
      <c r="N115" s="275" t="s">
        <v>43</v>
      </c>
      <c r="O115" s="87"/>
      <c r="P115" s="224">
        <f>O115*H115</f>
        <v>0</v>
      </c>
      <c r="Q115" s="224">
        <v>0.00040000000000000002</v>
      </c>
      <c r="R115" s="224">
        <f>Q115*H115</f>
        <v>0.00080000000000000004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423</v>
      </c>
      <c r="AT115" s="226" t="s">
        <v>211</v>
      </c>
      <c r="AU115" s="226" t="s">
        <v>84</v>
      </c>
      <c r="AY115" s="20" t="s">
        <v>192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321</v>
      </c>
      <c r="BM115" s="226" t="s">
        <v>1130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84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66" t="s">
        <v>250</v>
      </c>
      <c r="D118" s="266" t="s">
        <v>211</v>
      </c>
      <c r="E118" s="267" t="s">
        <v>1131</v>
      </c>
      <c r="F118" s="268" t="s">
        <v>1132</v>
      </c>
      <c r="G118" s="269" t="s">
        <v>198</v>
      </c>
      <c r="H118" s="270">
        <v>8</v>
      </c>
      <c r="I118" s="271"/>
      <c r="J118" s="272">
        <f>ROUND(I118*H118,2)</f>
        <v>0</v>
      </c>
      <c r="K118" s="268" t="s">
        <v>199</v>
      </c>
      <c r="L118" s="273"/>
      <c r="M118" s="274" t="s">
        <v>19</v>
      </c>
      <c r="N118" s="275" t="s">
        <v>43</v>
      </c>
      <c r="O118" s="87"/>
      <c r="P118" s="224">
        <f>O118*H118</f>
        <v>0</v>
      </c>
      <c r="Q118" s="224">
        <v>0.00040000000000000002</v>
      </c>
      <c r="R118" s="224">
        <f>Q118*H118</f>
        <v>0.0032000000000000002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423</v>
      </c>
      <c r="AT118" s="226" t="s">
        <v>211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1133</v>
      </c>
    </row>
    <row r="119" s="14" customFormat="1">
      <c r="A119" s="14"/>
      <c r="B119" s="244"/>
      <c r="C119" s="245"/>
      <c r="D119" s="235" t="s">
        <v>204</v>
      </c>
      <c r="E119" s="246" t="s">
        <v>19</v>
      </c>
      <c r="F119" s="247" t="s">
        <v>215</v>
      </c>
      <c r="G119" s="245"/>
      <c r="H119" s="248">
        <v>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192</v>
      </c>
    </row>
    <row r="120" s="15" customFormat="1">
      <c r="A120" s="15"/>
      <c r="B120" s="255"/>
      <c r="C120" s="256"/>
      <c r="D120" s="235" t="s">
        <v>204</v>
      </c>
      <c r="E120" s="257" t="s">
        <v>19</v>
      </c>
      <c r="F120" s="258" t="s">
        <v>210</v>
      </c>
      <c r="G120" s="256"/>
      <c r="H120" s="259">
        <v>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204</v>
      </c>
      <c r="AU120" s="265" t="s">
        <v>84</v>
      </c>
      <c r="AV120" s="15" t="s">
        <v>200</v>
      </c>
      <c r="AW120" s="15" t="s">
        <v>33</v>
      </c>
      <c r="AX120" s="15" t="s">
        <v>78</v>
      </c>
      <c r="AY120" s="265" t="s">
        <v>192</v>
      </c>
    </row>
    <row r="121" s="2" customFormat="1" ht="16.5" customHeight="1">
      <c r="A121" s="41"/>
      <c r="B121" s="42"/>
      <c r="C121" s="266" t="s">
        <v>215</v>
      </c>
      <c r="D121" s="266" t="s">
        <v>211</v>
      </c>
      <c r="E121" s="267" t="s">
        <v>1134</v>
      </c>
      <c r="F121" s="268" t="s">
        <v>1135</v>
      </c>
      <c r="G121" s="269" t="s">
        <v>198</v>
      </c>
      <c r="H121" s="270">
        <v>1</v>
      </c>
      <c r="I121" s="271"/>
      <c r="J121" s="272">
        <f>ROUND(I121*H121,2)</f>
        <v>0</v>
      </c>
      <c r="K121" s="268" t="s">
        <v>199</v>
      </c>
      <c r="L121" s="273"/>
      <c r="M121" s="274" t="s">
        <v>19</v>
      </c>
      <c r="N121" s="275" t="s">
        <v>43</v>
      </c>
      <c r="O121" s="87"/>
      <c r="P121" s="224">
        <f>O121*H121</f>
        <v>0</v>
      </c>
      <c r="Q121" s="224">
        <v>0.0010499999999999999</v>
      </c>
      <c r="R121" s="224">
        <f>Q121*H121</f>
        <v>0.0010499999999999999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423</v>
      </c>
      <c r="AT121" s="226" t="s">
        <v>211</v>
      </c>
      <c r="AU121" s="226" t="s">
        <v>84</v>
      </c>
      <c r="AY121" s="20" t="s">
        <v>192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321</v>
      </c>
      <c r="BM121" s="226" t="s">
        <v>1136</v>
      </c>
    </row>
    <row r="122" s="14" customFormat="1">
      <c r="A122" s="14"/>
      <c r="B122" s="244"/>
      <c r="C122" s="245"/>
      <c r="D122" s="235" t="s">
        <v>204</v>
      </c>
      <c r="E122" s="246" t="s">
        <v>19</v>
      </c>
      <c r="F122" s="247" t="s">
        <v>78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204</v>
      </c>
      <c r="AU122" s="254" t="s">
        <v>84</v>
      </c>
      <c r="AV122" s="14" t="s">
        <v>84</v>
      </c>
      <c r="AW122" s="14" t="s">
        <v>33</v>
      </c>
      <c r="AX122" s="14" t="s">
        <v>71</v>
      </c>
      <c r="AY122" s="254" t="s">
        <v>192</v>
      </c>
    </row>
    <row r="123" s="15" customFormat="1">
      <c r="A123" s="15"/>
      <c r="B123" s="255"/>
      <c r="C123" s="256"/>
      <c r="D123" s="235" t="s">
        <v>204</v>
      </c>
      <c r="E123" s="257" t="s">
        <v>19</v>
      </c>
      <c r="F123" s="258" t="s">
        <v>210</v>
      </c>
      <c r="G123" s="256"/>
      <c r="H123" s="259">
        <v>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204</v>
      </c>
      <c r="AU123" s="265" t="s">
        <v>84</v>
      </c>
      <c r="AV123" s="15" t="s">
        <v>200</v>
      </c>
      <c r="AW123" s="15" t="s">
        <v>33</v>
      </c>
      <c r="AX123" s="15" t="s">
        <v>78</v>
      </c>
      <c r="AY123" s="265" t="s">
        <v>192</v>
      </c>
    </row>
    <row r="124" s="2" customFormat="1" ht="16.5" customHeight="1">
      <c r="A124" s="41"/>
      <c r="B124" s="42"/>
      <c r="C124" s="215" t="s">
        <v>263</v>
      </c>
      <c r="D124" s="215" t="s">
        <v>195</v>
      </c>
      <c r="E124" s="216" t="s">
        <v>1137</v>
      </c>
      <c r="F124" s="217" t="s">
        <v>1138</v>
      </c>
      <c r="G124" s="218" t="s">
        <v>198</v>
      </c>
      <c r="H124" s="219">
        <v>1</v>
      </c>
      <c r="I124" s="220"/>
      <c r="J124" s="221">
        <f>ROUND(I124*H124,2)</f>
        <v>0</v>
      </c>
      <c r="K124" s="217" t="s">
        <v>199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321</v>
      </c>
      <c r="AT124" s="226" t="s">
        <v>195</v>
      </c>
      <c r="AU124" s="226" t="s">
        <v>84</v>
      </c>
      <c r="AY124" s="20" t="s">
        <v>192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321</v>
      </c>
      <c r="BM124" s="226" t="s">
        <v>1139</v>
      </c>
    </row>
    <row r="125" s="2" customFormat="1">
      <c r="A125" s="41"/>
      <c r="B125" s="42"/>
      <c r="C125" s="43"/>
      <c r="D125" s="228" t="s">
        <v>202</v>
      </c>
      <c r="E125" s="43"/>
      <c r="F125" s="229" t="s">
        <v>1140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202</v>
      </c>
      <c r="AU125" s="20" t="s">
        <v>84</v>
      </c>
    </row>
    <row r="126" s="14" customFormat="1">
      <c r="A126" s="14"/>
      <c r="B126" s="244"/>
      <c r="C126" s="245"/>
      <c r="D126" s="235" t="s">
        <v>204</v>
      </c>
      <c r="E126" s="246" t="s">
        <v>19</v>
      </c>
      <c r="F126" s="247" t="s">
        <v>78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192</v>
      </c>
    </row>
    <row r="127" s="15" customFormat="1">
      <c r="A127" s="15"/>
      <c r="B127" s="255"/>
      <c r="C127" s="256"/>
      <c r="D127" s="235" t="s">
        <v>204</v>
      </c>
      <c r="E127" s="257" t="s">
        <v>19</v>
      </c>
      <c r="F127" s="258" t="s">
        <v>210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204</v>
      </c>
      <c r="AU127" s="265" t="s">
        <v>84</v>
      </c>
      <c r="AV127" s="15" t="s">
        <v>200</v>
      </c>
      <c r="AW127" s="15" t="s">
        <v>33</v>
      </c>
      <c r="AX127" s="15" t="s">
        <v>78</v>
      </c>
      <c r="AY127" s="265" t="s">
        <v>192</v>
      </c>
    </row>
    <row r="128" s="2" customFormat="1" ht="16.5" customHeight="1">
      <c r="A128" s="41"/>
      <c r="B128" s="42"/>
      <c r="C128" s="266" t="s">
        <v>270</v>
      </c>
      <c r="D128" s="266" t="s">
        <v>211</v>
      </c>
      <c r="E128" s="267" t="s">
        <v>1141</v>
      </c>
      <c r="F128" s="268" t="s">
        <v>1142</v>
      </c>
      <c r="G128" s="269" t="s">
        <v>566</v>
      </c>
      <c r="H128" s="270">
        <v>1</v>
      </c>
      <c r="I128" s="271"/>
      <c r="J128" s="272">
        <f>ROUND(I128*H128,2)</f>
        <v>0</v>
      </c>
      <c r="K128" s="268" t="s">
        <v>490</v>
      </c>
      <c r="L128" s="273"/>
      <c r="M128" s="274" t="s">
        <v>19</v>
      </c>
      <c r="N128" s="275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423</v>
      </c>
      <c r="AT128" s="226" t="s">
        <v>211</v>
      </c>
      <c r="AU128" s="226" t="s">
        <v>84</v>
      </c>
      <c r="AY128" s="20" t="s">
        <v>192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321</v>
      </c>
      <c r="BM128" s="226" t="s">
        <v>1143</v>
      </c>
    </row>
    <row r="129" s="14" customFormat="1">
      <c r="A129" s="14"/>
      <c r="B129" s="244"/>
      <c r="C129" s="245"/>
      <c r="D129" s="235" t="s">
        <v>204</v>
      </c>
      <c r="E129" s="246" t="s">
        <v>19</v>
      </c>
      <c r="F129" s="247" t="s">
        <v>78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204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192</v>
      </c>
    </row>
    <row r="130" s="15" customFormat="1">
      <c r="A130" s="15"/>
      <c r="B130" s="255"/>
      <c r="C130" s="256"/>
      <c r="D130" s="235" t="s">
        <v>204</v>
      </c>
      <c r="E130" s="257" t="s">
        <v>19</v>
      </c>
      <c r="F130" s="258" t="s">
        <v>210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204</v>
      </c>
      <c r="AU130" s="265" t="s">
        <v>84</v>
      </c>
      <c r="AV130" s="15" t="s">
        <v>200</v>
      </c>
      <c r="AW130" s="15" t="s">
        <v>33</v>
      </c>
      <c r="AX130" s="15" t="s">
        <v>78</v>
      </c>
      <c r="AY130" s="265" t="s">
        <v>192</v>
      </c>
    </row>
    <row r="131" s="2" customFormat="1" ht="16.5" customHeight="1">
      <c r="A131" s="41"/>
      <c r="B131" s="42"/>
      <c r="C131" s="215" t="s">
        <v>275</v>
      </c>
      <c r="D131" s="215" t="s">
        <v>195</v>
      </c>
      <c r="E131" s="216" t="s">
        <v>1144</v>
      </c>
      <c r="F131" s="217" t="s">
        <v>1145</v>
      </c>
      <c r="G131" s="218" t="s">
        <v>198</v>
      </c>
      <c r="H131" s="219">
        <v>1</v>
      </c>
      <c r="I131" s="220"/>
      <c r="J131" s="221">
        <f>ROUND(I131*H131,2)</f>
        <v>0</v>
      </c>
      <c r="K131" s="217" t="s">
        <v>490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321</v>
      </c>
      <c r="AT131" s="226" t="s">
        <v>195</v>
      </c>
      <c r="AU131" s="226" t="s">
        <v>84</v>
      </c>
      <c r="AY131" s="20" t="s">
        <v>192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321</v>
      </c>
      <c r="BM131" s="226" t="s">
        <v>1146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8</v>
      </c>
      <c r="D134" s="266" t="s">
        <v>211</v>
      </c>
      <c r="E134" s="267" t="s">
        <v>1147</v>
      </c>
      <c r="F134" s="268" t="s">
        <v>1148</v>
      </c>
      <c r="G134" s="269" t="s">
        <v>566</v>
      </c>
      <c r="H134" s="270">
        <v>1</v>
      </c>
      <c r="I134" s="271"/>
      <c r="J134" s="272">
        <f>ROUND(I134*H134,2)</f>
        <v>0</v>
      </c>
      <c r="K134" s="268" t="s">
        <v>490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423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1149</v>
      </c>
    </row>
    <row r="135" s="14" customFormat="1">
      <c r="A135" s="14"/>
      <c r="B135" s="244"/>
      <c r="C135" s="245"/>
      <c r="D135" s="235" t="s">
        <v>204</v>
      </c>
      <c r="E135" s="246" t="s">
        <v>19</v>
      </c>
      <c r="F135" s="247" t="s">
        <v>78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204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192</v>
      </c>
    </row>
    <row r="136" s="15" customFormat="1">
      <c r="A136" s="15"/>
      <c r="B136" s="255"/>
      <c r="C136" s="256"/>
      <c r="D136" s="235" t="s">
        <v>204</v>
      </c>
      <c r="E136" s="257" t="s">
        <v>19</v>
      </c>
      <c r="F136" s="258" t="s">
        <v>210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204</v>
      </c>
      <c r="AU136" s="265" t="s">
        <v>84</v>
      </c>
      <c r="AV136" s="15" t="s">
        <v>200</v>
      </c>
      <c r="AW136" s="15" t="s">
        <v>33</v>
      </c>
      <c r="AX136" s="15" t="s">
        <v>78</v>
      </c>
      <c r="AY136" s="265" t="s">
        <v>192</v>
      </c>
    </row>
    <row r="137" s="2" customFormat="1" ht="24.15" customHeight="1">
      <c r="A137" s="41"/>
      <c r="B137" s="42"/>
      <c r="C137" s="215" t="s">
        <v>300</v>
      </c>
      <c r="D137" s="215" t="s">
        <v>195</v>
      </c>
      <c r="E137" s="216" t="s">
        <v>1150</v>
      </c>
      <c r="F137" s="217" t="s">
        <v>1151</v>
      </c>
      <c r="G137" s="218" t="s">
        <v>214</v>
      </c>
      <c r="H137" s="219">
        <v>1</v>
      </c>
      <c r="I137" s="220"/>
      <c r="J137" s="221">
        <f>ROUND(I137*H137,2)</f>
        <v>0</v>
      </c>
      <c r="K137" s="217" t="s">
        <v>199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321</v>
      </c>
      <c r="AT137" s="226" t="s">
        <v>195</v>
      </c>
      <c r="AU137" s="226" t="s">
        <v>84</v>
      </c>
      <c r="AY137" s="20" t="s">
        <v>192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321</v>
      </c>
      <c r="BM137" s="226" t="s">
        <v>1152</v>
      </c>
    </row>
    <row r="138" s="2" customFormat="1">
      <c r="A138" s="41"/>
      <c r="B138" s="42"/>
      <c r="C138" s="43"/>
      <c r="D138" s="228" t="s">
        <v>202</v>
      </c>
      <c r="E138" s="43"/>
      <c r="F138" s="229" t="s">
        <v>1153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84</v>
      </c>
    </row>
    <row r="139" s="14" customFormat="1">
      <c r="A139" s="14"/>
      <c r="B139" s="244"/>
      <c r="C139" s="245"/>
      <c r="D139" s="235" t="s">
        <v>204</v>
      </c>
      <c r="E139" s="246" t="s">
        <v>19</v>
      </c>
      <c r="F139" s="247" t="s">
        <v>78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204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192</v>
      </c>
    </row>
    <row r="140" s="15" customFormat="1">
      <c r="A140" s="15"/>
      <c r="B140" s="255"/>
      <c r="C140" s="256"/>
      <c r="D140" s="235" t="s">
        <v>204</v>
      </c>
      <c r="E140" s="257" t="s">
        <v>19</v>
      </c>
      <c r="F140" s="258" t="s">
        <v>210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204</v>
      </c>
      <c r="AU140" s="265" t="s">
        <v>84</v>
      </c>
      <c r="AV140" s="15" t="s">
        <v>200</v>
      </c>
      <c r="AW140" s="15" t="s">
        <v>33</v>
      </c>
      <c r="AX140" s="15" t="s">
        <v>78</v>
      </c>
      <c r="AY140" s="265" t="s">
        <v>192</v>
      </c>
    </row>
    <row r="141" s="2" customFormat="1" ht="16.5" customHeight="1">
      <c r="A141" s="41"/>
      <c r="B141" s="42"/>
      <c r="C141" s="266" t="s">
        <v>305</v>
      </c>
      <c r="D141" s="266" t="s">
        <v>211</v>
      </c>
      <c r="E141" s="267" t="s">
        <v>1154</v>
      </c>
      <c r="F141" s="268" t="s">
        <v>1155</v>
      </c>
      <c r="G141" s="269" t="s">
        <v>214</v>
      </c>
      <c r="H141" s="270">
        <v>1</v>
      </c>
      <c r="I141" s="271"/>
      <c r="J141" s="272">
        <f>ROUND(I141*H141,2)</f>
        <v>0</v>
      </c>
      <c r="K141" s="268" t="s">
        <v>199</v>
      </c>
      <c r="L141" s="273"/>
      <c r="M141" s="274" t="s">
        <v>19</v>
      </c>
      <c r="N141" s="275" t="s">
        <v>43</v>
      </c>
      <c r="O141" s="87"/>
      <c r="P141" s="224">
        <f>O141*H141</f>
        <v>0</v>
      </c>
      <c r="Q141" s="224">
        <v>6.9999999999999994E-05</v>
      </c>
      <c r="R141" s="224">
        <f>Q141*H141</f>
        <v>6.9999999999999994E-05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423</v>
      </c>
      <c r="AT141" s="226" t="s">
        <v>211</v>
      </c>
      <c r="AU141" s="226" t="s">
        <v>84</v>
      </c>
      <c r="AY141" s="20" t="s">
        <v>192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321</v>
      </c>
      <c r="BM141" s="226" t="s">
        <v>1156</v>
      </c>
    </row>
    <row r="142" s="14" customFormat="1">
      <c r="A142" s="14"/>
      <c r="B142" s="244"/>
      <c r="C142" s="245"/>
      <c r="D142" s="235" t="s">
        <v>204</v>
      </c>
      <c r="E142" s="246" t="s">
        <v>19</v>
      </c>
      <c r="F142" s="247" t="s">
        <v>78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204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192</v>
      </c>
    </row>
    <row r="143" s="15" customFormat="1">
      <c r="A143" s="15"/>
      <c r="B143" s="255"/>
      <c r="C143" s="256"/>
      <c r="D143" s="235" t="s">
        <v>204</v>
      </c>
      <c r="E143" s="257" t="s">
        <v>19</v>
      </c>
      <c r="F143" s="258" t="s">
        <v>210</v>
      </c>
      <c r="G143" s="256"/>
      <c r="H143" s="259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204</v>
      </c>
      <c r="AU143" s="265" t="s">
        <v>84</v>
      </c>
      <c r="AV143" s="15" t="s">
        <v>200</v>
      </c>
      <c r="AW143" s="15" t="s">
        <v>33</v>
      </c>
      <c r="AX143" s="15" t="s">
        <v>78</v>
      </c>
      <c r="AY143" s="265" t="s">
        <v>192</v>
      </c>
    </row>
    <row r="144" s="2" customFormat="1" ht="21.75" customHeight="1">
      <c r="A144" s="41"/>
      <c r="B144" s="42"/>
      <c r="C144" s="215" t="s">
        <v>310</v>
      </c>
      <c r="D144" s="215" t="s">
        <v>195</v>
      </c>
      <c r="E144" s="216" t="s">
        <v>1157</v>
      </c>
      <c r="F144" s="217" t="s">
        <v>1158</v>
      </c>
      <c r="G144" s="218" t="s">
        <v>198</v>
      </c>
      <c r="H144" s="219">
        <v>18</v>
      </c>
      <c r="I144" s="220"/>
      <c r="J144" s="221">
        <f>ROUND(I144*H144,2)</f>
        <v>0</v>
      </c>
      <c r="K144" s="217" t="s">
        <v>199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321</v>
      </c>
      <c r="AT144" s="226" t="s">
        <v>195</v>
      </c>
      <c r="AU144" s="226" t="s">
        <v>84</v>
      </c>
      <c r="AY144" s="20" t="s">
        <v>192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321</v>
      </c>
      <c r="BM144" s="226" t="s">
        <v>1159</v>
      </c>
    </row>
    <row r="145" s="2" customFormat="1">
      <c r="A145" s="41"/>
      <c r="B145" s="42"/>
      <c r="C145" s="43"/>
      <c r="D145" s="228" t="s">
        <v>202</v>
      </c>
      <c r="E145" s="43"/>
      <c r="F145" s="229" t="s">
        <v>1160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84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341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5" customFormat="1">
      <c r="A147" s="15"/>
      <c r="B147" s="255"/>
      <c r="C147" s="256"/>
      <c r="D147" s="235" t="s">
        <v>204</v>
      </c>
      <c r="E147" s="257" t="s">
        <v>19</v>
      </c>
      <c r="F147" s="258" t="s">
        <v>210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204</v>
      </c>
      <c r="AU147" s="265" t="s">
        <v>84</v>
      </c>
      <c r="AV147" s="15" t="s">
        <v>200</v>
      </c>
      <c r="AW147" s="15" t="s">
        <v>33</v>
      </c>
      <c r="AX147" s="15" t="s">
        <v>78</v>
      </c>
      <c r="AY147" s="265" t="s">
        <v>192</v>
      </c>
    </row>
    <row r="148" s="2" customFormat="1" ht="16.5" customHeight="1">
      <c r="A148" s="41"/>
      <c r="B148" s="42"/>
      <c r="C148" s="215" t="s">
        <v>321</v>
      </c>
      <c r="D148" s="215" t="s">
        <v>195</v>
      </c>
      <c r="E148" s="216" t="s">
        <v>1161</v>
      </c>
      <c r="F148" s="217" t="s">
        <v>1162</v>
      </c>
      <c r="G148" s="218" t="s">
        <v>566</v>
      </c>
      <c r="H148" s="219">
        <v>15</v>
      </c>
      <c r="I148" s="220"/>
      <c r="J148" s="221">
        <f>ROUND(I148*H148,2)</f>
        <v>0</v>
      </c>
      <c r="K148" s="217" t="s">
        <v>490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195</v>
      </c>
      <c r="AU148" s="226" t="s">
        <v>84</v>
      </c>
      <c r="AY148" s="20" t="s">
        <v>192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200</v>
      </c>
      <c r="BM148" s="226" t="s">
        <v>1163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310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5" customFormat="1">
      <c r="A150" s="15"/>
      <c r="B150" s="255"/>
      <c r="C150" s="256"/>
      <c r="D150" s="235" t="s">
        <v>204</v>
      </c>
      <c r="E150" s="257" t="s">
        <v>19</v>
      </c>
      <c r="F150" s="258" t="s">
        <v>210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204</v>
      </c>
      <c r="AU150" s="265" t="s">
        <v>84</v>
      </c>
      <c r="AV150" s="15" t="s">
        <v>200</v>
      </c>
      <c r="AW150" s="15" t="s">
        <v>33</v>
      </c>
      <c r="AX150" s="15" t="s">
        <v>78</v>
      </c>
      <c r="AY150" s="265" t="s">
        <v>192</v>
      </c>
    </row>
    <row r="151" s="12" customFormat="1" ht="22.8" customHeight="1">
      <c r="A151" s="12"/>
      <c r="B151" s="199"/>
      <c r="C151" s="200"/>
      <c r="D151" s="201" t="s">
        <v>70</v>
      </c>
      <c r="E151" s="213" t="s">
        <v>687</v>
      </c>
      <c r="F151" s="213" t="s">
        <v>1164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SUM(P152:P154)</f>
        <v>0</v>
      </c>
      <c r="Q151" s="207"/>
      <c r="R151" s="208">
        <f>SUM(R152:R154)</f>
        <v>0</v>
      </c>
      <c r="S151" s="207"/>
      <c r="T151" s="20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78</v>
      </c>
      <c r="AT151" s="211" t="s">
        <v>70</v>
      </c>
      <c r="AU151" s="211" t="s">
        <v>78</v>
      </c>
      <c r="AY151" s="210" t="s">
        <v>192</v>
      </c>
      <c r="BK151" s="212">
        <f>SUM(BK152:BK154)</f>
        <v>0</v>
      </c>
    </row>
    <row r="152" s="2" customFormat="1" ht="16.5" customHeight="1">
      <c r="A152" s="41"/>
      <c r="B152" s="42"/>
      <c r="C152" s="215" t="s">
        <v>333</v>
      </c>
      <c r="D152" s="215" t="s">
        <v>195</v>
      </c>
      <c r="E152" s="216" t="s">
        <v>1165</v>
      </c>
      <c r="F152" s="217" t="s">
        <v>1166</v>
      </c>
      <c r="G152" s="218" t="s">
        <v>1167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200</v>
      </c>
      <c r="AT152" s="226" t="s">
        <v>195</v>
      </c>
      <c r="AU152" s="226" t="s">
        <v>84</v>
      </c>
      <c r="AY152" s="20" t="s">
        <v>192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200</v>
      </c>
      <c r="BM152" s="226" t="s">
        <v>1168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12" customFormat="1" ht="22.8" customHeight="1">
      <c r="A155" s="12"/>
      <c r="B155" s="199"/>
      <c r="C155" s="200"/>
      <c r="D155" s="201" t="s">
        <v>70</v>
      </c>
      <c r="E155" s="213" t="s">
        <v>692</v>
      </c>
      <c r="F155" s="213" t="s">
        <v>1169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78</v>
      </c>
      <c r="AT155" s="211" t="s">
        <v>70</v>
      </c>
      <c r="AU155" s="211" t="s">
        <v>78</v>
      </c>
      <c r="AY155" s="210" t="s">
        <v>192</v>
      </c>
      <c r="BK155" s="212">
        <f>SUM(BK156:BK158)</f>
        <v>0</v>
      </c>
    </row>
    <row r="156" s="2" customFormat="1" ht="16.5" customHeight="1">
      <c r="A156" s="41"/>
      <c r="B156" s="42"/>
      <c r="C156" s="215" t="s">
        <v>341</v>
      </c>
      <c r="D156" s="215" t="s">
        <v>195</v>
      </c>
      <c r="E156" s="216" t="s">
        <v>1170</v>
      </c>
      <c r="F156" s="217" t="s">
        <v>1171</v>
      </c>
      <c r="G156" s="218" t="s">
        <v>1167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200</v>
      </c>
      <c r="AT156" s="226" t="s">
        <v>195</v>
      </c>
      <c r="AU156" s="226" t="s">
        <v>84</v>
      </c>
      <c r="AY156" s="20" t="s">
        <v>192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200</v>
      </c>
      <c r="BM156" s="226" t="s">
        <v>1172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12" customFormat="1" ht="22.8" customHeight="1">
      <c r="A159" s="12"/>
      <c r="B159" s="199"/>
      <c r="C159" s="200"/>
      <c r="D159" s="201" t="s">
        <v>70</v>
      </c>
      <c r="E159" s="213" t="s">
        <v>1173</v>
      </c>
      <c r="F159" s="213" t="s">
        <v>1174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SUM(P160:P328)</f>
        <v>0</v>
      </c>
      <c r="Q159" s="207"/>
      <c r="R159" s="208">
        <f>SUM(R160:R328)</f>
        <v>0.055704999999999998</v>
      </c>
      <c r="S159" s="207"/>
      <c r="T159" s="209">
        <f>SUM(T160:T328)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70</v>
      </c>
      <c r="AU159" s="211" t="s">
        <v>78</v>
      </c>
      <c r="AY159" s="210" t="s">
        <v>192</v>
      </c>
      <c r="BK159" s="212">
        <f>SUM(BK160:BK328)</f>
        <v>0</v>
      </c>
    </row>
    <row r="160" s="2" customFormat="1" ht="24.15" customHeight="1">
      <c r="A160" s="41"/>
      <c r="B160" s="42"/>
      <c r="C160" s="215" t="s">
        <v>346</v>
      </c>
      <c r="D160" s="215" t="s">
        <v>195</v>
      </c>
      <c r="E160" s="216" t="s">
        <v>1175</v>
      </c>
      <c r="F160" s="217" t="s">
        <v>1176</v>
      </c>
      <c r="G160" s="218" t="s">
        <v>198</v>
      </c>
      <c r="H160" s="219">
        <v>3</v>
      </c>
      <c r="I160" s="220"/>
      <c r="J160" s="221">
        <f>ROUND(I160*H160,2)</f>
        <v>0</v>
      </c>
      <c r="K160" s="217" t="s">
        <v>199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321</v>
      </c>
      <c r="AT160" s="226" t="s">
        <v>195</v>
      </c>
      <c r="AU160" s="226" t="s">
        <v>84</v>
      </c>
      <c r="AY160" s="20" t="s">
        <v>192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321</v>
      </c>
      <c r="BM160" s="226" t="s">
        <v>1177</v>
      </c>
    </row>
    <row r="161" s="2" customFormat="1">
      <c r="A161" s="41"/>
      <c r="B161" s="42"/>
      <c r="C161" s="43"/>
      <c r="D161" s="228" t="s">
        <v>202</v>
      </c>
      <c r="E161" s="43"/>
      <c r="F161" s="229" t="s">
        <v>1178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84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193</v>
      </c>
      <c r="G162" s="245"/>
      <c r="H162" s="248">
        <v>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2" customFormat="1" ht="16.5" customHeight="1">
      <c r="A164" s="41"/>
      <c r="B164" s="42"/>
      <c r="C164" s="266" t="s">
        <v>350</v>
      </c>
      <c r="D164" s="266" t="s">
        <v>211</v>
      </c>
      <c r="E164" s="267" t="s">
        <v>1179</v>
      </c>
      <c r="F164" s="268" t="s">
        <v>1180</v>
      </c>
      <c r="G164" s="269" t="s">
        <v>198</v>
      </c>
      <c r="H164" s="270">
        <v>3</v>
      </c>
      <c r="I164" s="271"/>
      <c r="J164" s="272">
        <f>ROUND(I164*H164,2)</f>
        <v>0</v>
      </c>
      <c r="K164" s="268" t="s">
        <v>199</v>
      </c>
      <c r="L164" s="273"/>
      <c r="M164" s="274" t="s">
        <v>19</v>
      </c>
      <c r="N164" s="275" t="s">
        <v>43</v>
      </c>
      <c r="O164" s="87"/>
      <c r="P164" s="224">
        <f>O164*H164</f>
        <v>0</v>
      </c>
      <c r="Q164" s="224">
        <v>9.0000000000000006E-05</v>
      </c>
      <c r="R164" s="224">
        <f>Q164*H164</f>
        <v>0.00027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423</v>
      </c>
      <c r="AT164" s="226" t="s">
        <v>211</v>
      </c>
      <c r="AU164" s="226" t="s">
        <v>84</v>
      </c>
      <c r="AY164" s="20" t="s">
        <v>192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321</v>
      </c>
      <c r="BM164" s="226" t="s">
        <v>1181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193</v>
      </c>
      <c r="G165" s="245"/>
      <c r="H165" s="248">
        <v>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24.15" customHeight="1">
      <c r="A167" s="41"/>
      <c r="B167" s="42"/>
      <c r="C167" s="215" t="s">
        <v>7</v>
      </c>
      <c r="D167" s="215" t="s">
        <v>195</v>
      </c>
      <c r="E167" s="216" t="s">
        <v>1182</v>
      </c>
      <c r="F167" s="217" t="s">
        <v>1183</v>
      </c>
      <c r="G167" s="218" t="s">
        <v>198</v>
      </c>
      <c r="H167" s="219">
        <v>2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1184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1185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84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66" t="s">
        <v>360</v>
      </c>
      <c r="D171" s="266" t="s">
        <v>211</v>
      </c>
      <c r="E171" s="267" t="s">
        <v>1186</v>
      </c>
      <c r="F171" s="268" t="s">
        <v>1187</v>
      </c>
      <c r="G171" s="269" t="s">
        <v>198</v>
      </c>
      <c r="H171" s="270">
        <v>2</v>
      </c>
      <c r="I171" s="271"/>
      <c r="J171" s="272">
        <f>ROUND(I171*H171,2)</f>
        <v>0</v>
      </c>
      <c r="K171" s="268" t="s">
        <v>199</v>
      </c>
      <c r="L171" s="273"/>
      <c r="M171" s="274" t="s">
        <v>19</v>
      </c>
      <c r="N171" s="275" t="s">
        <v>43</v>
      </c>
      <c r="O171" s="87"/>
      <c r="P171" s="224">
        <f>O171*H171</f>
        <v>0</v>
      </c>
      <c r="Q171" s="224">
        <v>0.00010000000000000001</v>
      </c>
      <c r="R171" s="224">
        <f>Q171*H171</f>
        <v>0.00020000000000000001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423</v>
      </c>
      <c r="AT171" s="226" t="s">
        <v>211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1188</v>
      </c>
    </row>
    <row r="172" s="14" customFormat="1">
      <c r="A172" s="14"/>
      <c r="B172" s="244"/>
      <c r="C172" s="245"/>
      <c r="D172" s="235" t="s">
        <v>204</v>
      </c>
      <c r="E172" s="246" t="s">
        <v>19</v>
      </c>
      <c r="F172" s="247" t="s">
        <v>84</v>
      </c>
      <c r="G172" s="245"/>
      <c r="H172" s="248">
        <v>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204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192</v>
      </c>
    </row>
    <row r="173" s="15" customFormat="1">
      <c r="A173" s="15"/>
      <c r="B173" s="255"/>
      <c r="C173" s="256"/>
      <c r="D173" s="235" t="s">
        <v>204</v>
      </c>
      <c r="E173" s="257" t="s">
        <v>19</v>
      </c>
      <c r="F173" s="258" t="s">
        <v>210</v>
      </c>
      <c r="G173" s="256"/>
      <c r="H173" s="259">
        <v>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204</v>
      </c>
      <c r="AU173" s="265" t="s">
        <v>84</v>
      </c>
      <c r="AV173" s="15" t="s">
        <v>200</v>
      </c>
      <c r="AW173" s="15" t="s">
        <v>33</v>
      </c>
      <c r="AX173" s="15" t="s">
        <v>78</v>
      </c>
      <c r="AY173" s="265" t="s">
        <v>192</v>
      </c>
    </row>
    <row r="174" s="2" customFormat="1" ht="24.15" customHeight="1">
      <c r="A174" s="41"/>
      <c r="B174" s="42"/>
      <c r="C174" s="215" t="s">
        <v>366</v>
      </c>
      <c r="D174" s="215" t="s">
        <v>195</v>
      </c>
      <c r="E174" s="216" t="s">
        <v>1189</v>
      </c>
      <c r="F174" s="217" t="s">
        <v>1190</v>
      </c>
      <c r="G174" s="218" t="s">
        <v>198</v>
      </c>
      <c r="H174" s="219">
        <v>4</v>
      </c>
      <c r="I174" s="220"/>
      <c r="J174" s="221">
        <f>ROUND(I174*H174,2)</f>
        <v>0</v>
      </c>
      <c r="K174" s="217" t="s">
        <v>199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321</v>
      </c>
      <c r="AT174" s="226" t="s">
        <v>195</v>
      </c>
      <c r="AU174" s="226" t="s">
        <v>84</v>
      </c>
      <c r="AY174" s="20" t="s">
        <v>192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321</v>
      </c>
      <c r="BM174" s="226" t="s">
        <v>1191</v>
      </c>
    </row>
    <row r="175" s="2" customFormat="1">
      <c r="A175" s="41"/>
      <c r="B175" s="42"/>
      <c r="C175" s="43"/>
      <c r="D175" s="228" t="s">
        <v>202</v>
      </c>
      <c r="E175" s="43"/>
      <c r="F175" s="229" t="s">
        <v>1192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202</v>
      </c>
      <c r="AU175" s="20" t="s">
        <v>84</v>
      </c>
    </row>
    <row r="176" s="14" customFormat="1">
      <c r="A176" s="14"/>
      <c r="B176" s="244"/>
      <c r="C176" s="245"/>
      <c r="D176" s="235" t="s">
        <v>204</v>
      </c>
      <c r="E176" s="246" t="s">
        <v>19</v>
      </c>
      <c r="F176" s="247" t="s">
        <v>200</v>
      </c>
      <c r="G176" s="245"/>
      <c r="H176" s="248">
        <v>4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204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192</v>
      </c>
    </row>
    <row r="177" s="15" customFormat="1">
      <c r="A177" s="15"/>
      <c r="B177" s="255"/>
      <c r="C177" s="256"/>
      <c r="D177" s="235" t="s">
        <v>204</v>
      </c>
      <c r="E177" s="257" t="s">
        <v>19</v>
      </c>
      <c r="F177" s="258" t="s">
        <v>210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204</v>
      </c>
      <c r="AU177" s="265" t="s">
        <v>84</v>
      </c>
      <c r="AV177" s="15" t="s">
        <v>200</v>
      </c>
      <c r="AW177" s="15" t="s">
        <v>33</v>
      </c>
      <c r="AX177" s="15" t="s">
        <v>78</v>
      </c>
      <c r="AY177" s="265" t="s">
        <v>192</v>
      </c>
    </row>
    <row r="178" s="2" customFormat="1" ht="16.5" customHeight="1">
      <c r="A178" s="41"/>
      <c r="B178" s="42"/>
      <c r="C178" s="266" t="s">
        <v>371</v>
      </c>
      <c r="D178" s="266" t="s">
        <v>211</v>
      </c>
      <c r="E178" s="267" t="s">
        <v>1193</v>
      </c>
      <c r="F178" s="268" t="s">
        <v>1194</v>
      </c>
      <c r="G178" s="269" t="s">
        <v>198</v>
      </c>
      <c r="H178" s="270">
        <v>4</v>
      </c>
      <c r="I178" s="271"/>
      <c r="J178" s="272">
        <f>ROUND(I178*H178,2)</f>
        <v>0</v>
      </c>
      <c r="K178" s="268" t="s">
        <v>199</v>
      </c>
      <c r="L178" s="273"/>
      <c r="M178" s="274" t="s">
        <v>19</v>
      </c>
      <c r="N178" s="275" t="s">
        <v>43</v>
      </c>
      <c r="O178" s="87"/>
      <c r="P178" s="224">
        <f>O178*H178</f>
        <v>0</v>
      </c>
      <c r="Q178" s="224">
        <v>9.0000000000000006E-05</v>
      </c>
      <c r="R178" s="224">
        <f>Q178*H178</f>
        <v>0.00036000000000000002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423</v>
      </c>
      <c r="AT178" s="226" t="s">
        <v>211</v>
      </c>
      <c r="AU178" s="226" t="s">
        <v>84</v>
      </c>
      <c r="AY178" s="20" t="s">
        <v>192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321</v>
      </c>
      <c r="BM178" s="226" t="s">
        <v>1195</v>
      </c>
    </row>
    <row r="179" s="14" customFormat="1">
      <c r="A179" s="14"/>
      <c r="B179" s="244"/>
      <c r="C179" s="245"/>
      <c r="D179" s="235" t="s">
        <v>204</v>
      </c>
      <c r="E179" s="246" t="s">
        <v>19</v>
      </c>
      <c r="F179" s="247" t="s">
        <v>200</v>
      </c>
      <c r="G179" s="245"/>
      <c r="H179" s="248">
        <v>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204</v>
      </c>
      <c r="AU179" s="254" t="s">
        <v>84</v>
      </c>
      <c r="AV179" s="14" t="s">
        <v>84</v>
      </c>
      <c r="AW179" s="14" t="s">
        <v>33</v>
      </c>
      <c r="AX179" s="14" t="s">
        <v>71</v>
      </c>
      <c r="AY179" s="254" t="s">
        <v>192</v>
      </c>
    </row>
    <row r="180" s="15" customFormat="1">
      <c r="A180" s="15"/>
      <c r="B180" s="255"/>
      <c r="C180" s="256"/>
      <c r="D180" s="235" t="s">
        <v>204</v>
      </c>
      <c r="E180" s="257" t="s">
        <v>19</v>
      </c>
      <c r="F180" s="258" t="s">
        <v>210</v>
      </c>
      <c r="G180" s="256"/>
      <c r="H180" s="259">
        <v>4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204</v>
      </c>
      <c r="AU180" s="265" t="s">
        <v>84</v>
      </c>
      <c r="AV180" s="15" t="s">
        <v>200</v>
      </c>
      <c r="AW180" s="15" t="s">
        <v>33</v>
      </c>
      <c r="AX180" s="15" t="s">
        <v>78</v>
      </c>
      <c r="AY180" s="265" t="s">
        <v>192</v>
      </c>
    </row>
    <row r="181" s="2" customFormat="1" ht="21.75" customHeight="1">
      <c r="A181" s="41"/>
      <c r="B181" s="42"/>
      <c r="C181" s="215" t="s">
        <v>379</v>
      </c>
      <c r="D181" s="215" t="s">
        <v>195</v>
      </c>
      <c r="E181" s="216" t="s">
        <v>1196</v>
      </c>
      <c r="F181" s="217" t="s">
        <v>1197</v>
      </c>
      <c r="G181" s="218" t="s">
        <v>198</v>
      </c>
      <c r="H181" s="219">
        <v>1</v>
      </c>
      <c r="I181" s="220"/>
      <c r="J181" s="221">
        <f>ROUND(I181*H181,2)</f>
        <v>0</v>
      </c>
      <c r="K181" s="217" t="s">
        <v>199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321</v>
      </c>
      <c r="AT181" s="226" t="s">
        <v>195</v>
      </c>
      <c r="AU181" s="226" t="s">
        <v>84</v>
      </c>
      <c r="AY181" s="20" t="s">
        <v>192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321</v>
      </c>
      <c r="BM181" s="226" t="s">
        <v>1198</v>
      </c>
    </row>
    <row r="182" s="2" customFormat="1">
      <c r="A182" s="41"/>
      <c r="B182" s="42"/>
      <c r="C182" s="43"/>
      <c r="D182" s="228" t="s">
        <v>202</v>
      </c>
      <c r="E182" s="43"/>
      <c r="F182" s="229" t="s">
        <v>1199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84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78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5" customFormat="1">
      <c r="A184" s="15"/>
      <c r="B184" s="255"/>
      <c r="C184" s="256"/>
      <c r="D184" s="235" t="s">
        <v>204</v>
      </c>
      <c r="E184" s="257" t="s">
        <v>19</v>
      </c>
      <c r="F184" s="258" t="s">
        <v>210</v>
      </c>
      <c r="G184" s="256"/>
      <c r="H184" s="259">
        <v>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204</v>
      </c>
      <c r="AU184" s="265" t="s">
        <v>84</v>
      </c>
      <c r="AV184" s="15" t="s">
        <v>200</v>
      </c>
      <c r="AW184" s="15" t="s">
        <v>33</v>
      </c>
      <c r="AX184" s="15" t="s">
        <v>78</v>
      </c>
      <c r="AY184" s="265" t="s">
        <v>192</v>
      </c>
    </row>
    <row r="185" s="2" customFormat="1" ht="16.5" customHeight="1">
      <c r="A185" s="41"/>
      <c r="B185" s="42"/>
      <c r="C185" s="266" t="s">
        <v>384</v>
      </c>
      <c r="D185" s="266" t="s">
        <v>211</v>
      </c>
      <c r="E185" s="267" t="s">
        <v>1200</v>
      </c>
      <c r="F185" s="268" t="s">
        <v>1201</v>
      </c>
      <c r="G185" s="269" t="s">
        <v>566</v>
      </c>
      <c r="H185" s="270">
        <v>1</v>
      </c>
      <c r="I185" s="271"/>
      <c r="J185" s="272">
        <f>ROUND(I185*H185,2)</f>
        <v>0</v>
      </c>
      <c r="K185" s="268" t="s">
        <v>490</v>
      </c>
      <c r="L185" s="273"/>
      <c r="M185" s="274" t="s">
        <v>19</v>
      </c>
      <c r="N185" s="275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423</v>
      </c>
      <c r="AT185" s="226" t="s">
        <v>211</v>
      </c>
      <c r="AU185" s="226" t="s">
        <v>84</v>
      </c>
      <c r="AY185" s="20" t="s">
        <v>192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321</v>
      </c>
      <c r="BM185" s="226" t="s">
        <v>1202</v>
      </c>
    </row>
    <row r="186" s="14" customFormat="1">
      <c r="A186" s="14"/>
      <c r="B186" s="244"/>
      <c r="C186" s="245"/>
      <c r="D186" s="235" t="s">
        <v>204</v>
      </c>
      <c r="E186" s="246" t="s">
        <v>19</v>
      </c>
      <c r="F186" s="247" t="s">
        <v>78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204</v>
      </c>
      <c r="AU186" s="254" t="s">
        <v>84</v>
      </c>
      <c r="AV186" s="14" t="s">
        <v>84</v>
      </c>
      <c r="AW186" s="14" t="s">
        <v>33</v>
      </c>
      <c r="AX186" s="14" t="s">
        <v>71</v>
      </c>
      <c r="AY186" s="254" t="s">
        <v>192</v>
      </c>
    </row>
    <row r="187" s="15" customFormat="1">
      <c r="A187" s="15"/>
      <c r="B187" s="255"/>
      <c r="C187" s="256"/>
      <c r="D187" s="235" t="s">
        <v>204</v>
      </c>
      <c r="E187" s="257" t="s">
        <v>19</v>
      </c>
      <c r="F187" s="258" t="s">
        <v>210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204</v>
      </c>
      <c r="AU187" s="265" t="s">
        <v>84</v>
      </c>
      <c r="AV187" s="15" t="s">
        <v>200</v>
      </c>
      <c r="AW187" s="15" t="s">
        <v>33</v>
      </c>
      <c r="AX187" s="15" t="s">
        <v>78</v>
      </c>
      <c r="AY187" s="265" t="s">
        <v>192</v>
      </c>
    </row>
    <row r="188" s="2" customFormat="1" ht="21.75" customHeight="1">
      <c r="A188" s="41"/>
      <c r="B188" s="42"/>
      <c r="C188" s="215" t="s">
        <v>391</v>
      </c>
      <c r="D188" s="215" t="s">
        <v>195</v>
      </c>
      <c r="E188" s="216" t="s">
        <v>1203</v>
      </c>
      <c r="F188" s="217" t="s">
        <v>1204</v>
      </c>
      <c r="G188" s="218" t="s">
        <v>198</v>
      </c>
      <c r="H188" s="219">
        <v>17</v>
      </c>
      <c r="I188" s="220"/>
      <c r="J188" s="221">
        <f>ROUND(I188*H188,2)</f>
        <v>0</v>
      </c>
      <c r="K188" s="217" t="s">
        <v>199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321</v>
      </c>
      <c r="AT188" s="226" t="s">
        <v>195</v>
      </c>
      <c r="AU188" s="226" t="s">
        <v>84</v>
      </c>
      <c r="AY188" s="20" t="s">
        <v>192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321</v>
      </c>
      <c r="BM188" s="226" t="s">
        <v>1205</v>
      </c>
    </row>
    <row r="189" s="2" customFormat="1">
      <c r="A189" s="41"/>
      <c r="B189" s="42"/>
      <c r="C189" s="43"/>
      <c r="D189" s="228" t="s">
        <v>202</v>
      </c>
      <c r="E189" s="43"/>
      <c r="F189" s="229" t="s">
        <v>1206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84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310</v>
      </c>
      <c r="G190" s="245"/>
      <c r="H190" s="248">
        <v>15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5" customFormat="1">
      <c r="A192" s="15"/>
      <c r="B192" s="255"/>
      <c r="C192" s="256"/>
      <c r="D192" s="235" t="s">
        <v>204</v>
      </c>
      <c r="E192" s="257" t="s">
        <v>19</v>
      </c>
      <c r="F192" s="258" t="s">
        <v>210</v>
      </c>
      <c r="G192" s="256"/>
      <c r="H192" s="259">
        <v>17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204</v>
      </c>
      <c r="AU192" s="265" t="s">
        <v>84</v>
      </c>
      <c r="AV192" s="15" t="s">
        <v>200</v>
      </c>
      <c r="AW192" s="15" t="s">
        <v>33</v>
      </c>
      <c r="AX192" s="15" t="s">
        <v>78</v>
      </c>
      <c r="AY192" s="265" t="s">
        <v>192</v>
      </c>
    </row>
    <row r="193" s="2" customFormat="1" ht="16.5" customHeight="1">
      <c r="A193" s="41"/>
      <c r="B193" s="42"/>
      <c r="C193" s="266" t="s">
        <v>396</v>
      </c>
      <c r="D193" s="266" t="s">
        <v>211</v>
      </c>
      <c r="E193" s="267" t="s">
        <v>1207</v>
      </c>
      <c r="F193" s="268" t="s">
        <v>1208</v>
      </c>
      <c r="G193" s="269" t="s">
        <v>198</v>
      </c>
      <c r="H193" s="270">
        <v>15</v>
      </c>
      <c r="I193" s="271"/>
      <c r="J193" s="272">
        <f>ROUND(I193*H193,2)</f>
        <v>0</v>
      </c>
      <c r="K193" s="268" t="s">
        <v>490</v>
      </c>
      <c r="L193" s="273"/>
      <c r="M193" s="274" t="s">
        <v>19</v>
      </c>
      <c r="N193" s="275" t="s">
        <v>43</v>
      </c>
      <c r="O193" s="87"/>
      <c r="P193" s="224">
        <f>O193*H193</f>
        <v>0</v>
      </c>
      <c r="Q193" s="224">
        <v>0.00012</v>
      </c>
      <c r="R193" s="224">
        <f>Q193*H193</f>
        <v>0.0018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423</v>
      </c>
      <c r="AT193" s="226" t="s">
        <v>211</v>
      </c>
      <c r="AU193" s="226" t="s">
        <v>84</v>
      </c>
      <c r="AY193" s="20" t="s">
        <v>192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321</v>
      </c>
      <c r="BM193" s="226" t="s">
        <v>1209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310</v>
      </c>
      <c r="G194" s="245"/>
      <c r="H194" s="248">
        <v>15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5" customFormat="1">
      <c r="A195" s="15"/>
      <c r="B195" s="255"/>
      <c r="C195" s="256"/>
      <c r="D195" s="235" t="s">
        <v>204</v>
      </c>
      <c r="E195" s="257" t="s">
        <v>19</v>
      </c>
      <c r="F195" s="258" t="s">
        <v>210</v>
      </c>
      <c r="G195" s="256"/>
      <c r="H195" s="259">
        <v>15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204</v>
      </c>
      <c r="AU195" s="265" t="s">
        <v>84</v>
      </c>
      <c r="AV195" s="15" t="s">
        <v>200</v>
      </c>
      <c r="AW195" s="15" t="s">
        <v>33</v>
      </c>
      <c r="AX195" s="15" t="s">
        <v>78</v>
      </c>
      <c r="AY195" s="265" t="s">
        <v>192</v>
      </c>
    </row>
    <row r="196" s="2" customFormat="1" ht="16.5" customHeight="1">
      <c r="A196" s="41"/>
      <c r="B196" s="42"/>
      <c r="C196" s="266" t="s">
        <v>401</v>
      </c>
      <c r="D196" s="266" t="s">
        <v>211</v>
      </c>
      <c r="E196" s="267" t="s">
        <v>1210</v>
      </c>
      <c r="F196" s="268" t="s">
        <v>1211</v>
      </c>
      <c r="G196" s="269" t="s">
        <v>198</v>
      </c>
      <c r="H196" s="270">
        <v>2</v>
      </c>
      <c r="I196" s="271"/>
      <c r="J196" s="272">
        <f>ROUND(I196*H196,2)</f>
        <v>0</v>
      </c>
      <c r="K196" s="268" t="s">
        <v>490</v>
      </c>
      <c r="L196" s="273"/>
      <c r="M196" s="274" t="s">
        <v>19</v>
      </c>
      <c r="N196" s="275" t="s">
        <v>43</v>
      </c>
      <c r="O196" s="87"/>
      <c r="P196" s="224">
        <f>O196*H196</f>
        <v>0</v>
      </c>
      <c r="Q196" s="224">
        <v>0.00012</v>
      </c>
      <c r="R196" s="224">
        <f>Q196*H196</f>
        <v>0.00024000000000000001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423</v>
      </c>
      <c r="AT196" s="226" t="s">
        <v>211</v>
      </c>
      <c r="AU196" s="226" t="s">
        <v>84</v>
      </c>
      <c r="AY196" s="20" t="s">
        <v>192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321</v>
      </c>
      <c r="BM196" s="226" t="s">
        <v>1212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84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5" customFormat="1">
      <c r="A198" s="15"/>
      <c r="B198" s="255"/>
      <c r="C198" s="256"/>
      <c r="D198" s="235" t="s">
        <v>204</v>
      </c>
      <c r="E198" s="257" t="s">
        <v>19</v>
      </c>
      <c r="F198" s="258" t="s">
        <v>210</v>
      </c>
      <c r="G198" s="256"/>
      <c r="H198" s="259">
        <v>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204</v>
      </c>
      <c r="AU198" s="265" t="s">
        <v>84</v>
      </c>
      <c r="AV198" s="15" t="s">
        <v>200</v>
      </c>
      <c r="AW198" s="15" t="s">
        <v>33</v>
      </c>
      <c r="AX198" s="15" t="s">
        <v>78</v>
      </c>
      <c r="AY198" s="265" t="s">
        <v>192</v>
      </c>
    </row>
    <row r="199" s="2" customFormat="1" ht="16.5" customHeight="1">
      <c r="A199" s="41"/>
      <c r="B199" s="42"/>
      <c r="C199" s="266" t="s">
        <v>407</v>
      </c>
      <c r="D199" s="266" t="s">
        <v>211</v>
      </c>
      <c r="E199" s="267" t="s">
        <v>1213</v>
      </c>
      <c r="F199" s="268" t="s">
        <v>1214</v>
      </c>
      <c r="G199" s="269" t="s">
        <v>198</v>
      </c>
      <c r="H199" s="270">
        <v>2</v>
      </c>
      <c r="I199" s="271"/>
      <c r="J199" s="272">
        <f>ROUND(I199*H199,2)</f>
        <v>0</v>
      </c>
      <c r="K199" s="268" t="s">
        <v>199</v>
      </c>
      <c r="L199" s="273"/>
      <c r="M199" s="274" t="s">
        <v>19</v>
      </c>
      <c r="N199" s="275" t="s">
        <v>43</v>
      </c>
      <c r="O199" s="87"/>
      <c r="P199" s="224">
        <f>O199*H199</f>
        <v>0</v>
      </c>
      <c r="Q199" s="224">
        <v>1.0000000000000001E-05</v>
      </c>
      <c r="R199" s="224">
        <f>Q199*H199</f>
        <v>2.0000000000000002E-05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423</v>
      </c>
      <c r="AT199" s="226" t="s">
        <v>211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1215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5" customFormat="1">
      <c r="A201" s="15"/>
      <c r="B201" s="255"/>
      <c r="C201" s="256"/>
      <c r="D201" s="235" t="s">
        <v>204</v>
      </c>
      <c r="E201" s="257" t="s">
        <v>19</v>
      </c>
      <c r="F201" s="258" t="s">
        <v>210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204</v>
      </c>
      <c r="AU201" s="265" t="s">
        <v>84</v>
      </c>
      <c r="AV201" s="15" t="s">
        <v>200</v>
      </c>
      <c r="AW201" s="15" t="s">
        <v>33</v>
      </c>
      <c r="AX201" s="15" t="s">
        <v>78</v>
      </c>
      <c r="AY201" s="265" t="s">
        <v>192</v>
      </c>
    </row>
    <row r="202" s="2" customFormat="1" ht="24.15" customHeight="1">
      <c r="A202" s="41"/>
      <c r="B202" s="42"/>
      <c r="C202" s="215" t="s">
        <v>414</v>
      </c>
      <c r="D202" s="215" t="s">
        <v>195</v>
      </c>
      <c r="E202" s="216" t="s">
        <v>1216</v>
      </c>
      <c r="F202" s="217" t="s">
        <v>1217</v>
      </c>
      <c r="G202" s="218" t="s">
        <v>198</v>
      </c>
      <c r="H202" s="219">
        <v>21</v>
      </c>
      <c r="I202" s="220"/>
      <c r="J202" s="221">
        <f>ROUND(I202*H202,2)</f>
        <v>0</v>
      </c>
      <c r="K202" s="217" t="s">
        <v>199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321</v>
      </c>
      <c r="AT202" s="226" t="s">
        <v>195</v>
      </c>
      <c r="AU202" s="226" t="s">
        <v>84</v>
      </c>
      <c r="AY202" s="20" t="s">
        <v>192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321</v>
      </c>
      <c r="BM202" s="226" t="s">
        <v>1218</v>
      </c>
    </row>
    <row r="203" s="2" customFormat="1">
      <c r="A203" s="41"/>
      <c r="B203" s="42"/>
      <c r="C203" s="43"/>
      <c r="D203" s="228" t="s">
        <v>202</v>
      </c>
      <c r="E203" s="43"/>
      <c r="F203" s="229" t="s">
        <v>1219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202</v>
      </c>
      <c r="AU203" s="20" t="s">
        <v>84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78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200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270</v>
      </c>
      <c r="G206" s="245"/>
      <c r="H206" s="248">
        <v>10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236</v>
      </c>
      <c r="G207" s="245"/>
      <c r="H207" s="248">
        <v>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5" customFormat="1">
      <c r="A208" s="15"/>
      <c r="B208" s="255"/>
      <c r="C208" s="256"/>
      <c r="D208" s="235" t="s">
        <v>204</v>
      </c>
      <c r="E208" s="257" t="s">
        <v>19</v>
      </c>
      <c r="F208" s="258" t="s">
        <v>210</v>
      </c>
      <c r="G208" s="256"/>
      <c r="H208" s="259">
        <v>21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204</v>
      </c>
      <c r="AU208" s="265" t="s">
        <v>84</v>
      </c>
      <c r="AV208" s="15" t="s">
        <v>200</v>
      </c>
      <c r="AW208" s="15" t="s">
        <v>33</v>
      </c>
      <c r="AX208" s="15" t="s">
        <v>78</v>
      </c>
      <c r="AY208" s="265" t="s">
        <v>192</v>
      </c>
    </row>
    <row r="209" s="2" customFormat="1" ht="16.5" customHeight="1">
      <c r="A209" s="41"/>
      <c r="B209" s="42"/>
      <c r="C209" s="266" t="s">
        <v>423</v>
      </c>
      <c r="D209" s="266" t="s">
        <v>211</v>
      </c>
      <c r="E209" s="267" t="s">
        <v>1220</v>
      </c>
      <c r="F209" s="268" t="s">
        <v>1221</v>
      </c>
      <c r="G209" s="269" t="s">
        <v>198</v>
      </c>
      <c r="H209" s="270">
        <v>1</v>
      </c>
      <c r="I209" s="271"/>
      <c r="J209" s="272">
        <f>ROUND(I209*H209,2)</f>
        <v>0</v>
      </c>
      <c r="K209" s="268" t="s">
        <v>199</v>
      </c>
      <c r="L209" s="273"/>
      <c r="M209" s="274" t="s">
        <v>19</v>
      </c>
      <c r="N209" s="275" t="s">
        <v>43</v>
      </c>
      <c r="O209" s="87"/>
      <c r="P209" s="224">
        <f>O209*H209</f>
        <v>0</v>
      </c>
      <c r="Q209" s="224">
        <v>4.0000000000000003E-05</v>
      </c>
      <c r="R209" s="224">
        <f>Q209*H209</f>
        <v>4.0000000000000003E-05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423</v>
      </c>
      <c r="AT209" s="226" t="s">
        <v>211</v>
      </c>
      <c r="AU209" s="226" t="s">
        <v>84</v>
      </c>
      <c r="AY209" s="20" t="s">
        <v>192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321</v>
      </c>
      <c r="BM209" s="226" t="s">
        <v>1222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78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5" customFormat="1">
      <c r="A211" s="15"/>
      <c r="B211" s="255"/>
      <c r="C211" s="256"/>
      <c r="D211" s="235" t="s">
        <v>204</v>
      </c>
      <c r="E211" s="257" t="s">
        <v>19</v>
      </c>
      <c r="F211" s="258" t="s">
        <v>210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204</v>
      </c>
      <c r="AU211" s="265" t="s">
        <v>84</v>
      </c>
      <c r="AV211" s="15" t="s">
        <v>200</v>
      </c>
      <c r="AW211" s="15" t="s">
        <v>33</v>
      </c>
      <c r="AX211" s="15" t="s">
        <v>78</v>
      </c>
      <c r="AY211" s="265" t="s">
        <v>192</v>
      </c>
    </row>
    <row r="212" s="2" customFormat="1" ht="16.5" customHeight="1">
      <c r="A212" s="41"/>
      <c r="B212" s="42"/>
      <c r="C212" s="266" t="s">
        <v>428</v>
      </c>
      <c r="D212" s="266" t="s">
        <v>211</v>
      </c>
      <c r="E212" s="267" t="s">
        <v>1223</v>
      </c>
      <c r="F212" s="268" t="s">
        <v>1224</v>
      </c>
      <c r="G212" s="269" t="s">
        <v>198</v>
      </c>
      <c r="H212" s="270">
        <v>4</v>
      </c>
      <c r="I212" s="271"/>
      <c r="J212" s="272">
        <f>ROUND(I212*H212,2)</f>
        <v>0</v>
      </c>
      <c r="K212" s="268" t="s">
        <v>199</v>
      </c>
      <c r="L212" s="273"/>
      <c r="M212" s="274" t="s">
        <v>19</v>
      </c>
      <c r="N212" s="275" t="s">
        <v>43</v>
      </c>
      <c r="O212" s="87"/>
      <c r="P212" s="224">
        <f>O212*H212</f>
        <v>0</v>
      </c>
      <c r="Q212" s="224">
        <v>4.0000000000000003E-05</v>
      </c>
      <c r="R212" s="224">
        <f>Q212*H212</f>
        <v>0.00016000000000000001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423</v>
      </c>
      <c r="AT212" s="226" t="s">
        <v>211</v>
      </c>
      <c r="AU212" s="226" t="s">
        <v>84</v>
      </c>
      <c r="AY212" s="20" t="s">
        <v>192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321</v>
      </c>
      <c r="BM212" s="226" t="s">
        <v>1225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200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16.5" customHeight="1">
      <c r="A215" s="41"/>
      <c r="B215" s="42"/>
      <c r="C215" s="266" t="s">
        <v>432</v>
      </c>
      <c r="D215" s="266" t="s">
        <v>211</v>
      </c>
      <c r="E215" s="267" t="s">
        <v>1226</v>
      </c>
      <c r="F215" s="268" t="s">
        <v>1227</v>
      </c>
      <c r="G215" s="269" t="s">
        <v>198</v>
      </c>
      <c r="H215" s="270">
        <v>10</v>
      </c>
      <c r="I215" s="271"/>
      <c r="J215" s="272">
        <f>ROUND(I215*H215,2)</f>
        <v>0</v>
      </c>
      <c r="K215" s="268" t="s">
        <v>19</v>
      </c>
      <c r="L215" s="273"/>
      <c r="M215" s="274" t="s">
        <v>19</v>
      </c>
      <c r="N215" s="275" t="s">
        <v>43</v>
      </c>
      <c r="O215" s="87"/>
      <c r="P215" s="224">
        <f>O215*H215</f>
        <v>0</v>
      </c>
      <c r="Q215" s="224">
        <v>3.0000000000000001E-05</v>
      </c>
      <c r="R215" s="224">
        <f>Q215*H215</f>
        <v>0.00030000000000000003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423</v>
      </c>
      <c r="AT215" s="226" t="s">
        <v>211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1228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270</v>
      </c>
      <c r="G216" s="245"/>
      <c r="H216" s="248">
        <v>10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5" customFormat="1">
      <c r="A217" s="15"/>
      <c r="B217" s="255"/>
      <c r="C217" s="256"/>
      <c r="D217" s="235" t="s">
        <v>204</v>
      </c>
      <c r="E217" s="257" t="s">
        <v>19</v>
      </c>
      <c r="F217" s="258" t="s">
        <v>210</v>
      </c>
      <c r="G217" s="256"/>
      <c r="H217" s="259">
        <v>10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204</v>
      </c>
      <c r="AU217" s="265" t="s">
        <v>84</v>
      </c>
      <c r="AV217" s="15" t="s">
        <v>200</v>
      </c>
      <c r="AW217" s="15" t="s">
        <v>33</v>
      </c>
      <c r="AX217" s="15" t="s">
        <v>78</v>
      </c>
      <c r="AY217" s="265" t="s">
        <v>192</v>
      </c>
    </row>
    <row r="218" s="2" customFormat="1" ht="16.5" customHeight="1">
      <c r="A218" s="41"/>
      <c r="B218" s="42"/>
      <c r="C218" s="266" t="s">
        <v>439</v>
      </c>
      <c r="D218" s="266" t="s">
        <v>211</v>
      </c>
      <c r="E218" s="267" t="s">
        <v>1229</v>
      </c>
      <c r="F218" s="268" t="s">
        <v>1230</v>
      </c>
      <c r="G218" s="269" t="s">
        <v>198</v>
      </c>
      <c r="H218" s="270">
        <v>13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7"/>
      <c r="P218" s="224">
        <f>O218*H218</f>
        <v>0</v>
      </c>
      <c r="Q218" s="224">
        <v>3.0000000000000001E-05</v>
      </c>
      <c r="R218" s="224">
        <f>Q218*H218</f>
        <v>0.00038999999999999999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423</v>
      </c>
      <c r="AT218" s="226" t="s">
        <v>211</v>
      </c>
      <c r="AU218" s="226" t="s">
        <v>84</v>
      </c>
      <c r="AY218" s="20" t="s">
        <v>192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321</v>
      </c>
      <c r="BM218" s="226" t="s">
        <v>1231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300</v>
      </c>
      <c r="G219" s="245"/>
      <c r="H219" s="248">
        <v>13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5" customFormat="1">
      <c r="A220" s="15"/>
      <c r="B220" s="255"/>
      <c r="C220" s="256"/>
      <c r="D220" s="235" t="s">
        <v>204</v>
      </c>
      <c r="E220" s="257" t="s">
        <v>19</v>
      </c>
      <c r="F220" s="258" t="s">
        <v>210</v>
      </c>
      <c r="G220" s="256"/>
      <c r="H220" s="259">
        <v>13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204</v>
      </c>
      <c r="AU220" s="265" t="s">
        <v>84</v>
      </c>
      <c r="AV220" s="15" t="s">
        <v>200</v>
      </c>
      <c r="AW220" s="15" t="s">
        <v>33</v>
      </c>
      <c r="AX220" s="15" t="s">
        <v>78</v>
      </c>
      <c r="AY220" s="265" t="s">
        <v>192</v>
      </c>
    </row>
    <row r="221" s="2" customFormat="1" ht="24.15" customHeight="1">
      <c r="A221" s="41"/>
      <c r="B221" s="42"/>
      <c r="C221" s="215" t="s">
        <v>446</v>
      </c>
      <c r="D221" s="215" t="s">
        <v>195</v>
      </c>
      <c r="E221" s="216" t="s">
        <v>1232</v>
      </c>
      <c r="F221" s="217" t="s">
        <v>1233</v>
      </c>
      <c r="G221" s="218" t="s">
        <v>214</v>
      </c>
      <c r="H221" s="219">
        <v>90</v>
      </c>
      <c r="I221" s="220"/>
      <c r="J221" s="221">
        <f>ROUND(I221*H221,2)</f>
        <v>0</v>
      </c>
      <c r="K221" s="217" t="s">
        <v>199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321</v>
      </c>
      <c r="AT221" s="226" t="s">
        <v>195</v>
      </c>
      <c r="AU221" s="226" t="s">
        <v>84</v>
      </c>
      <c r="AY221" s="20" t="s">
        <v>192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321</v>
      </c>
      <c r="BM221" s="226" t="s">
        <v>1234</v>
      </c>
    </row>
    <row r="222" s="2" customFormat="1">
      <c r="A222" s="41"/>
      <c r="B222" s="42"/>
      <c r="C222" s="43"/>
      <c r="D222" s="228" t="s">
        <v>202</v>
      </c>
      <c r="E222" s="43"/>
      <c r="F222" s="229" t="s">
        <v>1235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84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193</v>
      </c>
      <c r="G223" s="245"/>
      <c r="H223" s="248">
        <v>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487</v>
      </c>
      <c r="G224" s="245"/>
      <c r="H224" s="248">
        <v>42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503</v>
      </c>
      <c r="G225" s="245"/>
      <c r="H225" s="248">
        <v>45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66" t="s">
        <v>453</v>
      </c>
      <c r="D227" s="266" t="s">
        <v>211</v>
      </c>
      <c r="E227" s="267" t="s">
        <v>1236</v>
      </c>
      <c r="F227" s="268" t="s">
        <v>1237</v>
      </c>
      <c r="G227" s="269" t="s">
        <v>214</v>
      </c>
      <c r="H227" s="270">
        <v>3.1499999999999999</v>
      </c>
      <c r="I227" s="271"/>
      <c r="J227" s="272">
        <f>ROUND(I227*H227,2)</f>
        <v>0</v>
      </c>
      <c r="K227" s="268" t="s">
        <v>199</v>
      </c>
      <c r="L227" s="273"/>
      <c r="M227" s="274" t="s">
        <v>19</v>
      </c>
      <c r="N227" s="275" t="s">
        <v>43</v>
      </c>
      <c r="O227" s="87"/>
      <c r="P227" s="224">
        <f>O227*H227</f>
        <v>0</v>
      </c>
      <c r="Q227" s="224">
        <v>0.00018000000000000001</v>
      </c>
      <c r="R227" s="224">
        <f>Q227*H227</f>
        <v>0.00056700000000000001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423</v>
      </c>
      <c r="AT227" s="226" t="s">
        <v>211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1238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193</v>
      </c>
      <c r="G228" s="245"/>
      <c r="H228" s="248">
        <v>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14" customFormat="1">
      <c r="A230" s="14"/>
      <c r="B230" s="244"/>
      <c r="C230" s="245"/>
      <c r="D230" s="235" t="s">
        <v>204</v>
      </c>
      <c r="E230" s="245"/>
      <c r="F230" s="247" t="s">
        <v>1239</v>
      </c>
      <c r="G230" s="245"/>
      <c r="H230" s="248">
        <v>3.1499999999999999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4</v>
      </c>
      <c r="AX230" s="14" t="s">
        <v>78</v>
      </c>
      <c r="AY230" s="254" t="s">
        <v>192</v>
      </c>
    </row>
    <row r="231" s="2" customFormat="1" ht="16.5" customHeight="1">
      <c r="A231" s="41"/>
      <c r="B231" s="42"/>
      <c r="C231" s="266" t="s">
        <v>463</v>
      </c>
      <c r="D231" s="266" t="s">
        <v>211</v>
      </c>
      <c r="E231" s="267" t="s">
        <v>1240</v>
      </c>
      <c r="F231" s="268" t="s">
        <v>1241</v>
      </c>
      <c r="G231" s="269" t="s">
        <v>214</v>
      </c>
      <c r="H231" s="270">
        <v>44.100000000000001</v>
      </c>
      <c r="I231" s="271"/>
      <c r="J231" s="272">
        <f>ROUND(I231*H231,2)</f>
        <v>0</v>
      </c>
      <c r="K231" s="268" t="s">
        <v>199</v>
      </c>
      <c r="L231" s="273"/>
      <c r="M231" s="274" t="s">
        <v>19</v>
      </c>
      <c r="N231" s="275" t="s">
        <v>43</v>
      </c>
      <c r="O231" s="87"/>
      <c r="P231" s="224">
        <f>O231*H231</f>
        <v>0</v>
      </c>
      <c r="Q231" s="224">
        <v>0.00023000000000000001</v>
      </c>
      <c r="R231" s="224">
        <f>Q231*H231</f>
        <v>0.010143000000000001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423</v>
      </c>
      <c r="AT231" s="226" t="s">
        <v>211</v>
      </c>
      <c r="AU231" s="226" t="s">
        <v>84</v>
      </c>
      <c r="AY231" s="20" t="s">
        <v>192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84</v>
      </c>
      <c r="BK231" s="227">
        <f>ROUND(I231*H231,2)</f>
        <v>0</v>
      </c>
      <c r="BL231" s="20" t="s">
        <v>321</v>
      </c>
      <c r="BM231" s="226" t="s">
        <v>1242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487</v>
      </c>
      <c r="G232" s="245"/>
      <c r="H232" s="248">
        <v>42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5" customFormat="1">
      <c r="A233" s="15"/>
      <c r="B233" s="255"/>
      <c r="C233" s="256"/>
      <c r="D233" s="235" t="s">
        <v>204</v>
      </c>
      <c r="E233" s="257" t="s">
        <v>19</v>
      </c>
      <c r="F233" s="258" t="s">
        <v>210</v>
      </c>
      <c r="G233" s="256"/>
      <c r="H233" s="259">
        <v>42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204</v>
      </c>
      <c r="AU233" s="265" t="s">
        <v>84</v>
      </c>
      <c r="AV233" s="15" t="s">
        <v>200</v>
      </c>
      <c r="AW233" s="15" t="s">
        <v>33</v>
      </c>
      <c r="AX233" s="15" t="s">
        <v>78</v>
      </c>
      <c r="AY233" s="265" t="s">
        <v>192</v>
      </c>
    </row>
    <row r="234" s="14" customFormat="1">
      <c r="A234" s="14"/>
      <c r="B234" s="244"/>
      <c r="C234" s="245"/>
      <c r="D234" s="235" t="s">
        <v>204</v>
      </c>
      <c r="E234" s="245"/>
      <c r="F234" s="247" t="s">
        <v>1396</v>
      </c>
      <c r="G234" s="245"/>
      <c r="H234" s="248">
        <v>44.100000000000001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4</v>
      </c>
      <c r="AX234" s="14" t="s">
        <v>78</v>
      </c>
      <c r="AY234" s="254" t="s">
        <v>192</v>
      </c>
    </row>
    <row r="235" s="2" customFormat="1" ht="16.5" customHeight="1">
      <c r="A235" s="41"/>
      <c r="B235" s="42"/>
      <c r="C235" s="266" t="s">
        <v>472</v>
      </c>
      <c r="D235" s="266" t="s">
        <v>211</v>
      </c>
      <c r="E235" s="267" t="s">
        <v>1244</v>
      </c>
      <c r="F235" s="268" t="s">
        <v>1245</v>
      </c>
      <c r="G235" s="269" t="s">
        <v>214</v>
      </c>
      <c r="H235" s="270">
        <v>47.25</v>
      </c>
      <c r="I235" s="271"/>
      <c r="J235" s="272">
        <f>ROUND(I235*H235,2)</f>
        <v>0</v>
      </c>
      <c r="K235" s="268" t="s">
        <v>199</v>
      </c>
      <c r="L235" s="273"/>
      <c r="M235" s="274" t="s">
        <v>19</v>
      </c>
      <c r="N235" s="275" t="s">
        <v>43</v>
      </c>
      <c r="O235" s="87"/>
      <c r="P235" s="224">
        <f>O235*H235</f>
        <v>0</v>
      </c>
      <c r="Q235" s="224">
        <v>0.00014999999999999999</v>
      </c>
      <c r="R235" s="224">
        <f>Q235*H235</f>
        <v>0.0070874999999999992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423</v>
      </c>
      <c r="AT235" s="226" t="s">
        <v>211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321</v>
      </c>
      <c r="BM235" s="226" t="s">
        <v>1246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503</v>
      </c>
      <c r="G236" s="245"/>
      <c r="H236" s="248">
        <v>45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5" customFormat="1">
      <c r="A237" s="15"/>
      <c r="B237" s="255"/>
      <c r="C237" s="256"/>
      <c r="D237" s="235" t="s">
        <v>204</v>
      </c>
      <c r="E237" s="257" t="s">
        <v>19</v>
      </c>
      <c r="F237" s="258" t="s">
        <v>210</v>
      </c>
      <c r="G237" s="256"/>
      <c r="H237" s="259">
        <v>45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204</v>
      </c>
      <c r="AU237" s="265" t="s">
        <v>84</v>
      </c>
      <c r="AV237" s="15" t="s">
        <v>200</v>
      </c>
      <c r="AW237" s="15" t="s">
        <v>33</v>
      </c>
      <c r="AX237" s="15" t="s">
        <v>78</v>
      </c>
      <c r="AY237" s="265" t="s">
        <v>192</v>
      </c>
    </row>
    <row r="238" s="14" customFormat="1">
      <c r="A238" s="14"/>
      <c r="B238" s="244"/>
      <c r="C238" s="245"/>
      <c r="D238" s="235" t="s">
        <v>204</v>
      </c>
      <c r="E238" s="245"/>
      <c r="F238" s="247" t="s">
        <v>1397</v>
      </c>
      <c r="G238" s="245"/>
      <c r="H238" s="248">
        <v>47.25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4</v>
      </c>
      <c r="AX238" s="14" t="s">
        <v>78</v>
      </c>
      <c r="AY238" s="254" t="s">
        <v>192</v>
      </c>
    </row>
    <row r="239" s="2" customFormat="1" ht="24.15" customHeight="1">
      <c r="A239" s="41"/>
      <c r="B239" s="42"/>
      <c r="C239" s="215" t="s">
        <v>479</v>
      </c>
      <c r="D239" s="215" t="s">
        <v>195</v>
      </c>
      <c r="E239" s="216" t="s">
        <v>1248</v>
      </c>
      <c r="F239" s="217" t="s">
        <v>1249</v>
      </c>
      <c r="G239" s="218" t="s">
        <v>214</v>
      </c>
      <c r="H239" s="219">
        <v>4</v>
      </c>
      <c r="I239" s="220"/>
      <c r="J239" s="221">
        <f>ROUND(I239*H239,2)</f>
        <v>0</v>
      </c>
      <c r="K239" s="217" t="s">
        <v>199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321</v>
      </c>
      <c r="AT239" s="226" t="s">
        <v>195</v>
      </c>
      <c r="AU239" s="226" t="s">
        <v>84</v>
      </c>
      <c r="AY239" s="20" t="s">
        <v>192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84</v>
      </c>
      <c r="BK239" s="227">
        <f>ROUND(I239*H239,2)</f>
        <v>0</v>
      </c>
      <c r="BL239" s="20" t="s">
        <v>321</v>
      </c>
      <c r="BM239" s="226" t="s">
        <v>1250</v>
      </c>
    </row>
    <row r="240" s="2" customFormat="1">
      <c r="A240" s="41"/>
      <c r="B240" s="42"/>
      <c r="C240" s="43"/>
      <c r="D240" s="228" t="s">
        <v>202</v>
      </c>
      <c r="E240" s="43"/>
      <c r="F240" s="229" t="s">
        <v>1251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84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200</v>
      </c>
      <c r="G241" s="245"/>
      <c r="H241" s="248">
        <v>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5" customFormat="1">
      <c r="A242" s="15"/>
      <c r="B242" s="255"/>
      <c r="C242" s="256"/>
      <c r="D242" s="235" t="s">
        <v>204</v>
      </c>
      <c r="E242" s="257" t="s">
        <v>19</v>
      </c>
      <c r="F242" s="258" t="s">
        <v>210</v>
      </c>
      <c r="G242" s="256"/>
      <c r="H242" s="259">
        <v>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204</v>
      </c>
      <c r="AU242" s="265" t="s">
        <v>84</v>
      </c>
      <c r="AV242" s="15" t="s">
        <v>200</v>
      </c>
      <c r="AW242" s="15" t="s">
        <v>33</v>
      </c>
      <c r="AX242" s="15" t="s">
        <v>78</v>
      </c>
      <c r="AY242" s="265" t="s">
        <v>192</v>
      </c>
    </row>
    <row r="243" s="2" customFormat="1" ht="16.5" customHeight="1">
      <c r="A243" s="41"/>
      <c r="B243" s="42"/>
      <c r="C243" s="266" t="s">
        <v>483</v>
      </c>
      <c r="D243" s="266" t="s">
        <v>211</v>
      </c>
      <c r="E243" s="267" t="s">
        <v>1252</v>
      </c>
      <c r="F243" s="268" t="s">
        <v>1253</v>
      </c>
      <c r="G243" s="269" t="s">
        <v>214</v>
      </c>
      <c r="H243" s="270">
        <v>4.2000000000000002</v>
      </c>
      <c r="I243" s="271"/>
      <c r="J243" s="272">
        <f>ROUND(I243*H243,2)</f>
        <v>0</v>
      </c>
      <c r="K243" s="268" t="s">
        <v>199</v>
      </c>
      <c r="L243" s="273"/>
      <c r="M243" s="274" t="s">
        <v>19</v>
      </c>
      <c r="N243" s="275" t="s">
        <v>43</v>
      </c>
      <c r="O243" s="87"/>
      <c r="P243" s="224">
        <f>O243*H243</f>
        <v>0</v>
      </c>
      <c r="Q243" s="224">
        <v>0.00010000000000000001</v>
      </c>
      <c r="R243" s="224">
        <f>Q243*H243</f>
        <v>0.00042000000000000002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423</v>
      </c>
      <c r="AT243" s="226" t="s">
        <v>211</v>
      </c>
      <c r="AU243" s="226" t="s">
        <v>84</v>
      </c>
      <c r="AY243" s="20" t="s">
        <v>192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321</v>
      </c>
      <c r="BM243" s="226" t="s">
        <v>1254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200</v>
      </c>
      <c r="G244" s="245"/>
      <c r="H244" s="248">
        <v>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5" customFormat="1">
      <c r="A245" s="15"/>
      <c r="B245" s="255"/>
      <c r="C245" s="256"/>
      <c r="D245" s="235" t="s">
        <v>204</v>
      </c>
      <c r="E245" s="257" t="s">
        <v>19</v>
      </c>
      <c r="F245" s="258" t="s">
        <v>210</v>
      </c>
      <c r="G245" s="256"/>
      <c r="H245" s="259">
        <v>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204</v>
      </c>
      <c r="AU245" s="265" t="s">
        <v>84</v>
      </c>
      <c r="AV245" s="15" t="s">
        <v>200</v>
      </c>
      <c r="AW245" s="15" t="s">
        <v>33</v>
      </c>
      <c r="AX245" s="15" t="s">
        <v>78</v>
      </c>
      <c r="AY245" s="265" t="s">
        <v>192</v>
      </c>
    </row>
    <row r="246" s="14" customFormat="1">
      <c r="A246" s="14"/>
      <c r="B246" s="244"/>
      <c r="C246" s="245"/>
      <c r="D246" s="235" t="s">
        <v>204</v>
      </c>
      <c r="E246" s="245"/>
      <c r="F246" s="247" t="s">
        <v>1255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4</v>
      </c>
      <c r="AX246" s="14" t="s">
        <v>78</v>
      </c>
      <c r="AY246" s="254" t="s">
        <v>192</v>
      </c>
    </row>
    <row r="247" s="2" customFormat="1" ht="24.15" customHeight="1">
      <c r="A247" s="41"/>
      <c r="B247" s="42"/>
      <c r="C247" s="215" t="s">
        <v>487</v>
      </c>
      <c r="D247" s="215" t="s">
        <v>195</v>
      </c>
      <c r="E247" s="216" t="s">
        <v>1256</v>
      </c>
      <c r="F247" s="217" t="s">
        <v>1257</v>
      </c>
      <c r="G247" s="218" t="s">
        <v>214</v>
      </c>
      <c r="H247" s="219">
        <v>14</v>
      </c>
      <c r="I247" s="220"/>
      <c r="J247" s="221">
        <f>ROUND(I247*H247,2)</f>
        <v>0</v>
      </c>
      <c r="K247" s="217" t="s">
        <v>199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321</v>
      </c>
      <c r="AT247" s="226" t="s">
        <v>195</v>
      </c>
      <c r="AU247" s="226" t="s">
        <v>84</v>
      </c>
      <c r="AY247" s="20" t="s">
        <v>192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84</v>
      </c>
      <c r="BK247" s="227">
        <f>ROUND(I247*H247,2)</f>
        <v>0</v>
      </c>
      <c r="BL247" s="20" t="s">
        <v>321</v>
      </c>
      <c r="BM247" s="226" t="s">
        <v>1258</v>
      </c>
    </row>
    <row r="248" s="2" customFormat="1">
      <c r="A248" s="41"/>
      <c r="B248" s="42"/>
      <c r="C248" s="43"/>
      <c r="D248" s="228" t="s">
        <v>202</v>
      </c>
      <c r="E248" s="43"/>
      <c r="F248" s="229" t="s">
        <v>1259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84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215</v>
      </c>
      <c r="G249" s="245"/>
      <c r="H249" s="248">
        <v>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236</v>
      </c>
      <c r="G250" s="245"/>
      <c r="H250" s="248">
        <v>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14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66" t="s">
        <v>494</v>
      </c>
      <c r="D252" s="266" t="s">
        <v>211</v>
      </c>
      <c r="E252" s="267" t="s">
        <v>1260</v>
      </c>
      <c r="F252" s="268" t="s">
        <v>1261</v>
      </c>
      <c r="G252" s="269" t="s">
        <v>214</v>
      </c>
      <c r="H252" s="270">
        <v>9.1999999999999993</v>
      </c>
      <c r="I252" s="271"/>
      <c r="J252" s="272">
        <f>ROUND(I252*H252,2)</f>
        <v>0</v>
      </c>
      <c r="K252" s="268" t="s">
        <v>199</v>
      </c>
      <c r="L252" s="273"/>
      <c r="M252" s="274" t="s">
        <v>19</v>
      </c>
      <c r="N252" s="275" t="s">
        <v>43</v>
      </c>
      <c r="O252" s="87"/>
      <c r="P252" s="224">
        <f>O252*H252</f>
        <v>0</v>
      </c>
      <c r="Q252" s="224">
        <v>0.00025000000000000001</v>
      </c>
      <c r="R252" s="224">
        <f>Q252*H252</f>
        <v>0.0023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423</v>
      </c>
      <c r="AT252" s="226" t="s">
        <v>211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321</v>
      </c>
      <c r="BM252" s="226" t="s">
        <v>1262</v>
      </c>
    </row>
    <row r="253" s="14" customFormat="1">
      <c r="A253" s="14"/>
      <c r="B253" s="244"/>
      <c r="C253" s="245"/>
      <c r="D253" s="235" t="s">
        <v>204</v>
      </c>
      <c r="E253" s="246" t="s">
        <v>19</v>
      </c>
      <c r="F253" s="247" t="s">
        <v>215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204</v>
      </c>
      <c r="AU253" s="254" t="s">
        <v>84</v>
      </c>
      <c r="AV253" s="14" t="s">
        <v>84</v>
      </c>
      <c r="AW253" s="14" t="s">
        <v>33</v>
      </c>
      <c r="AX253" s="14" t="s">
        <v>71</v>
      </c>
      <c r="AY253" s="254" t="s">
        <v>192</v>
      </c>
    </row>
    <row r="254" s="15" customFormat="1">
      <c r="A254" s="15"/>
      <c r="B254" s="255"/>
      <c r="C254" s="256"/>
      <c r="D254" s="235" t="s">
        <v>204</v>
      </c>
      <c r="E254" s="257" t="s">
        <v>19</v>
      </c>
      <c r="F254" s="258" t="s">
        <v>210</v>
      </c>
      <c r="G254" s="256"/>
      <c r="H254" s="259">
        <v>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204</v>
      </c>
      <c r="AU254" s="265" t="s">
        <v>84</v>
      </c>
      <c r="AV254" s="15" t="s">
        <v>200</v>
      </c>
      <c r="AW254" s="15" t="s">
        <v>33</v>
      </c>
      <c r="AX254" s="15" t="s">
        <v>78</v>
      </c>
      <c r="AY254" s="265" t="s">
        <v>192</v>
      </c>
    </row>
    <row r="255" s="14" customFormat="1">
      <c r="A255" s="14"/>
      <c r="B255" s="244"/>
      <c r="C255" s="245"/>
      <c r="D255" s="235" t="s">
        <v>204</v>
      </c>
      <c r="E255" s="245"/>
      <c r="F255" s="247" t="s">
        <v>1263</v>
      </c>
      <c r="G255" s="245"/>
      <c r="H255" s="248">
        <v>9.1999999999999993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4</v>
      </c>
      <c r="AX255" s="14" t="s">
        <v>78</v>
      </c>
      <c r="AY255" s="254" t="s">
        <v>192</v>
      </c>
    </row>
    <row r="256" s="2" customFormat="1" ht="16.5" customHeight="1">
      <c r="A256" s="41"/>
      <c r="B256" s="42"/>
      <c r="C256" s="266" t="s">
        <v>498</v>
      </c>
      <c r="D256" s="266" t="s">
        <v>211</v>
      </c>
      <c r="E256" s="267" t="s">
        <v>1264</v>
      </c>
      <c r="F256" s="268" t="s">
        <v>1265</v>
      </c>
      <c r="G256" s="269" t="s">
        <v>214</v>
      </c>
      <c r="H256" s="270">
        <v>6.9000000000000004</v>
      </c>
      <c r="I256" s="271"/>
      <c r="J256" s="272">
        <f>ROUND(I256*H256,2)</f>
        <v>0</v>
      </c>
      <c r="K256" s="268" t="s">
        <v>199</v>
      </c>
      <c r="L256" s="273"/>
      <c r="M256" s="274" t="s">
        <v>19</v>
      </c>
      <c r="N256" s="275" t="s">
        <v>43</v>
      </c>
      <c r="O256" s="87"/>
      <c r="P256" s="224">
        <f>O256*H256</f>
        <v>0</v>
      </c>
      <c r="Q256" s="224">
        <v>0.00016000000000000001</v>
      </c>
      <c r="R256" s="224">
        <f>Q256*H256</f>
        <v>0.0011040000000000002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423</v>
      </c>
      <c r="AT256" s="226" t="s">
        <v>211</v>
      </c>
      <c r="AU256" s="226" t="s">
        <v>84</v>
      </c>
      <c r="AY256" s="20" t="s">
        <v>192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321</v>
      </c>
      <c r="BM256" s="226" t="s">
        <v>1266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236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5" customFormat="1">
      <c r="A258" s="15"/>
      <c r="B258" s="255"/>
      <c r="C258" s="256"/>
      <c r="D258" s="235" t="s">
        <v>204</v>
      </c>
      <c r="E258" s="257" t="s">
        <v>19</v>
      </c>
      <c r="F258" s="258" t="s">
        <v>210</v>
      </c>
      <c r="G258" s="256"/>
      <c r="H258" s="259">
        <v>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204</v>
      </c>
      <c r="AU258" s="265" t="s">
        <v>84</v>
      </c>
      <c r="AV258" s="15" t="s">
        <v>200</v>
      </c>
      <c r="AW258" s="15" t="s">
        <v>33</v>
      </c>
      <c r="AX258" s="15" t="s">
        <v>78</v>
      </c>
      <c r="AY258" s="265" t="s">
        <v>192</v>
      </c>
    </row>
    <row r="259" s="14" customFormat="1">
      <c r="A259" s="14"/>
      <c r="B259" s="244"/>
      <c r="C259" s="245"/>
      <c r="D259" s="235" t="s">
        <v>204</v>
      </c>
      <c r="E259" s="245"/>
      <c r="F259" s="247" t="s">
        <v>1267</v>
      </c>
      <c r="G259" s="245"/>
      <c r="H259" s="248">
        <v>6.9000000000000004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204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192</v>
      </c>
    </row>
    <row r="260" s="2" customFormat="1" ht="24.15" customHeight="1">
      <c r="A260" s="41"/>
      <c r="B260" s="42"/>
      <c r="C260" s="215" t="s">
        <v>503</v>
      </c>
      <c r="D260" s="215" t="s">
        <v>195</v>
      </c>
      <c r="E260" s="216" t="s">
        <v>1268</v>
      </c>
      <c r="F260" s="217" t="s">
        <v>1269</v>
      </c>
      <c r="G260" s="218" t="s">
        <v>214</v>
      </c>
      <c r="H260" s="219">
        <v>152</v>
      </c>
      <c r="I260" s="220"/>
      <c r="J260" s="221">
        <f>ROUND(I260*H260,2)</f>
        <v>0</v>
      </c>
      <c r="K260" s="217" t="s">
        <v>199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321</v>
      </c>
      <c r="AT260" s="226" t="s">
        <v>195</v>
      </c>
      <c r="AU260" s="226" t="s">
        <v>84</v>
      </c>
      <c r="AY260" s="20" t="s">
        <v>192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321</v>
      </c>
      <c r="BM260" s="226" t="s">
        <v>1270</v>
      </c>
    </row>
    <row r="261" s="2" customFormat="1">
      <c r="A261" s="41"/>
      <c r="B261" s="42"/>
      <c r="C261" s="43"/>
      <c r="D261" s="228" t="s">
        <v>202</v>
      </c>
      <c r="E261" s="43"/>
      <c r="F261" s="229" t="s">
        <v>1271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84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1398</v>
      </c>
      <c r="G262" s="245"/>
      <c r="H262" s="248">
        <v>152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5" customFormat="1">
      <c r="A263" s="15"/>
      <c r="B263" s="255"/>
      <c r="C263" s="256"/>
      <c r="D263" s="235" t="s">
        <v>204</v>
      </c>
      <c r="E263" s="257" t="s">
        <v>19</v>
      </c>
      <c r="F263" s="258" t="s">
        <v>210</v>
      </c>
      <c r="G263" s="256"/>
      <c r="H263" s="259">
        <v>152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204</v>
      </c>
      <c r="AU263" s="265" t="s">
        <v>84</v>
      </c>
      <c r="AV263" s="15" t="s">
        <v>200</v>
      </c>
      <c r="AW263" s="15" t="s">
        <v>33</v>
      </c>
      <c r="AX263" s="15" t="s">
        <v>78</v>
      </c>
      <c r="AY263" s="265" t="s">
        <v>192</v>
      </c>
    </row>
    <row r="264" s="2" customFormat="1" ht="16.5" customHeight="1">
      <c r="A264" s="41"/>
      <c r="B264" s="42"/>
      <c r="C264" s="266" t="s">
        <v>507</v>
      </c>
      <c r="D264" s="266" t="s">
        <v>211</v>
      </c>
      <c r="E264" s="267" t="s">
        <v>1272</v>
      </c>
      <c r="F264" s="268" t="s">
        <v>1273</v>
      </c>
      <c r="G264" s="269" t="s">
        <v>214</v>
      </c>
      <c r="H264" s="270">
        <v>109.25</v>
      </c>
      <c r="I264" s="271"/>
      <c r="J264" s="272">
        <f>ROUND(I264*H264,2)</f>
        <v>0</v>
      </c>
      <c r="K264" s="268" t="s">
        <v>199</v>
      </c>
      <c r="L264" s="273"/>
      <c r="M264" s="274" t="s">
        <v>19</v>
      </c>
      <c r="N264" s="275" t="s">
        <v>43</v>
      </c>
      <c r="O264" s="87"/>
      <c r="P264" s="224">
        <f>O264*H264</f>
        <v>0</v>
      </c>
      <c r="Q264" s="224">
        <v>0.00017000000000000001</v>
      </c>
      <c r="R264" s="224">
        <f>Q264*H264</f>
        <v>0.018572500000000002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423</v>
      </c>
      <c r="AT264" s="226" t="s">
        <v>211</v>
      </c>
      <c r="AU264" s="226" t="s">
        <v>84</v>
      </c>
      <c r="AY264" s="20" t="s">
        <v>192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321</v>
      </c>
      <c r="BM264" s="226" t="s">
        <v>1274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776</v>
      </c>
      <c r="G265" s="245"/>
      <c r="H265" s="248">
        <v>95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5" customFormat="1">
      <c r="A266" s="15"/>
      <c r="B266" s="255"/>
      <c r="C266" s="256"/>
      <c r="D266" s="235" t="s">
        <v>204</v>
      </c>
      <c r="E266" s="257" t="s">
        <v>19</v>
      </c>
      <c r="F266" s="258" t="s">
        <v>210</v>
      </c>
      <c r="G266" s="256"/>
      <c r="H266" s="259">
        <v>95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204</v>
      </c>
      <c r="AU266" s="265" t="s">
        <v>84</v>
      </c>
      <c r="AV266" s="15" t="s">
        <v>200</v>
      </c>
      <c r="AW266" s="15" t="s">
        <v>33</v>
      </c>
      <c r="AX266" s="15" t="s">
        <v>78</v>
      </c>
      <c r="AY266" s="265" t="s">
        <v>192</v>
      </c>
    </row>
    <row r="267" s="14" customFormat="1">
      <c r="A267" s="14"/>
      <c r="B267" s="244"/>
      <c r="C267" s="245"/>
      <c r="D267" s="235" t="s">
        <v>204</v>
      </c>
      <c r="E267" s="245"/>
      <c r="F267" s="247" t="s">
        <v>1399</v>
      </c>
      <c r="G267" s="245"/>
      <c r="H267" s="248">
        <v>109.25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4</v>
      </c>
      <c r="AX267" s="14" t="s">
        <v>78</v>
      </c>
      <c r="AY267" s="254" t="s">
        <v>192</v>
      </c>
    </row>
    <row r="268" s="2" customFormat="1" ht="16.5" customHeight="1">
      <c r="A268" s="41"/>
      <c r="B268" s="42"/>
      <c r="C268" s="266" t="s">
        <v>512</v>
      </c>
      <c r="D268" s="266" t="s">
        <v>211</v>
      </c>
      <c r="E268" s="267" t="s">
        <v>1276</v>
      </c>
      <c r="F268" s="268" t="s">
        <v>1277</v>
      </c>
      <c r="G268" s="269" t="s">
        <v>214</v>
      </c>
      <c r="H268" s="270">
        <v>65.549999999999997</v>
      </c>
      <c r="I268" s="271"/>
      <c r="J268" s="272">
        <f>ROUND(I268*H268,2)</f>
        <v>0</v>
      </c>
      <c r="K268" s="268" t="s">
        <v>199</v>
      </c>
      <c r="L268" s="273"/>
      <c r="M268" s="274" t="s">
        <v>19</v>
      </c>
      <c r="N268" s="275" t="s">
        <v>43</v>
      </c>
      <c r="O268" s="87"/>
      <c r="P268" s="224">
        <f>O268*H268</f>
        <v>0</v>
      </c>
      <c r="Q268" s="224">
        <v>0.00012</v>
      </c>
      <c r="R268" s="224">
        <f>Q268*H268</f>
        <v>0.0078659999999999997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423</v>
      </c>
      <c r="AT268" s="226" t="s">
        <v>211</v>
      </c>
      <c r="AU268" s="226" t="s">
        <v>84</v>
      </c>
      <c r="AY268" s="20" t="s">
        <v>192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321</v>
      </c>
      <c r="BM268" s="226" t="s">
        <v>1278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553</v>
      </c>
      <c r="G269" s="245"/>
      <c r="H269" s="248">
        <v>57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5" customFormat="1">
      <c r="A270" s="15"/>
      <c r="B270" s="255"/>
      <c r="C270" s="256"/>
      <c r="D270" s="235" t="s">
        <v>204</v>
      </c>
      <c r="E270" s="257" t="s">
        <v>19</v>
      </c>
      <c r="F270" s="258" t="s">
        <v>210</v>
      </c>
      <c r="G270" s="256"/>
      <c r="H270" s="259">
        <v>57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204</v>
      </c>
      <c r="AU270" s="265" t="s">
        <v>84</v>
      </c>
      <c r="AV270" s="15" t="s">
        <v>200</v>
      </c>
      <c r="AW270" s="15" t="s">
        <v>33</v>
      </c>
      <c r="AX270" s="15" t="s">
        <v>78</v>
      </c>
      <c r="AY270" s="265" t="s">
        <v>192</v>
      </c>
    </row>
    <row r="271" s="14" customFormat="1">
      <c r="A271" s="14"/>
      <c r="B271" s="244"/>
      <c r="C271" s="245"/>
      <c r="D271" s="235" t="s">
        <v>204</v>
      </c>
      <c r="E271" s="245"/>
      <c r="F271" s="247" t="s">
        <v>1400</v>
      </c>
      <c r="G271" s="245"/>
      <c r="H271" s="248">
        <v>65.549999999999997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4</v>
      </c>
      <c r="AX271" s="14" t="s">
        <v>78</v>
      </c>
      <c r="AY271" s="254" t="s">
        <v>192</v>
      </c>
    </row>
    <row r="272" s="2" customFormat="1" ht="24.15" customHeight="1">
      <c r="A272" s="41"/>
      <c r="B272" s="42"/>
      <c r="C272" s="215" t="s">
        <v>516</v>
      </c>
      <c r="D272" s="215" t="s">
        <v>195</v>
      </c>
      <c r="E272" s="216" t="s">
        <v>1280</v>
      </c>
      <c r="F272" s="217" t="s">
        <v>1281</v>
      </c>
      <c r="G272" s="218" t="s">
        <v>214</v>
      </c>
      <c r="H272" s="219">
        <v>10</v>
      </c>
      <c r="I272" s="220"/>
      <c r="J272" s="221">
        <f>ROUND(I272*H272,2)</f>
        <v>0</v>
      </c>
      <c r="K272" s="217" t="s">
        <v>199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321</v>
      </c>
      <c r="AT272" s="226" t="s">
        <v>195</v>
      </c>
      <c r="AU272" s="226" t="s">
        <v>84</v>
      </c>
      <c r="AY272" s="20" t="s">
        <v>192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321</v>
      </c>
      <c r="BM272" s="226" t="s">
        <v>1282</v>
      </c>
    </row>
    <row r="273" s="2" customFormat="1">
      <c r="A273" s="41"/>
      <c r="B273" s="42"/>
      <c r="C273" s="43"/>
      <c r="D273" s="228" t="s">
        <v>202</v>
      </c>
      <c r="E273" s="43"/>
      <c r="F273" s="229" t="s">
        <v>1283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202</v>
      </c>
      <c r="AU273" s="20" t="s">
        <v>84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270</v>
      </c>
      <c r="G274" s="245"/>
      <c r="H274" s="248">
        <v>10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5" customFormat="1">
      <c r="A275" s="15"/>
      <c r="B275" s="255"/>
      <c r="C275" s="256"/>
      <c r="D275" s="235" t="s">
        <v>204</v>
      </c>
      <c r="E275" s="257" t="s">
        <v>19</v>
      </c>
      <c r="F275" s="258" t="s">
        <v>210</v>
      </c>
      <c r="G275" s="256"/>
      <c r="H275" s="259">
        <v>10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204</v>
      </c>
      <c r="AU275" s="265" t="s">
        <v>84</v>
      </c>
      <c r="AV275" s="15" t="s">
        <v>200</v>
      </c>
      <c r="AW275" s="15" t="s">
        <v>33</v>
      </c>
      <c r="AX275" s="15" t="s">
        <v>78</v>
      </c>
      <c r="AY275" s="265" t="s">
        <v>192</v>
      </c>
    </row>
    <row r="276" s="2" customFormat="1" ht="16.5" customHeight="1">
      <c r="A276" s="41"/>
      <c r="B276" s="42"/>
      <c r="C276" s="266" t="s">
        <v>520</v>
      </c>
      <c r="D276" s="266" t="s">
        <v>211</v>
      </c>
      <c r="E276" s="267" t="s">
        <v>1284</v>
      </c>
      <c r="F276" s="268" t="s">
        <v>1285</v>
      </c>
      <c r="G276" s="269" t="s">
        <v>214</v>
      </c>
      <c r="H276" s="270">
        <v>11.5</v>
      </c>
      <c r="I276" s="271"/>
      <c r="J276" s="272">
        <f>ROUND(I276*H276,2)</f>
        <v>0</v>
      </c>
      <c r="K276" s="268" t="s">
        <v>199</v>
      </c>
      <c r="L276" s="273"/>
      <c r="M276" s="274" t="s">
        <v>19</v>
      </c>
      <c r="N276" s="275" t="s">
        <v>43</v>
      </c>
      <c r="O276" s="87"/>
      <c r="P276" s="224">
        <f>O276*H276</f>
        <v>0</v>
      </c>
      <c r="Q276" s="224">
        <v>0.00010000000000000001</v>
      </c>
      <c r="R276" s="224">
        <f>Q276*H276</f>
        <v>0.00115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423</v>
      </c>
      <c r="AT276" s="226" t="s">
        <v>211</v>
      </c>
      <c r="AU276" s="226" t="s">
        <v>84</v>
      </c>
      <c r="AY276" s="20" t="s">
        <v>192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321</v>
      </c>
      <c r="BM276" s="226" t="s">
        <v>1286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270</v>
      </c>
      <c r="G277" s="245"/>
      <c r="H277" s="248">
        <v>10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10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14" customFormat="1">
      <c r="A279" s="14"/>
      <c r="B279" s="244"/>
      <c r="C279" s="245"/>
      <c r="D279" s="235" t="s">
        <v>204</v>
      </c>
      <c r="E279" s="245"/>
      <c r="F279" s="247" t="s">
        <v>1401</v>
      </c>
      <c r="G279" s="245"/>
      <c r="H279" s="248">
        <v>11.5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4</v>
      </c>
      <c r="AX279" s="14" t="s">
        <v>78</v>
      </c>
      <c r="AY279" s="254" t="s">
        <v>192</v>
      </c>
    </row>
    <row r="280" s="2" customFormat="1" ht="21.75" customHeight="1">
      <c r="A280" s="41"/>
      <c r="B280" s="42"/>
      <c r="C280" s="215" t="s">
        <v>525</v>
      </c>
      <c r="D280" s="215" t="s">
        <v>195</v>
      </c>
      <c r="E280" s="216" t="s">
        <v>1287</v>
      </c>
      <c r="F280" s="217" t="s">
        <v>1288</v>
      </c>
      <c r="G280" s="218" t="s">
        <v>198</v>
      </c>
      <c r="H280" s="219">
        <v>30</v>
      </c>
      <c r="I280" s="220"/>
      <c r="J280" s="221">
        <f>ROUND(I280*H280,2)</f>
        <v>0</v>
      </c>
      <c r="K280" s="217" t="s">
        <v>199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321</v>
      </c>
      <c r="AT280" s="226" t="s">
        <v>195</v>
      </c>
      <c r="AU280" s="226" t="s">
        <v>84</v>
      </c>
      <c r="AY280" s="20" t="s">
        <v>192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84</v>
      </c>
      <c r="BK280" s="227">
        <f>ROUND(I280*H280,2)</f>
        <v>0</v>
      </c>
      <c r="BL280" s="20" t="s">
        <v>321</v>
      </c>
      <c r="BM280" s="226" t="s">
        <v>1289</v>
      </c>
    </row>
    <row r="281" s="2" customFormat="1">
      <c r="A281" s="41"/>
      <c r="B281" s="42"/>
      <c r="C281" s="43"/>
      <c r="D281" s="228" t="s">
        <v>202</v>
      </c>
      <c r="E281" s="43"/>
      <c r="F281" s="229" t="s">
        <v>1290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84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407</v>
      </c>
      <c r="G282" s="245"/>
      <c r="H282" s="248">
        <v>30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5" customFormat="1">
      <c r="A283" s="15"/>
      <c r="B283" s="255"/>
      <c r="C283" s="256"/>
      <c r="D283" s="235" t="s">
        <v>204</v>
      </c>
      <c r="E283" s="257" t="s">
        <v>19</v>
      </c>
      <c r="F283" s="258" t="s">
        <v>210</v>
      </c>
      <c r="G283" s="256"/>
      <c r="H283" s="259">
        <v>30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204</v>
      </c>
      <c r="AU283" s="265" t="s">
        <v>84</v>
      </c>
      <c r="AV283" s="15" t="s">
        <v>200</v>
      </c>
      <c r="AW283" s="15" t="s">
        <v>33</v>
      </c>
      <c r="AX283" s="15" t="s">
        <v>78</v>
      </c>
      <c r="AY283" s="265" t="s">
        <v>192</v>
      </c>
    </row>
    <row r="284" s="2" customFormat="1" ht="21.75" customHeight="1">
      <c r="A284" s="41"/>
      <c r="B284" s="42"/>
      <c r="C284" s="215" t="s">
        <v>527</v>
      </c>
      <c r="D284" s="215" t="s">
        <v>195</v>
      </c>
      <c r="E284" s="216" t="s">
        <v>1291</v>
      </c>
      <c r="F284" s="217" t="s">
        <v>1292</v>
      </c>
      <c r="G284" s="218" t="s">
        <v>198</v>
      </c>
      <c r="H284" s="219">
        <v>5</v>
      </c>
      <c r="I284" s="220"/>
      <c r="J284" s="221">
        <f>ROUND(I284*H284,2)</f>
        <v>0</v>
      </c>
      <c r="K284" s="217" t="s">
        <v>199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321</v>
      </c>
      <c r="AT284" s="226" t="s">
        <v>195</v>
      </c>
      <c r="AU284" s="226" t="s">
        <v>84</v>
      </c>
      <c r="AY284" s="20" t="s">
        <v>192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84</v>
      </c>
      <c r="BK284" s="227">
        <f>ROUND(I284*H284,2)</f>
        <v>0</v>
      </c>
      <c r="BL284" s="20" t="s">
        <v>321</v>
      </c>
      <c r="BM284" s="226" t="s">
        <v>1293</v>
      </c>
    </row>
    <row r="285" s="2" customFormat="1">
      <c r="A285" s="41"/>
      <c r="B285" s="42"/>
      <c r="C285" s="43"/>
      <c r="D285" s="228" t="s">
        <v>202</v>
      </c>
      <c r="E285" s="43"/>
      <c r="F285" s="229" t="s">
        <v>1294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84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232</v>
      </c>
      <c r="G286" s="245"/>
      <c r="H286" s="248">
        <v>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531</v>
      </c>
      <c r="D288" s="215" t="s">
        <v>195</v>
      </c>
      <c r="E288" s="216" t="s">
        <v>1295</v>
      </c>
      <c r="F288" s="217" t="s">
        <v>1296</v>
      </c>
      <c r="G288" s="218" t="s">
        <v>198</v>
      </c>
      <c r="H288" s="219">
        <v>15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1297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1298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310</v>
      </c>
      <c r="G290" s="245"/>
      <c r="H290" s="248">
        <v>15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5" customFormat="1">
      <c r="A291" s="15"/>
      <c r="B291" s="255"/>
      <c r="C291" s="256"/>
      <c r="D291" s="235" t="s">
        <v>204</v>
      </c>
      <c r="E291" s="257" t="s">
        <v>19</v>
      </c>
      <c r="F291" s="258" t="s">
        <v>210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204</v>
      </c>
      <c r="AU291" s="265" t="s">
        <v>84</v>
      </c>
      <c r="AV291" s="15" t="s">
        <v>200</v>
      </c>
      <c r="AW291" s="15" t="s">
        <v>33</v>
      </c>
      <c r="AX291" s="15" t="s">
        <v>78</v>
      </c>
      <c r="AY291" s="265" t="s">
        <v>192</v>
      </c>
    </row>
    <row r="292" s="2" customFormat="1" ht="24.15" customHeight="1">
      <c r="A292" s="41"/>
      <c r="B292" s="42"/>
      <c r="C292" s="215" t="s">
        <v>535</v>
      </c>
      <c r="D292" s="215" t="s">
        <v>195</v>
      </c>
      <c r="E292" s="216" t="s">
        <v>1299</v>
      </c>
      <c r="F292" s="217" t="s">
        <v>1300</v>
      </c>
      <c r="G292" s="218" t="s">
        <v>198</v>
      </c>
      <c r="H292" s="219">
        <v>148</v>
      </c>
      <c r="I292" s="220"/>
      <c r="J292" s="221">
        <f>ROUND(I292*H292,2)</f>
        <v>0</v>
      </c>
      <c r="K292" s="217" t="s">
        <v>199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321</v>
      </c>
      <c r="AT292" s="226" t="s">
        <v>195</v>
      </c>
      <c r="AU292" s="226" t="s">
        <v>84</v>
      </c>
      <c r="AY292" s="20" t="s">
        <v>192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84</v>
      </c>
      <c r="BK292" s="227">
        <f>ROUND(I292*H292,2)</f>
        <v>0</v>
      </c>
      <c r="BL292" s="20" t="s">
        <v>321</v>
      </c>
      <c r="BM292" s="226" t="s">
        <v>1301</v>
      </c>
    </row>
    <row r="293" s="2" customFormat="1">
      <c r="A293" s="41"/>
      <c r="B293" s="42"/>
      <c r="C293" s="43"/>
      <c r="D293" s="228" t="s">
        <v>202</v>
      </c>
      <c r="E293" s="43"/>
      <c r="F293" s="229" t="s">
        <v>1302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202</v>
      </c>
      <c r="AU293" s="20" t="s">
        <v>84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503</v>
      </c>
      <c r="G294" s="245"/>
      <c r="H294" s="248">
        <v>45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4" customFormat="1">
      <c r="A295" s="14"/>
      <c r="B295" s="244"/>
      <c r="C295" s="245"/>
      <c r="D295" s="235" t="s">
        <v>204</v>
      </c>
      <c r="E295" s="246" t="s">
        <v>19</v>
      </c>
      <c r="F295" s="247" t="s">
        <v>563</v>
      </c>
      <c r="G295" s="245"/>
      <c r="H295" s="248">
        <v>59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204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498</v>
      </c>
      <c r="G296" s="245"/>
      <c r="H296" s="248">
        <v>44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148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66" t="s">
        <v>540</v>
      </c>
      <c r="D298" s="266" t="s">
        <v>211</v>
      </c>
      <c r="E298" s="267" t="s">
        <v>1303</v>
      </c>
      <c r="F298" s="268" t="s">
        <v>1304</v>
      </c>
      <c r="G298" s="269" t="s">
        <v>198</v>
      </c>
      <c r="H298" s="270">
        <v>45</v>
      </c>
      <c r="I298" s="271"/>
      <c r="J298" s="272">
        <f>ROUND(I298*H298,2)</f>
        <v>0</v>
      </c>
      <c r="K298" s="268" t="s">
        <v>199</v>
      </c>
      <c r="L298" s="273"/>
      <c r="M298" s="274" t="s">
        <v>19</v>
      </c>
      <c r="N298" s="275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423</v>
      </c>
      <c r="AT298" s="226" t="s">
        <v>211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1305</v>
      </c>
    </row>
    <row r="299" s="14" customFormat="1">
      <c r="A299" s="14"/>
      <c r="B299" s="244"/>
      <c r="C299" s="245"/>
      <c r="D299" s="235" t="s">
        <v>204</v>
      </c>
      <c r="E299" s="246" t="s">
        <v>19</v>
      </c>
      <c r="F299" s="247" t="s">
        <v>503</v>
      </c>
      <c r="G299" s="245"/>
      <c r="H299" s="248">
        <v>45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204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192</v>
      </c>
    </row>
    <row r="300" s="15" customFormat="1">
      <c r="A300" s="15"/>
      <c r="B300" s="255"/>
      <c r="C300" s="256"/>
      <c r="D300" s="235" t="s">
        <v>204</v>
      </c>
      <c r="E300" s="257" t="s">
        <v>19</v>
      </c>
      <c r="F300" s="258" t="s">
        <v>210</v>
      </c>
      <c r="G300" s="256"/>
      <c r="H300" s="259">
        <v>45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204</v>
      </c>
      <c r="AU300" s="265" t="s">
        <v>84</v>
      </c>
      <c r="AV300" s="15" t="s">
        <v>200</v>
      </c>
      <c r="AW300" s="15" t="s">
        <v>33</v>
      </c>
      <c r="AX300" s="15" t="s">
        <v>78</v>
      </c>
      <c r="AY300" s="265" t="s">
        <v>192</v>
      </c>
    </row>
    <row r="301" s="2" customFormat="1" ht="16.5" customHeight="1">
      <c r="A301" s="41"/>
      <c r="B301" s="42"/>
      <c r="C301" s="266" t="s">
        <v>544</v>
      </c>
      <c r="D301" s="266" t="s">
        <v>211</v>
      </c>
      <c r="E301" s="267" t="s">
        <v>1306</v>
      </c>
      <c r="F301" s="268" t="s">
        <v>1307</v>
      </c>
      <c r="G301" s="269" t="s">
        <v>198</v>
      </c>
      <c r="H301" s="270">
        <v>59</v>
      </c>
      <c r="I301" s="271"/>
      <c r="J301" s="272">
        <f>ROUND(I301*H301,2)</f>
        <v>0</v>
      </c>
      <c r="K301" s="268" t="s">
        <v>199</v>
      </c>
      <c r="L301" s="273"/>
      <c r="M301" s="274" t="s">
        <v>19</v>
      </c>
      <c r="N301" s="275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423</v>
      </c>
      <c r="AT301" s="226" t="s">
        <v>211</v>
      </c>
      <c r="AU301" s="226" t="s">
        <v>84</v>
      </c>
      <c r="AY301" s="20" t="s">
        <v>192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321</v>
      </c>
      <c r="BM301" s="226" t="s">
        <v>1308</v>
      </c>
    </row>
    <row r="302" s="14" customFormat="1">
      <c r="A302" s="14"/>
      <c r="B302" s="244"/>
      <c r="C302" s="245"/>
      <c r="D302" s="235" t="s">
        <v>204</v>
      </c>
      <c r="E302" s="246" t="s">
        <v>19</v>
      </c>
      <c r="F302" s="247" t="s">
        <v>563</v>
      </c>
      <c r="G302" s="245"/>
      <c r="H302" s="248">
        <v>59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204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192</v>
      </c>
    </row>
    <row r="303" s="15" customFormat="1">
      <c r="A303" s="15"/>
      <c r="B303" s="255"/>
      <c r="C303" s="256"/>
      <c r="D303" s="235" t="s">
        <v>204</v>
      </c>
      <c r="E303" s="257" t="s">
        <v>19</v>
      </c>
      <c r="F303" s="258" t="s">
        <v>210</v>
      </c>
      <c r="G303" s="256"/>
      <c r="H303" s="259">
        <v>59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204</v>
      </c>
      <c r="AU303" s="265" t="s">
        <v>84</v>
      </c>
      <c r="AV303" s="15" t="s">
        <v>200</v>
      </c>
      <c r="AW303" s="15" t="s">
        <v>33</v>
      </c>
      <c r="AX303" s="15" t="s">
        <v>78</v>
      </c>
      <c r="AY303" s="265" t="s">
        <v>192</v>
      </c>
    </row>
    <row r="304" s="2" customFormat="1" ht="16.5" customHeight="1">
      <c r="A304" s="41"/>
      <c r="B304" s="42"/>
      <c r="C304" s="266" t="s">
        <v>549</v>
      </c>
      <c r="D304" s="266" t="s">
        <v>211</v>
      </c>
      <c r="E304" s="267" t="s">
        <v>1309</v>
      </c>
      <c r="F304" s="268" t="s">
        <v>1310</v>
      </c>
      <c r="G304" s="269" t="s">
        <v>198</v>
      </c>
      <c r="H304" s="270">
        <v>44</v>
      </c>
      <c r="I304" s="271"/>
      <c r="J304" s="272">
        <f>ROUND(I304*H304,2)</f>
        <v>0</v>
      </c>
      <c r="K304" s="268" t="s">
        <v>199</v>
      </c>
      <c r="L304" s="273"/>
      <c r="M304" s="274" t="s">
        <v>19</v>
      </c>
      <c r="N304" s="275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423</v>
      </c>
      <c r="AT304" s="226" t="s">
        <v>211</v>
      </c>
      <c r="AU304" s="226" t="s">
        <v>84</v>
      </c>
      <c r="AY304" s="20" t="s">
        <v>192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84</v>
      </c>
      <c r="BK304" s="227">
        <f>ROUND(I304*H304,2)</f>
        <v>0</v>
      </c>
      <c r="BL304" s="20" t="s">
        <v>321</v>
      </c>
      <c r="BM304" s="226" t="s">
        <v>1311</v>
      </c>
    </row>
    <row r="305" s="14" customFormat="1">
      <c r="A305" s="14"/>
      <c r="B305" s="244"/>
      <c r="C305" s="245"/>
      <c r="D305" s="235" t="s">
        <v>204</v>
      </c>
      <c r="E305" s="246" t="s">
        <v>19</v>
      </c>
      <c r="F305" s="247" t="s">
        <v>498</v>
      </c>
      <c r="G305" s="245"/>
      <c r="H305" s="248">
        <v>44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204</v>
      </c>
      <c r="AU305" s="254" t="s">
        <v>84</v>
      </c>
      <c r="AV305" s="14" t="s">
        <v>84</v>
      </c>
      <c r="AW305" s="14" t="s">
        <v>33</v>
      </c>
      <c r="AX305" s="14" t="s">
        <v>71</v>
      </c>
      <c r="AY305" s="254" t="s">
        <v>192</v>
      </c>
    </row>
    <row r="306" s="15" customFormat="1">
      <c r="A306" s="15"/>
      <c r="B306" s="255"/>
      <c r="C306" s="256"/>
      <c r="D306" s="235" t="s">
        <v>204</v>
      </c>
      <c r="E306" s="257" t="s">
        <v>19</v>
      </c>
      <c r="F306" s="258" t="s">
        <v>210</v>
      </c>
      <c r="G306" s="256"/>
      <c r="H306" s="259">
        <v>44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204</v>
      </c>
      <c r="AU306" s="265" t="s">
        <v>84</v>
      </c>
      <c r="AV306" s="15" t="s">
        <v>200</v>
      </c>
      <c r="AW306" s="15" t="s">
        <v>33</v>
      </c>
      <c r="AX306" s="15" t="s">
        <v>78</v>
      </c>
      <c r="AY306" s="265" t="s">
        <v>192</v>
      </c>
    </row>
    <row r="307" s="2" customFormat="1" ht="24.15" customHeight="1">
      <c r="A307" s="41"/>
      <c r="B307" s="42"/>
      <c r="C307" s="215" t="s">
        <v>553</v>
      </c>
      <c r="D307" s="215" t="s">
        <v>195</v>
      </c>
      <c r="E307" s="216" t="s">
        <v>1150</v>
      </c>
      <c r="F307" s="217" t="s">
        <v>1151</v>
      </c>
      <c r="G307" s="218" t="s">
        <v>214</v>
      </c>
      <c r="H307" s="219">
        <v>30</v>
      </c>
      <c r="I307" s="220"/>
      <c r="J307" s="221">
        <f>ROUND(I307*H307,2)</f>
        <v>0</v>
      </c>
      <c r="K307" s="217" t="s">
        <v>199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321</v>
      </c>
      <c r="AT307" s="226" t="s">
        <v>195</v>
      </c>
      <c r="AU307" s="226" t="s">
        <v>84</v>
      </c>
      <c r="AY307" s="20" t="s">
        <v>192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84</v>
      </c>
      <c r="BK307" s="227">
        <f>ROUND(I307*H307,2)</f>
        <v>0</v>
      </c>
      <c r="BL307" s="20" t="s">
        <v>321</v>
      </c>
      <c r="BM307" s="226" t="s">
        <v>1312</v>
      </c>
    </row>
    <row r="308" s="2" customFormat="1">
      <c r="A308" s="41"/>
      <c r="B308" s="42"/>
      <c r="C308" s="43"/>
      <c r="D308" s="228" t="s">
        <v>202</v>
      </c>
      <c r="E308" s="43"/>
      <c r="F308" s="229" t="s">
        <v>1153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84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407</v>
      </c>
      <c r="G309" s="245"/>
      <c r="H309" s="248">
        <v>30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30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558</v>
      </c>
      <c r="D311" s="266" t="s">
        <v>211</v>
      </c>
      <c r="E311" s="267" t="s">
        <v>1313</v>
      </c>
      <c r="F311" s="268" t="s">
        <v>1314</v>
      </c>
      <c r="G311" s="269" t="s">
        <v>214</v>
      </c>
      <c r="H311" s="270">
        <v>34.5</v>
      </c>
      <c r="I311" s="271"/>
      <c r="J311" s="272">
        <f>ROUND(I311*H311,2)</f>
        <v>0</v>
      </c>
      <c r="K311" s="268" t="s">
        <v>490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6.9999999999999994E-05</v>
      </c>
      <c r="R311" s="224">
        <f>Q311*H311</f>
        <v>0.0024149999999999996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423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321</v>
      </c>
      <c r="BM311" s="226" t="s">
        <v>1315</v>
      </c>
    </row>
    <row r="312" s="14" customFormat="1">
      <c r="A312" s="14"/>
      <c r="B312" s="244"/>
      <c r="C312" s="245"/>
      <c r="D312" s="235" t="s">
        <v>204</v>
      </c>
      <c r="E312" s="246" t="s">
        <v>19</v>
      </c>
      <c r="F312" s="247" t="s">
        <v>407</v>
      </c>
      <c r="G312" s="245"/>
      <c r="H312" s="248">
        <v>30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204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192</v>
      </c>
    </row>
    <row r="313" s="15" customFormat="1">
      <c r="A313" s="15"/>
      <c r="B313" s="255"/>
      <c r="C313" s="256"/>
      <c r="D313" s="235" t="s">
        <v>204</v>
      </c>
      <c r="E313" s="257" t="s">
        <v>19</v>
      </c>
      <c r="F313" s="258" t="s">
        <v>210</v>
      </c>
      <c r="G313" s="256"/>
      <c r="H313" s="259">
        <v>30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204</v>
      </c>
      <c r="AU313" s="265" t="s">
        <v>84</v>
      </c>
      <c r="AV313" s="15" t="s">
        <v>200</v>
      </c>
      <c r="AW313" s="15" t="s">
        <v>33</v>
      </c>
      <c r="AX313" s="15" t="s">
        <v>78</v>
      </c>
      <c r="AY313" s="265" t="s">
        <v>192</v>
      </c>
    </row>
    <row r="314" s="14" customFormat="1">
      <c r="A314" s="14"/>
      <c r="B314" s="244"/>
      <c r="C314" s="245"/>
      <c r="D314" s="235" t="s">
        <v>204</v>
      </c>
      <c r="E314" s="245"/>
      <c r="F314" s="247" t="s">
        <v>1316</v>
      </c>
      <c r="G314" s="245"/>
      <c r="H314" s="248">
        <v>34.5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4</v>
      </c>
      <c r="AX314" s="14" t="s">
        <v>78</v>
      </c>
      <c r="AY314" s="254" t="s">
        <v>192</v>
      </c>
    </row>
    <row r="315" s="2" customFormat="1" ht="16.5" customHeight="1">
      <c r="A315" s="41"/>
      <c r="B315" s="42"/>
      <c r="C315" s="215" t="s">
        <v>563</v>
      </c>
      <c r="D315" s="215" t="s">
        <v>195</v>
      </c>
      <c r="E315" s="216" t="s">
        <v>1317</v>
      </c>
      <c r="F315" s="217" t="s">
        <v>1318</v>
      </c>
      <c r="G315" s="218" t="s">
        <v>198</v>
      </c>
      <c r="H315" s="219">
        <v>6</v>
      </c>
      <c r="I315" s="220"/>
      <c r="J315" s="221">
        <f>ROUND(I315*H315,2)</f>
        <v>0</v>
      </c>
      <c r="K315" s="217" t="s">
        <v>199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321</v>
      </c>
      <c r="AT315" s="226" t="s">
        <v>195</v>
      </c>
      <c r="AU315" s="226" t="s">
        <v>84</v>
      </c>
      <c r="AY315" s="20" t="s">
        <v>192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321</v>
      </c>
      <c r="BM315" s="226" t="s">
        <v>1319</v>
      </c>
    </row>
    <row r="316" s="2" customFormat="1">
      <c r="A316" s="41"/>
      <c r="B316" s="42"/>
      <c r="C316" s="43"/>
      <c r="D316" s="228" t="s">
        <v>202</v>
      </c>
      <c r="E316" s="43"/>
      <c r="F316" s="229" t="s">
        <v>1320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84</v>
      </c>
    </row>
    <row r="317" s="13" customFormat="1">
      <c r="A317" s="13"/>
      <c r="B317" s="233"/>
      <c r="C317" s="234"/>
      <c r="D317" s="235" t="s">
        <v>204</v>
      </c>
      <c r="E317" s="236" t="s">
        <v>19</v>
      </c>
      <c r="F317" s="237" t="s">
        <v>1321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204</v>
      </c>
      <c r="AU317" s="243" t="s">
        <v>84</v>
      </c>
      <c r="AV317" s="13" t="s">
        <v>78</v>
      </c>
      <c r="AW317" s="13" t="s">
        <v>33</v>
      </c>
      <c r="AX317" s="13" t="s">
        <v>71</v>
      </c>
      <c r="AY317" s="243" t="s">
        <v>192</v>
      </c>
    </row>
    <row r="318" s="14" customFormat="1">
      <c r="A318" s="14"/>
      <c r="B318" s="244"/>
      <c r="C318" s="245"/>
      <c r="D318" s="235" t="s">
        <v>204</v>
      </c>
      <c r="E318" s="246" t="s">
        <v>19</v>
      </c>
      <c r="F318" s="247" t="s">
        <v>84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204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192</v>
      </c>
    </row>
    <row r="319" s="14" customFormat="1">
      <c r="A319" s="14"/>
      <c r="B319" s="244"/>
      <c r="C319" s="245"/>
      <c r="D319" s="235" t="s">
        <v>204</v>
      </c>
      <c r="E319" s="246" t="s">
        <v>19</v>
      </c>
      <c r="F319" s="247" t="s">
        <v>200</v>
      </c>
      <c r="G319" s="245"/>
      <c r="H319" s="248">
        <v>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204</v>
      </c>
      <c r="AU319" s="254" t="s">
        <v>84</v>
      </c>
      <c r="AV319" s="14" t="s">
        <v>84</v>
      </c>
      <c r="AW319" s="14" t="s">
        <v>33</v>
      </c>
      <c r="AX319" s="14" t="s">
        <v>71</v>
      </c>
      <c r="AY319" s="254" t="s">
        <v>192</v>
      </c>
    </row>
    <row r="320" s="15" customFormat="1">
      <c r="A320" s="15"/>
      <c r="B320" s="255"/>
      <c r="C320" s="256"/>
      <c r="D320" s="235" t="s">
        <v>204</v>
      </c>
      <c r="E320" s="257" t="s">
        <v>19</v>
      </c>
      <c r="F320" s="258" t="s">
        <v>210</v>
      </c>
      <c r="G320" s="256"/>
      <c r="H320" s="259">
        <v>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204</v>
      </c>
      <c r="AU320" s="265" t="s">
        <v>84</v>
      </c>
      <c r="AV320" s="15" t="s">
        <v>200</v>
      </c>
      <c r="AW320" s="15" t="s">
        <v>33</v>
      </c>
      <c r="AX320" s="15" t="s">
        <v>78</v>
      </c>
      <c r="AY320" s="265" t="s">
        <v>192</v>
      </c>
    </row>
    <row r="321" s="2" customFormat="1" ht="16.5" customHeight="1">
      <c r="A321" s="41"/>
      <c r="B321" s="42"/>
      <c r="C321" s="266" t="s">
        <v>568</v>
      </c>
      <c r="D321" s="266" t="s">
        <v>211</v>
      </c>
      <c r="E321" s="267" t="s">
        <v>1322</v>
      </c>
      <c r="F321" s="268" t="s">
        <v>1323</v>
      </c>
      <c r="G321" s="269" t="s">
        <v>198</v>
      </c>
      <c r="H321" s="270">
        <v>2</v>
      </c>
      <c r="I321" s="271"/>
      <c r="J321" s="272">
        <f>ROUND(I321*H321,2)</f>
        <v>0</v>
      </c>
      <c r="K321" s="268" t="s">
        <v>490</v>
      </c>
      <c r="L321" s="273"/>
      <c r="M321" s="274" t="s">
        <v>19</v>
      </c>
      <c r="N321" s="275" t="s">
        <v>43</v>
      </c>
      <c r="O321" s="87"/>
      <c r="P321" s="224">
        <f>O321*H321</f>
        <v>0</v>
      </c>
      <c r="Q321" s="224">
        <v>5.0000000000000002E-05</v>
      </c>
      <c r="R321" s="224">
        <f>Q321*H321</f>
        <v>0.00010000000000000001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423</v>
      </c>
      <c r="AT321" s="226" t="s">
        <v>211</v>
      </c>
      <c r="AU321" s="226" t="s">
        <v>84</v>
      </c>
      <c r="AY321" s="20" t="s">
        <v>192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84</v>
      </c>
      <c r="BK321" s="227">
        <f>ROUND(I321*H321,2)</f>
        <v>0</v>
      </c>
      <c r="BL321" s="20" t="s">
        <v>321</v>
      </c>
      <c r="BM321" s="226" t="s">
        <v>1324</v>
      </c>
    </row>
    <row r="322" s="13" customFormat="1">
      <c r="A322" s="13"/>
      <c r="B322" s="233"/>
      <c r="C322" s="234"/>
      <c r="D322" s="235" t="s">
        <v>204</v>
      </c>
      <c r="E322" s="236" t="s">
        <v>19</v>
      </c>
      <c r="F322" s="237" t="s">
        <v>1323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204</v>
      </c>
      <c r="AU322" s="243" t="s">
        <v>84</v>
      </c>
      <c r="AV322" s="13" t="s">
        <v>78</v>
      </c>
      <c r="AW322" s="13" t="s">
        <v>33</v>
      </c>
      <c r="AX322" s="13" t="s">
        <v>71</v>
      </c>
      <c r="AY322" s="243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84</v>
      </c>
      <c r="G323" s="245"/>
      <c r="H323" s="248">
        <v>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16.5" customHeight="1">
      <c r="A325" s="41"/>
      <c r="B325" s="42"/>
      <c r="C325" s="266" t="s">
        <v>573</v>
      </c>
      <c r="D325" s="266" t="s">
        <v>211</v>
      </c>
      <c r="E325" s="267" t="s">
        <v>1325</v>
      </c>
      <c r="F325" s="268" t="s">
        <v>1326</v>
      </c>
      <c r="G325" s="269" t="s">
        <v>198</v>
      </c>
      <c r="H325" s="270">
        <v>4</v>
      </c>
      <c r="I325" s="271"/>
      <c r="J325" s="272">
        <f>ROUND(I325*H325,2)</f>
        <v>0</v>
      </c>
      <c r="K325" s="268" t="s">
        <v>490</v>
      </c>
      <c r="L325" s="273"/>
      <c r="M325" s="274" t="s">
        <v>19</v>
      </c>
      <c r="N325" s="275" t="s">
        <v>43</v>
      </c>
      <c r="O325" s="87"/>
      <c r="P325" s="224">
        <f>O325*H325</f>
        <v>0</v>
      </c>
      <c r="Q325" s="224">
        <v>5.0000000000000002E-05</v>
      </c>
      <c r="R325" s="224">
        <f>Q325*H325</f>
        <v>0.00020000000000000001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423</v>
      </c>
      <c r="AT325" s="226" t="s">
        <v>211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321</v>
      </c>
      <c r="BM325" s="226" t="s">
        <v>1327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1326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200</v>
      </c>
      <c r="G327" s="245"/>
      <c r="H327" s="248">
        <v>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1328</v>
      </c>
      <c r="F329" s="213" t="s">
        <v>1329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200</v>
      </c>
      <c r="AT329" s="211" t="s">
        <v>70</v>
      </c>
      <c r="AU329" s="211" t="s">
        <v>78</v>
      </c>
      <c r="AY329" s="210" t="s">
        <v>192</v>
      </c>
      <c r="BK329" s="212">
        <f>SUM(BK330:BK333)</f>
        <v>0</v>
      </c>
    </row>
    <row r="330" s="2" customFormat="1" ht="16.5" customHeight="1">
      <c r="A330" s="41"/>
      <c r="B330" s="42"/>
      <c r="C330" s="215" t="s">
        <v>580</v>
      </c>
      <c r="D330" s="215" t="s">
        <v>195</v>
      </c>
      <c r="E330" s="216" t="s">
        <v>1330</v>
      </c>
      <c r="F330" s="217" t="s">
        <v>1331</v>
      </c>
      <c r="G330" s="218" t="s">
        <v>1167</v>
      </c>
      <c r="H330" s="219">
        <v>16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1332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1332</v>
      </c>
      <c r="BM330" s="226" t="s">
        <v>1333</v>
      </c>
    </row>
    <row r="331" s="2" customFormat="1" ht="16.5" customHeight="1">
      <c r="A331" s="41"/>
      <c r="B331" s="42"/>
      <c r="C331" s="215" t="s">
        <v>587</v>
      </c>
      <c r="D331" s="215" t="s">
        <v>195</v>
      </c>
      <c r="E331" s="216" t="s">
        <v>1334</v>
      </c>
      <c r="F331" s="217" t="s">
        <v>1335</v>
      </c>
      <c r="G331" s="218" t="s">
        <v>1167</v>
      </c>
      <c r="H331" s="219">
        <v>2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1332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1332</v>
      </c>
      <c r="BM331" s="226" t="s">
        <v>1336</v>
      </c>
    </row>
    <row r="332" s="2" customFormat="1" ht="16.5" customHeight="1">
      <c r="A332" s="41"/>
      <c r="B332" s="42"/>
      <c r="C332" s="215" t="s">
        <v>592</v>
      </c>
      <c r="D332" s="215" t="s">
        <v>195</v>
      </c>
      <c r="E332" s="216" t="s">
        <v>1337</v>
      </c>
      <c r="F332" s="217" t="s">
        <v>1338</v>
      </c>
      <c r="G332" s="218" t="s">
        <v>1167</v>
      </c>
      <c r="H332" s="219">
        <v>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1332</v>
      </c>
      <c r="AT332" s="226" t="s">
        <v>195</v>
      </c>
      <c r="AU332" s="226" t="s">
        <v>84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1332</v>
      </c>
      <c r="BM332" s="226" t="s">
        <v>1339</v>
      </c>
    </row>
    <row r="333" s="2" customFormat="1" ht="16.5" customHeight="1">
      <c r="A333" s="41"/>
      <c r="B333" s="42"/>
      <c r="C333" s="215" t="s">
        <v>597</v>
      </c>
      <c r="D333" s="215" t="s">
        <v>195</v>
      </c>
      <c r="E333" s="216" t="s">
        <v>1340</v>
      </c>
      <c r="F333" s="217" t="s">
        <v>1341</v>
      </c>
      <c r="G333" s="218" t="s">
        <v>1167</v>
      </c>
      <c r="H333" s="219">
        <v>16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1332</v>
      </c>
      <c r="AT333" s="226" t="s">
        <v>195</v>
      </c>
      <c r="AU333" s="226" t="s">
        <v>84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1332</v>
      </c>
      <c r="BM333" s="226" t="s">
        <v>1342</v>
      </c>
    </row>
    <row r="334" s="12" customFormat="1" ht="22.8" customHeight="1">
      <c r="A334" s="12"/>
      <c r="B334" s="199"/>
      <c r="C334" s="200"/>
      <c r="D334" s="201" t="s">
        <v>70</v>
      </c>
      <c r="E334" s="213" t="s">
        <v>1343</v>
      </c>
      <c r="F334" s="213" t="s">
        <v>1344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P335</f>
        <v>0</v>
      </c>
      <c r="Q334" s="207"/>
      <c r="R334" s="208">
        <f>R335</f>
        <v>0</v>
      </c>
      <c r="S334" s="207"/>
      <c r="T334" s="209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200</v>
      </c>
      <c r="AT334" s="211" t="s">
        <v>70</v>
      </c>
      <c r="AU334" s="211" t="s">
        <v>78</v>
      </c>
      <c r="AY334" s="210" t="s">
        <v>192</v>
      </c>
      <c r="BK334" s="212">
        <f>BK335</f>
        <v>0</v>
      </c>
    </row>
    <row r="335" s="2" customFormat="1" ht="16.5" customHeight="1">
      <c r="A335" s="41"/>
      <c r="B335" s="42"/>
      <c r="C335" s="215" t="s">
        <v>602</v>
      </c>
      <c r="D335" s="215" t="s">
        <v>195</v>
      </c>
      <c r="E335" s="216" t="s">
        <v>1345</v>
      </c>
      <c r="F335" s="217" t="s">
        <v>1346</v>
      </c>
      <c r="G335" s="218" t="s">
        <v>1167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1332</v>
      </c>
      <c r="AT335" s="226" t="s">
        <v>195</v>
      </c>
      <c r="AU335" s="226" t="s">
        <v>84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1332</v>
      </c>
      <c r="BM335" s="226" t="s">
        <v>1347</v>
      </c>
    </row>
    <row r="336" s="12" customFormat="1" ht="22.8" customHeight="1">
      <c r="A336" s="12"/>
      <c r="B336" s="199"/>
      <c r="C336" s="200"/>
      <c r="D336" s="201" t="s">
        <v>70</v>
      </c>
      <c r="E336" s="213" t="s">
        <v>1348</v>
      </c>
      <c r="F336" s="213" t="s">
        <v>1349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SUM(P337:P338)</f>
        <v>0</v>
      </c>
      <c r="Q336" s="207"/>
      <c r="R336" s="208">
        <f>SUM(R337:R338)</f>
        <v>0</v>
      </c>
      <c r="S336" s="207"/>
      <c r="T336" s="20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200</v>
      </c>
      <c r="AT336" s="211" t="s">
        <v>70</v>
      </c>
      <c r="AU336" s="211" t="s">
        <v>78</v>
      </c>
      <c r="AY336" s="210" t="s">
        <v>192</v>
      </c>
      <c r="BK336" s="212">
        <f>SUM(BK337:BK338)</f>
        <v>0</v>
      </c>
    </row>
    <row r="337" s="2" customFormat="1" ht="16.5" customHeight="1">
      <c r="A337" s="41"/>
      <c r="B337" s="42"/>
      <c r="C337" s="215" t="s">
        <v>611</v>
      </c>
      <c r="D337" s="215" t="s">
        <v>195</v>
      </c>
      <c r="E337" s="216" t="s">
        <v>1350</v>
      </c>
      <c r="F337" s="217" t="s">
        <v>1351</v>
      </c>
      <c r="G337" s="218" t="s">
        <v>1167</v>
      </c>
      <c r="H337" s="219">
        <v>10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1332</v>
      </c>
      <c r="AT337" s="226" t="s">
        <v>195</v>
      </c>
      <c r="AU337" s="226" t="s">
        <v>84</v>
      </c>
      <c r="AY337" s="20" t="s">
        <v>192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84</v>
      </c>
      <c r="BK337" s="227">
        <f>ROUND(I337*H337,2)</f>
        <v>0</v>
      </c>
      <c r="BL337" s="20" t="s">
        <v>1332</v>
      </c>
      <c r="BM337" s="226" t="s">
        <v>1352</v>
      </c>
    </row>
    <row r="338" s="2" customFormat="1" ht="16.5" customHeight="1">
      <c r="A338" s="41"/>
      <c r="B338" s="42"/>
      <c r="C338" s="215" t="s">
        <v>616</v>
      </c>
      <c r="D338" s="215" t="s">
        <v>195</v>
      </c>
      <c r="E338" s="216" t="s">
        <v>1353</v>
      </c>
      <c r="F338" s="217" t="s">
        <v>1354</v>
      </c>
      <c r="G338" s="218" t="s">
        <v>1167</v>
      </c>
      <c r="H338" s="219">
        <v>3</v>
      </c>
      <c r="I338" s="220"/>
      <c r="J338" s="221">
        <f>ROUND(I338*H338,2)</f>
        <v>0</v>
      </c>
      <c r="K338" s="217" t="s">
        <v>19</v>
      </c>
      <c r="L338" s="47"/>
      <c r="M338" s="287" t="s">
        <v>19</v>
      </c>
      <c r="N338" s="288" t="s">
        <v>43</v>
      </c>
      <c r="O338" s="289"/>
      <c r="P338" s="290">
        <f>O338*H338</f>
        <v>0</v>
      </c>
      <c r="Q338" s="290">
        <v>0</v>
      </c>
      <c r="R338" s="290">
        <f>Q338*H338</f>
        <v>0</v>
      </c>
      <c r="S338" s="290">
        <v>0</v>
      </c>
      <c r="T338" s="29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1332</v>
      </c>
      <c r="AT338" s="226" t="s">
        <v>195</v>
      </c>
      <c r="AU338" s="226" t="s">
        <v>84</v>
      </c>
      <c r="AY338" s="20" t="s">
        <v>192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1332</v>
      </c>
      <c r="BM338" s="226" t="s">
        <v>1355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rff6gbbKKt2ONInhc8kjUg10vHQJwra2cXgCVA3cNXoygAiM/fqTsmParSlI6nDnBwZuXtGhplpbKblFTE7Oog==" hashValue="xbLYK9eYWGPopkwjzFmxHTRHKF+QLkMUlKf5UvQgVDplPiv8rIAk4xibtdzSFuIPj/yLRJRrS3RI702IjH9T/w==" algorithmName="SHA-512" password="CC35"/>
  <autoFilter ref="C92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210001"/>
    <hyperlink ref="F104" r:id="rId2" display="https://podminky.urs.cz/item/CS_URS_2024_02/741310562"/>
    <hyperlink ref="F111" r:id="rId3" display="https://podminky.urs.cz/item/CS_URS_2024_02/741320105"/>
    <hyperlink ref="F125" r:id="rId4" display="https://podminky.urs.cz/item/CS_URS_2024_02/741320405"/>
    <hyperlink ref="F138" r:id="rId5" display="https://podminky.urs.cz/item/CS_URS_2024_02/741120401"/>
    <hyperlink ref="F145" r:id="rId6" display="https://podminky.urs.cz/item/CS_URS_2024_02/741130004"/>
    <hyperlink ref="F161" r:id="rId7" display="https://podminky.urs.cz/item/CS_URS_2024_02/741310001"/>
    <hyperlink ref="F168" r:id="rId8" display="https://podminky.urs.cz/item/CS_URS_2024_02/741310021"/>
    <hyperlink ref="F175" r:id="rId9" display="https://podminky.urs.cz/item/CS_URS_2024_02/741310022"/>
    <hyperlink ref="F182" r:id="rId10" display="https://podminky.urs.cz/item/CS_URS_2024_02/741310501"/>
    <hyperlink ref="F189" r:id="rId11" display="https://podminky.urs.cz/item/CS_URS_2024_02/741313081"/>
    <hyperlink ref="F203" r:id="rId12" display="https://podminky.urs.cz/item/CS_URS_2024_02/741112011"/>
    <hyperlink ref="F222" r:id="rId13" display="https://podminky.urs.cz/item/CS_URS_2024_02/741110511"/>
    <hyperlink ref="F240" r:id="rId14" display="https://podminky.urs.cz/item/CS_URS_2024_02/741110041"/>
    <hyperlink ref="F248" r:id="rId15" display="https://podminky.urs.cz/item/CS_URS_2024_02/741122641"/>
    <hyperlink ref="F261" r:id="rId16" display="https://podminky.urs.cz/item/CS_URS_2024_02/741122611"/>
    <hyperlink ref="F273" r:id="rId17" display="https://podminky.urs.cz/item/CS_URS_2024_02/741122601"/>
    <hyperlink ref="F281" r:id="rId18" display="https://podminky.urs.cz/item/CS_URS_2024_02/741130001"/>
    <hyperlink ref="F285" r:id="rId19" display="https://podminky.urs.cz/item/CS_URS_2024_02/741130006"/>
    <hyperlink ref="F289" r:id="rId20" display="https://podminky.urs.cz/item/CS_URS_2024_02/741130025"/>
    <hyperlink ref="F293" r:id="rId21" display="https://podminky.urs.cz/item/CS_URS_2024_02/741231001"/>
    <hyperlink ref="F308" r:id="rId22" display="https://podminky.urs.cz/item/CS_URS_2024_02/741120401"/>
    <hyperlink ref="F316" r:id="rId23" display="https://podminky.urs.cz/item/CS_URS_2024_02/7414500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1408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1409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ROUND((SUM(BE101:BE1100)),  2)</f>
        <v>0</v>
      </c>
      <c r="G35" s="41"/>
      <c r="H35" s="41"/>
      <c r="I35" s="160">
        <v>0.20999999999999999</v>
      </c>
      <c r="J35" s="159">
        <f>ROUND(((SUM(BE101:BE1100))*I35),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ROUND((SUM(BF101:BF1100)),  2)</f>
        <v>0</v>
      </c>
      <c r="G36" s="41"/>
      <c r="H36" s="41"/>
      <c r="I36" s="160">
        <v>0.12</v>
      </c>
      <c r="J36" s="159">
        <f>ROUND(((SUM(BF101:BF1100))*I36),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ROUND((SUM(BG101:BG1100)),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ROUND((SUM(BH101:BH1100)),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ROUND((SUM(BI101:BI1100)),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051 - Byt č.105 2+ KK - architektonicko 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162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J329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165</v>
      </c>
      <c r="E68" s="185"/>
      <c r="F68" s="185"/>
      <c r="G68" s="185"/>
      <c r="H68" s="185"/>
      <c r="I68" s="185"/>
      <c r="J68" s="186">
        <f>J390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</v>
      </c>
      <c r="E69" s="185"/>
      <c r="F69" s="185"/>
      <c r="G69" s="185"/>
      <c r="H69" s="185"/>
      <c r="I69" s="185"/>
      <c r="J69" s="186">
        <f>J401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J404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168</v>
      </c>
      <c r="E71" s="185"/>
      <c r="F71" s="185"/>
      <c r="G71" s="185"/>
      <c r="H71" s="185"/>
      <c r="I71" s="185"/>
      <c r="J71" s="186">
        <f>J405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169</v>
      </c>
      <c r="E72" s="185"/>
      <c r="F72" s="185"/>
      <c r="G72" s="185"/>
      <c r="H72" s="185"/>
      <c r="I72" s="185"/>
      <c r="J72" s="186">
        <f>J417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170</v>
      </c>
      <c r="E73" s="185"/>
      <c r="F73" s="185"/>
      <c r="G73" s="185"/>
      <c r="H73" s="185"/>
      <c r="I73" s="185"/>
      <c r="J73" s="186">
        <f>J426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171</v>
      </c>
      <c r="E74" s="185"/>
      <c r="F74" s="185"/>
      <c r="G74" s="185"/>
      <c r="H74" s="185"/>
      <c r="I74" s="185"/>
      <c r="J74" s="186">
        <f>J596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172</v>
      </c>
      <c r="E75" s="185"/>
      <c r="F75" s="185"/>
      <c r="G75" s="185"/>
      <c r="H75" s="185"/>
      <c r="I75" s="185"/>
      <c r="J75" s="186">
        <f>J694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173</v>
      </c>
      <c r="E76" s="185"/>
      <c r="F76" s="185"/>
      <c r="G76" s="185"/>
      <c r="H76" s="185"/>
      <c r="I76" s="185"/>
      <c r="J76" s="186">
        <f>J862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174</v>
      </c>
      <c r="E77" s="185"/>
      <c r="F77" s="185"/>
      <c r="G77" s="185"/>
      <c r="H77" s="185"/>
      <c r="I77" s="185"/>
      <c r="J77" s="186">
        <f>J975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175</v>
      </c>
      <c r="E78" s="185"/>
      <c r="F78" s="185"/>
      <c r="G78" s="185"/>
      <c r="H78" s="185"/>
      <c r="I78" s="185"/>
      <c r="J78" s="186">
        <f>J994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176</v>
      </c>
      <c r="E79" s="180"/>
      <c r="F79" s="180"/>
      <c r="G79" s="180"/>
      <c r="H79" s="180"/>
      <c r="I79" s="180"/>
      <c r="J79" s="181">
        <f>J1092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Stavební úpravy bytových jader v objektu č.p.776, ul.Zašovská, Valašské Meziříčí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1408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155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051 - Byt č.105 2+ KK - architektonicko stavební řešení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 xml:space="preserve"> </v>
      </c>
      <c r="G95" s="43"/>
      <c r="H95" s="43"/>
      <c r="I95" s="35" t="s">
        <v>23</v>
      </c>
      <c r="J95" s="75" t="str">
        <f>IF(J14="","",J14)</f>
        <v>24. 9. 2024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25</v>
      </c>
      <c r="D97" s="43"/>
      <c r="E97" s="43"/>
      <c r="F97" s="30" t="str">
        <f>E17</f>
        <v>Město Valašské Meziříčí, Náměstí 7/5, 757 01 VM</v>
      </c>
      <c r="G97" s="43"/>
      <c r="H97" s="43"/>
      <c r="I97" s="35" t="s">
        <v>31</v>
      </c>
      <c r="J97" s="39" t="str">
        <f>E23</f>
        <v>ARTING plus s.r.o,Vrbenská 739, Valašské Meziříčí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178</v>
      </c>
      <c r="D100" s="191" t="s">
        <v>56</v>
      </c>
      <c r="E100" s="191" t="s">
        <v>52</v>
      </c>
      <c r="F100" s="191" t="s">
        <v>53</v>
      </c>
      <c r="G100" s="191" t="s">
        <v>179</v>
      </c>
      <c r="H100" s="191" t="s">
        <v>180</v>
      </c>
      <c r="I100" s="191" t="s">
        <v>181</v>
      </c>
      <c r="J100" s="191" t="s">
        <v>159</v>
      </c>
      <c r="K100" s="192" t="s">
        <v>182</v>
      </c>
      <c r="L100" s="193"/>
      <c r="M100" s="95" t="s">
        <v>19</v>
      </c>
      <c r="N100" s="96" t="s">
        <v>41</v>
      </c>
      <c r="O100" s="96" t="s">
        <v>183</v>
      </c>
      <c r="P100" s="96" t="s">
        <v>184</v>
      </c>
      <c r="Q100" s="96" t="s">
        <v>185</v>
      </c>
      <c r="R100" s="96" t="s">
        <v>186</v>
      </c>
      <c r="S100" s="96" t="s">
        <v>187</v>
      </c>
      <c r="T100" s="97" t="s">
        <v>188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189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P102+P404+P1092</f>
        <v>0</v>
      </c>
      <c r="Q101" s="99"/>
      <c r="R101" s="196">
        <f>R102+R404+R1092</f>
        <v>4.8576688699999995</v>
      </c>
      <c r="S101" s="99"/>
      <c r="T101" s="197">
        <f>T102+T404+T1092</f>
        <v>2.2651723000000001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160</v>
      </c>
      <c r="BK101" s="198">
        <f>BK102+BK404+BK1092</f>
        <v>0</v>
      </c>
    </row>
    <row r="102" s="12" customFormat="1" ht="25.92" customHeight="1">
      <c r="A102" s="12"/>
      <c r="B102" s="199"/>
      <c r="C102" s="200"/>
      <c r="D102" s="201" t="s">
        <v>70</v>
      </c>
      <c r="E102" s="202" t="s">
        <v>190</v>
      </c>
      <c r="F102" s="202" t="s">
        <v>191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P103+P164+P329+P390+P401</f>
        <v>0</v>
      </c>
      <c r="Q102" s="207"/>
      <c r="R102" s="208">
        <f>R103+R164+R329+R390+R401</f>
        <v>3.4546881199999997</v>
      </c>
      <c r="S102" s="207"/>
      <c r="T102" s="209">
        <f>T103+T164+T329+T390+T401</f>
        <v>1.4176964000000001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78</v>
      </c>
      <c r="AT102" s="211" t="s">
        <v>70</v>
      </c>
      <c r="AU102" s="211" t="s">
        <v>71</v>
      </c>
      <c r="AY102" s="210" t="s">
        <v>192</v>
      </c>
      <c r="BK102" s="212">
        <f>BK103+BK164+BK329+BK390+BK401</f>
        <v>0</v>
      </c>
    </row>
    <row r="103" s="12" customFormat="1" ht="22.8" customHeight="1">
      <c r="A103" s="12"/>
      <c r="B103" s="199"/>
      <c r="C103" s="200"/>
      <c r="D103" s="201" t="s">
        <v>70</v>
      </c>
      <c r="E103" s="213" t="s">
        <v>193</v>
      </c>
      <c r="F103" s="213" t="s">
        <v>194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SUM(P104:P163)</f>
        <v>0</v>
      </c>
      <c r="Q103" s="207"/>
      <c r="R103" s="208">
        <f>SUM(R104:R163)</f>
        <v>0.80228699999999986</v>
      </c>
      <c r="S103" s="207"/>
      <c r="T103" s="209">
        <f>SUM(T104:T163)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78</v>
      </c>
      <c r="AT103" s="211" t="s">
        <v>70</v>
      </c>
      <c r="AU103" s="211" t="s">
        <v>78</v>
      </c>
      <c r="AY103" s="210" t="s">
        <v>192</v>
      </c>
      <c r="BK103" s="212">
        <f>SUM(BK104:BK163)</f>
        <v>0</v>
      </c>
    </row>
    <row r="104" s="2" customFormat="1" ht="24.15" customHeight="1">
      <c r="A104" s="41"/>
      <c r="B104" s="42"/>
      <c r="C104" s="215" t="s">
        <v>78</v>
      </c>
      <c r="D104" s="215" t="s">
        <v>195</v>
      </c>
      <c r="E104" s="216" t="s">
        <v>196</v>
      </c>
      <c r="F104" s="217" t="s">
        <v>197</v>
      </c>
      <c r="G104" s="218" t="s">
        <v>198</v>
      </c>
      <c r="H104" s="219">
        <v>3</v>
      </c>
      <c r="I104" s="220"/>
      <c r="J104" s="221">
        <f>ROUND(I104*H104,2)</f>
        <v>0</v>
      </c>
      <c r="K104" s="217" t="s">
        <v>199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6.0000000000000002E-05</v>
      </c>
      <c r="R104" s="224">
        <f>Q104*H104</f>
        <v>0.00018000000000000001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200</v>
      </c>
      <c r="AT104" s="226" t="s">
        <v>195</v>
      </c>
      <c r="AU104" s="226" t="s">
        <v>84</v>
      </c>
      <c r="AY104" s="20" t="s">
        <v>192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200</v>
      </c>
      <c r="BM104" s="226" t="s">
        <v>201</v>
      </c>
    </row>
    <row r="105" s="2" customFormat="1">
      <c r="A105" s="41"/>
      <c r="B105" s="42"/>
      <c r="C105" s="43"/>
      <c r="D105" s="228" t="s">
        <v>202</v>
      </c>
      <c r="E105" s="43"/>
      <c r="F105" s="229" t="s">
        <v>203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202</v>
      </c>
      <c r="AU105" s="20" t="s">
        <v>84</v>
      </c>
    </row>
    <row r="106" s="13" customFormat="1">
      <c r="A106" s="13"/>
      <c r="B106" s="233"/>
      <c r="C106" s="234"/>
      <c r="D106" s="235" t="s">
        <v>204</v>
      </c>
      <c r="E106" s="236" t="s">
        <v>19</v>
      </c>
      <c r="F106" s="237" t="s">
        <v>205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204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192</v>
      </c>
    </row>
    <row r="107" s="13" customFormat="1">
      <c r="A107" s="13"/>
      <c r="B107" s="233"/>
      <c r="C107" s="234"/>
      <c r="D107" s="235" t="s">
        <v>204</v>
      </c>
      <c r="E107" s="236" t="s">
        <v>19</v>
      </c>
      <c r="F107" s="237" t="s">
        <v>206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204</v>
      </c>
      <c r="AU107" s="243" t="s">
        <v>84</v>
      </c>
      <c r="AV107" s="13" t="s">
        <v>78</v>
      </c>
      <c r="AW107" s="13" t="s">
        <v>33</v>
      </c>
      <c r="AX107" s="13" t="s">
        <v>71</v>
      </c>
      <c r="AY107" s="243" t="s">
        <v>192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207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208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209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78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3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66" t="s">
        <v>84</v>
      </c>
      <c r="D113" s="266" t="s">
        <v>211</v>
      </c>
      <c r="E113" s="267" t="s">
        <v>212</v>
      </c>
      <c r="F113" s="268" t="s">
        <v>213</v>
      </c>
      <c r="G113" s="269" t="s">
        <v>214</v>
      </c>
      <c r="H113" s="270">
        <v>0.084000000000000005</v>
      </c>
      <c r="I113" s="271"/>
      <c r="J113" s="272">
        <f>ROUND(I113*H113,2)</f>
        <v>0</v>
      </c>
      <c r="K113" s="268" t="s">
        <v>199</v>
      </c>
      <c r="L113" s="273"/>
      <c r="M113" s="274" t="s">
        <v>19</v>
      </c>
      <c r="N113" s="275" t="s">
        <v>43</v>
      </c>
      <c r="O113" s="87"/>
      <c r="P113" s="224">
        <f>O113*H113</f>
        <v>0</v>
      </c>
      <c r="Q113" s="224">
        <v>0.00172</v>
      </c>
      <c r="R113" s="224">
        <f>Q113*H113</f>
        <v>0.00014448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215</v>
      </c>
      <c r="AT113" s="226" t="s">
        <v>211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200</v>
      </c>
      <c r="BM113" s="226" t="s">
        <v>216</v>
      </c>
    </row>
    <row r="114" s="13" customFormat="1">
      <c r="A114" s="13"/>
      <c r="B114" s="233"/>
      <c r="C114" s="234"/>
      <c r="D114" s="235" t="s">
        <v>204</v>
      </c>
      <c r="E114" s="236" t="s">
        <v>19</v>
      </c>
      <c r="F114" s="237" t="s">
        <v>205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204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192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206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3" customFormat="1">
      <c r="A116" s="13"/>
      <c r="B116" s="233"/>
      <c r="C116" s="234"/>
      <c r="D116" s="235" t="s">
        <v>204</v>
      </c>
      <c r="E116" s="236" t="s">
        <v>19</v>
      </c>
      <c r="F116" s="237" t="s">
        <v>209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204</v>
      </c>
      <c r="AU116" s="243" t="s">
        <v>84</v>
      </c>
      <c r="AV116" s="13" t="s">
        <v>78</v>
      </c>
      <c r="AW116" s="13" t="s">
        <v>33</v>
      </c>
      <c r="AX116" s="13" t="s">
        <v>71</v>
      </c>
      <c r="AY116" s="243" t="s">
        <v>192</v>
      </c>
    </row>
    <row r="117" s="14" customFormat="1">
      <c r="A117" s="14"/>
      <c r="B117" s="244"/>
      <c r="C117" s="245"/>
      <c r="D117" s="235" t="s">
        <v>204</v>
      </c>
      <c r="E117" s="246" t="s">
        <v>19</v>
      </c>
      <c r="F117" s="247" t="s">
        <v>217</v>
      </c>
      <c r="G117" s="245"/>
      <c r="H117" s="248">
        <v>0.080000000000000002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204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192</v>
      </c>
    </row>
    <row r="118" s="15" customFormat="1">
      <c r="A118" s="15"/>
      <c r="B118" s="255"/>
      <c r="C118" s="256"/>
      <c r="D118" s="235" t="s">
        <v>204</v>
      </c>
      <c r="E118" s="257" t="s">
        <v>19</v>
      </c>
      <c r="F118" s="258" t="s">
        <v>210</v>
      </c>
      <c r="G118" s="256"/>
      <c r="H118" s="259">
        <v>0.080000000000000002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204</v>
      </c>
      <c r="AU118" s="265" t="s">
        <v>84</v>
      </c>
      <c r="AV118" s="15" t="s">
        <v>200</v>
      </c>
      <c r="AW118" s="15" t="s">
        <v>33</v>
      </c>
      <c r="AX118" s="15" t="s">
        <v>78</v>
      </c>
      <c r="AY118" s="265" t="s">
        <v>192</v>
      </c>
    </row>
    <row r="119" s="14" customFormat="1">
      <c r="A119" s="14"/>
      <c r="B119" s="244"/>
      <c r="C119" s="245"/>
      <c r="D119" s="235" t="s">
        <v>204</v>
      </c>
      <c r="E119" s="245"/>
      <c r="F119" s="247" t="s">
        <v>218</v>
      </c>
      <c r="G119" s="245"/>
      <c r="H119" s="248">
        <v>0.084000000000000005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4</v>
      </c>
      <c r="AX119" s="14" t="s">
        <v>78</v>
      </c>
      <c r="AY119" s="254" t="s">
        <v>192</v>
      </c>
    </row>
    <row r="120" s="2" customFormat="1" ht="16.5" customHeight="1">
      <c r="A120" s="41"/>
      <c r="B120" s="42"/>
      <c r="C120" s="266" t="s">
        <v>193</v>
      </c>
      <c r="D120" s="266" t="s">
        <v>211</v>
      </c>
      <c r="E120" s="267" t="s">
        <v>219</v>
      </c>
      <c r="F120" s="268" t="s">
        <v>220</v>
      </c>
      <c r="G120" s="269" t="s">
        <v>214</v>
      </c>
      <c r="H120" s="270">
        <v>0.16800000000000001</v>
      </c>
      <c r="I120" s="271"/>
      <c r="J120" s="272">
        <f>ROUND(I120*H120,2)</f>
        <v>0</v>
      </c>
      <c r="K120" s="268" t="s">
        <v>199</v>
      </c>
      <c r="L120" s="273"/>
      <c r="M120" s="274" t="s">
        <v>19</v>
      </c>
      <c r="N120" s="275" t="s">
        <v>43</v>
      </c>
      <c r="O120" s="87"/>
      <c r="P120" s="224">
        <f>O120*H120</f>
        <v>0</v>
      </c>
      <c r="Q120" s="224">
        <v>0.0020400000000000001</v>
      </c>
      <c r="R120" s="224">
        <f>Q120*H120</f>
        <v>0.00034272000000000003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215</v>
      </c>
      <c r="AT120" s="226" t="s">
        <v>211</v>
      </c>
      <c r="AU120" s="226" t="s">
        <v>84</v>
      </c>
      <c r="AY120" s="20" t="s">
        <v>192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200</v>
      </c>
      <c r="BM120" s="226" t="s">
        <v>221</v>
      </c>
    </row>
    <row r="121" s="13" customFormat="1">
      <c r="A121" s="13"/>
      <c r="B121" s="233"/>
      <c r="C121" s="234"/>
      <c r="D121" s="235" t="s">
        <v>204</v>
      </c>
      <c r="E121" s="236" t="s">
        <v>19</v>
      </c>
      <c r="F121" s="237" t="s">
        <v>205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204</v>
      </c>
      <c r="AU121" s="243" t="s">
        <v>84</v>
      </c>
      <c r="AV121" s="13" t="s">
        <v>78</v>
      </c>
      <c r="AW121" s="13" t="s">
        <v>33</v>
      </c>
      <c r="AX121" s="13" t="s">
        <v>71</v>
      </c>
      <c r="AY121" s="243" t="s">
        <v>192</v>
      </c>
    </row>
    <row r="122" s="13" customFormat="1">
      <c r="A122" s="13"/>
      <c r="B122" s="233"/>
      <c r="C122" s="234"/>
      <c r="D122" s="235" t="s">
        <v>204</v>
      </c>
      <c r="E122" s="236" t="s">
        <v>19</v>
      </c>
      <c r="F122" s="237" t="s">
        <v>206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204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192</v>
      </c>
    </row>
    <row r="123" s="13" customFormat="1">
      <c r="A123" s="13"/>
      <c r="B123" s="233"/>
      <c r="C123" s="234"/>
      <c r="D123" s="235" t="s">
        <v>204</v>
      </c>
      <c r="E123" s="236" t="s">
        <v>19</v>
      </c>
      <c r="F123" s="237" t="s">
        <v>207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204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192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222</v>
      </c>
      <c r="G124" s="245"/>
      <c r="H124" s="248">
        <v>0.16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0.16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14" customFormat="1">
      <c r="A126" s="14"/>
      <c r="B126" s="244"/>
      <c r="C126" s="245"/>
      <c r="D126" s="235" t="s">
        <v>204</v>
      </c>
      <c r="E126" s="245"/>
      <c r="F126" s="247" t="s">
        <v>223</v>
      </c>
      <c r="G126" s="245"/>
      <c r="H126" s="248">
        <v>0.16800000000000001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4</v>
      </c>
      <c r="AX126" s="14" t="s">
        <v>78</v>
      </c>
      <c r="AY126" s="254" t="s">
        <v>192</v>
      </c>
    </row>
    <row r="127" s="2" customFormat="1" ht="24.15" customHeight="1">
      <c r="A127" s="41"/>
      <c r="B127" s="42"/>
      <c r="C127" s="215" t="s">
        <v>200</v>
      </c>
      <c r="D127" s="215" t="s">
        <v>195</v>
      </c>
      <c r="E127" s="216" t="s">
        <v>224</v>
      </c>
      <c r="F127" s="217" t="s">
        <v>225</v>
      </c>
      <c r="G127" s="218" t="s">
        <v>226</v>
      </c>
      <c r="H127" s="219">
        <v>0.0080000000000000002</v>
      </c>
      <c r="I127" s="220"/>
      <c r="J127" s="221">
        <f>ROUND(I127*H127,2)</f>
        <v>0</v>
      </c>
      <c r="K127" s="217" t="s">
        <v>199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0.019539999999999998</v>
      </c>
      <c r="R127" s="224">
        <f>Q127*H127</f>
        <v>0.00015631999999999999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200</v>
      </c>
      <c r="AT127" s="226" t="s">
        <v>195</v>
      </c>
      <c r="AU127" s="226" t="s">
        <v>84</v>
      </c>
      <c r="AY127" s="20" t="s">
        <v>192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200</v>
      </c>
      <c r="BM127" s="226" t="s">
        <v>227</v>
      </c>
    </row>
    <row r="128" s="2" customFormat="1">
      <c r="A128" s="41"/>
      <c r="B128" s="42"/>
      <c r="C128" s="43"/>
      <c r="D128" s="228" t="s">
        <v>202</v>
      </c>
      <c r="E128" s="43"/>
      <c r="F128" s="229" t="s">
        <v>228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84</v>
      </c>
    </row>
    <row r="129" s="13" customFormat="1">
      <c r="A129" s="13"/>
      <c r="B129" s="233"/>
      <c r="C129" s="234"/>
      <c r="D129" s="235" t="s">
        <v>204</v>
      </c>
      <c r="E129" s="236" t="s">
        <v>19</v>
      </c>
      <c r="F129" s="237" t="s">
        <v>205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204</v>
      </c>
      <c r="AU129" s="243" t="s">
        <v>84</v>
      </c>
      <c r="AV129" s="13" t="s">
        <v>78</v>
      </c>
      <c r="AW129" s="13" t="s">
        <v>33</v>
      </c>
      <c r="AX129" s="13" t="s">
        <v>71</v>
      </c>
      <c r="AY129" s="243" t="s">
        <v>192</v>
      </c>
    </row>
    <row r="130" s="13" customFormat="1">
      <c r="A130" s="13"/>
      <c r="B130" s="233"/>
      <c r="C130" s="234"/>
      <c r="D130" s="235" t="s">
        <v>204</v>
      </c>
      <c r="E130" s="236" t="s">
        <v>19</v>
      </c>
      <c r="F130" s="237" t="s">
        <v>229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204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192</v>
      </c>
    </row>
    <row r="131" s="13" customFormat="1">
      <c r="A131" s="13"/>
      <c r="B131" s="233"/>
      <c r="C131" s="234"/>
      <c r="D131" s="235" t="s">
        <v>204</v>
      </c>
      <c r="E131" s="236" t="s">
        <v>19</v>
      </c>
      <c r="F131" s="237" t="s">
        <v>230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204</v>
      </c>
      <c r="AU131" s="243" t="s">
        <v>84</v>
      </c>
      <c r="AV131" s="13" t="s">
        <v>78</v>
      </c>
      <c r="AW131" s="13" t="s">
        <v>33</v>
      </c>
      <c r="AX131" s="13" t="s">
        <v>71</v>
      </c>
      <c r="AY131" s="243" t="s">
        <v>192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231</v>
      </c>
      <c r="G132" s="245"/>
      <c r="H132" s="248">
        <v>0.0080000000000000002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0.0080000000000000002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232</v>
      </c>
      <c r="D134" s="266" t="s">
        <v>211</v>
      </c>
      <c r="E134" s="267" t="s">
        <v>233</v>
      </c>
      <c r="F134" s="268" t="s">
        <v>234</v>
      </c>
      <c r="G134" s="269" t="s">
        <v>226</v>
      </c>
      <c r="H134" s="270">
        <v>0.0080000000000000002</v>
      </c>
      <c r="I134" s="271"/>
      <c r="J134" s="272">
        <f>ROUND(I134*H134,2)</f>
        <v>0</v>
      </c>
      <c r="K134" s="268" t="s">
        <v>199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1</v>
      </c>
      <c r="R134" s="224">
        <f>Q134*H134</f>
        <v>0.0080000000000000002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215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200</v>
      </c>
      <c r="BM134" s="226" t="s">
        <v>235</v>
      </c>
    </row>
    <row r="135" s="13" customFormat="1">
      <c r="A135" s="13"/>
      <c r="B135" s="233"/>
      <c r="C135" s="234"/>
      <c r="D135" s="235" t="s">
        <v>204</v>
      </c>
      <c r="E135" s="236" t="s">
        <v>19</v>
      </c>
      <c r="F135" s="237" t="s">
        <v>205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204</v>
      </c>
      <c r="AU135" s="243" t="s">
        <v>84</v>
      </c>
      <c r="AV135" s="13" t="s">
        <v>78</v>
      </c>
      <c r="AW135" s="13" t="s">
        <v>33</v>
      </c>
      <c r="AX135" s="13" t="s">
        <v>71</v>
      </c>
      <c r="AY135" s="243" t="s">
        <v>192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229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3" customFormat="1">
      <c r="A137" s="13"/>
      <c r="B137" s="233"/>
      <c r="C137" s="234"/>
      <c r="D137" s="235" t="s">
        <v>204</v>
      </c>
      <c r="E137" s="236" t="s">
        <v>19</v>
      </c>
      <c r="F137" s="237" t="s">
        <v>230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204</v>
      </c>
      <c r="AU137" s="243" t="s">
        <v>84</v>
      </c>
      <c r="AV137" s="13" t="s">
        <v>78</v>
      </c>
      <c r="AW137" s="13" t="s">
        <v>33</v>
      </c>
      <c r="AX137" s="13" t="s">
        <v>71</v>
      </c>
      <c r="AY137" s="243" t="s">
        <v>192</v>
      </c>
    </row>
    <row r="138" s="14" customFormat="1">
      <c r="A138" s="14"/>
      <c r="B138" s="244"/>
      <c r="C138" s="245"/>
      <c r="D138" s="235" t="s">
        <v>204</v>
      </c>
      <c r="E138" s="246" t="s">
        <v>19</v>
      </c>
      <c r="F138" s="247" t="s">
        <v>231</v>
      </c>
      <c r="G138" s="245"/>
      <c r="H138" s="248">
        <v>0.0080000000000000002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204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192</v>
      </c>
    </row>
    <row r="139" s="15" customFormat="1">
      <c r="A139" s="15"/>
      <c r="B139" s="255"/>
      <c r="C139" s="256"/>
      <c r="D139" s="235" t="s">
        <v>204</v>
      </c>
      <c r="E139" s="257" t="s">
        <v>19</v>
      </c>
      <c r="F139" s="258" t="s">
        <v>210</v>
      </c>
      <c r="G139" s="256"/>
      <c r="H139" s="259">
        <v>0.0080000000000000002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204</v>
      </c>
      <c r="AU139" s="265" t="s">
        <v>84</v>
      </c>
      <c r="AV139" s="15" t="s">
        <v>200</v>
      </c>
      <c r="AW139" s="15" t="s">
        <v>33</v>
      </c>
      <c r="AX139" s="15" t="s">
        <v>78</v>
      </c>
      <c r="AY139" s="265" t="s">
        <v>192</v>
      </c>
    </row>
    <row r="140" s="2" customFormat="1" ht="24.15" customHeight="1">
      <c r="A140" s="41"/>
      <c r="B140" s="42"/>
      <c r="C140" s="215" t="s">
        <v>236</v>
      </c>
      <c r="D140" s="215" t="s">
        <v>195</v>
      </c>
      <c r="E140" s="216" t="s">
        <v>237</v>
      </c>
      <c r="F140" s="217" t="s">
        <v>238</v>
      </c>
      <c r="G140" s="218" t="s">
        <v>239</v>
      </c>
      <c r="H140" s="219">
        <v>13.869999999999999</v>
      </c>
      <c r="I140" s="220"/>
      <c r="J140" s="221">
        <f>ROUND(I140*H140,2)</f>
        <v>0</v>
      </c>
      <c r="K140" s="217" t="s">
        <v>199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0.052499999999999998</v>
      </c>
      <c r="R140" s="224">
        <f>Q140*H140</f>
        <v>0.72817499999999991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200</v>
      </c>
      <c r="AT140" s="226" t="s">
        <v>195</v>
      </c>
      <c r="AU140" s="226" t="s">
        <v>84</v>
      </c>
      <c r="AY140" s="20" t="s">
        <v>192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200</v>
      </c>
      <c r="BM140" s="226" t="s">
        <v>240</v>
      </c>
    </row>
    <row r="141" s="2" customFormat="1">
      <c r="A141" s="41"/>
      <c r="B141" s="42"/>
      <c r="C141" s="43"/>
      <c r="D141" s="228" t="s">
        <v>202</v>
      </c>
      <c r="E141" s="43"/>
      <c r="F141" s="229" t="s">
        <v>241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84</v>
      </c>
    </row>
    <row r="142" s="13" customFormat="1">
      <c r="A142" s="13"/>
      <c r="B142" s="233"/>
      <c r="C142" s="234"/>
      <c r="D142" s="235" t="s">
        <v>204</v>
      </c>
      <c r="E142" s="236" t="s">
        <v>19</v>
      </c>
      <c r="F142" s="237" t="s">
        <v>205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204</v>
      </c>
      <c r="AU142" s="243" t="s">
        <v>84</v>
      </c>
      <c r="AV142" s="13" t="s">
        <v>78</v>
      </c>
      <c r="AW142" s="13" t="s">
        <v>33</v>
      </c>
      <c r="AX142" s="13" t="s">
        <v>71</v>
      </c>
      <c r="AY142" s="243" t="s">
        <v>192</v>
      </c>
    </row>
    <row r="143" s="14" customFormat="1">
      <c r="A143" s="14"/>
      <c r="B143" s="244"/>
      <c r="C143" s="245"/>
      <c r="D143" s="235" t="s">
        <v>204</v>
      </c>
      <c r="E143" s="246" t="s">
        <v>19</v>
      </c>
      <c r="F143" s="247" t="s">
        <v>242</v>
      </c>
      <c r="G143" s="245"/>
      <c r="H143" s="248">
        <v>12.93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204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192</v>
      </c>
    </row>
    <row r="144" s="14" customFormat="1">
      <c r="A144" s="14"/>
      <c r="B144" s="244"/>
      <c r="C144" s="245"/>
      <c r="D144" s="235" t="s">
        <v>204</v>
      </c>
      <c r="E144" s="246" t="s">
        <v>19</v>
      </c>
      <c r="F144" s="247" t="s">
        <v>243</v>
      </c>
      <c r="G144" s="245"/>
      <c r="H144" s="248">
        <v>-1.627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204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192</v>
      </c>
    </row>
    <row r="145" s="14" customFormat="1">
      <c r="A145" s="14"/>
      <c r="B145" s="244"/>
      <c r="C145" s="245"/>
      <c r="D145" s="235" t="s">
        <v>204</v>
      </c>
      <c r="E145" s="246" t="s">
        <v>19</v>
      </c>
      <c r="F145" s="247" t="s">
        <v>244</v>
      </c>
      <c r="G145" s="245"/>
      <c r="H145" s="248">
        <v>2.2530000000000001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204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192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245</v>
      </c>
      <c r="G146" s="245"/>
      <c r="H146" s="248">
        <v>-0.59999999999999998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6" customFormat="1">
      <c r="A147" s="16"/>
      <c r="B147" s="276"/>
      <c r="C147" s="277"/>
      <c r="D147" s="235" t="s">
        <v>204</v>
      </c>
      <c r="E147" s="278" t="s">
        <v>19</v>
      </c>
      <c r="F147" s="279" t="s">
        <v>246</v>
      </c>
      <c r="G147" s="277"/>
      <c r="H147" s="280">
        <v>12.956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6" t="s">
        <v>204</v>
      </c>
      <c r="AU147" s="286" t="s">
        <v>84</v>
      </c>
      <c r="AV147" s="16" t="s">
        <v>193</v>
      </c>
      <c r="AW147" s="16" t="s">
        <v>33</v>
      </c>
      <c r="AX147" s="16" t="s">
        <v>71</v>
      </c>
      <c r="AY147" s="286" t="s">
        <v>192</v>
      </c>
    </row>
    <row r="148" s="13" customFormat="1">
      <c r="A148" s="13"/>
      <c r="B148" s="233"/>
      <c r="C148" s="234"/>
      <c r="D148" s="235" t="s">
        <v>204</v>
      </c>
      <c r="E148" s="236" t="s">
        <v>19</v>
      </c>
      <c r="F148" s="237" t="s">
        <v>247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204</v>
      </c>
      <c r="AU148" s="243" t="s">
        <v>84</v>
      </c>
      <c r="AV148" s="13" t="s">
        <v>78</v>
      </c>
      <c r="AW148" s="13" t="s">
        <v>33</v>
      </c>
      <c r="AX148" s="13" t="s">
        <v>71</v>
      </c>
      <c r="AY148" s="243" t="s">
        <v>192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248</v>
      </c>
      <c r="G149" s="245"/>
      <c r="H149" s="248">
        <v>0.79400000000000004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4" customFormat="1">
      <c r="A150" s="14"/>
      <c r="B150" s="244"/>
      <c r="C150" s="245"/>
      <c r="D150" s="235" t="s">
        <v>204</v>
      </c>
      <c r="E150" s="246" t="s">
        <v>19</v>
      </c>
      <c r="F150" s="247" t="s">
        <v>249</v>
      </c>
      <c r="G150" s="245"/>
      <c r="H150" s="248">
        <v>0.12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204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192</v>
      </c>
    </row>
    <row r="151" s="16" customFormat="1">
      <c r="A151" s="16"/>
      <c r="B151" s="276"/>
      <c r="C151" s="277"/>
      <c r="D151" s="235" t="s">
        <v>204</v>
      </c>
      <c r="E151" s="278" t="s">
        <v>19</v>
      </c>
      <c r="F151" s="279" t="s">
        <v>246</v>
      </c>
      <c r="G151" s="277"/>
      <c r="H151" s="280">
        <v>0.91400000000000003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6" t="s">
        <v>204</v>
      </c>
      <c r="AU151" s="286" t="s">
        <v>84</v>
      </c>
      <c r="AV151" s="16" t="s">
        <v>193</v>
      </c>
      <c r="AW151" s="16" t="s">
        <v>33</v>
      </c>
      <c r="AX151" s="16" t="s">
        <v>71</v>
      </c>
      <c r="AY151" s="286" t="s">
        <v>192</v>
      </c>
    </row>
    <row r="152" s="15" customFormat="1">
      <c r="A152" s="15"/>
      <c r="B152" s="255"/>
      <c r="C152" s="256"/>
      <c r="D152" s="235" t="s">
        <v>204</v>
      </c>
      <c r="E152" s="257" t="s">
        <v>19</v>
      </c>
      <c r="F152" s="258" t="s">
        <v>210</v>
      </c>
      <c r="G152" s="256"/>
      <c r="H152" s="259">
        <v>13.869999999999999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204</v>
      </c>
      <c r="AU152" s="265" t="s">
        <v>84</v>
      </c>
      <c r="AV152" s="15" t="s">
        <v>200</v>
      </c>
      <c r="AW152" s="15" t="s">
        <v>33</v>
      </c>
      <c r="AX152" s="15" t="s">
        <v>78</v>
      </c>
      <c r="AY152" s="265" t="s">
        <v>192</v>
      </c>
    </row>
    <row r="153" s="2" customFormat="1" ht="16.5" customHeight="1">
      <c r="A153" s="41"/>
      <c r="B153" s="42"/>
      <c r="C153" s="215" t="s">
        <v>250</v>
      </c>
      <c r="D153" s="215" t="s">
        <v>195</v>
      </c>
      <c r="E153" s="216" t="s">
        <v>251</v>
      </c>
      <c r="F153" s="217" t="s">
        <v>252</v>
      </c>
      <c r="G153" s="218" t="s">
        <v>214</v>
      </c>
      <c r="H153" s="219">
        <v>10.48</v>
      </c>
      <c r="I153" s="220"/>
      <c r="J153" s="221">
        <f>ROUND(I153*H153,2)</f>
        <v>0</v>
      </c>
      <c r="K153" s="217" t="s">
        <v>199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0.00020000000000000001</v>
      </c>
      <c r="R153" s="224">
        <f>Q153*H153</f>
        <v>0.0020960000000000002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195</v>
      </c>
      <c r="AU153" s="226" t="s">
        <v>84</v>
      </c>
      <c r="AY153" s="20" t="s">
        <v>192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200</v>
      </c>
      <c r="BM153" s="226" t="s">
        <v>253</v>
      </c>
    </row>
    <row r="154" s="2" customFormat="1">
      <c r="A154" s="41"/>
      <c r="B154" s="42"/>
      <c r="C154" s="43"/>
      <c r="D154" s="228" t="s">
        <v>202</v>
      </c>
      <c r="E154" s="43"/>
      <c r="F154" s="229" t="s">
        <v>254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84</v>
      </c>
    </row>
    <row r="155" s="13" customFormat="1">
      <c r="A155" s="13"/>
      <c r="B155" s="233"/>
      <c r="C155" s="234"/>
      <c r="D155" s="235" t="s">
        <v>204</v>
      </c>
      <c r="E155" s="236" t="s">
        <v>19</v>
      </c>
      <c r="F155" s="237" t="s">
        <v>205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204</v>
      </c>
      <c r="AU155" s="243" t="s">
        <v>84</v>
      </c>
      <c r="AV155" s="13" t="s">
        <v>78</v>
      </c>
      <c r="AW155" s="13" t="s">
        <v>33</v>
      </c>
      <c r="AX155" s="13" t="s">
        <v>71</v>
      </c>
      <c r="AY155" s="243" t="s">
        <v>192</v>
      </c>
    </row>
    <row r="156" s="14" customFormat="1">
      <c r="A156" s="14"/>
      <c r="B156" s="244"/>
      <c r="C156" s="245"/>
      <c r="D156" s="235" t="s">
        <v>204</v>
      </c>
      <c r="E156" s="246" t="s">
        <v>19</v>
      </c>
      <c r="F156" s="247" t="s">
        <v>255</v>
      </c>
      <c r="G156" s="245"/>
      <c r="H156" s="248">
        <v>10.48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204</v>
      </c>
      <c r="AU156" s="254" t="s">
        <v>84</v>
      </c>
      <c r="AV156" s="14" t="s">
        <v>84</v>
      </c>
      <c r="AW156" s="14" t="s">
        <v>33</v>
      </c>
      <c r="AX156" s="14" t="s">
        <v>71</v>
      </c>
      <c r="AY156" s="254" t="s">
        <v>192</v>
      </c>
    </row>
    <row r="157" s="15" customFormat="1">
      <c r="A157" s="15"/>
      <c r="B157" s="255"/>
      <c r="C157" s="256"/>
      <c r="D157" s="235" t="s">
        <v>204</v>
      </c>
      <c r="E157" s="257" t="s">
        <v>19</v>
      </c>
      <c r="F157" s="258" t="s">
        <v>210</v>
      </c>
      <c r="G157" s="256"/>
      <c r="H157" s="259">
        <v>10.48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204</v>
      </c>
      <c r="AU157" s="265" t="s">
        <v>84</v>
      </c>
      <c r="AV157" s="15" t="s">
        <v>200</v>
      </c>
      <c r="AW157" s="15" t="s">
        <v>33</v>
      </c>
      <c r="AX157" s="15" t="s">
        <v>78</v>
      </c>
      <c r="AY157" s="265" t="s">
        <v>192</v>
      </c>
    </row>
    <row r="158" s="2" customFormat="1" ht="24.15" customHeight="1">
      <c r="A158" s="41"/>
      <c r="B158" s="42"/>
      <c r="C158" s="215" t="s">
        <v>215</v>
      </c>
      <c r="D158" s="215" t="s">
        <v>195</v>
      </c>
      <c r="E158" s="216" t="s">
        <v>256</v>
      </c>
      <c r="F158" s="217" t="s">
        <v>257</v>
      </c>
      <c r="G158" s="218" t="s">
        <v>239</v>
      </c>
      <c r="H158" s="219">
        <v>1.014</v>
      </c>
      <c r="I158" s="220"/>
      <c r="J158" s="221">
        <f>ROUND(I158*H158,2)</f>
        <v>0</v>
      </c>
      <c r="K158" s="217" t="s">
        <v>199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0.06232</v>
      </c>
      <c r="R158" s="224">
        <f>Q158*H158</f>
        <v>0.063192479999999995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200</v>
      </c>
      <c r="AT158" s="226" t="s">
        <v>195</v>
      </c>
      <c r="AU158" s="226" t="s">
        <v>84</v>
      </c>
      <c r="AY158" s="20" t="s">
        <v>192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200</v>
      </c>
      <c r="BM158" s="226" t="s">
        <v>258</v>
      </c>
    </row>
    <row r="159" s="2" customFormat="1">
      <c r="A159" s="41"/>
      <c r="B159" s="42"/>
      <c r="C159" s="43"/>
      <c r="D159" s="228" t="s">
        <v>202</v>
      </c>
      <c r="E159" s="43"/>
      <c r="F159" s="229" t="s">
        <v>259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202</v>
      </c>
      <c r="AU159" s="20" t="s">
        <v>84</v>
      </c>
    </row>
    <row r="160" s="13" customFormat="1">
      <c r="A160" s="13"/>
      <c r="B160" s="233"/>
      <c r="C160" s="234"/>
      <c r="D160" s="235" t="s">
        <v>204</v>
      </c>
      <c r="E160" s="236" t="s">
        <v>19</v>
      </c>
      <c r="F160" s="237" t="s">
        <v>205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204</v>
      </c>
      <c r="AU160" s="243" t="s">
        <v>84</v>
      </c>
      <c r="AV160" s="13" t="s">
        <v>78</v>
      </c>
      <c r="AW160" s="13" t="s">
        <v>33</v>
      </c>
      <c r="AX160" s="13" t="s">
        <v>71</v>
      </c>
      <c r="AY160" s="243" t="s">
        <v>192</v>
      </c>
    </row>
    <row r="161" s="13" customFormat="1">
      <c r="A161" s="13"/>
      <c r="B161" s="233"/>
      <c r="C161" s="234"/>
      <c r="D161" s="235" t="s">
        <v>204</v>
      </c>
      <c r="E161" s="236" t="s">
        <v>19</v>
      </c>
      <c r="F161" s="237" t="s">
        <v>260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204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192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261</v>
      </c>
      <c r="G162" s="245"/>
      <c r="H162" s="248">
        <v>1.014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1.014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236</v>
      </c>
      <c r="F164" s="213" t="s">
        <v>262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SUM(P165:P328)</f>
        <v>0</v>
      </c>
      <c r="Q164" s="207"/>
      <c r="R164" s="208">
        <f>SUM(R165:R328)</f>
        <v>2.6455548800000002</v>
      </c>
      <c r="S164" s="207"/>
      <c r="T164" s="209">
        <f>SUM(T165:T328)</f>
        <v>0.00044640000000000001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78</v>
      </c>
      <c r="AT164" s="211" t="s">
        <v>70</v>
      </c>
      <c r="AU164" s="211" t="s">
        <v>78</v>
      </c>
      <c r="AY164" s="210" t="s">
        <v>192</v>
      </c>
      <c r="BK164" s="212">
        <f>SUM(BK165:BK328)</f>
        <v>0</v>
      </c>
    </row>
    <row r="165" s="2" customFormat="1" ht="24.15" customHeight="1">
      <c r="A165" s="41"/>
      <c r="B165" s="42"/>
      <c r="C165" s="215" t="s">
        <v>263</v>
      </c>
      <c r="D165" s="215" t="s">
        <v>195</v>
      </c>
      <c r="E165" s="216" t="s">
        <v>264</v>
      </c>
      <c r="F165" s="217" t="s">
        <v>265</v>
      </c>
      <c r="G165" s="218" t="s">
        <v>239</v>
      </c>
      <c r="H165" s="219">
        <v>3.1699999999999999</v>
      </c>
      <c r="I165" s="220"/>
      <c r="J165" s="221">
        <f>ROUND(I165*H165,2)</f>
        <v>0</v>
      </c>
      <c r="K165" s="217" t="s">
        <v>199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0.0043800000000000002</v>
      </c>
      <c r="R165" s="224">
        <f>Q165*H165</f>
        <v>0.0138846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195</v>
      </c>
      <c r="AU165" s="226" t="s">
        <v>84</v>
      </c>
      <c r="AY165" s="20" t="s">
        <v>192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200</v>
      </c>
      <c r="BM165" s="226" t="s">
        <v>266</v>
      </c>
    </row>
    <row r="166" s="2" customFormat="1">
      <c r="A166" s="41"/>
      <c r="B166" s="42"/>
      <c r="C166" s="43"/>
      <c r="D166" s="228" t="s">
        <v>202</v>
      </c>
      <c r="E166" s="43"/>
      <c r="F166" s="229" t="s">
        <v>267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84</v>
      </c>
    </row>
    <row r="167" s="13" customFormat="1">
      <c r="A167" s="13"/>
      <c r="B167" s="233"/>
      <c r="C167" s="234"/>
      <c r="D167" s="235" t="s">
        <v>204</v>
      </c>
      <c r="E167" s="236" t="s">
        <v>19</v>
      </c>
      <c r="F167" s="237" t="s">
        <v>205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204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192</v>
      </c>
    </row>
    <row r="168" s="13" customFormat="1">
      <c r="A168" s="13"/>
      <c r="B168" s="233"/>
      <c r="C168" s="234"/>
      <c r="D168" s="235" t="s">
        <v>204</v>
      </c>
      <c r="E168" s="236" t="s">
        <v>19</v>
      </c>
      <c r="F168" s="237" t="s">
        <v>268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204</v>
      </c>
      <c r="AU168" s="243" t="s">
        <v>84</v>
      </c>
      <c r="AV168" s="13" t="s">
        <v>78</v>
      </c>
      <c r="AW168" s="13" t="s">
        <v>33</v>
      </c>
      <c r="AX168" s="13" t="s">
        <v>71</v>
      </c>
      <c r="AY168" s="243" t="s">
        <v>192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269</v>
      </c>
      <c r="G169" s="245"/>
      <c r="H169" s="248">
        <v>3.1699999999999999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3.1699999999999999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270</v>
      </c>
      <c r="D171" s="215" t="s">
        <v>195</v>
      </c>
      <c r="E171" s="216" t="s">
        <v>271</v>
      </c>
      <c r="F171" s="217" t="s">
        <v>272</v>
      </c>
      <c r="G171" s="218" t="s">
        <v>239</v>
      </c>
      <c r="H171" s="219">
        <v>3.1699999999999999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0.0030000000000000001</v>
      </c>
      <c r="R171" s="224">
        <f>Q171*H171</f>
        <v>0.0095099999999999994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200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200</v>
      </c>
      <c r="BM171" s="226" t="s">
        <v>273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274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3" customFormat="1">
      <c r="A173" s="13"/>
      <c r="B173" s="233"/>
      <c r="C173" s="234"/>
      <c r="D173" s="235" t="s">
        <v>204</v>
      </c>
      <c r="E173" s="236" t="s">
        <v>19</v>
      </c>
      <c r="F173" s="237" t="s">
        <v>205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204</v>
      </c>
      <c r="AU173" s="243" t="s">
        <v>84</v>
      </c>
      <c r="AV173" s="13" t="s">
        <v>78</v>
      </c>
      <c r="AW173" s="13" t="s">
        <v>33</v>
      </c>
      <c r="AX173" s="13" t="s">
        <v>71</v>
      </c>
      <c r="AY173" s="243" t="s">
        <v>192</v>
      </c>
    </row>
    <row r="174" s="13" customFormat="1">
      <c r="A174" s="13"/>
      <c r="B174" s="233"/>
      <c r="C174" s="234"/>
      <c r="D174" s="235" t="s">
        <v>204</v>
      </c>
      <c r="E174" s="236" t="s">
        <v>19</v>
      </c>
      <c r="F174" s="237" t="s">
        <v>268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204</v>
      </c>
      <c r="AU174" s="243" t="s">
        <v>84</v>
      </c>
      <c r="AV174" s="13" t="s">
        <v>78</v>
      </c>
      <c r="AW174" s="13" t="s">
        <v>33</v>
      </c>
      <c r="AX174" s="13" t="s">
        <v>71</v>
      </c>
      <c r="AY174" s="243" t="s">
        <v>192</v>
      </c>
    </row>
    <row r="175" s="14" customFormat="1">
      <c r="A175" s="14"/>
      <c r="B175" s="244"/>
      <c r="C175" s="245"/>
      <c r="D175" s="235" t="s">
        <v>204</v>
      </c>
      <c r="E175" s="246" t="s">
        <v>19</v>
      </c>
      <c r="F175" s="247" t="s">
        <v>269</v>
      </c>
      <c r="G175" s="245"/>
      <c r="H175" s="248">
        <v>3.1699999999999999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204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192</v>
      </c>
    </row>
    <row r="176" s="15" customFormat="1">
      <c r="A176" s="15"/>
      <c r="B176" s="255"/>
      <c r="C176" s="256"/>
      <c r="D176" s="235" t="s">
        <v>204</v>
      </c>
      <c r="E176" s="257" t="s">
        <v>19</v>
      </c>
      <c r="F176" s="258" t="s">
        <v>210</v>
      </c>
      <c r="G176" s="256"/>
      <c r="H176" s="259">
        <v>3.1699999999999999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204</v>
      </c>
      <c r="AU176" s="265" t="s">
        <v>84</v>
      </c>
      <c r="AV176" s="15" t="s">
        <v>200</v>
      </c>
      <c r="AW176" s="15" t="s">
        <v>33</v>
      </c>
      <c r="AX176" s="15" t="s">
        <v>78</v>
      </c>
      <c r="AY176" s="265" t="s">
        <v>192</v>
      </c>
    </row>
    <row r="177" s="2" customFormat="1" ht="24.15" customHeight="1">
      <c r="A177" s="41"/>
      <c r="B177" s="42"/>
      <c r="C177" s="215" t="s">
        <v>275</v>
      </c>
      <c r="D177" s="215" t="s">
        <v>195</v>
      </c>
      <c r="E177" s="216" t="s">
        <v>276</v>
      </c>
      <c r="F177" s="217" t="s">
        <v>277</v>
      </c>
      <c r="G177" s="218" t="s">
        <v>239</v>
      </c>
      <c r="H177" s="219">
        <v>37.101999999999997</v>
      </c>
      <c r="I177" s="220"/>
      <c r="J177" s="221">
        <f>ROUND(I177*H177,2)</f>
        <v>0</v>
      </c>
      <c r="K177" s="217" t="s">
        <v>199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0.017600000000000001</v>
      </c>
      <c r="R177" s="224">
        <f>Q177*H177</f>
        <v>0.6529952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195</v>
      </c>
      <c r="AU177" s="226" t="s">
        <v>84</v>
      </c>
      <c r="AY177" s="20" t="s">
        <v>192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84</v>
      </c>
      <c r="BK177" s="227">
        <f>ROUND(I177*H177,2)</f>
        <v>0</v>
      </c>
      <c r="BL177" s="20" t="s">
        <v>200</v>
      </c>
      <c r="BM177" s="226" t="s">
        <v>278</v>
      </c>
    </row>
    <row r="178" s="2" customFormat="1">
      <c r="A178" s="41"/>
      <c r="B178" s="42"/>
      <c r="C178" s="43"/>
      <c r="D178" s="228" t="s">
        <v>202</v>
      </c>
      <c r="E178" s="43"/>
      <c r="F178" s="229" t="s">
        <v>279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202</v>
      </c>
      <c r="AU178" s="20" t="s">
        <v>84</v>
      </c>
    </row>
    <row r="179" s="13" customFormat="1">
      <c r="A179" s="13"/>
      <c r="B179" s="233"/>
      <c r="C179" s="234"/>
      <c r="D179" s="235" t="s">
        <v>204</v>
      </c>
      <c r="E179" s="236" t="s">
        <v>19</v>
      </c>
      <c r="F179" s="237" t="s">
        <v>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204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192</v>
      </c>
    </row>
    <row r="180" s="13" customFormat="1">
      <c r="A180" s="13"/>
      <c r="B180" s="233"/>
      <c r="C180" s="234"/>
      <c r="D180" s="235" t="s">
        <v>204</v>
      </c>
      <c r="E180" s="236" t="s">
        <v>19</v>
      </c>
      <c r="F180" s="237" t="s">
        <v>280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204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192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281</v>
      </c>
      <c r="G181" s="245"/>
      <c r="H181" s="248">
        <v>2.6699999999999999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4" customFormat="1">
      <c r="A182" s="14"/>
      <c r="B182" s="244"/>
      <c r="C182" s="245"/>
      <c r="D182" s="235" t="s">
        <v>204</v>
      </c>
      <c r="E182" s="246" t="s">
        <v>19</v>
      </c>
      <c r="F182" s="247" t="s">
        <v>1364</v>
      </c>
      <c r="G182" s="245"/>
      <c r="H182" s="248">
        <v>2.2610000000000001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204</v>
      </c>
      <c r="AU182" s="254" t="s">
        <v>84</v>
      </c>
      <c r="AV182" s="14" t="s">
        <v>84</v>
      </c>
      <c r="AW182" s="14" t="s">
        <v>33</v>
      </c>
      <c r="AX182" s="14" t="s">
        <v>71</v>
      </c>
      <c r="AY182" s="254" t="s">
        <v>192</v>
      </c>
    </row>
    <row r="183" s="13" customFormat="1">
      <c r="A183" s="13"/>
      <c r="B183" s="233"/>
      <c r="C183" s="234"/>
      <c r="D183" s="235" t="s">
        <v>204</v>
      </c>
      <c r="E183" s="236" t="s">
        <v>19</v>
      </c>
      <c r="F183" s="237" t="s">
        <v>282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204</v>
      </c>
      <c r="AU183" s="243" t="s">
        <v>84</v>
      </c>
      <c r="AV183" s="13" t="s">
        <v>78</v>
      </c>
      <c r="AW183" s="13" t="s">
        <v>33</v>
      </c>
      <c r="AX183" s="13" t="s">
        <v>71</v>
      </c>
      <c r="AY183" s="243" t="s">
        <v>192</v>
      </c>
    </row>
    <row r="184" s="14" customFormat="1">
      <c r="A184" s="14"/>
      <c r="B184" s="244"/>
      <c r="C184" s="245"/>
      <c r="D184" s="235" t="s">
        <v>204</v>
      </c>
      <c r="E184" s="246" t="s">
        <v>19</v>
      </c>
      <c r="F184" s="247" t="s">
        <v>283</v>
      </c>
      <c r="G184" s="245"/>
      <c r="H184" s="248">
        <v>13.079000000000001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204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192</v>
      </c>
    </row>
    <row r="185" s="14" customFormat="1">
      <c r="A185" s="14"/>
      <c r="B185" s="244"/>
      <c r="C185" s="245"/>
      <c r="D185" s="235" t="s">
        <v>204</v>
      </c>
      <c r="E185" s="246" t="s">
        <v>19</v>
      </c>
      <c r="F185" s="247" t="s">
        <v>284</v>
      </c>
      <c r="G185" s="245"/>
      <c r="H185" s="248">
        <v>0.54900000000000004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204</v>
      </c>
      <c r="AU185" s="254" t="s">
        <v>84</v>
      </c>
      <c r="AV185" s="14" t="s">
        <v>84</v>
      </c>
      <c r="AW185" s="14" t="s">
        <v>33</v>
      </c>
      <c r="AX185" s="14" t="s">
        <v>71</v>
      </c>
      <c r="AY185" s="254" t="s">
        <v>192</v>
      </c>
    </row>
    <row r="186" s="13" customFormat="1">
      <c r="A186" s="13"/>
      <c r="B186" s="233"/>
      <c r="C186" s="234"/>
      <c r="D186" s="235" t="s">
        <v>204</v>
      </c>
      <c r="E186" s="236" t="s">
        <v>19</v>
      </c>
      <c r="F186" s="237" t="s">
        <v>1365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204</v>
      </c>
      <c r="AU186" s="243" t="s">
        <v>84</v>
      </c>
      <c r="AV186" s="13" t="s">
        <v>78</v>
      </c>
      <c r="AW186" s="13" t="s">
        <v>33</v>
      </c>
      <c r="AX186" s="13" t="s">
        <v>71</v>
      </c>
      <c r="AY186" s="243" t="s">
        <v>192</v>
      </c>
    </row>
    <row r="187" s="14" customFormat="1">
      <c r="A187" s="14"/>
      <c r="B187" s="244"/>
      <c r="C187" s="245"/>
      <c r="D187" s="235" t="s">
        <v>204</v>
      </c>
      <c r="E187" s="246" t="s">
        <v>19</v>
      </c>
      <c r="F187" s="247" t="s">
        <v>1366</v>
      </c>
      <c r="G187" s="245"/>
      <c r="H187" s="248">
        <v>16.309000000000001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204</v>
      </c>
      <c r="AU187" s="254" t="s">
        <v>84</v>
      </c>
      <c r="AV187" s="14" t="s">
        <v>84</v>
      </c>
      <c r="AW187" s="14" t="s">
        <v>33</v>
      </c>
      <c r="AX187" s="14" t="s">
        <v>71</v>
      </c>
      <c r="AY187" s="254" t="s">
        <v>192</v>
      </c>
    </row>
    <row r="188" s="13" customFormat="1">
      <c r="A188" s="13"/>
      <c r="B188" s="233"/>
      <c r="C188" s="234"/>
      <c r="D188" s="235" t="s">
        <v>204</v>
      </c>
      <c r="E188" s="236" t="s">
        <v>19</v>
      </c>
      <c r="F188" s="237" t="s">
        <v>1367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204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192</v>
      </c>
    </row>
    <row r="189" s="14" customFormat="1">
      <c r="A189" s="14"/>
      <c r="B189" s="244"/>
      <c r="C189" s="245"/>
      <c r="D189" s="235" t="s">
        <v>204</v>
      </c>
      <c r="E189" s="246" t="s">
        <v>19</v>
      </c>
      <c r="F189" s="247" t="s">
        <v>1368</v>
      </c>
      <c r="G189" s="245"/>
      <c r="H189" s="248">
        <v>2.234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204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192</v>
      </c>
    </row>
    <row r="190" s="15" customFormat="1">
      <c r="A190" s="15"/>
      <c r="B190" s="255"/>
      <c r="C190" s="256"/>
      <c r="D190" s="235" t="s">
        <v>204</v>
      </c>
      <c r="E190" s="257" t="s">
        <v>19</v>
      </c>
      <c r="F190" s="258" t="s">
        <v>210</v>
      </c>
      <c r="G190" s="256"/>
      <c r="H190" s="259">
        <v>37.102000000000004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204</v>
      </c>
      <c r="AU190" s="265" t="s">
        <v>84</v>
      </c>
      <c r="AV190" s="15" t="s">
        <v>200</v>
      </c>
      <c r="AW190" s="15" t="s">
        <v>33</v>
      </c>
      <c r="AX190" s="15" t="s">
        <v>78</v>
      </c>
      <c r="AY190" s="265" t="s">
        <v>192</v>
      </c>
    </row>
    <row r="191" s="2" customFormat="1" ht="16.5" customHeight="1">
      <c r="A191" s="41"/>
      <c r="B191" s="42"/>
      <c r="C191" s="215" t="s">
        <v>8</v>
      </c>
      <c r="D191" s="215" t="s">
        <v>195</v>
      </c>
      <c r="E191" s="216" t="s">
        <v>285</v>
      </c>
      <c r="F191" s="217" t="s">
        <v>286</v>
      </c>
      <c r="G191" s="218" t="s">
        <v>239</v>
      </c>
      <c r="H191" s="219">
        <v>23.646999999999998</v>
      </c>
      <c r="I191" s="220"/>
      <c r="J191" s="221">
        <f>ROUND(I191*H191,2)</f>
        <v>0</v>
      </c>
      <c r="K191" s="217" t="s">
        <v>199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0.00020000000000000001</v>
      </c>
      <c r="R191" s="224">
        <f>Q191*H191</f>
        <v>0.0047293999999999999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200</v>
      </c>
      <c r="AT191" s="226" t="s">
        <v>195</v>
      </c>
      <c r="AU191" s="226" t="s">
        <v>84</v>
      </c>
      <c r="AY191" s="20" t="s">
        <v>192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84</v>
      </c>
      <c r="BK191" s="227">
        <f>ROUND(I191*H191,2)</f>
        <v>0</v>
      </c>
      <c r="BL191" s="20" t="s">
        <v>200</v>
      </c>
      <c r="BM191" s="226" t="s">
        <v>287</v>
      </c>
    </row>
    <row r="192" s="2" customFormat="1">
      <c r="A192" s="41"/>
      <c r="B192" s="42"/>
      <c r="C192" s="43"/>
      <c r="D192" s="228" t="s">
        <v>202</v>
      </c>
      <c r="E192" s="43"/>
      <c r="F192" s="229" t="s">
        <v>288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202</v>
      </c>
      <c r="AU192" s="20" t="s">
        <v>84</v>
      </c>
    </row>
    <row r="193" s="13" customFormat="1">
      <c r="A193" s="13"/>
      <c r="B193" s="233"/>
      <c r="C193" s="234"/>
      <c r="D193" s="235" t="s">
        <v>204</v>
      </c>
      <c r="E193" s="236" t="s">
        <v>19</v>
      </c>
      <c r="F193" s="237" t="s">
        <v>205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204</v>
      </c>
      <c r="AU193" s="243" t="s">
        <v>84</v>
      </c>
      <c r="AV193" s="13" t="s">
        <v>78</v>
      </c>
      <c r="AW193" s="13" t="s">
        <v>33</v>
      </c>
      <c r="AX193" s="13" t="s">
        <v>71</v>
      </c>
      <c r="AY193" s="243" t="s">
        <v>192</v>
      </c>
    </row>
    <row r="194" s="13" customFormat="1">
      <c r="A194" s="13"/>
      <c r="B194" s="233"/>
      <c r="C194" s="234"/>
      <c r="D194" s="235" t="s">
        <v>204</v>
      </c>
      <c r="E194" s="236" t="s">
        <v>19</v>
      </c>
      <c r="F194" s="237" t="s">
        <v>280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204</v>
      </c>
      <c r="AU194" s="243" t="s">
        <v>84</v>
      </c>
      <c r="AV194" s="13" t="s">
        <v>78</v>
      </c>
      <c r="AW194" s="13" t="s">
        <v>33</v>
      </c>
      <c r="AX194" s="13" t="s">
        <v>71</v>
      </c>
      <c r="AY194" s="243" t="s">
        <v>192</v>
      </c>
    </row>
    <row r="195" s="14" customFormat="1">
      <c r="A195" s="14"/>
      <c r="B195" s="244"/>
      <c r="C195" s="245"/>
      <c r="D195" s="235" t="s">
        <v>204</v>
      </c>
      <c r="E195" s="246" t="s">
        <v>19</v>
      </c>
      <c r="F195" s="247" t="s">
        <v>289</v>
      </c>
      <c r="G195" s="245"/>
      <c r="H195" s="248">
        <v>3.21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204</v>
      </c>
      <c r="AU195" s="254" t="s">
        <v>84</v>
      </c>
      <c r="AV195" s="14" t="s">
        <v>84</v>
      </c>
      <c r="AW195" s="14" t="s">
        <v>33</v>
      </c>
      <c r="AX195" s="14" t="s">
        <v>71</v>
      </c>
      <c r="AY195" s="254" t="s">
        <v>192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290</v>
      </c>
      <c r="G196" s="245"/>
      <c r="H196" s="248">
        <v>-1.1819999999999999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291</v>
      </c>
      <c r="G197" s="245"/>
      <c r="H197" s="248">
        <v>1.8340000000000001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3" customFormat="1">
      <c r="A198" s="13"/>
      <c r="B198" s="233"/>
      <c r="C198" s="234"/>
      <c r="D198" s="235" t="s">
        <v>204</v>
      </c>
      <c r="E198" s="236" t="s">
        <v>19</v>
      </c>
      <c r="F198" s="237" t="s">
        <v>268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204</v>
      </c>
      <c r="AU198" s="243" t="s">
        <v>84</v>
      </c>
      <c r="AV198" s="13" t="s">
        <v>78</v>
      </c>
      <c r="AW198" s="13" t="s">
        <v>33</v>
      </c>
      <c r="AX198" s="13" t="s">
        <v>71</v>
      </c>
      <c r="AY198" s="243" t="s">
        <v>192</v>
      </c>
    </row>
    <row r="199" s="14" customFormat="1">
      <c r="A199" s="14"/>
      <c r="B199" s="244"/>
      <c r="C199" s="245"/>
      <c r="D199" s="235" t="s">
        <v>204</v>
      </c>
      <c r="E199" s="246" t="s">
        <v>19</v>
      </c>
      <c r="F199" s="247" t="s">
        <v>292</v>
      </c>
      <c r="G199" s="245"/>
      <c r="H199" s="248">
        <v>14.869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204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192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243</v>
      </c>
      <c r="G200" s="245"/>
      <c r="H200" s="248">
        <v>-1.627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293</v>
      </c>
      <c r="G201" s="245"/>
      <c r="H201" s="248">
        <v>0.26700000000000002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4" customFormat="1">
      <c r="A202" s="14"/>
      <c r="B202" s="244"/>
      <c r="C202" s="245"/>
      <c r="D202" s="235" t="s">
        <v>204</v>
      </c>
      <c r="E202" s="246" t="s">
        <v>19</v>
      </c>
      <c r="F202" s="247" t="s">
        <v>244</v>
      </c>
      <c r="G202" s="245"/>
      <c r="H202" s="248">
        <v>2.2530000000000001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204</v>
      </c>
      <c r="AU202" s="254" t="s">
        <v>84</v>
      </c>
      <c r="AV202" s="14" t="s">
        <v>84</v>
      </c>
      <c r="AW202" s="14" t="s">
        <v>33</v>
      </c>
      <c r="AX202" s="14" t="s">
        <v>71</v>
      </c>
      <c r="AY202" s="254" t="s">
        <v>192</v>
      </c>
    </row>
    <row r="203" s="14" customFormat="1">
      <c r="A203" s="14"/>
      <c r="B203" s="244"/>
      <c r="C203" s="245"/>
      <c r="D203" s="235" t="s">
        <v>204</v>
      </c>
      <c r="E203" s="246" t="s">
        <v>19</v>
      </c>
      <c r="F203" s="247" t="s">
        <v>245</v>
      </c>
      <c r="G203" s="245"/>
      <c r="H203" s="248">
        <v>-0.59999999999999998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204</v>
      </c>
      <c r="AU203" s="254" t="s">
        <v>84</v>
      </c>
      <c r="AV203" s="14" t="s">
        <v>84</v>
      </c>
      <c r="AW203" s="14" t="s">
        <v>33</v>
      </c>
      <c r="AX203" s="14" t="s">
        <v>71</v>
      </c>
      <c r="AY203" s="254" t="s">
        <v>192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294</v>
      </c>
      <c r="G204" s="245"/>
      <c r="H204" s="248">
        <v>0.024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295</v>
      </c>
      <c r="G205" s="245"/>
      <c r="H205" s="248">
        <v>0.114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296</v>
      </c>
      <c r="G206" s="245"/>
      <c r="H206" s="248">
        <v>0.085000000000000006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297</v>
      </c>
      <c r="G207" s="245"/>
      <c r="H207" s="248">
        <v>0.025999999999999999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4" customFormat="1">
      <c r="A208" s="14"/>
      <c r="B208" s="244"/>
      <c r="C208" s="245"/>
      <c r="D208" s="235" t="s">
        <v>204</v>
      </c>
      <c r="E208" s="246" t="s">
        <v>19</v>
      </c>
      <c r="F208" s="247" t="s">
        <v>294</v>
      </c>
      <c r="G208" s="245"/>
      <c r="H208" s="248">
        <v>0.024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204</v>
      </c>
      <c r="AU208" s="254" t="s">
        <v>84</v>
      </c>
      <c r="AV208" s="14" t="s">
        <v>84</v>
      </c>
      <c r="AW208" s="14" t="s">
        <v>33</v>
      </c>
      <c r="AX208" s="14" t="s">
        <v>71</v>
      </c>
      <c r="AY208" s="254" t="s">
        <v>192</v>
      </c>
    </row>
    <row r="209" s="13" customFormat="1">
      <c r="A209" s="13"/>
      <c r="B209" s="233"/>
      <c r="C209" s="234"/>
      <c r="D209" s="235" t="s">
        <v>204</v>
      </c>
      <c r="E209" s="236" t="s">
        <v>19</v>
      </c>
      <c r="F209" s="237" t="s">
        <v>282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204</v>
      </c>
      <c r="AU209" s="243" t="s">
        <v>84</v>
      </c>
      <c r="AV209" s="13" t="s">
        <v>78</v>
      </c>
      <c r="AW209" s="13" t="s">
        <v>33</v>
      </c>
      <c r="AX209" s="13" t="s">
        <v>71</v>
      </c>
      <c r="AY209" s="243" t="s">
        <v>192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298</v>
      </c>
      <c r="G210" s="245"/>
      <c r="H210" s="248">
        <v>4.7949999999999999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4" customFormat="1">
      <c r="A211" s="14"/>
      <c r="B211" s="244"/>
      <c r="C211" s="245"/>
      <c r="D211" s="235" t="s">
        <v>204</v>
      </c>
      <c r="E211" s="246" t="s">
        <v>19</v>
      </c>
      <c r="F211" s="247" t="s">
        <v>299</v>
      </c>
      <c r="G211" s="245"/>
      <c r="H211" s="248">
        <v>-0.44500000000000001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204</v>
      </c>
      <c r="AU211" s="254" t="s">
        <v>84</v>
      </c>
      <c r="AV211" s="14" t="s">
        <v>84</v>
      </c>
      <c r="AW211" s="14" t="s">
        <v>33</v>
      </c>
      <c r="AX211" s="14" t="s">
        <v>71</v>
      </c>
      <c r="AY211" s="254" t="s">
        <v>192</v>
      </c>
    </row>
    <row r="212" s="15" customFormat="1">
      <c r="A212" s="15"/>
      <c r="B212" s="255"/>
      <c r="C212" s="256"/>
      <c r="D212" s="235" t="s">
        <v>204</v>
      </c>
      <c r="E212" s="257" t="s">
        <v>19</v>
      </c>
      <c r="F212" s="258" t="s">
        <v>210</v>
      </c>
      <c r="G212" s="256"/>
      <c r="H212" s="259">
        <v>23.647000000000006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204</v>
      </c>
      <c r="AU212" s="265" t="s">
        <v>84</v>
      </c>
      <c r="AV212" s="15" t="s">
        <v>200</v>
      </c>
      <c r="AW212" s="15" t="s">
        <v>33</v>
      </c>
      <c r="AX212" s="15" t="s">
        <v>78</v>
      </c>
      <c r="AY212" s="265" t="s">
        <v>192</v>
      </c>
    </row>
    <row r="213" s="2" customFormat="1" ht="16.5" customHeight="1">
      <c r="A213" s="41"/>
      <c r="B213" s="42"/>
      <c r="C213" s="215" t="s">
        <v>300</v>
      </c>
      <c r="D213" s="215" t="s">
        <v>195</v>
      </c>
      <c r="E213" s="216" t="s">
        <v>301</v>
      </c>
      <c r="F213" s="217" t="s">
        <v>302</v>
      </c>
      <c r="G213" s="218" t="s">
        <v>239</v>
      </c>
      <c r="H213" s="219">
        <v>23.646999999999998</v>
      </c>
      <c r="I213" s="220"/>
      <c r="J213" s="221">
        <f>ROUND(I213*H213,2)</f>
        <v>0</v>
      </c>
      <c r="K213" s="217" t="s">
        <v>199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0.00025999999999999998</v>
      </c>
      <c r="R213" s="224">
        <f>Q213*H213</f>
        <v>0.0061482199999999994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200</v>
      </c>
      <c r="AT213" s="226" t="s">
        <v>195</v>
      </c>
      <c r="AU213" s="226" t="s">
        <v>84</v>
      </c>
      <c r="AY213" s="20" t="s">
        <v>192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84</v>
      </c>
      <c r="BK213" s="227">
        <f>ROUND(I213*H213,2)</f>
        <v>0</v>
      </c>
      <c r="BL213" s="20" t="s">
        <v>200</v>
      </c>
      <c r="BM213" s="226" t="s">
        <v>303</v>
      </c>
    </row>
    <row r="214" s="2" customFormat="1">
      <c r="A214" s="41"/>
      <c r="B214" s="42"/>
      <c r="C214" s="43"/>
      <c r="D214" s="228" t="s">
        <v>202</v>
      </c>
      <c r="E214" s="43"/>
      <c r="F214" s="229" t="s">
        <v>304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202</v>
      </c>
      <c r="AU214" s="20" t="s">
        <v>84</v>
      </c>
    </row>
    <row r="215" s="13" customFormat="1">
      <c r="A215" s="13"/>
      <c r="B215" s="233"/>
      <c r="C215" s="234"/>
      <c r="D215" s="235" t="s">
        <v>204</v>
      </c>
      <c r="E215" s="236" t="s">
        <v>19</v>
      </c>
      <c r="F215" s="237" t="s">
        <v>205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204</v>
      </c>
      <c r="AU215" s="243" t="s">
        <v>84</v>
      </c>
      <c r="AV215" s="13" t="s">
        <v>78</v>
      </c>
      <c r="AW215" s="13" t="s">
        <v>33</v>
      </c>
      <c r="AX215" s="13" t="s">
        <v>71</v>
      </c>
      <c r="AY215" s="243" t="s">
        <v>192</v>
      </c>
    </row>
    <row r="216" s="13" customFormat="1">
      <c r="A216" s="13"/>
      <c r="B216" s="233"/>
      <c r="C216" s="234"/>
      <c r="D216" s="235" t="s">
        <v>204</v>
      </c>
      <c r="E216" s="236" t="s">
        <v>19</v>
      </c>
      <c r="F216" s="237" t="s">
        <v>280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204</v>
      </c>
      <c r="AU216" s="243" t="s">
        <v>84</v>
      </c>
      <c r="AV216" s="13" t="s">
        <v>78</v>
      </c>
      <c r="AW216" s="13" t="s">
        <v>33</v>
      </c>
      <c r="AX216" s="13" t="s">
        <v>71</v>
      </c>
      <c r="AY216" s="243" t="s">
        <v>192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289</v>
      </c>
      <c r="G217" s="245"/>
      <c r="H217" s="248">
        <v>3.21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4" customFormat="1">
      <c r="A218" s="14"/>
      <c r="B218" s="244"/>
      <c r="C218" s="245"/>
      <c r="D218" s="235" t="s">
        <v>204</v>
      </c>
      <c r="E218" s="246" t="s">
        <v>19</v>
      </c>
      <c r="F218" s="247" t="s">
        <v>290</v>
      </c>
      <c r="G218" s="245"/>
      <c r="H218" s="248">
        <v>-1.1819999999999999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204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192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291</v>
      </c>
      <c r="G219" s="245"/>
      <c r="H219" s="248">
        <v>1.8340000000000001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3" customFormat="1">
      <c r="A220" s="13"/>
      <c r="B220" s="233"/>
      <c r="C220" s="234"/>
      <c r="D220" s="235" t="s">
        <v>204</v>
      </c>
      <c r="E220" s="236" t="s">
        <v>19</v>
      </c>
      <c r="F220" s="237" t="s">
        <v>268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204</v>
      </c>
      <c r="AU220" s="243" t="s">
        <v>84</v>
      </c>
      <c r="AV220" s="13" t="s">
        <v>78</v>
      </c>
      <c r="AW220" s="13" t="s">
        <v>33</v>
      </c>
      <c r="AX220" s="13" t="s">
        <v>71</v>
      </c>
      <c r="AY220" s="243" t="s">
        <v>192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292</v>
      </c>
      <c r="G221" s="245"/>
      <c r="H221" s="248">
        <v>14.869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4" customFormat="1">
      <c r="A222" s="14"/>
      <c r="B222" s="244"/>
      <c r="C222" s="245"/>
      <c r="D222" s="235" t="s">
        <v>204</v>
      </c>
      <c r="E222" s="246" t="s">
        <v>19</v>
      </c>
      <c r="F222" s="247" t="s">
        <v>243</v>
      </c>
      <c r="G222" s="245"/>
      <c r="H222" s="248">
        <v>-1.627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204</v>
      </c>
      <c r="AU222" s="254" t="s">
        <v>84</v>
      </c>
      <c r="AV222" s="14" t="s">
        <v>84</v>
      </c>
      <c r="AW222" s="14" t="s">
        <v>33</v>
      </c>
      <c r="AX222" s="14" t="s">
        <v>71</v>
      </c>
      <c r="AY222" s="254" t="s">
        <v>192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293</v>
      </c>
      <c r="G223" s="245"/>
      <c r="H223" s="248">
        <v>0.26700000000000002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244</v>
      </c>
      <c r="G224" s="245"/>
      <c r="H224" s="248">
        <v>2.2530000000000001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245</v>
      </c>
      <c r="G225" s="245"/>
      <c r="H225" s="248">
        <v>-0.59999999999999998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4" customFormat="1">
      <c r="A226" s="14"/>
      <c r="B226" s="244"/>
      <c r="C226" s="245"/>
      <c r="D226" s="235" t="s">
        <v>204</v>
      </c>
      <c r="E226" s="246" t="s">
        <v>19</v>
      </c>
      <c r="F226" s="247" t="s">
        <v>294</v>
      </c>
      <c r="G226" s="245"/>
      <c r="H226" s="248">
        <v>0.024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204</v>
      </c>
      <c r="AU226" s="254" t="s">
        <v>84</v>
      </c>
      <c r="AV226" s="14" t="s">
        <v>84</v>
      </c>
      <c r="AW226" s="14" t="s">
        <v>33</v>
      </c>
      <c r="AX226" s="14" t="s">
        <v>71</v>
      </c>
      <c r="AY226" s="254" t="s">
        <v>192</v>
      </c>
    </row>
    <row r="227" s="14" customFormat="1">
      <c r="A227" s="14"/>
      <c r="B227" s="244"/>
      <c r="C227" s="245"/>
      <c r="D227" s="235" t="s">
        <v>204</v>
      </c>
      <c r="E227" s="246" t="s">
        <v>19</v>
      </c>
      <c r="F227" s="247" t="s">
        <v>295</v>
      </c>
      <c r="G227" s="245"/>
      <c r="H227" s="248">
        <v>0.114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204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192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296</v>
      </c>
      <c r="G228" s="245"/>
      <c r="H228" s="248">
        <v>0.085000000000000006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4" customFormat="1">
      <c r="A229" s="14"/>
      <c r="B229" s="244"/>
      <c r="C229" s="245"/>
      <c r="D229" s="235" t="s">
        <v>204</v>
      </c>
      <c r="E229" s="246" t="s">
        <v>19</v>
      </c>
      <c r="F229" s="247" t="s">
        <v>297</v>
      </c>
      <c r="G229" s="245"/>
      <c r="H229" s="248">
        <v>0.025999999999999999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204</v>
      </c>
      <c r="AU229" s="254" t="s">
        <v>84</v>
      </c>
      <c r="AV229" s="14" t="s">
        <v>84</v>
      </c>
      <c r="AW229" s="14" t="s">
        <v>33</v>
      </c>
      <c r="AX229" s="14" t="s">
        <v>71</v>
      </c>
      <c r="AY229" s="254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294</v>
      </c>
      <c r="G230" s="245"/>
      <c r="H230" s="248">
        <v>0.024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3" customFormat="1">
      <c r="A231" s="13"/>
      <c r="B231" s="233"/>
      <c r="C231" s="234"/>
      <c r="D231" s="235" t="s">
        <v>204</v>
      </c>
      <c r="E231" s="236" t="s">
        <v>19</v>
      </c>
      <c r="F231" s="237" t="s">
        <v>282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204</v>
      </c>
      <c r="AU231" s="243" t="s">
        <v>84</v>
      </c>
      <c r="AV231" s="13" t="s">
        <v>78</v>
      </c>
      <c r="AW231" s="13" t="s">
        <v>33</v>
      </c>
      <c r="AX231" s="13" t="s">
        <v>71</v>
      </c>
      <c r="AY231" s="243" t="s">
        <v>192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298</v>
      </c>
      <c r="G232" s="245"/>
      <c r="H232" s="248">
        <v>4.7949999999999999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4" customFormat="1">
      <c r="A233" s="14"/>
      <c r="B233" s="244"/>
      <c r="C233" s="245"/>
      <c r="D233" s="235" t="s">
        <v>204</v>
      </c>
      <c r="E233" s="246" t="s">
        <v>19</v>
      </c>
      <c r="F233" s="247" t="s">
        <v>299</v>
      </c>
      <c r="G233" s="245"/>
      <c r="H233" s="248">
        <v>-0.44500000000000001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204</v>
      </c>
      <c r="AU233" s="254" t="s">
        <v>84</v>
      </c>
      <c r="AV233" s="14" t="s">
        <v>84</v>
      </c>
      <c r="AW233" s="14" t="s">
        <v>33</v>
      </c>
      <c r="AX233" s="14" t="s">
        <v>71</v>
      </c>
      <c r="AY233" s="254" t="s">
        <v>192</v>
      </c>
    </row>
    <row r="234" s="15" customFormat="1">
      <c r="A234" s="15"/>
      <c r="B234" s="255"/>
      <c r="C234" s="256"/>
      <c r="D234" s="235" t="s">
        <v>204</v>
      </c>
      <c r="E234" s="257" t="s">
        <v>19</v>
      </c>
      <c r="F234" s="258" t="s">
        <v>210</v>
      </c>
      <c r="G234" s="256"/>
      <c r="H234" s="259">
        <v>23.647000000000006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204</v>
      </c>
      <c r="AU234" s="265" t="s">
        <v>84</v>
      </c>
      <c r="AV234" s="15" t="s">
        <v>200</v>
      </c>
      <c r="AW234" s="15" t="s">
        <v>33</v>
      </c>
      <c r="AX234" s="15" t="s">
        <v>78</v>
      </c>
      <c r="AY234" s="265" t="s">
        <v>192</v>
      </c>
    </row>
    <row r="235" s="2" customFormat="1" ht="24.15" customHeight="1">
      <c r="A235" s="41"/>
      <c r="B235" s="42"/>
      <c r="C235" s="215" t="s">
        <v>305</v>
      </c>
      <c r="D235" s="215" t="s">
        <v>195</v>
      </c>
      <c r="E235" s="216" t="s">
        <v>306</v>
      </c>
      <c r="F235" s="217" t="s">
        <v>307</v>
      </c>
      <c r="G235" s="218" t="s">
        <v>239</v>
      </c>
      <c r="H235" s="219">
        <v>23.646999999999998</v>
      </c>
      <c r="I235" s="220"/>
      <c r="J235" s="221">
        <f>ROUND(I235*H235,2)</f>
        <v>0</v>
      </c>
      <c r="K235" s="217" t="s">
        <v>199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0.0043800000000000002</v>
      </c>
      <c r="R235" s="224">
        <f>Q235*H235</f>
        <v>0.10357386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200</v>
      </c>
      <c r="AT235" s="226" t="s">
        <v>195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200</v>
      </c>
      <c r="BM235" s="226" t="s">
        <v>308</v>
      </c>
    </row>
    <row r="236" s="2" customFormat="1">
      <c r="A236" s="41"/>
      <c r="B236" s="42"/>
      <c r="C236" s="43"/>
      <c r="D236" s="228" t="s">
        <v>202</v>
      </c>
      <c r="E236" s="43"/>
      <c r="F236" s="229" t="s">
        <v>309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202</v>
      </c>
      <c r="AU236" s="20" t="s">
        <v>84</v>
      </c>
    </row>
    <row r="237" s="13" customFormat="1">
      <c r="A237" s="13"/>
      <c r="B237" s="233"/>
      <c r="C237" s="234"/>
      <c r="D237" s="235" t="s">
        <v>204</v>
      </c>
      <c r="E237" s="236" t="s">
        <v>19</v>
      </c>
      <c r="F237" s="237" t="s">
        <v>205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204</v>
      </c>
      <c r="AU237" s="243" t="s">
        <v>84</v>
      </c>
      <c r="AV237" s="13" t="s">
        <v>78</v>
      </c>
      <c r="AW237" s="13" t="s">
        <v>33</v>
      </c>
      <c r="AX237" s="13" t="s">
        <v>71</v>
      </c>
      <c r="AY237" s="243" t="s">
        <v>192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280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289</v>
      </c>
      <c r="G239" s="245"/>
      <c r="H239" s="248">
        <v>3.21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4" customFormat="1">
      <c r="A240" s="14"/>
      <c r="B240" s="244"/>
      <c r="C240" s="245"/>
      <c r="D240" s="235" t="s">
        <v>204</v>
      </c>
      <c r="E240" s="246" t="s">
        <v>19</v>
      </c>
      <c r="F240" s="247" t="s">
        <v>290</v>
      </c>
      <c r="G240" s="245"/>
      <c r="H240" s="248">
        <v>-1.1819999999999999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204</v>
      </c>
      <c r="AU240" s="254" t="s">
        <v>84</v>
      </c>
      <c r="AV240" s="14" t="s">
        <v>84</v>
      </c>
      <c r="AW240" s="14" t="s">
        <v>33</v>
      </c>
      <c r="AX240" s="14" t="s">
        <v>71</v>
      </c>
      <c r="AY240" s="254" t="s">
        <v>192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291</v>
      </c>
      <c r="G241" s="245"/>
      <c r="H241" s="248">
        <v>1.8340000000000001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268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292</v>
      </c>
      <c r="G243" s="245"/>
      <c r="H243" s="248">
        <v>14.869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243</v>
      </c>
      <c r="G244" s="245"/>
      <c r="H244" s="248">
        <v>-1.627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4" customFormat="1">
      <c r="A245" s="14"/>
      <c r="B245" s="244"/>
      <c r="C245" s="245"/>
      <c r="D245" s="235" t="s">
        <v>204</v>
      </c>
      <c r="E245" s="246" t="s">
        <v>19</v>
      </c>
      <c r="F245" s="247" t="s">
        <v>293</v>
      </c>
      <c r="G245" s="245"/>
      <c r="H245" s="248">
        <v>0.26700000000000002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204</v>
      </c>
      <c r="AU245" s="254" t="s">
        <v>84</v>
      </c>
      <c r="AV245" s="14" t="s">
        <v>84</v>
      </c>
      <c r="AW245" s="14" t="s">
        <v>33</v>
      </c>
      <c r="AX245" s="14" t="s">
        <v>71</v>
      </c>
      <c r="AY245" s="254" t="s">
        <v>192</v>
      </c>
    </row>
    <row r="246" s="14" customFormat="1">
      <c r="A246" s="14"/>
      <c r="B246" s="244"/>
      <c r="C246" s="245"/>
      <c r="D246" s="235" t="s">
        <v>204</v>
      </c>
      <c r="E246" s="246" t="s">
        <v>19</v>
      </c>
      <c r="F246" s="247" t="s">
        <v>244</v>
      </c>
      <c r="G246" s="245"/>
      <c r="H246" s="248">
        <v>2.2530000000000001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33</v>
      </c>
      <c r="AX246" s="14" t="s">
        <v>71</v>
      </c>
      <c r="AY246" s="254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245</v>
      </c>
      <c r="G247" s="245"/>
      <c r="H247" s="248">
        <v>-0.59999999999999998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4" customFormat="1">
      <c r="A248" s="14"/>
      <c r="B248" s="244"/>
      <c r="C248" s="245"/>
      <c r="D248" s="235" t="s">
        <v>204</v>
      </c>
      <c r="E248" s="246" t="s">
        <v>19</v>
      </c>
      <c r="F248" s="247" t="s">
        <v>294</v>
      </c>
      <c r="G248" s="245"/>
      <c r="H248" s="248">
        <v>0.024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204</v>
      </c>
      <c r="AU248" s="254" t="s">
        <v>84</v>
      </c>
      <c r="AV248" s="14" t="s">
        <v>84</v>
      </c>
      <c r="AW248" s="14" t="s">
        <v>33</v>
      </c>
      <c r="AX248" s="14" t="s">
        <v>71</v>
      </c>
      <c r="AY248" s="254" t="s">
        <v>192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295</v>
      </c>
      <c r="G249" s="245"/>
      <c r="H249" s="248">
        <v>0.114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296</v>
      </c>
      <c r="G250" s="245"/>
      <c r="H250" s="248">
        <v>0.085000000000000006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297</v>
      </c>
      <c r="G251" s="245"/>
      <c r="H251" s="248">
        <v>0.025999999999999999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4" customFormat="1">
      <c r="A252" s="14"/>
      <c r="B252" s="244"/>
      <c r="C252" s="245"/>
      <c r="D252" s="235" t="s">
        <v>204</v>
      </c>
      <c r="E252" s="246" t="s">
        <v>19</v>
      </c>
      <c r="F252" s="247" t="s">
        <v>294</v>
      </c>
      <c r="G252" s="245"/>
      <c r="H252" s="248">
        <v>0.024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204</v>
      </c>
      <c r="AU252" s="254" t="s">
        <v>84</v>
      </c>
      <c r="AV252" s="14" t="s">
        <v>84</v>
      </c>
      <c r="AW252" s="14" t="s">
        <v>33</v>
      </c>
      <c r="AX252" s="14" t="s">
        <v>71</v>
      </c>
      <c r="AY252" s="254" t="s">
        <v>192</v>
      </c>
    </row>
    <row r="253" s="13" customFormat="1">
      <c r="A253" s="13"/>
      <c r="B253" s="233"/>
      <c r="C253" s="234"/>
      <c r="D253" s="235" t="s">
        <v>204</v>
      </c>
      <c r="E253" s="236" t="s">
        <v>19</v>
      </c>
      <c r="F253" s="237" t="s">
        <v>282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204</v>
      </c>
      <c r="AU253" s="243" t="s">
        <v>84</v>
      </c>
      <c r="AV253" s="13" t="s">
        <v>78</v>
      </c>
      <c r="AW253" s="13" t="s">
        <v>33</v>
      </c>
      <c r="AX253" s="13" t="s">
        <v>71</v>
      </c>
      <c r="AY253" s="243" t="s">
        <v>192</v>
      </c>
    </row>
    <row r="254" s="14" customFormat="1">
      <c r="A254" s="14"/>
      <c r="B254" s="244"/>
      <c r="C254" s="245"/>
      <c r="D254" s="235" t="s">
        <v>204</v>
      </c>
      <c r="E254" s="246" t="s">
        <v>19</v>
      </c>
      <c r="F254" s="247" t="s">
        <v>298</v>
      </c>
      <c r="G254" s="245"/>
      <c r="H254" s="248">
        <v>4.7949999999999999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204</v>
      </c>
      <c r="AU254" s="254" t="s">
        <v>84</v>
      </c>
      <c r="AV254" s="14" t="s">
        <v>84</v>
      </c>
      <c r="AW254" s="14" t="s">
        <v>33</v>
      </c>
      <c r="AX254" s="14" t="s">
        <v>71</v>
      </c>
      <c r="AY254" s="254" t="s">
        <v>192</v>
      </c>
    </row>
    <row r="255" s="14" customFormat="1">
      <c r="A255" s="14"/>
      <c r="B255" s="244"/>
      <c r="C255" s="245"/>
      <c r="D255" s="235" t="s">
        <v>204</v>
      </c>
      <c r="E255" s="246" t="s">
        <v>19</v>
      </c>
      <c r="F255" s="247" t="s">
        <v>299</v>
      </c>
      <c r="G255" s="245"/>
      <c r="H255" s="248">
        <v>-0.44500000000000001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33</v>
      </c>
      <c r="AX255" s="14" t="s">
        <v>71</v>
      </c>
      <c r="AY255" s="254" t="s">
        <v>192</v>
      </c>
    </row>
    <row r="256" s="15" customFormat="1">
      <c r="A256" s="15"/>
      <c r="B256" s="255"/>
      <c r="C256" s="256"/>
      <c r="D256" s="235" t="s">
        <v>204</v>
      </c>
      <c r="E256" s="257" t="s">
        <v>19</v>
      </c>
      <c r="F256" s="258" t="s">
        <v>210</v>
      </c>
      <c r="G256" s="256"/>
      <c r="H256" s="259">
        <v>23.647000000000006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204</v>
      </c>
      <c r="AU256" s="265" t="s">
        <v>84</v>
      </c>
      <c r="AV256" s="15" t="s">
        <v>200</v>
      </c>
      <c r="AW256" s="15" t="s">
        <v>33</v>
      </c>
      <c r="AX256" s="15" t="s">
        <v>78</v>
      </c>
      <c r="AY256" s="265" t="s">
        <v>192</v>
      </c>
    </row>
    <row r="257" s="2" customFormat="1" ht="16.5" customHeight="1">
      <c r="A257" s="41"/>
      <c r="B257" s="42"/>
      <c r="C257" s="215" t="s">
        <v>310</v>
      </c>
      <c r="D257" s="215" t="s">
        <v>195</v>
      </c>
      <c r="E257" s="216" t="s">
        <v>311</v>
      </c>
      <c r="F257" s="217" t="s">
        <v>312</v>
      </c>
      <c r="G257" s="218" t="s">
        <v>239</v>
      </c>
      <c r="H257" s="219">
        <v>15.135999999999999</v>
      </c>
      <c r="I257" s="220"/>
      <c r="J257" s="221">
        <f>ROUND(I257*H257,2)</f>
        <v>0</v>
      </c>
      <c r="K257" s="217" t="s">
        <v>199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0.0030000000000000001</v>
      </c>
      <c r="R257" s="224">
        <f>Q257*H257</f>
        <v>0.045407999999999997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200</v>
      </c>
      <c r="AT257" s="226" t="s">
        <v>195</v>
      </c>
      <c r="AU257" s="226" t="s">
        <v>84</v>
      </c>
      <c r="AY257" s="20" t="s">
        <v>192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84</v>
      </c>
      <c r="BK257" s="227">
        <f>ROUND(I257*H257,2)</f>
        <v>0</v>
      </c>
      <c r="BL257" s="20" t="s">
        <v>200</v>
      </c>
      <c r="BM257" s="226" t="s">
        <v>313</v>
      </c>
    </row>
    <row r="258" s="2" customFormat="1">
      <c r="A258" s="41"/>
      <c r="B258" s="42"/>
      <c r="C258" s="43"/>
      <c r="D258" s="228" t="s">
        <v>202</v>
      </c>
      <c r="E258" s="43"/>
      <c r="F258" s="229" t="s">
        <v>314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202</v>
      </c>
      <c r="AU258" s="20" t="s">
        <v>84</v>
      </c>
    </row>
    <row r="259" s="13" customFormat="1">
      <c r="A259" s="13"/>
      <c r="B259" s="233"/>
      <c r="C259" s="234"/>
      <c r="D259" s="235" t="s">
        <v>204</v>
      </c>
      <c r="E259" s="236" t="s">
        <v>19</v>
      </c>
      <c r="F259" s="237" t="s">
        <v>205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204</v>
      </c>
      <c r="AU259" s="243" t="s">
        <v>84</v>
      </c>
      <c r="AV259" s="13" t="s">
        <v>78</v>
      </c>
      <c r="AW259" s="13" t="s">
        <v>33</v>
      </c>
      <c r="AX259" s="13" t="s">
        <v>71</v>
      </c>
      <c r="AY259" s="243" t="s">
        <v>192</v>
      </c>
    </row>
    <row r="260" s="13" customFormat="1">
      <c r="A260" s="13"/>
      <c r="B260" s="233"/>
      <c r="C260" s="234"/>
      <c r="D260" s="235" t="s">
        <v>204</v>
      </c>
      <c r="E260" s="236" t="s">
        <v>19</v>
      </c>
      <c r="F260" s="237" t="s">
        <v>280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204</v>
      </c>
      <c r="AU260" s="243" t="s">
        <v>84</v>
      </c>
      <c r="AV260" s="13" t="s">
        <v>78</v>
      </c>
      <c r="AW260" s="13" t="s">
        <v>33</v>
      </c>
      <c r="AX260" s="13" t="s">
        <v>71</v>
      </c>
      <c r="AY260" s="243" t="s">
        <v>192</v>
      </c>
    </row>
    <row r="261" s="14" customFormat="1">
      <c r="A261" s="14"/>
      <c r="B261" s="244"/>
      <c r="C261" s="245"/>
      <c r="D261" s="235" t="s">
        <v>204</v>
      </c>
      <c r="E261" s="246" t="s">
        <v>19</v>
      </c>
      <c r="F261" s="247" t="s">
        <v>289</v>
      </c>
      <c r="G261" s="245"/>
      <c r="H261" s="248">
        <v>3.21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204</v>
      </c>
      <c r="AU261" s="254" t="s">
        <v>84</v>
      </c>
      <c r="AV261" s="14" t="s">
        <v>84</v>
      </c>
      <c r="AW261" s="14" t="s">
        <v>33</v>
      </c>
      <c r="AX261" s="14" t="s">
        <v>71</v>
      </c>
      <c r="AY261" s="254" t="s">
        <v>192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290</v>
      </c>
      <c r="G262" s="245"/>
      <c r="H262" s="248">
        <v>-1.1819999999999999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4" customFormat="1">
      <c r="A263" s="14"/>
      <c r="B263" s="244"/>
      <c r="C263" s="245"/>
      <c r="D263" s="235" t="s">
        <v>204</v>
      </c>
      <c r="E263" s="246" t="s">
        <v>19</v>
      </c>
      <c r="F263" s="247" t="s">
        <v>291</v>
      </c>
      <c r="G263" s="245"/>
      <c r="H263" s="248">
        <v>1.8340000000000001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204</v>
      </c>
      <c r="AU263" s="254" t="s">
        <v>84</v>
      </c>
      <c r="AV263" s="14" t="s">
        <v>84</v>
      </c>
      <c r="AW263" s="14" t="s">
        <v>33</v>
      </c>
      <c r="AX263" s="14" t="s">
        <v>71</v>
      </c>
      <c r="AY263" s="254" t="s">
        <v>192</v>
      </c>
    </row>
    <row r="264" s="13" customFormat="1">
      <c r="A264" s="13"/>
      <c r="B264" s="233"/>
      <c r="C264" s="234"/>
      <c r="D264" s="235" t="s">
        <v>204</v>
      </c>
      <c r="E264" s="236" t="s">
        <v>19</v>
      </c>
      <c r="F264" s="237" t="s">
        <v>268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204</v>
      </c>
      <c r="AU264" s="243" t="s">
        <v>84</v>
      </c>
      <c r="AV264" s="13" t="s">
        <v>78</v>
      </c>
      <c r="AW264" s="13" t="s">
        <v>33</v>
      </c>
      <c r="AX264" s="13" t="s">
        <v>71</v>
      </c>
      <c r="AY264" s="243" t="s">
        <v>192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315</v>
      </c>
      <c r="G265" s="245"/>
      <c r="H265" s="248">
        <v>6.3390000000000004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4" customFormat="1">
      <c r="A266" s="14"/>
      <c r="B266" s="244"/>
      <c r="C266" s="245"/>
      <c r="D266" s="235" t="s">
        <v>204</v>
      </c>
      <c r="E266" s="246" t="s">
        <v>19</v>
      </c>
      <c r="F266" s="247" t="s">
        <v>316</v>
      </c>
      <c r="G266" s="245"/>
      <c r="H266" s="248">
        <v>-0.59999999999999998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204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192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317</v>
      </c>
      <c r="G267" s="245"/>
      <c r="H267" s="248">
        <v>1.046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3" customFormat="1">
      <c r="A268" s="13"/>
      <c r="B268" s="233"/>
      <c r="C268" s="234"/>
      <c r="D268" s="235" t="s">
        <v>204</v>
      </c>
      <c r="E268" s="236" t="s">
        <v>19</v>
      </c>
      <c r="F268" s="237" t="s">
        <v>282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204</v>
      </c>
      <c r="AU268" s="243" t="s">
        <v>84</v>
      </c>
      <c r="AV268" s="13" t="s">
        <v>78</v>
      </c>
      <c r="AW268" s="13" t="s">
        <v>33</v>
      </c>
      <c r="AX268" s="13" t="s">
        <v>71</v>
      </c>
      <c r="AY268" s="243" t="s">
        <v>192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318</v>
      </c>
      <c r="G269" s="245"/>
      <c r="H269" s="248">
        <v>0.33600000000000002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4" customFormat="1">
      <c r="A270" s="14"/>
      <c r="B270" s="244"/>
      <c r="C270" s="245"/>
      <c r="D270" s="235" t="s">
        <v>204</v>
      </c>
      <c r="E270" s="246" t="s">
        <v>19</v>
      </c>
      <c r="F270" s="247" t="s">
        <v>319</v>
      </c>
      <c r="G270" s="245"/>
      <c r="H270" s="248">
        <v>3.4220000000000002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204</v>
      </c>
      <c r="AU270" s="254" t="s">
        <v>84</v>
      </c>
      <c r="AV270" s="14" t="s">
        <v>84</v>
      </c>
      <c r="AW270" s="14" t="s">
        <v>33</v>
      </c>
      <c r="AX270" s="14" t="s">
        <v>71</v>
      </c>
      <c r="AY270" s="254" t="s">
        <v>192</v>
      </c>
    </row>
    <row r="271" s="14" customFormat="1">
      <c r="A271" s="14"/>
      <c r="B271" s="244"/>
      <c r="C271" s="245"/>
      <c r="D271" s="235" t="s">
        <v>204</v>
      </c>
      <c r="E271" s="246" t="s">
        <v>19</v>
      </c>
      <c r="F271" s="247" t="s">
        <v>299</v>
      </c>
      <c r="G271" s="245"/>
      <c r="H271" s="248">
        <v>-0.44500000000000001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33</v>
      </c>
      <c r="AX271" s="14" t="s">
        <v>71</v>
      </c>
      <c r="AY271" s="254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320</v>
      </c>
      <c r="G272" s="245"/>
      <c r="H272" s="248">
        <v>1.1759999999999999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15.136000000000001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24.15" customHeight="1">
      <c r="A274" s="41"/>
      <c r="B274" s="42"/>
      <c r="C274" s="215" t="s">
        <v>321</v>
      </c>
      <c r="D274" s="215" t="s">
        <v>195</v>
      </c>
      <c r="E274" s="216" t="s">
        <v>322</v>
      </c>
      <c r="F274" s="217" t="s">
        <v>323</v>
      </c>
      <c r="G274" s="218" t="s">
        <v>239</v>
      </c>
      <c r="H274" s="219">
        <v>100.26900000000001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0.017600000000000001</v>
      </c>
      <c r="R274" s="224">
        <f>Q274*H274</f>
        <v>1.7647344000000003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200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200</v>
      </c>
      <c r="BM274" s="226" t="s">
        <v>324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325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326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3" customFormat="1">
      <c r="A277" s="13"/>
      <c r="B277" s="233"/>
      <c r="C277" s="234"/>
      <c r="D277" s="235" t="s">
        <v>204</v>
      </c>
      <c r="E277" s="236" t="s">
        <v>19</v>
      </c>
      <c r="F277" s="237" t="s">
        <v>280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204</v>
      </c>
      <c r="AU277" s="243" t="s">
        <v>84</v>
      </c>
      <c r="AV277" s="13" t="s">
        <v>78</v>
      </c>
      <c r="AW277" s="13" t="s">
        <v>33</v>
      </c>
      <c r="AX277" s="13" t="s">
        <v>71</v>
      </c>
      <c r="AY277" s="243" t="s">
        <v>192</v>
      </c>
    </row>
    <row r="278" s="14" customFormat="1">
      <c r="A278" s="14"/>
      <c r="B278" s="244"/>
      <c r="C278" s="245"/>
      <c r="D278" s="235" t="s">
        <v>204</v>
      </c>
      <c r="E278" s="246" t="s">
        <v>19</v>
      </c>
      <c r="F278" s="247" t="s">
        <v>327</v>
      </c>
      <c r="G278" s="245"/>
      <c r="H278" s="248">
        <v>14.776999999999999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204</v>
      </c>
      <c r="AU278" s="254" t="s">
        <v>84</v>
      </c>
      <c r="AV278" s="14" t="s">
        <v>84</v>
      </c>
      <c r="AW278" s="14" t="s">
        <v>33</v>
      </c>
      <c r="AX278" s="14" t="s">
        <v>71</v>
      </c>
      <c r="AY278" s="254" t="s">
        <v>192</v>
      </c>
    </row>
    <row r="279" s="14" customFormat="1">
      <c r="A279" s="14"/>
      <c r="B279" s="244"/>
      <c r="C279" s="245"/>
      <c r="D279" s="235" t="s">
        <v>204</v>
      </c>
      <c r="E279" s="246" t="s">
        <v>19</v>
      </c>
      <c r="F279" s="247" t="s">
        <v>1369</v>
      </c>
      <c r="G279" s="245"/>
      <c r="H279" s="248">
        <v>-4.3339999999999996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192</v>
      </c>
    </row>
    <row r="280" s="14" customFormat="1">
      <c r="A280" s="14"/>
      <c r="B280" s="244"/>
      <c r="C280" s="245"/>
      <c r="D280" s="235" t="s">
        <v>204</v>
      </c>
      <c r="E280" s="246" t="s">
        <v>19</v>
      </c>
      <c r="F280" s="247" t="s">
        <v>1370</v>
      </c>
      <c r="G280" s="245"/>
      <c r="H280" s="248">
        <v>15.877000000000001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204</v>
      </c>
      <c r="AU280" s="254" t="s">
        <v>84</v>
      </c>
      <c r="AV280" s="14" t="s">
        <v>84</v>
      </c>
      <c r="AW280" s="14" t="s">
        <v>33</v>
      </c>
      <c r="AX280" s="14" t="s">
        <v>71</v>
      </c>
      <c r="AY280" s="254" t="s">
        <v>192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1371</v>
      </c>
      <c r="G281" s="245"/>
      <c r="H281" s="248">
        <v>0.63600000000000001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1372</v>
      </c>
      <c r="G282" s="245"/>
      <c r="H282" s="248">
        <v>-3.9399999999999999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3" customFormat="1">
      <c r="A283" s="13"/>
      <c r="B283" s="233"/>
      <c r="C283" s="234"/>
      <c r="D283" s="235" t="s">
        <v>204</v>
      </c>
      <c r="E283" s="236" t="s">
        <v>19</v>
      </c>
      <c r="F283" s="237" t="s">
        <v>282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204</v>
      </c>
      <c r="AU283" s="243" t="s">
        <v>84</v>
      </c>
      <c r="AV283" s="13" t="s">
        <v>78</v>
      </c>
      <c r="AW283" s="13" t="s">
        <v>33</v>
      </c>
      <c r="AX283" s="13" t="s">
        <v>71</v>
      </c>
      <c r="AY283" s="243" t="s">
        <v>192</v>
      </c>
    </row>
    <row r="284" s="14" customFormat="1">
      <c r="A284" s="14"/>
      <c r="B284" s="244"/>
      <c r="C284" s="245"/>
      <c r="D284" s="235" t="s">
        <v>204</v>
      </c>
      <c r="E284" s="246" t="s">
        <v>19</v>
      </c>
      <c r="F284" s="247" t="s">
        <v>329</v>
      </c>
      <c r="G284" s="245"/>
      <c r="H284" s="248">
        <v>33.143000000000001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204</v>
      </c>
      <c r="AU284" s="254" t="s">
        <v>84</v>
      </c>
      <c r="AV284" s="14" t="s">
        <v>84</v>
      </c>
      <c r="AW284" s="14" t="s">
        <v>33</v>
      </c>
      <c r="AX284" s="14" t="s">
        <v>71</v>
      </c>
      <c r="AY284" s="254" t="s">
        <v>192</v>
      </c>
    </row>
    <row r="285" s="14" customFormat="1">
      <c r="A285" s="14"/>
      <c r="B285" s="244"/>
      <c r="C285" s="245"/>
      <c r="D285" s="235" t="s">
        <v>204</v>
      </c>
      <c r="E285" s="246" t="s">
        <v>19</v>
      </c>
      <c r="F285" s="247" t="s">
        <v>330</v>
      </c>
      <c r="G285" s="245"/>
      <c r="H285" s="248">
        <v>1.4179999999999999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204</v>
      </c>
      <c r="AU285" s="254" t="s">
        <v>84</v>
      </c>
      <c r="AV285" s="14" t="s">
        <v>84</v>
      </c>
      <c r="AW285" s="14" t="s">
        <v>33</v>
      </c>
      <c r="AX285" s="14" t="s">
        <v>71</v>
      </c>
      <c r="AY285" s="254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1373</v>
      </c>
      <c r="G286" s="245"/>
      <c r="H286" s="248">
        <v>-7.2320000000000002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4" customFormat="1">
      <c r="A287" s="14"/>
      <c r="B287" s="244"/>
      <c r="C287" s="245"/>
      <c r="D287" s="235" t="s">
        <v>204</v>
      </c>
      <c r="E287" s="246" t="s">
        <v>19</v>
      </c>
      <c r="F287" s="247" t="s">
        <v>332</v>
      </c>
      <c r="G287" s="245"/>
      <c r="H287" s="248">
        <v>-2.0249999999999999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204</v>
      </c>
      <c r="AU287" s="254" t="s">
        <v>84</v>
      </c>
      <c r="AV287" s="14" t="s">
        <v>84</v>
      </c>
      <c r="AW287" s="14" t="s">
        <v>33</v>
      </c>
      <c r="AX287" s="14" t="s">
        <v>71</v>
      </c>
      <c r="AY287" s="254" t="s">
        <v>192</v>
      </c>
    </row>
    <row r="288" s="13" customFormat="1">
      <c r="A288" s="13"/>
      <c r="B288" s="233"/>
      <c r="C288" s="234"/>
      <c r="D288" s="235" t="s">
        <v>204</v>
      </c>
      <c r="E288" s="236" t="s">
        <v>19</v>
      </c>
      <c r="F288" s="237" t="s">
        <v>1365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204</v>
      </c>
      <c r="AU288" s="243" t="s">
        <v>84</v>
      </c>
      <c r="AV288" s="13" t="s">
        <v>78</v>
      </c>
      <c r="AW288" s="13" t="s">
        <v>33</v>
      </c>
      <c r="AX288" s="13" t="s">
        <v>71</v>
      </c>
      <c r="AY288" s="243" t="s">
        <v>192</v>
      </c>
    </row>
    <row r="289" s="14" customFormat="1">
      <c r="A289" s="14"/>
      <c r="B289" s="244"/>
      <c r="C289" s="245"/>
      <c r="D289" s="235" t="s">
        <v>204</v>
      </c>
      <c r="E289" s="246" t="s">
        <v>19</v>
      </c>
      <c r="F289" s="247" t="s">
        <v>1374</v>
      </c>
      <c r="G289" s="245"/>
      <c r="H289" s="248">
        <v>42.811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204</v>
      </c>
      <c r="AU289" s="254" t="s">
        <v>84</v>
      </c>
      <c r="AV289" s="14" t="s">
        <v>84</v>
      </c>
      <c r="AW289" s="14" t="s">
        <v>33</v>
      </c>
      <c r="AX289" s="14" t="s">
        <v>71</v>
      </c>
      <c r="AY289" s="254" t="s">
        <v>192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1375</v>
      </c>
      <c r="G290" s="245"/>
      <c r="H290" s="248">
        <v>1.0600000000000001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1376</v>
      </c>
      <c r="G291" s="245"/>
      <c r="H291" s="248">
        <v>-6.5119999999999996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3" customFormat="1">
      <c r="A292" s="13"/>
      <c r="B292" s="233"/>
      <c r="C292" s="234"/>
      <c r="D292" s="235" t="s">
        <v>204</v>
      </c>
      <c r="E292" s="236" t="s">
        <v>19</v>
      </c>
      <c r="F292" s="237" t="s">
        <v>1367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204</v>
      </c>
      <c r="AU292" s="243" t="s">
        <v>84</v>
      </c>
      <c r="AV292" s="13" t="s">
        <v>78</v>
      </c>
      <c r="AW292" s="13" t="s">
        <v>33</v>
      </c>
      <c r="AX292" s="13" t="s">
        <v>71</v>
      </c>
      <c r="AY292" s="243" t="s">
        <v>192</v>
      </c>
    </row>
    <row r="293" s="14" customFormat="1">
      <c r="A293" s="14"/>
      <c r="B293" s="244"/>
      <c r="C293" s="245"/>
      <c r="D293" s="235" t="s">
        <v>204</v>
      </c>
      <c r="E293" s="246" t="s">
        <v>19</v>
      </c>
      <c r="F293" s="247" t="s">
        <v>1377</v>
      </c>
      <c r="G293" s="245"/>
      <c r="H293" s="248">
        <v>15.772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204</v>
      </c>
      <c r="AU293" s="254" t="s">
        <v>84</v>
      </c>
      <c r="AV293" s="14" t="s">
        <v>84</v>
      </c>
      <c r="AW293" s="14" t="s">
        <v>33</v>
      </c>
      <c r="AX293" s="14" t="s">
        <v>71</v>
      </c>
      <c r="AY293" s="254" t="s">
        <v>192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290</v>
      </c>
      <c r="G294" s="245"/>
      <c r="H294" s="248">
        <v>-1.1819999999999999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5" customFormat="1">
      <c r="A295" s="15"/>
      <c r="B295" s="255"/>
      <c r="C295" s="256"/>
      <c r="D295" s="235" t="s">
        <v>204</v>
      </c>
      <c r="E295" s="257" t="s">
        <v>19</v>
      </c>
      <c r="F295" s="258" t="s">
        <v>210</v>
      </c>
      <c r="G295" s="256"/>
      <c r="H295" s="259">
        <v>100.26900000000001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204</v>
      </c>
      <c r="AU295" s="265" t="s">
        <v>84</v>
      </c>
      <c r="AV295" s="15" t="s">
        <v>200</v>
      </c>
      <c r="AW295" s="15" t="s">
        <v>33</v>
      </c>
      <c r="AX295" s="15" t="s">
        <v>78</v>
      </c>
      <c r="AY295" s="265" t="s">
        <v>192</v>
      </c>
    </row>
    <row r="296" s="2" customFormat="1" ht="21.75" customHeight="1">
      <c r="A296" s="41"/>
      <c r="B296" s="42"/>
      <c r="C296" s="215" t="s">
        <v>333</v>
      </c>
      <c r="D296" s="215" t="s">
        <v>195</v>
      </c>
      <c r="E296" s="216" t="s">
        <v>334</v>
      </c>
      <c r="F296" s="217" t="s">
        <v>335</v>
      </c>
      <c r="G296" s="218" t="s">
        <v>239</v>
      </c>
      <c r="H296" s="219">
        <v>7.4400000000000004</v>
      </c>
      <c r="I296" s="220"/>
      <c r="J296" s="221">
        <f>ROUND(I296*H296,2)</f>
        <v>0</v>
      </c>
      <c r="K296" s="217" t="s">
        <v>199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0.00198</v>
      </c>
      <c r="R296" s="224">
        <f>Q296*H296</f>
        <v>0.0147312</v>
      </c>
      <c r="S296" s="224">
        <v>6.0000000000000002E-05</v>
      </c>
      <c r="T296" s="225">
        <f>S296*H296</f>
        <v>0.00044640000000000001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200</v>
      </c>
      <c r="AT296" s="226" t="s">
        <v>195</v>
      </c>
      <c r="AU296" s="226" t="s">
        <v>84</v>
      </c>
      <c r="AY296" s="20" t="s">
        <v>192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84</v>
      </c>
      <c r="BK296" s="227">
        <f>ROUND(I296*H296,2)</f>
        <v>0</v>
      </c>
      <c r="BL296" s="20" t="s">
        <v>200</v>
      </c>
      <c r="BM296" s="226" t="s">
        <v>336</v>
      </c>
    </row>
    <row r="297" s="2" customFormat="1">
      <c r="A297" s="41"/>
      <c r="B297" s="42"/>
      <c r="C297" s="43"/>
      <c r="D297" s="228" t="s">
        <v>202</v>
      </c>
      <c r="E297" s="43"/>
      <c r="F297" s="229" t="s">
        <v>337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84</v>
      </c>
    </row>
    <row r="298" s="13" customFormat="1">
      <c r="A298" s="13"/>
      <c r="B298" s="233"/>
      <c r="C298" s="234"/>
      <c r="D298" s="235" t="s">
        <v>204</v>
      </c>
      <c r="E298" s="236" t="s">
        <v>19</v>
      </c>
      <c r="F298" s="237" t="s">
        <v>338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204</v>
      </c>
      <c r="AU298" s="243" t="s">
        <v>84</v>
      </c>
      <c r="AV298" s="13" t="s">
        <v>78</v>
      </c>
      <c r="AW298" s="13" t="s">
        <v>33</v>
      </c>
      <c r="AX298" s="13" t="s">
        <v>71</v>
      </c>
      <c r="AY298" s="243" t="s">
        <v>192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282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339</v>
      </c>
      <c r="G300" s="245"/>
      <c r="H300" s="248">
        <v>1.9199999999999999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4" customFormat="1">
      <c r="A301" s="14"/>
      <c r="B301" s="244"/>
      <c r="C301" s="245"/>
      <c r="D301" s="235" t="s">
        <v>204</v>
      </c>
      <c r="E301" s="246" t="s">
        <v>19</v>
      </c>
      <c r="F301" s="247" t="s">
        <v>340</v>
      </c>
      <c r="G301" s="245"/>
      <c r="H301" s="248">
        <v>2.1600000000000001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204</v>
      </c>
      <c r="AU301" s="254" t="s">
        <v>84</v>
      </c>
      <c r="AV301" s="14" t="s">
        <v>84</v>
      </c>
      <c r="AW301" s="14" t="s">
        <v>33</v>
      </c>
      <c r="AX301" s="14" t="s">
        <v>71</v>
      </c>
      <c r="AY301" s="254" t="s">
        <v>192</v>
      </c>
    </row>
    <row r="302" s="13" customFormat="1">
      <c r="A302" s="13"/>
      <c r="B302" s="233"/>
      <c r="C302" s="234"/>
      <c r="D302" s="235" t="s">
        <v>204</v>
      </c>
      <c r="E302" s="236" t="s">
        <v>19</v>
      </c>
      <c r="F302" s="237" t="s">
        <v>1365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204</v>
      </c>
      <c r="AU302" s="243" t="s">
        <v>84</v>
      </c>
      <c r="AV302" s="13" t="s">
        <v>78</v>
      </c>
      <c r="AW302" s="13" t="s">
        <v>33</v>
      </c>
      <c r="AX302" s="13" t="s">
        <v>71</v>
      </c>
      <c r="AY302" s="243" t="s">
        <v>192</v>
      </c>
    </row>
    <row r="303" s="14" customFormat="1">
      <c r="A303" s="14"/>
      <c r="B303" s="244"/>
      <c r="C303" s="245"/>
      <c r="D303" s="235" t="s">
        <v>204</v>
      </c>
      <c r="E303" s="246" t="s">
        <v>19</v>
      </c>
      <c r="F303" s="247" t="s">
        <v>1378</v>
      </c>
      <c r="G303" s="245"/>
      <c r="H303" s="248">
        <v>3.3599999999999999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204</v>
      </c>
      <c r="AU303" s="254" t="s">
        <v>84</v>
      </c>
      <c r="AV303" s="14" t="s">
        <v>84</v>
      </c>
      <c r="AW303" s="14" t="s">
        <v>33</v>
      </c>
      <c r="AX303" s="14" t="s">
        <v>71</v>
      </c>
      <c r="AY303" s="254" t="s">
        <v>192</v>
      </c>
    </row>
    <row r="304" s="15" customFormat="1">
      <c r="A304" s="15"/>
      <c r="B304" s="255"/>
      <c r="C304" s="256"/>
      <c r="D304" s="235" t="s">
        <v>204</v>
      </c>
      <c r="E304" s="257" t="s">
        <v>19</v>
      </c>
      <c r="F304" s="258" t="s">
        <v>210</v>
      </c>
      <c r="G304" s="256"/>
      <c r="H304" s="259">
        <v>7.4399999999999995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204</v>
      </c>
      <c r="AU304" s="265" t="s">
        <v>84</v>
      </c>
      <c r="AV304" s="15" t="s">
        <v>200</v>
      </c>
      <c r="AW304" s="15" t="s">
        <v>33</v>
      </c>
      <c r="AX304" s="15" t="s">
        <v>78</v>
      </c>
      <c r="AY304" s="265" t="s">
        <v>192</v>
      </c>
    </row>
    <row r="305" s="2" customFormat="1" ht="24.15" customHeight="1">
      <c r="A305" s="41"/>
      <c r="B305" s="42"/>
      <c r="C305" s="215" t="s">
        <v>341</v>
      </c>
      <c r="D305" s="215" t="s">
        <v>195</v>
      </c>
      <c r="E305" s="216" t="s">
        <v>342</v>
      </c>
      <c r="F305" s="217" t="s">
        <v>343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0.017770000000000001</v>
      </c>
      <c r="R305" s="224">
        <f>Q305*H305</f>
        <v>0.017770000000000001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200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200</v>
      </c>
      <c r="BM305" s="226" t="s">
        <v>344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345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3" customFormat="1">
      <c r="A307" s="13"/>
      <c r="B307" s="233"/>
      <c r="C307" s="234"/>
      <c r="D307" s="235" t="s">
        <v>204</v>
      </c>
      <c r="E307" s="236" t="s">
        <v>19</v>
      </c>
      <c r="F307" s="237" t="s">
        <v>205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204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192</v>
      </c>
    </row>
    <row r="308" s="13" customFormat="1">
      <c r="A308" s="13"/>
      <c r="B308" s="233"/>
      <c r="C308" s="234"/>
      <c r="D308" s="235" t="s">
        <v>204</v>
      </c>
      <c r="E308" s="236" t="s">
        <v>19</v>
      </c>
      <c r="F308" s="237" t="s">
        <v>268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204</v>
      </c>
      <c r="AU308" s="243" t="s">
        <v>84</v>
      </c>
      <c r="AV308" s="13" t="s">
        <v>78</v>
      </c>
      <c r="AW308" s="13" t="s">
        <v>33</v>
      </c>
      <c r="AX308" s="13" t="s">
        <v>71</v>
      </c>
      <c r="AY308" s="243" t="s">
        <v>192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78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346</v>
      </c>
      <c r="D311" s="266" t="s">
        <v>211</v>
      </c>
      <c r="E311" s="267" t="s">
        <v>347</v>
      </c>
      <c r="F311" s="268" t="s">
        <v>348</v>
      </c>
      <c r="G311" s="269" t="s">
        <v>198</v>
      </c>
      <c r="H311" s="270">
        <v>1</v>
      </c>
      <c r="I311" s="271"/>
      <c r="J311" s="272">
        <f>ROUND(I311*H311,2)</f>
        <v>0</v>
      </c>
      <c r="K311" s="268" t="s">
        <v>199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0.01201</v>
      </c>
      <c r="R311" s="224">
        <f>Q311*H311</f>
        <v>0.01201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215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200</v>
      </c>
      <c r="BM311" s="226" t="s">
        <v>349</v>
      </c>
    </row>
    <row r="312" s="13" customFormat="1">
      <c r="A312" s="13"/>
      <c r="B312" s="233"/>
      <c r="C312" s="234"/>
      <c r="D312" s="235" t="s">
        <v>204</v>
      </c>
      <c r="E312" s="236" t="s">
        <v>19</v>
      </c>
      <c r="F312" s="237" t="s">
        <v>205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204</v>
      </c>
      <c r="AU312" s="243" t="s">
        <v>84</v>
      </c>
      <c r="AV312" s="13" t="s">
        <v>78</v>
      </c>
      <c r="AW312" s="13" t="s">
        <v>33</v>
      </c>
      <c r="AX312" s="13" t="s">
        <v>71</v>
      </c>
      <c r="AY312" s="243" t="s">
        <v>192</v>
      </c>
    </row>
    <row r="313" s="13" customFormat="1">
      <c r="A313" s="13"/>
      <c r="B313" s="233"/>
      <c r="C313" s="234"/>
      <c r="D313" s="235" t="s">
        <v>204</v>
      </c>
      <c r="E313" s="236" t="s">
        <v>19</v>
      </c>
      <c r="F313" s="237" t="s">
        <v>268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204</v>
      </c>
      <c r="AU313" s="243" t="s">
        <v>84</v>
      </c>
      <c r="AV313" s="13" t="s">
        <v>78</v>
      </c>
      <c r="AW313" s="13" t="s">
        <v>33</v>
      </c>
      <c r="AX313" s="13" t="s">
        <v>71</v>
      </c>
      <c r="AY313" s="243" t="s">
        <v>192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78</v>
      </c>
      <c r="G314" s="245"/>
      <c r="H314" s="248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15" t="s">
        <v>350</v>
      </c>
      <c r="D316" s="215" t="s">
        <v>195</v>
      </c>
      <c r="E316" s="216" t="s">
        <v>351</v>
      </c>
      <c r="F316" s="217" t="s">
        <v>352</v>
      </c>
      <c r="G316" s="218" t="s">
        <v>198</v>
      </c>
      <c r="H316" s="219">
        <v>2</v>
      </c>
      <c r="I316" s="220"/>
      <c r="J316" s="221">
        <f>ROUND(I316*H316,2)</f>
        <v>0</v>
      </c>
      <c r="K316" s="217" t="s">
        <v>199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200</v>
      </c>
      <c r="AT316" s="226" t="s">
        <v>195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200</v>
      </c>
      <c r="BM316" s="226" t="s">
        <v>353</v>
      </c>
    </row>
    <row r="317" s="2" customFormat="1">
      <c r="A317" s="41"/>
      <c r="B317" s="42"/>
      <c r="C317" s="43"/>
      <c r="D317" s="228" t="s">
        <v>202</v>
      </c>
      <c r="E317" s="43"/>
      <c r="F317" s="229" t="s">
        <v>354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202</v>
      </c>
      <c r="AU317" s="20" t="s">
        <v>84</v>
      </c>
    </row>
    <row r="318" s="13" customFormat="1">
      <c r="A318" s="13"/>
      <c r="B318" s="233"/>
      <c r="C318" s="234"/>
      <c r="D318" s="235" t="s">
        <v>204</v>
      </c>
      <c r="E318" s="236" t="s">
        <v>19</v>
      </c>
      <c r="F318" s="237" t="s">
        <v>205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204</v>
      </c>
      <c r="AU318" s="243" t="s">
        <v>84</v>
      </c>
      <c r="AV318" s="13" t="s">
        <v>78</v>
      </c>
      <c r="AW318" s="13" t="s">
        <v>33</v>
      </c>
      <c r="AX318" s="13" t="s">
        <v>71</v>
      </c>
      <c r="AY318" s="243" t="s">
        <v>192</v>
      </c>
    </row>
    <row r="319" s="13" customFormat="1">
      <c r="A319" s="13"/>
      <c r="B319" s="233"/>
      <c r="C319" s="234"/>
      <c r="D319" s="235" t="s">
        <v>204</v>
      </c>
      <c r="E319" s="236" t="s">
        <v>19</v>
      </c>
      <c r="F319" s="237" t="s">
        <v>206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204</v>
      </c>
      <c r="AU319" s="243" t="s">
        <v>84</v>
      </c>
      <c r="AV319" s="13" t="s">
        <v>78</v>
      </c>
      <c r="AW319" s="13" t="s">
        <v>33</v>
      </c>
      <c r="AX319" s="13" t="s">
        <v>71</v>
      </c>
      <c r="AY319" s="243" t="s">
        <v>192</v>
      </c>
    </row>
    <row r="320" s="13" customFormat="1">
      <c r="A320" s="13"/>
      <c r="B320" s="233"/>
      <c r="C320" s="234"/>
      <c r="D320" s="235" t="s">
        <v>204</v>
      </c>
      <c r="E320" s="236" t="s">
        <v>19</v>
      </c>
      <c r="F320" s="237" t="s">
        <v>355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204</v>
      </c>
      <c r="AU320" s="243" t="s">
        <v>84</v>
      </c>
      <c r="AV320" s="13" t="s">
        <v>78</v>
      </c>
      <c r="AW320" s="13" t="s">
        <v>33</v>
      </c>
      <c r="AX320" s="13" t="s">
        <v>71</v>
      </c>
      <c r="AY320" s="243" t="s">
        <v>192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208</v>
      </c>
      <c r="G321" s="245"/>
      <c r="H321" s="248">
        <v>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2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7</v>
      </c>
      <c r="D323" s="266" t="s">
        <v>211</v>
      </c>
      <c r="E323" s="267" t="s">
        <v>356</v>
      </c>
      <c r="F323" s="268" t="s">
        <v>357</v>
      </c>
      <c r="G323" s="269" t="s">
        <v>198</v>
      </c>
      <c r="H323" s="270">
        <v>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3.0000000000000001E-05</v>
      </c>
      <c r="R323" s="224">
        <f>Q323*H323</f>
        <v>6.0000000000000002E-05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215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200</v>
      </c>
      <c r="BM323" s="226" t="s">
        <v>358</v>
      </c>
    </row>
    <row r="324" s="13" customFormat="1">
      <c r="A324" s="13"/>
      <c r="B324" s="233"/>
      <c r="C324" s="234"/>
      <c r="D324" s="235" t="s">
        <v>204</v>
      </c>
      <c r="E324" s="236" t="s">
        <v>19</v>
      </c>
      <c r="F324" s="237" t="s">
        <v>205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204</v>
      </c>
      <c r="AU324" s="243" t="s">
        <v>84</v>
      </c>
      <c r="AV324" s="13" t="s">
        <v>78</v>
      </c>
      <c r="AW324" s="13" t="s">
        <v>33</v>
      </c>
      <c r="AX324" s="13" t="s">
        <v>71</v>
      </c>
      <c r="AY324" s="243" t="s">
        <v>192</v>
      </c>
    </row>
    <row r="325" s="13" customFormat="1">
      <c r="A325" s="13"/>
      <c r="B325" s="233"/>
      <c r="C325" s="234"/>
      <c r="D325" s="235" t="s">
        <v>204</v>
      </c>
      <c r="E325" s="236" t="s">
        <v>19</v>
      </c>
      <c r="F325" s="237" t="s">
        <v>206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204</v>
      </c>
      <c r="AU325" s="243" t="s">
        <v>84</v>
      </c>
      <c r="AV325" s="13" t="s">
        <v>78</v>
      </c>
      <c r="AW325" s="13" t="s">
        <v>33</v>
      </c>
      <c r="AX325" s="13" t="s">
        <v>71</v>
      </c>
      <c r="AY325" s="243" t="s">
        <v>192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355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208</v>
      </c>
      <c r="G327" s="245"/>
      <c r="H327" s="248">
        <v>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2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263</v>
      </c>
      <c r="F329" s="213" t="s">
        <v>359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SUM(P330:P389)</f>
        <v>0</v>
      </c>
      <c r="Q329" s="207"/>
      <c r="R329" s="208">
        <f>SUM(R330:R389)</f>
        <v>0.00684624</v>
      </c>
      <c r="S329" s="207"/>
      <c r="T329" s="209">
        <f>SUM(T330:T389)</f>
        <v>1.4172500000000001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78</v>
      </c>
      <c r="AT329" s="211" t="s">
        <v>70</v>
      </c>
      <c r="AU329" s="211" t="s">
        <v>78</v>
      </c>
      <c r="AY329" s="210" t="s">
        <v>192</v>
      </c>
      <c r="BK329" s="212">
        <f>SUM(BK330:BK389)</f>
        <v>0</v>
      </c>
    </row>
    <row r="330" s="2" customFormat="1" ht="24.15" customHeight="1">
      <c r="A330" s="41"/>
      <c r="B330" s="42"/>
      <c r="C330" s="215" t="s">
        <v>360</v>
      </c>
      <c r="D330" s="215" t="s">
        <v>195</v>
      </c>
      <c r="E330" s="216" t="s">
        <v>361</v>
      </c>
      <c r="F330" s="217" t="s">
        <v>362</v>
      </c>
      <c r="G330" s="218" t="s">
        <v>239</v>
      </c>
      <c r="H330" s="219">
        <v>40.271999999999998</v>
      </c>
      <c r="I330" s="220"/>
      <c r="J330" s="221">
        <f>ROUND(I330*H330,2)</f>
        <v>0</v>
      </c>
      <c r="K330" s="217" t="s">
        <v>199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0.00012999999999999999</v>
      </c>
      <c r="R330" s="224">
        <f>Q330*H330</f>
        <v>0.0052353599999999997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363</v>
      </c>
    </row>
    <row r="331" s="2" customFormat="1">
      <c r="A331" s="41"/>
      <c r="B331" s="42"/>
      <c r="C331" s="43"/>
      <c r="D331" s="228" t="s">
        <v>202</v>
      </c>
      <c r="E331" s="43"/>
      <c r="F331" s="229" t="s">
        <v>364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202</v>
      </c>
      <c r="AU331" s="20" t="s">
        <v>84</v>
      </c>
    </row>
    <row r="332" s="14" customFormat="1">
      <c r="A332" s="14"/>
      <c r="B332" s="244"/>
      <c r="C332" s="245"/>
      <c r="D332" s="235" t="s">
        <v>204</v>
      </c>
      <c r="E332" s="246" t="s">
        <v>19</v>
      </c>
      <c r="F332" s="247" t="s">
        <v>365</v>
      </c>
      <c r="G332" s="245"/>
      <c r="H332" s="248">
        <v>5.8399999999999999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204</v>
      </c>
      <c r="AU332" s="254" t="s">
        <v>84</v>
      </c>
      <c r="AV332" s="14" t="s">
        <v>84</v>
      </c>
      <c r="AW332" s="14" t="s">
        <v>33</v>
      </c>
      <c r="AX332" s="14" t="s">
        <v>71</v>
      </c>
      <c r="AY332" s="254" t="s">
        <v>192</v>
      </c>
    </row>
    <row r="333" s="14" customFormat="1">
      <c r="A333" s="14"/>
      <c r="B333" s="244"/>
      <c r="C333" s="245"/>
      <c r="D333" s="235" t="s">
        <v>204</v>
      </c>
      <c r="E333" s="246" t="s">
        <v>19</v>
      </c>
      <c r="F333" s="247" t="s">
        <v>283</v>
      </c>
      <c r="G333" s="245"/>
      <c r="H333" s="248">
        <v>13.079000000000001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204</v>
      </c>
      <c r="AU333" s="254" t="s">
        <v>84</v>
      </c>
      <c r="AV333" s="14" t="s">
        <v>84</v>
      </c>
      <c r="AW333" s="14" t="s">
        <v>33</v>
      </c>
      <c r="AX333" s="14" t="s">
        <v>71</v>
      </c>
      <c r="AY333" s="254" t="s">
        <v>192</v>
      </c>
    </row>
    <row r="334" s="14" customFormat="1">
      <c r="A334" s="14"/>
      <c r="B334" s="244"/>
      <c r="C334" s="245"/>
      <c r="D334" s="235" t="s">
        <v>204</v>
      </c>
      <c r="E334" s="246" t="s">
        <v>19</v>
      </c>
      <c r="F334" s="247" t="s">
        <v>284</v>
      </c>
      <c r="G334" s="245"/>
      <c r="H334" s="248">
        <v>0.54900000000000004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204</v>
      </c>
      <c r="AU334" s="254" t="s">
        <v>84</v>
      </c>
      <c r="AV334" s="14" t="s">
        <v>84</v>
      </c>
      <c r="AW334" s="14" t="s">
        <v>33</v>
      </c>
      <c r="AX334" s="14" t="s">
        <v>71</v>
      </c>
      <c r="AY334" s="254" t="s">
        <v>192</v>
      </c>
    </row>
    <row r="335" s="14" customFormat="1">
      <c r="A335" s="14"/>
      <c r="B335" s="244"/>
      <c r="C335" s="245"/>
      <c r="D335" s="235" t="s">
        <v>204</v>
      </c>
      <c r="E335" s="246" t="s">
        <v>19</v>
      </c>
      <c r="F335" s="247" t="s">
        <v>1364</v>
      </c>
      <c r="G335" s="245"/>
      <c r="H335" s="248">
        <v>2.2610000000000001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204</v>
      </c>
      <c r="AU335" s="254" t="s">
        <v>84</v>
      </c>
      <c r="AV335" s="14" t="s">
        <v>84</v>
      </c>
      <c r="AW335" s="14" t="s">
        <v>33</v>
      </c>
      <c r="AX335" s="14" t="s">
        <v>71</v>
      </c>
      <c r="AY335" s="254" t="s">
        <v>192</v>
      </c>
    </row>
    <row r="336" s="14" customFormat="1">
      <c r="A336" s="14"/>
      <c r="B336" s="244"/>
      <c r="C336" s="245"/>
      <c r="D336" s="235" t="s">
        <v>204</v>
      </c>
      <c r="E336" s="246" t="s">
        <v>19</v>
      </c>
      <c r="F336" s="247" t="s">
        <v>1366</v>
      </c>
      <c r="G336" s="245"/>
      <c r="H336" s="248">
        <v>16.309000000000001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204</v>
      </c>
      <c r="AU336" s="254" t="s">
        <v>84</v>
      </c>
      <c r="AV336" s="14" t="s">
        <v>84</v>
      </c>
      <c r="AW336" s="14" t="s">
        <v>33</v>
      </c>
      <c r="AX336" s="14" t="s">
        <v>71</v>
      </c>
      <c r="AY336" s="254" t="s">
        <v>192</v>
      </c>
    </row>
    <row r="337" s="14" customFormat="1">
      <c r="A337" s="14"/>
      <c r="B337" s="244"/>
      <c r="C337" s="245"/>
      <c r="D337" s="235" t="s">
        <v>204</v>
      </c>
      <c r="E337" s="246" t="s">
        <v>19</v>
      </c>
      <c r="F337" s="247" t="s">
        <v>1368</v>
      </c>
      <c r="G337" s="245"/>
      <c r="H337" s="248">
        <v>2.234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204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192</v>
      </c>
    </row>
    <row r="338" s="15" customFormat="1">
      <c r="A338" s="15"/>
      <c r="B338" s="255"/>
      <c r="C338" s="256"/>
      <c r="D338" s="235" t="s">
        <v>204</v>
      </c>
      <c r="E338" s="257" t="s">
        <v>19</v>
      </c>
      <c r="F338" s="258" t="s">
        <v>210</v>
      </c>
      <c r="G338" s="256"/>
      <c r="H338" s="259">
        <v>40.271999999999998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204</v>
      </c>
      <c r="AU338" s="265" t="s">
        <v>84</v>
      </c>
      <c r="AV338" s="15" t="s">
        <v>200</v>
      </c>
      <c r="AW338" s="15" t="s">
        <v>33</v>
      </c>
      <c r="AX338" s="15" t="s">
        <v>78</v>
      </c>
      <c r="AY338" s="265" t="s">
        <v>192</v>
      </c>
    </row>
    <row r="339" s="2" customFormat="1" ht="24.15" customHeight="1">
      <c r="A339" s="41"/>
      <c r="B339" s="42"/>
      <c r="C339" s="215" t="s">
        <v>366</v>
      </c>
      <c r="D339" s="215" t="s">
        <v>195</v>
      </c>
      <c r="E339" s="216" t="s">
        <v>367</v>
      </c>
      <c r="F339" s="217" t="s">
        <v>368</v>
      </c>
      <c r="G339" s="218" t="s">
        <v>239</v>
      </c>
      <c r="H339" s="219">
        <v>40.271999999999998</v>
      </c>
      <c r="I339" s="220"/>
      <c r="J339" s="221">
        <f>ROUND(I339*H339,2)</f>
        <v>0</v>
      </c>
      <c r="K339" s="217" t="s">
        <v>199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4.0000000000000003E-05</v>
      </c>
      <c r="R339" s="224">
        <f>Q339*H339</f>
        <v>0.0016108800000000001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200</v>
      </c>
      <c r="AT339" s="226" t="s">
        <v>195</v>
      </c>
      <c r="AU339" s="226" t="s">
        <v>84</v>
      </c>
      <c r="AY339" s="20" t="s">
        <v>192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84</v>
      </c>
      <c r="BK339" s="227">
        <f>ROUND(I339*H339,2)</f>
        <v>0</v>
      </c>
      <c r="BL339" s="20" t="s">
        <v>200</v>
      </c>
      <c r="BM339" s="226" t="s">
        <v>369</v>
      </c>
    </row>
    <row r="340" s="2" customFormat="1">
      <c r="A340" s="41"/>
      <c r="B340" s="42"/>
      <c r="C340" s="43"/>
      <c r="D340" s="228" t="s">
        <v>202</v>
      </c>
      <c r="E340" s="43"/>
      <c r="F340" s="229" t="s">
        <v>370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202</v>
      </c>
      <c r="AU340" s="20" t="s">
        <v>84</v>
      </c>
    </row>
    <row r="341" s="14" customFormat="1">
      <c r="A341" s="14"/>
      <c r="B341" s="244"/>
      <c r="C341" s="245"/>
      <c r="D341" s="235" t="s">
        <v>204</v>
      </c>
      <c r="E341" s="246" t="s">
        <v>19</v>
      </c>
      <c r="F341" s="247" t="s">
        <v>365</v>
      </c>
      <c r="G341" s="245"/>
      <c r="H341" s="248">
        <v>5.8399999999999999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204</v>
      </c>
      <c r="AU341" s="254" t="s">
        <v>84</v>
      </c>
      <c r="AV341" s="14" t="s">
        <v>84</v>
      </c>
      <c r="AW341" s="14" t="s">
        <v>33</v>
      </c>
      <c r="AX341" s="14" t="s">
        <v>71</v>
      </c>
      <c r="AY341" s="254" t="s">
        <v>192</v>
      </c>
    </row>
    <row r="342" s="14" customFormat="1">
      <c r="A342" s="14"/>
      <c r="B342" s="244"/>
      <c r="C342" s="245"/>
      <c r="D342" s="235" t="s">
        <v>204</v>
      </c>
      <c r="E342" s="246" t="s">
        <v>19</v>
      </c>
      <c r="F342" s="247" t="s">
        <v>283</v>
      </c>
      <c r="G342" s="245"/>
      <c r="H342" s="248">
        <v>13.079000000000001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204</v>
      </c>
      <c r="AU342" s="254" t="s">
        <v>84</v>
      </c>
      <c r="AV342" s="14" t="s">
        <v>84</v>
      </c>
      <c r="AW342" s="14" t="s">
        <v>33</v>
      </c>
      <c r="AX342" s="14" t="s">
        <v>71</v>
      </c>
      <c r="AY342" s="254" t="s">
        <v>192</v>
      </c>
    </row>
    <row r="343" s="14" customFormat="1">
      <c r="A343" s="14"/>
      <c r="B343" s="244"/>
      <c r="C343" s="245"/>
      <c r="D343" s="235" t="s">
        <v>204</v>
      </c>
      <c r="E343" s="246" t="s">
        <v>19</v>
      </c>
      <c r="F343" s="247" t="s">
        <v>284</v>
      </c>
      <c r="G343" s="245"/>
      <c r="H343" s="248">
        <v>0.54900000000000004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204</v>
      </c>
      <c r="AU343" s="254" t="s">
        <v>84</v>
      </c>
      <c r="AV343" s="14" t="s">
        <v>84</v>
      </c>
      <c r="AW343" s="14" t="s">
        <v>33</v>
      </c>
      <c r="AX343" s="14" t="s">
        <v>71</v>
      </c>
      <c r="AY343" s="254" t="s">
        <v>192</v>
      </c>
    </row>
    <row r="344" s="14" customFormat="1">
      <c r="A344" s="14"/>
      <c r="B344" s="244"/>
      <c r="C344" s="245"/>
      <c r="D344" s="235" t="s">
        <v>204</v>
      </c>
      <c r="E344" s="246" t="s">
        <v>19</v>
      </c>
      <c r="F344" s="247" t="s">
        <v>1364</v>
      </c>
      <c r="G344" s="245"/>
      <c r="H344" s="248">
        <v>2.2610000000000001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204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192</v>
      </c>
    </row>
    <row r="345" s="14" customFormat="1">
      <c r="A345" s="14"/>
      <c r="B345" s="244"/>
      <c r="C345" s="245"/>
      <c r="D345" s="235" t="s">
        <v>204</v>
      </c>
      <c r="E345" s="246" t="s">
        <v>19</v>
      </c>
      <c r="F345" s="247" t="s">
        <v>1366</v>
      </c>
      <c r="G345" s="245"/>
      <c r="H345" s="248">
        <v>16.309000000000001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204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192</v>
      </c>
    </row>
    <row r="346" s="14" customFormat="1">
      <c r="A346" s="14"/>
      <c r="B346" s="244"/>
      <c r="C346" s="245"/>
      <c r="D346" s="235" t="s">
        <v>204</v>
      </c>
      <c r="E346" s="246" t="s">
        <v>19</v>
      </c>
      <c r="F346" s="247" t="s">
        <v>1368</v>
      </c>
      <c r="G346" s="245"/>
      <c r="H346" s="248">
        <v>2.234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204</v>
      </c>
      <c r="AU346" s="254" t="s">
        <v>84</v>
      </c>
      <c r="AV346" s="14" t="s">
        <v>84</v>
      </c>
      <c r="AW346" s="14" t="s">
        <v>33</v>
      </c>
      <c r="AX346" s="14" t="s">
        <v>71</v>
      </c>
      <c r="AY346" s="254" t="s">
        <v>192</v>
      </c>
    </row>
    <row r="347" s="15" customFormat="1">
      <c r="A347" s="15"/>
      <c r="B347" s="255"/>
      <c r="C347" s="256"/>
      <c r="D347" s="235" t="s">
        <v>204</v>
      </c>
      <c r="E347" s="257" t="s">
        <v>19</v>
      </c>
      <c r="F347" s="258" t="s">
        <v>210</v>
      </c>
      <c r="G347" s="256"/>
      <c r="H347" s="259">
        <v>40.271999999999998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204</v>
      </c>
      <c r="AU347" s="265" t="s">
        <v>84</v>
      </c>
      <c r="AV347" s="15" t="s">
        <v>200</v>
      </c>
      <c r="AW347" s="15" t="s">
        <v>33</v>
      </c>
      <c r="AX347" s="15" t="s">
        <v>78</v>
      </c>
      <c r="AY347" s="265" t="s">
        <v>192</v>
      </c>
    </row>
    <row r="348" s="2" customFormat="1" ht="24.15" customHeight="1">
      <c r="A348" s="41"/>
      <c r="B348" s="42"/>
      <c r="C348" s="215" t="s">
        <v>371</v>
      </c>
      <c r="D348" s="215" t="s">
        <v>195</v>
      </c>
      <c r="E348" s="216" t="s">
        <v>372</v>
      </c>
      <c r="F348" s="217" t="s">
        <v>373</v>
      </c>
      <c r="G348" s="218" t="s">
        <v>239</v>
      </c>
      <c r="H348" s="219">
        <v>1.244</v>
      </c>
      <c r="I348" s="220"/>
      <c r="J348" s="221">
        <f>ROUND(I348*H348,2)</f>
        <v>0</v>
      </c>
      <c r="K348" s="217" t="s">
        <v>199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0.035000000000000003</v>
      </c>
      <c r="T348" s="225">
        <f>S348*H348</f>
        <v>0.043540000000000002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200</v>
      </c>
      <c r="AT348" s="226" t="s">
        <v>195</v>
      </c>
      <c r="AU348" s="226" t="s">
        <v>84</v>
      </c>
      <c r="AY348" s="20" t="s">
        <v>192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84</v>
      </c>
      <c r="BK348" s="227">
        <f>ROUND(I348*H348,2)</f>
        <v>0</v>
      </c>
      <c r="BL348" s="20" t="s">
        <v>200</v>
      </c>
      <c r="BM348" s="226" t="s">
        <v>374</v>
      </c>
    </row>
    <row r="349" s="2" customFormat="1">
      <c r="A349" s="41"/>
      <c r="B349" s="42"/>
      <c r="C349" s="43"/>
      <c r="D349" s="228" t="s">
        <v>202</v>
      </c>
      <c r="E349" s="43"/>
      <c r="F349" s="229" t="s">
        <v>375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202</v>
      </c>
      <c r="AU349" s="20" t="s">
        <v>84</v>
      </c>
    </row>
    <row r="350" s="13" customFormat="1">
      <c r="A350" s="13"/>
      <c r="B350" s="233"/>
      <c r="C350" s="234"/>
      <c r="D350" s="235" t="s">
        <v>204</v>
      </c>
      <c r="E350" s="236" t="s">
        <v>19</v>
      </c>
      <c r="F350" s="237" t="s">
        <v>376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204</v>
      </c>
      <c r="AU350" s="243" t="s">
        <v>84</v>
      </c>
      <c r="AV350" s="13" t="s">
        <v>78</v>
      </c>
      <c r="AW350" s="13" t="s">
        <v>33</v>
      </c>
      <c r="AX350" s="13" t="s">
        <v>71</v>
      </c>
      <c r="AY350" s="243" t="s">
        <v>192</v>
      </c>
    </row>
    <row r="351" s="13" customFormat="1">
      <c r="A351" s="13"/>
      <c r="B351" s="233"/>
      <c r="C351" s="234"/>
      <c r="D351" s="235" t="s">
        <v>204</v>
      </c>
      <c r="E351" s="236" t="s">
        <v>19</v>
      </c>
      <c r="F351" s="237" t="s">
        <v>377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204</v>
      </c>
      <c r="AU351" s="243" t="s">
        <v>84</v>
      </c>
      <c r="AV351" s="13" t="s">
        <v>78</v>
      </c>
      <c r="AW351" s="13" t="s">
        <v>33</v>
      </c>
      <c r="AX351" s="13" t="s">
        <v>71</v>
      </c>
      <c r="AY351" s="243" t="s">
        <v>192</v>
      </c>
    </row>
    <row r="352" s="14" customFormat="1">
      <c r="A352" s="14"/>
      <c r="B352" s="244"/>
      <c r="C352" s="245"/>
      <c r="D352" s="235" t="s">
        <v>204</v>
      </c>
      <c r="E352" s="246" t="s">
        <v>19</v>
      </c>
      <c r="F352" s="247" t="s">
        <v>378</v>
      </c>
      <c r="G352" s="245"/>
      <c r="H352" s="248">
        <v>1.244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204</v>
      </c>
      <c r="AU352" s="254" t="s">
        <v>84</v>
      </c>
      <c r="AV352" s="14" t="s">
        <v>84</v>
      </c>
      <c r="AW352" s="14" t="s">
        <v>33</v>
      </c>
      <c r="AX352" s="14" t="s">
        <v>71</v>
      </c>
      <c r="AY352" s="254" t="s">
        <v>192</v>
      </c>
    </row>
    <row r="353" s="15" customFormat="1">
      <c r="A353" s="15"/>
      <c r="B353" s="255"/>
      <c r="C353" s="256"/>
      <c r="D353" s="235" t="s">
        <v>204</v>
      </c>
      <c r="E353" s="257" t="s">
        <v>19</v>
      </c>
      <c r="F353" s="258" t="s">
        <v>210</v>
      </c>
      <c r="G353" s="256"/>
      <c r="H353" s="259">
        <v>1.244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204</v>
      </c>
      <c r="AU353" s="265" t="s">
        <v>84</v>
      </c>
      <c r="AV353" s="15" t="s">
        <v>200</v>
      </c>
      <c r="AW353" s="15" t="s">
        <v>33</v>
      </c>
      <c r="AX353" s="15" t="s">
        <v>78</v>
      </c>
      <c r="AY353" s="265" t="s">
        <v>192</v>
      </c>
    </row>
    <row r="354" s="2" customFormat="1" ht="21.75" customHeight="1">
      <c r="A354" s="41"/>
      <c r="B354" s="42"/>
      <c r="C354" s="215" t="s">
        <v>379</v>
      </c>
      <c r="D354" s="215" t="s">
        <v>195</v>
      </c>
      <c r="E354" s="216" t="s">
        <v>380</v>
      </c>
      <c r="F354" s="217" t="s">
        <v>381</v>
      </c>
      <c r="G354" s="218" t="s">
        <v>239</v>
      </c>
      <c r="H354" s="219">
        <v>37.101999999999997</v>
      </c>
      <c r="I354" s="220"/>
      <c r="J354" s="221">
        <f>ROUND(I354*H354,2)</f>
        <v>0</v>
      </c>
      <c r="K354" s="217" t="s">
        <v>199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0.01</v>
      </c>
      <c r="T354" s="225">
        <f>S354*H354</f>
        <v>0.37101999999999996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200</v>
      </c>
      <c r="AT354" s="226" t="s">
        <v>195</v>
      </c>
      <c r="AU354" s="226" t="s">
        <v>84</v>
      </c>
      <c r="AY354" s="20" t="s">
        <v>192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84</v>
      </c>
      <c r="BK354" s="227">
        <f>ROUND(I354*H354,2)</f>
        <v>0</v>
      </c>
      <c r="BL354" s="20" t="s">
        <v>200</v>
      </c>
      <c r="BM354" s="226" t="s">
        <v>382</v>
      </c>
    </row>
    <row r="355" s="2" customFormat="1">
      <c r="A355" s="41"/>
      <c r="B355" s="42"/>
      <c r="C355" s="43"/>
      <c r="D355" s="228" t="s">
        <v>202</v>
      </c>
      <c r="E355" s="43"/>
      <c r="F355" s="229" t="s">
        <v>383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202</v>
      </c>
      <c r="AU355" s="20" t="s">
        <v>84</v>
      </c>
    </row>
    <row r="356" s="13" customFormat="1">
      <c r="A356" s="13"/>
      <c r="B356" s="233"/>
      <c r="C356" s="234"/>
      <c r="D356" s="235" t="s">
        <v>204</v>
      </c>
      <c r="E356" s="236" t="s">
        <v>19</v>
      </c>
      <c r="F356" s="237" t="s">
        <v>205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204</v>
      </c>
      <c r="AU356" s="243" t="s">
        <v>84</v>
      </c>
      <c r="AV356" s="13" t="s">
        <v>78</v>
      </c>
      <c r="AW356" s="13" t="s">
        <v>33</v>
      </c>
      <c r="AX356" s="13" t="s">
        <v>71</v>
      </c>
      <c r="AY356" s="243" t="s">
        <v>192</v>
      </c>
    </row>
    <row r="357" s="13" customFormat="1">
      <c r="A357" s="13"/>
      <c r="B357" s="233"/>
      <c r="C357" s="234"/>
      <c r="D357" s="235" t="s">
        <v>204</v>
      </c>
      <c r="E357" s="236" t="s">
        <v>19</v>
      </c>
      <c r="F357" s="237" t="s">
        <v>280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204</v>
      </c>
      <c r="AU357" s="243" t="s">
        <v>84</v>
      </c>
      <c r="AV357" s="13" t="s">
        <v>78</v>
      </c>
      <c r="AW357" s="13" t="s">
        <v>33</v>
      </c>
      <c r="AX357" s="13" t="s">
        <v>71</v>
      </c>
      <c r="AY357" s="243" t="s">
        <v>192</v>
      </c>
    </row>
    <row r="358" s="14" customFormat="1">
      <c r="A358" s="14"/>
      <c r="B358" s="244"/>
      <c r="C358" s="245"/>
      <c r="D358" s="235" t="s">
        <v>204</v>
      </c>
      <c r="E358" s="246" t="s">
        <v>19</v>
      </c>
      <c r="F358" s="247" t="s">
        <v>281</v>
      </c>
      <c r="G358" s="245"/>
      <c r="H358" s="248">
        <v>2.6699999999999999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204</v>
      </c>
      <c r="AU358" s="254" t="s">
        <v>84</v>
      </c>
      <c r="AV358" s="14" t="s">
        <v>84</v>
      </c>
      <c r="AW358" s="14" t="s">
        <v>33</v>
      </c>
      <c r="AX358" s="14" t="s">
        <v>71</v>
      </c>
      <c r="AY358" s="254" t="s">
        <v>192</v>
      </c>
    </row>
    <row r="359" s="14" customFormat="1">
      <c r="A359" s="14"/>
      <c r="B359" s="244"/>
      <c r="C359" s="245"/>
      <c r="D359" s="235" t="s">
        <v>204</v>
      </c>
      <c r="E359" s="246" t="s">
        <v>19</v>
      </c>
      <c r="F359" s="247" t="s">
        <v>1364</v>
      </c>
      <c r="G359" s="245"/>
      <c r="H359" s="248">
        <v>2.2610000000000001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204</v>
      </c>
      <c r="AU359" s="254" t="s">
        <v>84</v>
      </c>
      <c r="AV359" s="14" t="s">
        <v>84</v>
      </c>
      <c r="AW359" s="14" t="s">
        <v>33</v>
      </c>
      <c r="AX359" s="14" t="s">
        <v>71</v>
      </c>
      <c r="AY359" s="254" t="s">
        <v>192</v>
      </c>
    </row>
    <row r="360" s="13" customFormat="1">
      <c r="A360" s="13"/>
      <c r="B360" s="233"/>
      <c r="C360" s="234"/>
      <c r="D360" s="235" t="s">
        <v>204</v>
      </c>
      <c r="E360" s="236" t="s">
        <v>19</v>
      </c>
      <c r="F360" s="237" t="s">
        <v>282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204</v>
      </c>
      <c r="AU360" s="243" t="s">
        <v>84</v>
      </c>
      <c r="AV360" s="13" t="s">
        <v>78</v>
      </c>
      <c r="AW360" s="13" t="s">
        <v>33</v>
      </c>
      <c r="AX360" s="13" t="s">
        <v>71</v>
      </c>
      <c r="AY360" s="243" t="s">
        <v>192</v>
      </c>
    </row>
    <row r="361" s="14" customFormat="1">
      <c r="A361" s="14"/>
      <c r="B361" s="244"/>
      <c r="C361" s="245"/>
      <c r="D361" s="235" t="s">
        <v>204</v>
      </c>
      <c r="E361" s="246" t="s">
        <v>19</v>
      </c>
      <c r="F361" s="247" t="s">
        <v>283</v>
      </c>
      <c r="G361" s="245"/>
      <c r="H361" s="248">
        <v>13.079000000000001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204</v>
      </c>
      <c r="AU361" s="254" t="s">
        <v>84</v>
      </c>
      <c r="AV361" s="14" t="s">
        <v>84</v>
      </c>
      <c r="AW361" s="14" t="s">
        <v>33</v>
      </c>
      <c r="AX361" s="14" t="s">
        <v>71</v>
      </c>
      <c r="AY361" s="254" t="s">
        <v>192</v>
      </c>
    </row>
    <row r="362" s="14" customFormat="1">
      <c r="A362" s="14"/>
      <c r="B362" s="244"/>
      <c r="C362" s="245"/>
      <c r="D362" s="235" t="s">
        <v>204</v>
      </c>
      <c r="E362" s="246" t="s">
        <v>19</v>
      </c>
      <c r="F362" s="247" t="s">
        <v>284</v>
      </c>
      <c r="G362" s="245"/>
      <c r="H362" s="248">
        <v>0.54900000000000004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204</v>
      </c>
      <c r="AU362" s="254" t="s">
        <v>84</v>
      </c>
      <c r="AV362" s="14" t="s">
        <v>84</v>
      </c>
      <c r="AW362" s="14" t="s">
        <v>33</v>
      </c>
      <c r="AX362" s="14" t="s">
        <v>71</v>
      </c>
      <c r="AY362" s="254" t="s">
        <v>192</v>
      </c>
    </row>
    <row r="363" s="13" customFormat="1">
      <c r="A363" s="13"/>
      <c r="B363" s="233"/>
      <c r="C363" s="234"/>
      <c r="D363" s="235" t="s">
        <v>204</v>
      </c>
      <c r="E363" s="236" t="s">
        <v>19</v>
      </c>
      <c r="F363" s="237" t="s">
        <v>1365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204</v>
      </c>
      <c r="AU363" s="243" t="s">
        <v>84</v>
      </c>
      <c r="AV363" s="13" t="s">
        <v>78</v>
      </c>
      <c r="AW363" s="13" t="s">
        <v>33</v>
      </c>
      <c r="AX363" s="13" t="s">
        <v>71</v>
      </c>
      <c r="AY363" s="243" t="s">
        <v>192</v>
      </c>
    </row>
    <row r="364" s="14" customFormat="1">
      <c r="A364" s="14"/>
      <c r="B364" s="244"/>
      <c r="C364" s="245"/>
      <c r="D364" s="235" t="s">
        <v>204</v>
      </c>
      <c r="E364" s="246" t="s">
        <v>19</v>
      </c>
      <c r="F364" s="247" t="s">
        <v>1366</v>
      </c>
      <c r="G364" s="245"/>
      <c r="H364" s="248">
        <v>16.309000000000001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204</v>
      </c>
      <c r="AU364" s="254" t="s">
        <v>84</v>
      </c>
      <c r="AV364" s="14" t="s">
        <v>84</v>
      </c>
      <c r="AW364" s="14" t="s">
        <v>33</v>
      </c>
      <c r="AX364" s="14" t="s">
        <v>71</v>
      </c>
      <c r="AY364" s="254" t="s">
        <v>192</v>
      </c>
    </row>
    <row r="365" s="13" customFormat="1">
      <c r="A365" s="13"/>
      <c r="B365" s="233"/>
      <c r="C365" s="234"/>
      <c r="D365" s="235" t="s">
        <v>204</v>
      </c>
      <c r="E365" s="236" t="s">
        <v>19</v>
      </c>
      <c r="F365" s="237" t="s">
        <v>1367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204</v>
      </c>
      <c r="AU365" s="243" t="s">
        <v>84</v>
      </c>
      <c r="AV365" s="13" t="s">
        <v>78</v>
      </c>
      <c r="AW365" s="13" t="s">
        <v>33</v>
      </c>
      <c r="AX365" s="13" t="s">
        <v>71</v>
      </c>
      <c r="AY365" s="243" t="s">
        <v>192</v>
      </c>
    </row>
    <row r="366" s="14" customFormat="1">
      <c r="A366" s="14"/>
      <c r="B366" s="244"/>
      <c r="C366" s="245"/>
      <c r="D366" s="235" t="s">
        <v>204</v>
      </c>
      <c r="E366" s="246" t="s">
        <v>19</v>
      </c>
      <c r="F366" s="247" t="s">
        <v>1368</v>
      </c>
      <c r="G366" s="245"/>
      <c r="H366" s="248">
        <v>2.234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204</v>
      </c>
      <c r="AU366" s="254" t="s">
        <v>84</v>
      </c>
      <c r="AV366" s="14" t="s">
        <v>84</v>
      </c>
      <c r="AW366" s="14" t="s">
        <v>33</v>
      </c>
      <c r="AX366" s="14" t="s">
        <v>71</v>
      </c>
      <c r="AY366" s="254" t="s">
        <v>192</v>
      </c>
    </row>
    <row r="367" s="15" customFormat="1">
      <c r="A367" s="15"/>
      <c r="B367" s="255"/>
      <c r="C367" s="256"/>
      <c r="D367" s="235" t="s">
        <v>204</v>
      </c>
      <c r="E367" s="257" t="s">
        <v>19</v>
      </c>
      <c r="F367" s="258" t="s">
        <v>210</v>
      </c>
      <c r="G367" s="256"/>
      <c r="H367" s="259">
        <v>37.102000000000004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204</v>
      </c>
      <c r="AU367" s="265" t="s">
        <v>84</v>
      </c>
      <c r="AV367" s="15" t="s">
        <v>200</v>
      </c>
      <c r="AW367" s="15" t="s">
        <v>33</v>
      </c>
      <c r="AX367" s="15" t="s">
        <v>78</v>
      </c>
      <c r="AY367" s="265" t="s">
        <v>192</v>
      </c>
    </row>
    <row r="368" s="2" customFormat="1" ht="24.15" customHeight="1">
      <c r="A368" s="41"/>
      <c r="B368" s="42"/>
      <c r="C368" s="215" t="s">
        <v>384</v>
      </c>
      <c r="D368" s="215" t="s">
        <v>195</v>
      </c>
      <c r="E368" s="216" t="s">
        <v>385</v>
      </c>
      <c r="F368" s="217" t="s">
        <v>386</v>
      </c>
      <c r="G368" s="218" t="s">
        <v>239</v>
      </c>
      <c r="H368" s="219">
        <v>100.26900000000001</v>
      </c>
      <c r="I368" s="220"/>
      <c r="J368" s="221">
        <f>ROUND(I368*H368,2)</f>
        <v>0</v>
      </c>
      <c r="K368" s="217" t="s">
        <v>199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0.01</v>
      </c>
      <c r="T368" s="225">
        <f>S368*H368</f>
        <v>1.0026900000000001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200</v>
      </c>
      <c r="AT368" s="226" t="s">
        <v>195</v>
      </c>
      <c r="AU368" s="226" t="s">
        <v>84</v>
      </c>
      <c r="AY368" s="20" t="s">
        <v>192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84</v>
      </c>
      <c r="BK368" s="227">
        <f>ROUND(I368*H368,2)</f>
        <v>0</v>
      </c>
      <c r="BL368" s="20" t="s">
        <v>200</v>
      </c>
      <c r="BM368" s="226" t="s">
        <v>387</v>
      </c>
    </row>
    <row r="369" s="2" customFormat="1">
      <c r="A369" s="41"/>
      <c r="B369" s="42"/>
      <c r="C369" s="43"/>
      <c r="D369" s="228" t="s">
        <v>202</v>
      </c>
      <c r="E369" s="43"/>
      <c r="F369" s="229" t="s">
        <v>388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84</v>
      </c>
    </row>
    <row r="370" s="13" customFormat="1">
      <c r="A370" s="13"/>
      <c r="B370" s="233"/>
      <c r="C370" s="234"/>
      <c r="D370" s="235" t="s">
        <v>204</v>
      </c>
      <c r="E370" s="236" t="s">
        <v>19</v>
      </c>
      <c r="F370" s="237" t="s">
        <v>326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204</v>
      </c>
      <c r="AU370" s="243" t="s">
        <v>84</v>
      </c>
      <c r="AV370" s="13" t="s">
        <v>78</v>
      </c>
      <c r="AW370" s="13" t="s">
        <v>33</v>
      </c>
      <c r="AX370" s="13" t="s">
        <v>71</v>
      </c>
      <c r="AY370" s="243" t="s">
        <v>192</v>
      </c>
    </row>
    <row r="371" s="13" customFormat="1">
      <c r="A371" s="13"/>
      <c r="B371" s="233"/>
      <c r="C371" s="234"/>
      <c r="D371" s="235" t="s">
        <v>204</v>
      </c>
      <c r="E371" s="236" t="s">
        <v>19</v>
      </c>
      <c r="F371" s="237" t="s">
        <v>280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204</v>
      </c>
      <c r="AU371" s="243" t="s">
        <v>84</v>
      </c>
      <c r="AV371" s="13" t="s">
        <v>78</v>
      </c>
      <c r="AW371" s="13" t="s">
        <v>33</v>
      </c>
      <c r="AX371" s="13" t="s">
        <v>71</v>
      </c>
      <c r="AY371" s="243" t="s">
        <v>192</v>
      </c>
    </row>
    <row r="372" s="14" customFormat="1">
      <c r="A372" s="14"/>
      <c r="B372" s="244"/>
      <c r="C372" s="245"/>
      <c r="D372" s="235" t="s">
        <v>204</v>
      </c>
      <c r="E372" s="246" t="s">
        <v>19</v>
      </c>
      <c r="F372" s="247" t="s">
        <v>327</v>
      </c>
      <c r="G372" s="245"/>
      <c r="H372" s="248">
        <v>14.776999999999999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204</v>
      </c>
      <c r="AU372" s="254" t="s">
        <v>84</v>
      </c>
      <c r="AV372" s="14" t="s">
        <v>84</v>
      </c>
      <c r="AW372" s="14" t="s">
        <v>33</v>
      </c>
      <c r="AX372" s="14" t="s">
        <v>71</v>
      </c>
      <c r="AY372" s="254" t="s">
        <v>192</v>
      </c>
    </row>
    <row r="373" s="14" customFormat="1">
      <c r="A373" s="14"/>
      <c r="B373" s="244"/>
      <c r="C373" s="245"/>
      <c r="D373" s="235" t="s">
        <v>204</v>
      </c>
      <c r="E373" s="246" t="s">
        <v>19</v>
      </c>
      <c r="F373" s="247" t="s">
        <v>1369</v>
      </c>
      <c r="G373" s="245"/>
      <c r="H373" s="248">
        <v>-4.3339999999999996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204</v>
      </c>
      <c r="AU373" s="254" t="s">
        <v>84</v>
      </c>
      <c r="AV373" s="14" t="s">
        <v>84</v>
      </c>
      <c r="AW373" s="14" t="s">
        <v>33</v>
      </c>
      <c r="AX373" s="14" t="s">
        <v>71</v>
      </c>
      <c r="AY373" s="254" t="s">
        <v>192</v>
      </c>
    </row>
    <row r="374" s="14" customFormat="1">
      <c r="A374" s="14"/>
      <c r="B374" s="244"/>
      <c r="C374" s="245"/>
      <c r="D374" s="235" t="s">
        <v>204</v>
      </c>
      <c r="E374" s="246" t="s">
        <v>19</v>
      </c>
      <c r="F374" s="247" t="s">
        <v>1370</v>
      </c>
      <c r="G374" s="245"/>
      <c r="H374" s="248">
        <v>15.877000000000001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204</v>
      </c>
      <c r="AU374" s="254" t="s">
        <v>84</v>
      </c>
      <c r="AV374" s="14" t="s">
        <v>84</v>
      </c>
      <c r="AW374" s="14" t="s">
        <v>33</v>
      </c>
      <c r="AX374" s="14" t="s">
        <v>71</v>
      </c>
      <c r="AY374" s="254" t="s">
        <v>192</v>
      </c>
    </row>
    <row r="375" s="14" customFormat="1">
      <c r="A375" s="14"/>
      <c r="B375" s="244"/>
      <c r="C375" s="245"/>
      <c r="D375" s="235" t="s">
        <v>204</v>
      </c>
      <c r="E375" s="246" t="s">
        <v>19</v>
      </c>
      <c r="F375" s="247" t="s">
        <v>1371</v>
      </c>
      <c r="G375" s="245"/>
      <c r="H375" s="248">
        <v>0.63600000000000001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204</v>
      </c>
      <c r="AU375" s="254" t="s">
        <v>84</v>
      </c>
      <c r="AV375" s="14" t="s">
        <v>84</v>
      </c>
      <c r="AW375" s="14" t="s">
        <v>33</v>
      </c>
      <c r="AX375" s="14" t="s">
        <v>71</v>
      </c>
      <c r="AY375" s="254" t="s">
        <v>192</v>
      </c>
    </row>
    <row r="376" s="14" customFormat="1">
      <c r="A376" s="14"/>
      <c r="B376" s="244"/>
      <c r="C376" s="245"/>
      <c r="D376" s="235" t="s">
        <v>204</v>
      </c>
      <c r="E376" s="246" t="s">
        <v>19</v>
      </c>
      <c r="F376" s="247" t="s">
        <v>1372</v>
      </c>
      <c r="G376" s="245"/>
      <c r="H376" s="248">
        <v>-3.9399999999999999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204</v>
      </c>
      <c r="AU376" s="254" t="s">
        <v>84</v>
      </c>
      <c r="AV376" s="14" t="s">
        <v>84</v>
      </c>
      <c r="AW376" s="14" t="s">
        <v>33</v>
      </c>
      <c r="AX376" s="14" t="s">
        <v>71</v>
      </c>
      <c r="AY376" s="254" t="s">
        <v>192</v>
      </c>
    </row>
    <row r="377" s="13" customFormat="1">
      <c r="A377" s="13"/>
      <c r="B377" s="233"/>
      <c r="C377" s="234"/>
      <c r="D377" s="235" t="s">
        <v>204</v>
      </c>
      <c r="E377" s="236" t="s">
        <v>19</v>
      </c>
      <c r="F377" s="237" t="s">
        <v>282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204</v>
      </c>
      <c r="AU377" s="243" t="s">
        <v>84</v>
      </c>
      <c r="AV377" s="13" t="s">
        <v>78</v>
      </c>
      <c r="AW377" s="13" t="s">
        <v>33</v>
      </c>
      <c r="AX377" s="13" t="s">
        <v>71</v>
      </c>
      <c r="AY377" s="243" t="s">
        <v>192</v>
      </c>
    </row>
    <row r="378" s="14" customFormat="1">
      <c r="A378" s="14"/>
      <c r="B378" s="244"/>
      <c r="C378" s="245"/>
      <c r="D378" s="235" t="s">
        <v>204</v>
      </c>
      <c r="E378" s="246" t="s">
        <v>19</v>
      </c>
      <c r="F378" s="247" t="s">
        <v>329</v>
      </c>
      <c r="G378" s="245"/>
      <c r="H378" s="248">
        <v>33.143000000000001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204</v>
      </c>
      <c r="AU378" s="254" t="s">
        <v>84</v>
      </c>
      <c r="AV378" s="14" t="s">
        <v>84</v>
      </c>
      <c r="AW378" s="14" t="s">
        <v>33</v>
      </c>
      <c r="AX378" s="14" t="s">
        <v>71</v>
      </c>
      <c r="AY378" s="254" t="s">
        <v>192</v>
      </c>
    </row>
    <row r="379" s="14" customFormat="1">
      <c r="A379" s="14"/>
      <c r="B379" s="244"/>
      <c r="C379" s="245"/>
      <c r="D379" s="235" t="s">
        <v>204</v>
      </c>
      <c r="E379" s="246" t="s">
        <v>19</v>
      </c>
      <c r="F379" s="247" t="s">
        <v>330</v>
      </c>
      <c r="G379" s="245"/>
      <c r="H379" s="248">
        <v>1.4179999999999999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204</v>
      </c>
      <c r="AU379" s="254" t="s">
        <v>84</v>
      </c>
      <c r="AV379" s="14" t="s">
        <v>84</v>
      </c>
      <c r="AW379" s="14" t="s">
        <v>33</v>
      </c>
      <c r="AX379" s="14" t="s">
        <v>71</v>
      </c>
      <c r="AY379" s="254" t="s">
        <v>192</v>
      </c>
    </row>
    <row r="380" s="14" customFormat="1">
      <c r="A380" s="14"/>
      <c r="B380" s="244"/>
      <c r="C380" s="245"/>
      <c r="D380" s="235" t="s">
        <v>204</v>
      </c>
      <c r="E380" s="246" t="s">
        <v>19</v>
      </c>
      <c r="F380" s="247" t="s">
        <v>1373</v>
      </c>
      <c r="G380" s="245"/>
      <c r="H380" s="248">
        <v>-7.2320000000000002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204</v>
      </c>
      <c r="AU380" s="254" t="s">
        <v>84</v>
      </c>
      <c r="AV380" s="14" t="s">
        <v>84</v>
      </c>
      <c r="AW380" s="14" t="s">
        <v>33</v>
      </c>
      <c r="AX380" s="14" t="s">
        <v>71</v>
      </c>
      <c r="AY380" s="254" t="s">
        <v>192</v>
      </c>
    </row>
    <row r="381" s="14" customFormat="1">
      <c r="A381" s="14"/>
      <c r="B381" s="244"/>
      <c r="C381" s="245"/>
      <c r="D381" s="235" t="s">
        <v>204</v>
      </c>
      <c r="E381" s="246" t="s">
        <v>19</v>
      </c>
      <c r="F381" s="247" t="s">
        <v>332</v>
      </c>
      <c r="G381" s="245"/>
      <c r="H381" s="248">
        <v>-2.0249999999999999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204</v>
      </c>
      <c r="AU381" s="254" t="s">
        <v>84</v>
      </c>
      <c r="AV381" s="14" t="s">
        <v>84</v>
      </c>
      <c r="AW381" s="14" t="s">
        <v>33</v>
      </c>
      <c r="AX381" s="14" t="s">
        <v>71</v>
      </c>
      <c r="AY381" s="254" t="s">
        <v>192</v>
      </c>
    </row>
    <row r="382" s="13" customFormat="1">
      <c r="A382" s="13"/>
      <c r="B382" s="233"/>
      <c r="C382" s="234"/>
      <c r="D382" s="235" t="s">
        <v>204</v>
      </c>
      <c r="E382" s="236" t="s">
        <v>19</v>
      </c>
      <c r="F382" s="237" t="s">
        <v>1365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204</v>
      </c>
      <c r="AU382" s="243" t="s">
        <v>84</v>
      </c>
      <c r="AV382" s="13" t="s">
        <v>78</v>
      </c>
      <c r="AW382" s="13" t="s">
        <v>33</v>
      </c>
      <c r="AX382" s="13" t="s">
        <v>71</v>
      </c>
      <c r="AY382" s="243" t="s">
        <v>192</v>
      </c>
    </row>
    <row r="383" s="14" customFormat="1">
      <c r="A383" s="14"/>
      <c r="B383" s="244"/>
      <c r="C383" s="245"/>
      <c r="D383" s="235" t="s">
        <v>204</v>
      </c>
      <c r="E383" s="246" t="s">
        <v>19</v>
      </c>
      <c r="F383" s="247" t="s">
        <v>1374</v>
      </c>
      <c r="G383" s="245"/>
      <c r="H383" s="248">
        <v>42.811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204</v>
      </c>
      <c r="AU383" s="254" t="s">
        <v>84</v>
      </c>
      <c r="AV383" s="14" t="s">
        <v>84</v>
      </c>
      <c r="AW383" s="14" t="s">
        <v>33</v>
      </c>
      <c r="AX383" s="14" t="s">
        <v>71</v>
      </c>
      <c r="AY383" s="254" t="s">
        <v>192</v>
      </c>
    </row>
    <row r="384" s="14" customFormat="1">
      <c r="A384" s="14"/>
      <c r="B384" s="244"/>
      <c r="C384" s="245"/>
      <c r="D384" s="235" t="s">
        <v>204</v>
      </c>
      <c r="E384" s="246" t="s">
        <v>19</v>
      </c>
      <c r="F384" s="247" t="s">
        <v>1375</v>
      </c>
      <c r="G384" s="245"/>
      <c r="H384" s="248">
        <v>1.0600000000000001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204</v>
      </c>
      <c r="AU384" s="254" t="s">
        <v>84</v>
      </c>
      <c r="AV384" s="14" t="s">
        <v>84</v>
      </c>
      <c r="AW384" s="14" t="s">
        <v>33</v>
      </c>
      <c r="AX384" s="14" t="s">
        <v>71</v>
      </c>
      <c r="AY384" s="254" t="s">
        <v>192</v>
      </c>
    </row>
    <row r="385" s="14" customFormat="1">
      <c r="A385" s="14"/>
      <c r="B385" s="244"/>
      <c r="C385" s="245"/>
      <c r="D385" s="235" t="s">
        <v>204</v>
      </c>
      <c r="E385" s="246" t="s">
        <v>19</v>
      </c>
      <c r="F385" s="247" t="s">
        <v>1376</v>
      </c>
      <c r="G385" s="245"/>
      <c r="H385" s="248">
        <v>-6.5119999999999996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204</v>
      </c>
      <c r="AU385" s="254" t="s">
        <v>84</v>
      </c>
      <c r="AV385" s="14" t="s">
        <v>84</v>
      </c>
      <c r="AW385" s="14" t="s">
        <v>33</v>
      </c>
      <c r="AX385" s="14" t="s">
        <v>71</v>
      </c>
      <c r="AY385" s="254" t="s">
        <v>192</v>
      </c>
    </row>
    <row r="386" s="13" customFormat="1">
      <c r="A386" s="13"/>
      <c r="B386" s="233"/>
      <c r="C386" s="234"/>
      <c r="D386" s="235" t="s">
        <v>204</v>
      </c>
      <c r="E386" s="236" t="s">
        <v>19</v>
      </c>
      <c r="F386" s="237" t="s">
        <v>1367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204</v>
      </c>
      <c r="AU386" s="243" t="s">
        <v>84</v>
      </c>
      <c r="AV386" s="13" t="s">
        <v>78</v>
      </c>
      <c r="AW386" s="13" t="s">
        <v>33</v>
      </c>
      <c r="AX386" s="13" t="s">
        <v>71</v>
      </c>
      <c r="AY386" s="243" t="s">
        <v>192</v>
      </c>
    </row>
    <row r="387" s="14" customFormat="1">
      <c r="A387" s="14"/>
      <c r="B387" s="244"/>
      <c r="C387" s="245"/>
      <c r="D387" s="235" t="s">
        <v>204</v>
      </c>
      <c r="E387" s="246" t="s">
        <v>19</v>
      </c>
      <c r="F387" s="247" t="s">
        <v>1377</v>
      </c>
      <c r="G387" s="245"/>
      <c r="H387" s="248">
        <v>15.772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204</v>
      </c>
      <c r="AU387" s="254" t="s">
        <v>84</v>
      </c>
      <c r="AV387" s="14" t="s">
        <v>84</v>
      </c>
      <c r="AW387" s="14" t="s">
        <v>33</v>
      </c>
      <c r="AX387" s="14" t="s">
        <v>71</v>
      </c>
      <c r="AY387" s="254" t="s">
        <v>192</v>
      </c>
    </row>
    <row r="388" s="14" customFormat="1">
      <c r="A388" s="14"/>
      <c r="B388" s="244"/>
      <c r="C388" s="245"/>
      <c r="D388" s="235" t="s">
        <v>204</v>
      </c>
      <c r="E388" s="246" t="s">
        <v>19</v>
      </c>
      <c r="F388" s="247" t="s">
        <v>290</v>
      </c>
      <c r="G388" s="245"/>
      <c r="H388" s="248">
        <v>-1.1819999999999999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204</v>
      </c>
      <c r="AU388" s="254" t="s">
        <v>84</v>
      </c>
      <c r="AV388" s="14" t="s">
        <v>84</v>
      </c>
      <c r="AW388" s="14" t="s">
        <v>33</v>
      </c>
      <c r="AX388" s="14" t="s">
        <v>71</v>
      </c>
      <c r="AY388" s="254" t="s">
        <v>192</v>
      </c>
    </row>
    <row r="389" s="15" customFormat="1">
      <c r="A389" s="15"/>
      <c r="B389" s="255"/>
      <c r="C389" s="256"/>
      <c r="D389" s="235" t="s">
        <v>204</v>
      </c>
      <c r="E389" s="257" t="s">
        <v>19</v>
      </c>
      <c r="F389" s="258" t="s">
        <v>210</v>
      </c>
      <c r="G389" s="256"/>
      <c r="H389" s="259">
        <v>100.26900000000001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204</v>
      </c>
      <c r="AU389" s="265" t="s">
        <v>84</v>
      </c>
      <c r="AV389" s="15" t="s">
        <v>200</v>
      </c>
      <c r="AW389" s="15" t="s">
        <v>33</v>
      </c>
      <c r="AX389" s="15" t="s">
        <v>78</v>
      </c>
      <c r="AY389" s="265" t="s">
        <v>192</v>
      </c>
    </row>
    <row r="390" s="12" customFormat="1" ht="22.8" customHeight="1">
      <c r="A390" s="12"/>
      <c r="B390" s="199"/>
      <c r="C390" s="200"/>
      <c r="D390" s="201" t="s">
        <v>70</v>
      </c>
      <c r="E390" s="213" t="s">
        <v>389</v>
      </c>
      <c r="F390" s="213" t="s">
        <v>390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SUM(P391:P400)</f>
        <v>0</v>
      </c>
      <c r="Q390" s="207"/>
      <c r="R390" s="208">
        <f>SUM(R391:R400)</f>
        <v>0</v>
      </c>
      <c r="S390" s="207"/>
      <c r="T390" s="209">
        <f>SUM(T391:T400)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78</v>
      </c>
      <c r="AT390" s="211" t="s">
        <v>70</v>
      </c>
      <c r="AU390" s="211" t="s">
        <v>78</v>
      </c>
      <c r="AY390" s="210" t="s">
        <v>192</v>
      </c>
      <c r="BK390" s="212">
        <f>SUM(BK391:BK400)</f>
        <v>0</v>
      </c>
    </row>
    <row r="391" s="2" customFormat="1" ht="24.15" customHeight="1">
      <c r="A391" s="41"/>
      <c r="B391" s="42"/>
      <c r="C391" s="215" t="s">
        <v>391</v>
      </c>
      <c r="D391" s="215" t="s">
        <v>195</v>
      </c>
      <c r="E391" s="216" t="s">
        <v>392</v>
      </c>
      <c r="F391" s="217" t="s">
        <v>393</v>
      </c>
      <c r="G391" s="218" t="s">
        <v>226</v>
      </c>
      <c r="H391" s="219">
        <v>2.2650000000000001</v>
      </c>
      <c r="I391" s="220"/>
      <c r="J391" s="221">
        <f>ROUND(I391*H391,2)</f>
        <v>0</v>
      </c>
      <c r="K391" s="217" t="s">
        <v>199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200</v>
      </c>
      <c r="AT391" s="226" t="s">
        <v>195</v>
      </c>
      <c r="AU391" s="226" t="s">
        <v>84</v>
      </c>
      <c r="AY391" s="20" t="s">
        <v>192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84</v>
      </c>
      <c r="BK391" s="227">
        <f>ROUND(I391*H391,2)</f>
        <v>0</v>
      </c>
      <c r="BL391" s="20" t="s">
        <v>200</v>
      </c>
      <c r="BM391" s="226" t="s">
        <v>394</v>
      </c>
    </row>
    <row r="392" s="2" customFormat="1">
      <c r="A392" s="41"/>
      <c r="B392" s="42"/>
      <c r="C392" s="43"/>
      <c r="D392" s="228" t="s">
        <v>202</v>
      </c>
      <c r="E392" s="43"/>
      <c r="F392" s="229" t="s">
        <v>395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202</v>
      </c>
      <c r="AU392" s="20" t="s">
        <v>84</v>
      </c>
    </row>
    <row r="393" s="2" customFormat="1" ht="21.75" customHeight="1">
      <c r="A393" s="41"/>
      <c r="B393" s="42"/>
      <c r="C393" s="215" t="s">
        <v>396</v>
      </c>
      <c r="D393" s="215" t="s">
        <v>195</v>
      </c>
      <c r="E393" s="216" t="s">
        <v>397</v>
      </c>
      <c r="F393" s="217" t="s">
        <v>398</v>
      </c>
      <c r="G393" s="218" t="s">
        <v>226</v>
      </c>
      <c r="H393" s="219">
        <v>2.2650000000000001</v>
      </c>
      <c r="I393" s="220"/>
      <c r="J393" s="221">
        <f>ROUND(I393*H393,2)</f>
        <v>0</v>
      </c>
      <c r="K393" s="217" t="s">
        <v>199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200</v>
      </c>
      <c r="AT393" s="226" t="s">
        <v>195</v>
      </c>
      <c r="AU393" s="226" t="s">
        <v>84</v>
      </c>
      <c r="AY393" s="20" t="s">
        <v>192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84</v>
      </c>
      <c r="BK393" s="227">
        <f>ROUND(I393*H393,2)</f>
        <v>0</v>
      </c>
      <c r="BL393" s="20" t="s">
        <v>200</v>
      </c>
      <c r="BM393" s="226" t="s">
        <v>399</v>
      </c>
    </row>
    <row r="394" s="2" customFormat="1">
      <c r="A394" s="41"/>
      <c r="B394" s="42"/>
      <c r="C394" s="43"/>
      <c r="D394" s="228" t="s">
        <v>202</v>
      </c>
      <c r="E394" s="43"/>
      <c r="F394" s="229" t="s">
        <v>400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202</v>
      </c>
      <c r="AU394" s="20" t="s">
        <v>84</v>
      </c>
    </row>
    <row r="395" s="2" customFormat="1" ht="24.15" customHeight="1">
      <c r="A395" s="41"/>
      <c r="B395" s="42"/>
      <c r="C395" s="215" t="s">
        <v>401</v>
      </c>
      <c r="D395" s="215" t="s">
        <v>195</v>
      </c>
      <c r="E395" s="216" t="s">
        <v>402</v>
      </c>
      <c r="F395" s="217" t="s">
        <v>403</v>
      </c>
      <c r="G395" s="218" t="s">
        <v>226</v>
      </c>
      <c r="H395" s="219">
        <v>9.0600000000000005</v>
      </c>
      <c r="I395" s="220"/>
      <c r="J395" s="221">
        <f>ROUND(I395*H395,2)</f>
        <v>0</v>
      </c>
      <c r="K395" s="217" t="s">
        <v>199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200</v>
      </c>
      <c r="AT395" s="226" t="s">
        <v>195</v>
      </c>
      <c r="AU395" s="226" t="s">
        <v>84</v>
      </c>
      <c r="AY395" s="20" t="s">
        <v>192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84</v>
      </c>
      <c r="BK395" s="227">
        <f>ROUND(I395*H395,2)</f>
        <v>0</v>
      </c>
      <c r="BL395" s="20" t="s">
        <v>200</v>
      </c>
      <c r="BM395" s="226" t="s">
        <v>404</v>
      </c>
    </row>
    <row r="396" s="2" customFormat="1">
      <c r="A396" s="41"/>
      <c r="B396" s="42"/>
      <c r="C396" s="43"/>
      <c r="D396" s="228" t="s">
        <v>202</v>
      </c>
      <c r="E396" s="43"/>
      <c r="F396" s="229" t="s">
        <v>405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202</v>
      </c>
      <c r="AU396" s="20" t="s">
        <v>84</v>
      </c>
    </row>
    <row r="397" s="14" customFormat="1">
      <c r="A397" s="14"/>
      <c r="B397" s="244"/>
      <c r="C397" s="245"/>
      <c r="D397" s="235" t="s">
        <v>204</v>
      </c>
      <c r="E397" s="246" t="s">
        <v>19</v>
      </c>
      <c r="F397" s="247" t="s">
        <v>1379</v>
      </c>
      <c r="G397" s="245"/>
      <c r="H397" s="248">
        <v>9.0600000000000005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204</v>
      </c>
      <c r="AU397" s="254" t="s">
        <v>84</v>
      </c>
      <c r="AV397" s="14" t="s">
        <v>84</v>
      </c>
      <c r="AW397" s="14" t="s">
        <v>33</v>
      </c>
      <c r="AX397" s="14" t="s">
        <v>71</v>
      </c>
      <c r="AY397" s="254" t="s">
        <v>192</v>
      </c>
    </row>
    <row r="398" s="15" customFormat="1">
      <c r="A398" s="15"/>
      <c r="B398" s="255"/>
      <c r="C398" s="256"/>
      <c r="D398" s="235" t="s">
        <v>204</v>
      </c>
      <c r="E398" s="257" t="s">
        <v>19</v>
      </c>
      <c r="F398" s="258" t="s">
        <v>210</v>
      </c>
      <c r="G398" s="256"/>
      <c r="H398" s="259">
        <v>9.0600000000000005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204</v>
      </c>
      <c r="AU398" s="265" t="s">
        <v>84</v>
      </c>
      <c r="AV398" s="15" t="s">
        <v>200</v>
      </c>
      <c r="AW398" s="15" t="s">
        <v>33</v>
      </c>
      <c r="AX398" s="15" t="s">
        <v>78</v>
      </c>
      <c r="AY398" s="265" t="s">
        <v>192</v>
      </c>
    </row>
    <row r="399" s="2" customFormat="1" ht="24.15" customHeight="1">
      <c r="A399" s="41"/>
      <c r="B399" s="42"/>
      <c r="C399" s="215" t="s">
        <v>407</v>
      </c>
      <c r="D399" s="215" t="s">
        <v>195</v>
      </c>
      <c r="E399" s="216" t="s">
        <v>408</v>
      </c>
      <c r="F399" s="217" t="s">
        <v>409</v>
      </c>
      <c r="G399" s="218" t="s">
        <v>226</v>
      </c>
      <c r="H399" s="219">
        <v>2.2650000000000001</v>
      </c>
      <c r="I399" s="220"/>
      <c r="J399" s="221">
        <f>ROUND(I399*H399,2)</f>
        <v>0</v>
      </c>
      <c r="K399" s="217" t="s">
        <v>199</v>
      </c>
      <c r="L399" s="47"/>
      <c r="M399" s="222" t="s">
        <v>19</v>
      </c>
      <c r="N399" s="223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200</v>
      </c>
      <c r="AT399" s="226" t="s">
        <v>195</v>
      </c>
      <c r="AU399" s="226" t="s">
        <v>84</v>
      </c>
      <c r="AY399" s="20" t="s">
        <v>192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84</v>
      </c>
      <c r="BK399" s="227">
        <f>ROUND(I399*H399,2)</f>
        <v>0</v>
      </c>
      <c r="BL399" s="20" t="s">
        <v>200</v>
      </c>
      <c r="BM399" s="226" t="s">
        <v>410</v>
      </c>
    </row>
    <row r="400" s="2" customFormat="1">
      <c r="A400" s="41"/>
      <c r="B400" s="42"/>
      <c r="C400" s="43"/>
      <c r="D400" s="228" t="s">
        <v>202</v>
      </c>
      <c r="E400" s="43"/>
      <c r="F400" s="229" t="s">
        <v>411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202</v>
      </c>
      <c r="AU400" s="20" t="s">
        <v>84</v>
      </c>
    </row>
    <row r="401" s="12" customFormat="1" ht="22.8" customHeight="1">
      <c r="A401" s="12"/>
      <c r="B401" s="199"/>
      <c r="C401" s="200"/>
      <c r="D401" s="201" t="s">
        <v>70</v>
      </c>
      <c r="E401" s="213" t="s">
        <v>412</v>
      </c>
      <c r="F401" s="213" t="s">
        <v>413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SUM(P402:P403)</f>
        <v>0</v>
      </c>
      <c r="Q401" s="207"/>
      <c r="R401" s="208">
        <f>SUM(R402:R403)</f>
        <v>0</v>
      </c>
      <c r="S401" s="207"/>
      <c r="T401" s="209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78</v>
      </c>
      <c r="AT401" s="211" t="s">
        <v>70</v>
      </c>
      <c r="AU401" s="211" t="s">
        <v>78</v>
      </c>
      <c r="AY401" s="210" t="s">
        <v>192</v>
      </c>
      <c r="BK401" s="212">
        <f>SUM(BK402:BK403)</f>
        <v>0</v>
      </c>
    </row>
    <row r="402" s="2" customFormat="1" ht="33" customHeight="1">
      <c r="A402" s="41"/>
      <c r="B402" s="42"/>
      <c r="C402" s="215" t="s">
        <v>414</v>
      </c>
      <c r="D402" s="215" t="s">
        <v>195</v>
      </c>
      <c r="E402" s="216" t="s">
        <v>415</v>
      </c>
      <c r="F402" s="217" t="s">
        <v>416</v>
      </c>
      <c r="G402" s="218" t="s">
        <v>226</v>
      </c>
      <c r="H402" s="219">
        <v>3.4550000000000001</v>
      </c>
      <c r="I402" s="220"/>
      <c r="J402" s="221">
        <f>ROUND(I402*H402,2)</f>
        <v>0</v>
      </c>
      <c r="K402" s="217" t="s">
        <v>199</v>
      </c>
      <c r="L402" s="47"/>
      <c r="M402" s="222" t="s">
        <v>19</v>
      </c>
      <c r="N402" s="223" t="s">
        <v>43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200</v>
      </c>
      <c r="AT402" s="226" t="s">
        <v>195</v>
      </c>
      <c r="AU402" s="226" t="s">
        <v>84</v>
      </c>
      <c r="AY402" s="20" t="s">
        <v>192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84</v>
      </c>
      <c r="BK402" s="227">
        <f>ROUND(I402*H402,2)</f>
        <v>0</v>
      </c>
      <c r="BL402" s="20" t="s">
        <v>200</v>
      </c>
      <c r="BM402" s="226" t="s">
        <v>417</v>
      </c>
    </row>
    <row r="403" s="2" customFormat="1">
      <c r="A403" s="41"/>
      <c r="B403" s="42"/>
      <c r="C403" s="43"/>
      <c r="D403" s="228" t="s">
        <v>202</v>
      </c>
      <c r="E403" s="43"/>
      <c r="F403" s="229" t="s">
        <v>418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202</v>
      </c>
      <c r="AU403" s="20" t="s">
        <v>84</v>
      </c>
    </row>
    <row r="404" s="12" customFormat="1" ht="25.92" customHeight="1">
      <c r="A404" s="12"/>
      <c r="B404" s="199"/>
      <c r="C404" s="200"/>
      <c r="D404" s="201" t="s">
        <v>70</v>
      </c>
      <c r="E404" s="202" t="s">
        <v>419</v>
      </c>
      <c r="F404" s="202" t="s">
        <v>420</v>
      </c>
      <c r="G404" s="200"/>
      <c r="H404" s="200"/>
      <c r="I404" s="203"/>
      <c r="J404" s="204">
        <f>BK404</f>
        <v>0</v>
      </c>
      <c r="K404" s="200"/>
      <c r="L404" s="205"/>
      <c r="M404" s="206"/>
      <c r="N404" s="207"/>
      <c r="O404" s="207"/>
      <c r="P404" s="208">
        <f>P405+P417+P426+P596+P694+P862+P975+P994</f>
        <v>0</v>
      </c>
      <c r="Q404" s="207"/>
      <c r="R404" s="208">
        <f>R405+R417+R426+R596+R694+R862+R975+R994</f>
        <v>1.4029807500000002</v>
      </c>
      <c r="S404" s="207"/>
      <c r="T404" s="209">
        <f>T405+T417+T426+T596+T694+T862+T975+T994</f>
        <v>0.84747589999999995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0" t="s">
        <v>84</v>
      </c>
      <c r="AT404" s="211" t="s">
        <v>70</v>
      </c>
      <c r="AU404" s="211" t="s">
        <v>71</v>
      </c>
      <c r="AY404" s="210" t="s">
        <v>192</v>
      </c>
      <c r="BK404" s="212">
        <f>BK405+BK417+BK426+BK596+BK694+BK862+BK975+BK994</f>
        <v>0</v>
      </c>
    </row>
    <row r="405" s="12" customFormat="1" ht="22.8" customHeight="1">
      <c r="A405" s="12"/>
      <c r="B405" s="199"/>
      <c r="C405" s="200"/>
      <c r="D405" s="201" t="s">
        <v>70</v>
      </c>
      <c r="E405" s="213" t="s">
        <v>421</v>
      </c>
      <c r="F405" s="213" t="s">
        <v>422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SUM(P406:P416)</f>
        <v>0</v>
      </c>
      <c r="Q405" s="207"/>
      <c r="R405" s="208">
        <f>SUM(R406:R416)</f>
        <v>0.0104</v>
      </c>
      <c r="S405" s="207"/>
      <c r="T405" s="209">
        <f>SUM(T406:T416)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84</v>
      </c>
      <c r="AT405" s="211" t="s">
        <v>70</v>
      </c>
      <c r="AU405" s="211" t="s">
        <v>78</v>
      </c>
      <c r="AY405" s="210" t="s">
        <v>192</v>
      </c>
      <c r="BK405" s="212">
        <f>SUM(BK406:BK416)</f>
        <v>0</v>
      </c>
    </row>
    <row r="406" s="2" customFormat="1" ht="16.5" customHeight="1">
      <c r="A406" s="41"/>
      <c r="B406" s="42"/>
      <c r="C406" s="215" t="s">
        <v>423</v>
      </c>
      <c r="D406" s="215" t="s">
        <v>195</v>
      </c>
      <c r="E406" s="216" t="s">
        <v>424</v>
      </c>
      <c r="F406" s="217" t="s">
        <v>425</v>
      </c>
      <c r="G406" s="218" t="s">
        <v>198</v>
      </c>
      <c r="H406" s="219">
        <v>1</v>
      </c>
      <c r="I406" s="220"/>
      <c r="J406" s="221">
        <f>ROUND(I406*H406,2)</f>
        <v>0</v>
      </c>
      <c r="K406" s="217" t="s">
        <v>199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321</v>
      </c>
      <c r="AT406" s="226" t="s">
        <v>195</v>
      </c>
      <c r="AU406" s="226" t="s">
        <v>84</v>
      </c>
      <c r="AY406" s="20" t="s">
        <v>192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84</v>
      </c>
      <c r="BK406" s="227">
        <f>ROUND(I406*H406,2)</f>
        <v>0</v>
      </c>
      <c r="BL406" s="20" t="s">
        <v>321</v>
      </c>
      <c r="BM406" s="226" t="s">
        <v>426</v>
      </c>
    </row>
    <row r="407" s="2" customFormat="1">
      <c r="A407" s="41"/>
      <c r="B407" s="42"/>
      <c r="C407" s="43"/>
      <c r="D407" s="228" t="s">
        <v>202</v>
      </c>
      <c r="E407" s="43"/>
      <c r="F407" s="229" t="s">
        <v>427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202</v>
      </c>
      <c r="AU407" s="20" t="s">
        <v>84</v>
      </c>
    </row>
    <row r="408" s="13" customFormat="1">
      <c r="A408" s="13"/>
      <c r="B408" s="233"/>
      <c r="C408" s="234"/>
      <c r="D408" s="235" t="s">
        <v>204</v>
      </c>
      <c r="E408" s="236" t="s">
        <v>19</v>
      </c>
      <c r="F408" s="237" t="s">
        <v>205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204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192</v>
      </c>
    </row>
    <row r="409" s="14" customFormat="1">
      <c r="A409" s="14"/>
      <c r="B409" s="244"/>
      <c r="C409" s="245"/>
      <c r="D409" s="235" t="s">
        <v>204</v>
      </c>
      <c r="E409" s="246" t="s">
        <v>19</v>
      </c>
      <c r="F409" s="247" t="s">
        <v>78</v>
      </c>
      <c r="G409" s="245"/>
      <c r="H409" s="248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204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192</v>
      </c>
    </row>
    <row r="410" s="15" customFormat="1">
      <c r="A410" s="15"/>
      <c r="B410" s="255"/>
      <c r="C410" s="256"/>
      <c r="D410" s="235" t="s">
        <v>204</v>
      </c>
      <c r="E410" s="257" t="s">
        <v>19</v>
      </c>
      <c r="F410" s="258" t="s">
        <v>210</v>
      </c>
      <c r="G410" s="256"/>
      <c r="H410" s="259">
        <v>1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5" t="s">
        <v>204</v>
      </c>
      <c r="AU410" s="265" t="s">
        <v>84</v>
      </c>
      <c r="AV410" s="15" t="s">
        <v>200</v>
      </c>
      <c r="AW410" s="15" t="s">
        <v>33</v>
      </c>
      <c r="AX410" s="15" t="s">
        <v>78</v>
      </c>
      <c r="AY410" s="265" t="s">
        <v>192</v>
      </c>
    </row>
    <row r="411" s="2" customFormat="1" ht="16.5" customHeight="1">
      <c r="A411" s="41"/>
      <c r="B411" s="42"/>
      <c r="C411" s="266" t="s">
        <v>428</v>
      </c>
      <c r="D411" s="266" t="s">
        <v>211</v>
      </c>
      <c r="E411" s="267" t="s">
        <v>429</v>
      </c>
      <c r="F411" s="268" t="s">
        <v>430</v>
      </c>
      <c r="G411" s="269" t="s">
        <v>198</v>
      </c>
      <c r="H411" s="270">
        <v>1</v>
      </c>
      <c r="I411" s="271"/>
      <c r="J411" s="272">
        <f>ROUND(I411*H411,2)</f>
        <v>0</v>
      </c>
      <c r="K411" s="268" t="s">
        <v>199</v>
      </c>
      <c r="L411" s="273"/>
      <c r="M411" s="274" t="s">
        <v>19</v>
      </c>
      <c r="N411" s="275" t="s">
        <v>43</v>
      </c>
      <c r="O411" s="87"/>
      <c r="P411" s="224">
        <f>O411*H411</f>
        <v>0</v>
      </c>
      <c r="Q411" s="224">
        <v>0.0104</v>
      </c>
      <c r="R411" s="224">
        <f>Q411*H411</f>
        <v>0.0104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423</v>
      </c>
      <c r="AT411" s="226" t="s">
        <v>211</v>
      </c>
      <c r="AU411" s="226" t="s">
        <v>84</v>
      </c>
      <c r="AY411" s="20" t="s">
        <v>192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84</v>
      </c>
      <c r="BK411" s="227">
        <f>ROUND(I411*H411,2)</f>
        <v>0</v>
      </c>
      <c r="BL411" s="20" t="s">
        <v>321</v>
      </c>
      <c r="BM411" s="226" t="s">
        <v>431</v>
      </c>
    </row>
    <row r="412" s="13" customFormat="1">
      <c r="A412" s="13"/>
      <c r="B412" s="233"/>
      <c r="C412" s="234"/>
      <c r="D412" s="235" t="s">
        <v>204</v>
      </c>
      <c r="E412" s="236" t="s">
        <v>19</v>
      </c>
      <c r="F412" s="237" t="s">
        <v>205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204</v>
      </c>
      <c r="AU412" s="243" t="s">
        <v>84</v>
      </c>
      <c r="AV412" s="13" t="s">
        <v>78</v>
      </c>
      <c r="AW412" s="13" t="s">
        <v>33</v>
      </c>
      <c r="AX412" s="13" t="s">
        <v>71</v>
      </c>
      <c r="AY412" s="243" t="s">
        <v>192</v>
      </c>
    </row>
    <row r="413" s="14" customFormat="1">
      <c r="A413" s="14"/>
      <c r="B413" s="244"/>
      <c r="C413" s="245"/>
      <c r="D413" s="235" t="s">
        <v>204</v>
      </c>
      <c r="E413" s="246" t="s">
        <v>19</v>
      </c>
      <c r="F413" s="247" t="s">
        <v>78</v>
      </c>
      <c r="G413" s="245"/>
      <c r="H413" s="248">
        <v>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204</v>
      </c>
      <c r="AU413" s="254" t="s">
        <v>84</v>
      </c>
      <c r="AV413" s="14" t="s">
        <v>84</v>
      </c>
      <c r="AW413" s="14" t="s">
        <v>33</v>
      </c>
      <c r="AX413" s="14" t="s">
        <v>71</v>
      </c>
      <c r="AY413" s="254" t="s">
        <v>192</v>
      </c>
    </row>
    <row r="414" s="15" customFormat="1">
      <c r="A414" s="15"/>
      <c r="B414" s="255"/>
      <c r="C414" s="256"/>
      <c r="D414" s="235" t="s">
        <v>204</v>
      </c>
      <c r="E414" s="257" t="s">
        <v>19</v>
      </c>
      <c r="F414" s="258" t="s">
        <v>210</v>
      </c>
      <c r="G414" s="256"/>
      <c r="H414" s="259">
        <v>1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5" t="s">
        <v>204</v>
      </c>
      <c r="AU414" s="265" t="s">
        <v>84</v>
      </c>
      <c r="AV414" s="15" t="s">
        <v>200</v>
      </c>
      <c r="AW414" s="15" t="s">
        <v>33</v>
      </c>
      <c r="AX414" s="15" t="s">
        <v>78</v>
      </c>
      <c r="AY414" s="265" t="s">
        <v>192</v>
      </c>
    </row>
    <row r="415" s="2" customFormat="1" ht="33" customHeight="1">
      <c r="A415" s="41"/>
      <c r="B415" s="42"/>
      <c r="C415" s="215" t="s">
        <v>432</v>
      </c>
      <c r="D415" s="215" t="s">
        <v>195</v>
      </c>
      <c r="E415" s="216" t="s">
        <v>433</v>
      </c>
      <c r="F415" s="217" t="s">
        <v>434</v>
      </c>
      <c r="G415" s="218" t="s">
        <v>226</v>
      </c>
      <c r="H415" s="219">
        <v>0.01</v>
      </c>
      <c r="I415" s="220"/>
      <c r="J415" s="221">
        <f>ROUND(I415*H415,2)</f>
        <v>0</v>
      </c>
      <c r="K415" s="217" t="s">
        <v>199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321</v>
      </c>
      <c r="AT415" s="226" t="s">
        <v>195</v>
      </c>
      <c r="AU415" s="226" t="s">
        <v>84</v>
      </c>
      <c r="AY415" s="20" t="s">
        <v>192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84</v>
      </c>
      <c r="BK415" s="227">
        <f>ROUND(I415*H415,2)</f>
        <v>0</v>
      </c>
      <c r="BL415" s="20" t="s">
        <v>321</v>
      </c>
      <c r="BM415" s="226" t="s">
        <v>435</v>
      </c>
    </row>
    <row r="416" s="2" customFormat="1">
      <c r="A416" s="41"/>
      <c r="B416" s="42"/>
      <c r="C416" s="43"/>
      <c r="D416" s="228" t="s">
        <v>202</v>
      </c>
      <c r="E416" s="43"/>
      <c r="F416" s="229" t="s">
        <v>436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202</v>
      </c>
      <c r="AU416" s="20" t="s">
        <v>84</v>
      </c>
    </row>
    <row r="417" s="12" customFormat="1" ht="22.8" customHeight="1">
      <c r="A417" s="12"/>
      <c r="B417" s="199"/>
      <c r="C417" s="200"/>
      <c r="D417" s="201" t="s">
        <v>70</v>
      </c>
      <c r="E417" s="213" t="s">
        <v>437</v>
      </c>
      <c r="F417" s="213" t="s">
        <v>438</v>
      </c>
      <c r="G417" s="200"/>
      <c r="H417" s="200"/>
      <c r="I417" s="203"/>
      <c r="J417" s="214">
        <f>BK417</f>
        <v>0</v>
      </c>
      <c r="K417" s="200"/>
      <c r="L417" s="205"/>
      <c r="M417" s="206"/>
      <c r="N417" s="207"/>
      <c r="O417" s="207"/>
      <c r="P417" s="208">
        <f>SUM(P418:P425)</f>
        <v>0</v>
      </c>
      <c r="Q417" s="207"/>
      <c r="R417" s="208">
        <f>SUM(R418:R425)</f>
        <v>0.044655750000000001</v>
      </c>
      <c r="S417" s="207"/>
      <c r="T417" s="209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84</v>
      </c>
      <c r="AT417" s="211" t="s">
        <v>70</v>
      </c>
      <c r="AU417" s="211" t="s">
        <v>78</v>
      </c>
      <c r="AY417" s="210" t="s">
        <v>192</v>
      </c>
      <c r="BK417" s="212">
        <f>SUM(BK418:BK425)</f>
        <v>0</v>
      </c>
    </row>
    <row r="418" s="2" customFormat="1" ht="21.75" customHeight="1">
      <c r="A418" s="41"/>
      <c r="B418" s="42"/>
      <c r="C418" s="215" t="s">
        <v>439</v>
      </c>
      <c r="D418" s="215" t="s">
        <v>195</v>
      </c>
      <c r="E418" s="216" t="s">
        <v>440</v>
      </c>
      <c r="F418" s="217" t="s">
        <v>441</v>
      </c>
      <c r="G418" s="218" t="s">
        <v>239</v>
      </c>
      <c r="H418" s="219">
        <v>0.44500000000000001</v>
      </c>
      <c r="I418" s="220"/>
      <c r="J418" s="221">
        <f>ROUND(I418*H418,2)</f>
        <v>0</v>
      </c>
      <c r="K418" s="217" t="s">
        <v>199</v>
      </c>
      <c r="L418" s="47"/>
      <c r="M418" s="222" t="s">
        <v>19</v>
      </c>
      <c r="N418" s="223" t="s">
        <v>43</v>
      </c>
      <c r="O418" s="87"/>
      <c r="P418" s="224">
        <f>O418*H418</f>
        <v>0</v>
      </c>
      <c r="Q418" s="224">
        <v>0.10035</v>
      </c>
      <c r="R418" s="224">
        <f>Q418*H418</f>
        <v>0.044655750000000001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321</v>
      </c>
      <c r="AT418" s="226" t="s">
        <v>195</v>
      </c>
      <c r="AU418" s="226" t="s">
        <v>84</v>
      </c>
      <c r="AY418" s="20" t="s">
        <v>192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84</v>
      </c>
      <c r="BK418" s="227">
        <f>ROUND(I418*H418,2)</f>
        <v>0</v>
      </c>
      <c r="BL418" s="20" t="s">
        <v>321</v>
      </c>
      <c r="BM418" s="226" t="s">
        <v>442</v>
      </c>
    </row>
    <row r="419" s="2" customFormat="1">
      <c r="A419" s="41"/>
      <c r="B419" s="42"/>
      <c r="C419" s="43"/>
      <c r="D419" s="228" t="s">
        <v>202</v>
      </c>
      <c r="E419" s="43"/>
      <c r="F419" s="229" t="s">
        <v>443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202</v>
      </c>
      <c r="AU419" s="20" t="s">
        <v>84</v>
      </c>
    </row>
    <row r="420" s="13" customFormat="1">
      <c r="A420" s="13"/>
      <c r="B420" s="233"/>
      <c r="C420" s="234"/>
      <c r="D420" s="235" t="s">
        <v>204</v>
      </c>
      <c r="E420" s="236" t="s">
        <v>19</v>
      </c>
      <c r="F420" s="237" t="s">
        <v>205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204</v>
      </c>
      <c r="AU420" s="243" t="s">
        <v>84</v>
      </c>
      <c r="AV420" s="13" t="s">
        <v>78</v>
      </c>
      <c r="AW420" s="13" t="s">
        <v>33</v>
      </c>
      <c r="AX420" s="13" t="s">
        <v>71</v>
      </c>
      <c r="AY420" s="243" t="s">
        <v>192</v>
      </c>
    </row>
    <row r="421" s="13" customFormat="1">
      <c r="A421" s="13"/>
      <c r="B421" s="233"/>
      <c r="C421" s="234"/>
      <c r="D421" s="235" t="s">
        <v>204</v>
      </c>
      <c r="E421" s="236" t="s">
        <v>19</v>
      </c>
      <c r="F421" s="237" t="s">
        <v>444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204</v>
      </c>
      <c r="AU421" s="243" t="s">
        <v>84</v>
      </c>
      <c r="AV421" s="13" t="s">
        <v>78</v>
      </c>
      <c r="AW421" s="13" t="s">
        <v>33</v>
      </c>
      <c r="AX421" s="13" t="s">
        <v>71</v>
      </c>
      <c r="AY421" s="243" t="s">
        <v>192</v>
      </c>
    </row>
    <row r="422" s="14" customFormat="1">
      <c r="A422" s="14"/>
      <c r="B422" s="244"/>
      <c r="C422" s="245"/>
      <c r="D422" s="235" t="s">
        <v>204</v>
      </c>
      <c r="E422" s="246" t="s">
        <v>19</v>
      </c>
      <c r="F422" s="247" t="s">
        <v>445</v>
      </c>
      <c r="G422" s="245"/>
      <c r="H422" s="248">
        <v>0.44500000000000001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204</v>
      </c>
      <c r="AU422" s="254" t="s">
        <v>84</v>
      </c>
      <c r="AV422" s="14" t="s">
        <v>84</v>
      </c>
      <c r="AW422" s="14" t="s">
        <v>33</v>
      </c>
      <c r="AX422" s="14" t="s">
        <v>71</v>
      </c>
      <c r="AY422" s="254" t="s">
        <v>192</v>
      </c>
    </row>
    <row r="423" s="15" customFormat="1">
      <c r="A423" s="15"/>
      <c r="B423" s="255"/>
      <c r="C423" s="256"/>
      <c r="D423" s="235" t="s">
        <v>204</v>
      </c>
      <c r="E423" s="257" t="s">
        <v>19</v>
      </c>
      <c r="F423" s="258" t="s">
        <v>210</v>
      </c>
      <c r="G423" s="256"/>
      <c r="H423" s="259">
        <v>0.44500000000000001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204</v>
      </c>
      <c r="AU423" s="265" t="s">
        <v>84</v>
      </c>
      <c r="AV423" s="15" t="s">
        <v>200</v>
      </c>
      <c r="AW423" s="15" t="s">
        <v>33</v>
      </c>
      <c r="AX423" s="15" t="s">
        <v>78</v>
      </c>
      <c r="AY423" s="265" t="s">
        <v>192</v>
      </c>
    </row>
    <row r="424" s="2" customFormat="1" ht="33" customHeight="1">
      <c r="A424" s="41"/>
      <c r="B424" s="42"/>
      <c r="C424" s="215" t="s">
        <v>446</v>
      </c>
      <c r="D424" s="215" t="s">
        <v>195</v>
      </c>
      <c r="E424" s="216" t="s">
        <v>447</v>
      </c>
      <c r="F424" s="217" t="s">
        <v>448</v>
      </c>
      <c r="G424" s="218" t="s">
        <v>226</v>
      </c>
      <c r="H424" s="219">
        <v>0.044999999999999998</v>
      </c>
      <c r="I424" s="220"/>
      <c r="J424" s="221">
        <f>ROUND(I424*H424,2)</f>
        <v>0</v>
      </c>
      <c r="K424" s="217" t="s">
        <v>199</v>
      </c>
      <c r="L424" s="47"/>
      <c r="M424" s="222" t="s">
        <v>19</v>
      </c>
      <c r="N424" s="223" t="s">
        <v>43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321</v>
      </c>
      <c r="AT424" s="226" t="s">
        <v>195</v>
      </c>
      <c r="AU424" s="226" t="s">
        <v>84</v>
      </c>
      <c r="AY424" s="20" t="s">
        <v>192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84</v>
      </c>
      <c r="BK424" s="227">
        <f>ROUND(I424*H424,2)</f>
        <v>0</v>
      </c>
      <c r="BL424" s="20" t="s">
        <v>321</v>
      </c>
      <c r="BM424" s="226" t="s">
        <v>449</v>
      </c>
    </row>
    <row r="425" s="2" customFormat="1">
      <c r="A425" s="41"/>
      <c r="B425" s="42"/>
      <c r="C425" s="43"/>
      <c r="D425" s="228" t="s">
        <v>202</v>
      </c>
      <c r="E425" s="43"/>
      <c r="F425" s="229" t="s">
        <v>450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202</v>
      </c>
      <c r="AU425" s="20" t="s">
        <v>84</v>
      </c>
    </row>
    <row r="426" s="12" customFormat="1" ht="22.8" customHeight="1">
      <c r="A426" s="12"/>
      <c r="B426" s="199"/>
      <c r="C426" s="200"/>
      <c r="D426" s="201" t="s">
        <v>70</v>
      </c>
      <c r="E426" s="213" t="s">
        <v>451</v>
      </c>
      <c r="F426" s="213" t="s">
        <v>452</v>
      </c>
      <c r="G426" s="200"/>
      <c r="H426" s="200"/>
      <c r="I426" s="203"/>
      <c r="J426" s="214">
        <f>BK426</f>
        <v>0</v>
      </c>
      <c r="K426" s="200"/>
      <c r="L426" s="205"/>
      <c r="M426" s="206"/>
      <c r="N426" s="207"/>
      <c r="O426" s="207"/>
      <c r="P426" s="208">
        <f>SUM(P427:P595)</f>
        <v>0</v>
      </c>
      <c r="Q426" s="207"/>
      <c r="R426" s="208">
        <f>SUM(R427:R595)</f>
        <v>0.16555000000000003</v>
      </c>
      <c r="S426" s="207"/>
      <c r="T426" s="209">
        <f>SUM(T427:T595)</f>
        <v>0.74839339999999999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0" t="s">
        <v>84</v>
      </c>
      <c r="AT426" s="211" t="s">
        <v>70</v>
      </c>
      <c r="AU426" s="211" t="s">
        <v>78</v>
      </c>
      <c r="AY426" s="210" t="s">
        <v>192</v>
      </c>
      <c r="BK426" s="212">
        <f>SUM(BK427:BK595)</f>
        <v>0</v>
      </c>
    </row>
    <row r="427" s="2" customFormat="1" ht="16.5" customHeight="1">
      <c r="A427" s="41"/>
      <c r="B427" s="42"/>
      <c r="C427" s="215" t="s">
        <v>453</v>
      </c>
      <c r="D427" s="215" t="s">
        <v>195</v>
      </c>
      <c r="E427" s="216" t="s">
        <v>454</v>
      </c>
      <c r="F427" s="217" t="s">
        <v>455</v>
      </c>
      <c r="G427" s="218" t="s">
        <v>239</v>
      </c>
      <c r="H427" s="219">
        <v>21.302</v>
      </c>
      <c r="I427" s="220"/>
      <c r="J427" s="221">
        <f>ROUND(I427*H427,2)</f>
        <v>0</v>
      </c>
      <c r="K427" s="217" t="s">
        <v>199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0.01695</v>
      </c>
      <c r="T427" s="225">
        <f>S427*H427</f>
        <v>0.36106889999999997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321</v>
      </c>
      <c r="AT427" s="226" t="s">
        <v>195</v>
      </c>
      <c r="AU427" s="226" t="s">
        <v>84</v>
      </c>
      <c r="AY427" s="20" t="s">
        <v>192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84</v>
      </c>
      <c r="BK427" s="227">
        <f>ROUND(I427*H427,2)</f>
        <v>0</v>
      </c>
      <c r="BL427" s="20" t="s">
        <v>321</v>
      </c>
      <c r="BM427" s="226" t="s">
        <v>456</v>
      </c>
    </row>
    <row r="428" s="2" customFormat="1">
      <c r="A428" s="41"/>
      <c r="B428" s="42"/>
      <c r="C428" s="43"/>
      <c r="D428" s="228" t="s">
        <v>202</v>
      </c>
      <c r="E428" s="43"/>
      <c r="F428" s="229" t="s">
        <v>457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202</v>
      </c>
      <c r="AU428" s="20" t="s">
        <v>84</v>
      </c>
    </row>
    <row r="429" s="13" customFormat="1">
      <c r="A429" s="13"/>
      <c r="B429" s="233"/>
      <c r="C429" s="234"/>
      <c r="D429" s="235" t="s">
        <v>204</v>
      </c>
      <c r="E429" s="236" t="s">
        <v>19</v>
      </c>
      <c r="F429" s="237" t="s">
        <v>458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204</v>
      </c>
      <c r="AU429" s="243" t="s">
        <v>84</v>
      </c>
      <c r="AV429" s="13" t="s">
        <v>78</v>
      </c>
      <c r="AW429" s="13" t="s">
        <v>33</v>
      </c>
      <c r="AX429" s="13" t="s">
        <v>71</v>
      </c>
      <c r="AY429" s="243" t="s">
        <v>192</v>
      </c>
    </row>
    <row r="430" s="14" customFormat="1">
      <c r="A430" s="14"/>
      <c r="B430" s="244"/>
      <c r="C430" s="245"/>
      <c r="D430" s="235" t="s">
        <v>204</v>
      </c>
      <c r="E430" s="246" t="s">
        <v>19</v>
      </c>
      <c r="F430" s="247" t="s">
        <v>459</v>
      </c>
      <c r="G430" s="245"/>
      <c r="H430" s="248">
        <v>17.190999999999999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204</v>
      </c>
      <c r="AU430" s="254" t="s">
        <v>84</v>
      </c>
      <c r="AV430" s="14" t="s">
        <v>84</v>
      </c>
      <c r="AW430" s="14" t="s">
        <v>33</v>
      </c>
      <c r="AX430" s="14" t="s">
        <v>71</v>
      </c>
      <c r="AY430" s="254" t="s">
        <v>192</v>
      </c>
    </row>
    <row r="431" s="14" customFormat="1">
      <c r="A431" s="14"/>
      <c r="B431" s="244"/>
      <c r="C431" s="245"/>
      <c r="D431" s="235" t="s">
        <v>204</v>
      </c>
      <c r="E431" s="246" t="s">
        <v>19</v>
      </c>
      <c r="F431" s="247" t="s">
        <v>460</v>
      </c>
      <c r="G431" s="245"/>
      <c r="H431" s="248">
        <v>1.869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204</v>
      </c>
      <c r="AU431" s="254" t="s">
        <v>84</v>
      </c>
      <c r="AV431" s="14" t="s">
        <v>84</v>
      </c>
      <c r="AW431" s="14" t="s">
        <v>33</v>
      </c>
      <c r="AX431" s="14" t="s">
        <v>71</v>
      </c>
      <c r="AY431" s="254" t="s">
        <v>192</v>
      </c>
    </row>
    <row r="432" s="14" customFormat="1">
      <c r="A432" s="14"/>
      <c r="B432" s="244"/>
      <c r="C432" s="245"/>
      <c r="D432" s="235" t="s">
        <v>204</v>
      </c>
      <c r="E432" s="246" t="s">
        <v>19</v>
      </c>
      <c r="F432" s="247" t="s">
        <v>461</v>
      </c>
      <c r="G432" s="245"/>
      <c r="H432" s="248">
        <v>3.601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204</v>
      </c>
      <c r="AU432" s="254" t="s">
        <v>84</v>
      </c>
      <c r="AV432" s="14" t="s">
        <v>84</v>
      </c>
      <c r="AW432" s="14" t="s">
        <v>33</v>
      </c>
      <c r="AX432" s="14" t="s">
        <v>71</v>
      </c>
      <c r="AY432" s="254" t="s">
        <v>192</v>
      </c>
    </row>
    <row r="433" s="14" customFormat="1">
      <c r="A433" s="14"/>
      <c r="B433" s="244"/>
      <c r="C433" s="245"/>
      <c r="D433" s="235" t="s">
        <v>204</v>
      </c>
      <c r="E433" s="246" t="s">
        <v>19</v>
      </c>
      <c r="F433" s="247" t="s">
        <v>462</v>
      </c>
      <c r="G433" s="245"/>
      <c r="H433" s="248">
        <v>-1.359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204</v>
      </c>
      <c r="AU433" s="254" t="s">
        <v>84</v>
      </c>
      <c r="AV433" s="14" t="s">
        <v>84</v>
      </c>
      <c r="AW433" s="14" t="s">
        <v>33</v>
      </c>
      <c r="AX433" s="14" t="s">
        <v>71</v>
      </c>
      <c r="AY433" s="254" t="s">
        <v>192</v>
      </c>
    </row>
    <row r="434" s="15" customFormat="1">
      <c r="A434" s="15"/>
      <c r="B434" s="255"/>
      <c r="C434" s="256"/>
      <c r="D434" s="235" t="s">
        <v>204</v>
      </c>
      <c r="E434" s="257" t="s">
        <v>19</v>
      </c>
      <c r="F434" s="258" t="s">
        <v>210</v>
      </c>
      <c r="G434" s="256"/>
      <c r="H434" s="259">
        <v>21.302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204</v>
      </c>
      <c r="AU434" s="265" t="s">
        <v>84</v>
      </c>
      <c r="AV434" s="15" t="s">
        <v>200</v>
      </c>
      <c r="AW434" s="15" t="s">
        <v>33</v>
      </c>
      <c r="AX434" s="15" t="s">
        <v>78</v>
      </c>
      <c r="AY434" s="265" t="s">
        <v>192</v>
      </c>
    </row>
    <row r="435" s="2" customFormat="1" ht="16.5" customHeight="1">
      <c r="A435" s="41"/>
      <c r="B435" s="42"/>
      <c r="C435" s="215" t="s">
        <v>463</v>
      </c>
      <c r="D435" s="215" t="s">
        <v>195</v>
      </c>
      <c r="E435" s="216" t="s">
        <v>464</v>
      </c>
      <c r="F435" s="217" t="s">
        <v>465</v>
      </c>
      <c r="G435" s="218" t="s">
        <v>239</v>
      </c>
      <c r="H435" s="219">
        <v>2.9300000000000002</v>
      </c>
      <c r="I435" s="220"/>
      <c r="J435" s="221">
        <f>ROUND(I435*H435,2)</f>
        <v>0</v>
      </c>
      <c r="K435" s="217" t="s">
        <v>199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0.024649999999999998</v>
      </c>
      <c r="T435" s="225">
        <f>S435*H435</f>
        <v>0.072224499999999997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321</v>
      </c>
      <c r="AT435" s="226" t="s">
        <v>195</v>
      </c>
      <c r="AU435" s="226" t="s">
        <v>84</v>
      </c>
      <c r="AY435" s="20" t="s">
        <v>192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84</v>
      </c>
      <c r="BK435" s="227">
        <f>ROUND(I435*H435,2)</f>
        <v>0</v>
      </c>
      <c r="BL435" s="20" t="s">
        <v>321</v>
      </c>
      <c r="BM435" s="226" t="s">
        <v>466</v>
      </c>
    </row>
    <row r="436" s="2" customFormat="1">
      <c r="A436" s="41"/>
      <c r="B436" s="42"/>
      <c r="C436" s="43"/>
      <c r="D436" s="228" t="s">
        <v>202</v>
      </c>
      <c r="E436" s="43"/>
      <c r="F436" s="229" t="s">
        <v>467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84</v>
      </c>
    </row>
    <row r="437" s="13" customFormat="1">
      <c r="A437" s="13"/>
      <c r="B437" s="233"/>
      <c r="C437" s="234"/>
      <c r="D437" s="235" t="s">
        <v>204</v>
      </c>
      <c r="E437" s="236" t="s">
        <v>19</v>
      </c>
      <c r="F437" s="237" t="s">
        <v>458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204</v>
      </c>
      <c r="AU437" s="243" t="s">
        <v>84</v>
      </c>
      <c r="AV437" s="13" t="s">
        <v>78</v>
      </c>
      <c r="AW437" s="13" t="s">
        <v>33</v>
      </c>
      <c r="AX437" s="13" t="s">
        <v>71</v>
      </c>
      <c r="AY437" s="243" t="s">
        <v>192</v>
      </c>
    </row>
    <row r="438" s="13" customFormat="1">
      <c r="A438" s="13"/>
      <c r="B438" s="233"/>
      <c r="C438" s="234"/>
      <c r="D438" s="235" t="s">
        <v>204</v>
      </c>
      <c r="E438" s="236" t="s">
        <v>19</v>
      </c>
      <c r="F438" s="237" t="s">
        <v>468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204</v>
      </c>
      <c r="AU438" s="243" t="s">
        <v>84</v>
      </c>
      <c r="AV438" s="13" t="s">
        <v>78</v>
      </c>
      <c r="AW438" s="13" t="s">
        <v>33</v>
      </c>
      <c r="AX438" s="13" t="s">
        <v>71</v>
      </c>
      <c r="AY438" s="243" t="s">
        <v>192</v>
      </c>
    </row>
    <row r="439" s="14" customFormat="1">
      <c r="A439" s="14"/>
      <c r="B439" s="244"/>
      <c r="C439" s="245"/>
      <c r="D439" s="235" t="s">
        <v>204</v>
      </c>
      <c r="E439" s="246" t="s">
        <v>19</v>
      </c>
      <c r="F439" s="247" t="s">
        <v>469</v>
      </c>
      <c r="G439" s="245"/>
      <c r="H439" s="248">
        <v>1.97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204</v>
      </c>
      <c r="AU439" s="254" t="s">
        <v>84</v>
      </c>
      <c r="AV439" s="14" t="s">
        <v>84</v>
      </c>
      <c r="AW439" s="14" t="s">
        <v>33</v>
      </c>
      <c r="AX439" s="14" t="s">
        <v>71</v>
      </c>
      <c r="AY439" s="254" t="s">
        <v>192</v>
      </c>
    </row>
    <row r="440" s="13" customFormat="1">
      <c r="A440" s="13"/>
      <c r="B440" s="233"/>
      <c r="C440" s="234"/>
      <c r="D440" s="235" t="s">
        <v>204</v>
      </c>
      <c r="E440" s="236" t="s">
        <v>19</v>
      </c>
      <c r="F440" s="237" t="s">
        <v>470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204</v>
      </c>
      <c r="AU440" s="243" t="s">
        <v>84</v>
      </c>
      <c r="AV440" s="13" t="s">
        <v>78</v>
      </c>
      <c r="AW440" s="13" t="s">
        <v>33</v>
      </c>
      <c r="AX440" s="13" t="s">
        <v>71</v>
      </c>
      <c r="AY440" s="243" t="s">
        <v>192</v>
      </c>
    </row>
    <row r="441" s="14" customFormat="1">
      <c r="A441" s="14"/>
      <c r="B441" s="244"/>
      <c r="C441" s="245"/>
      <c r="D441" s="235" t="s">
        <v>204</v>
      </c>
      <c r="E441" s="246" t="s">
        <v>19</v>
      </c>
      <c r="F441" s="247" t="s">
        <v>471</v>
      </c>
      <c r="G441" s="245"/>
      <c r="H441" s="248">
        <v>0.95999999999999996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204</v>
      </c>
      <c r="AU441" s="254" t="s">
        <v>84</v>
      </c>
      <c r="AV441" s="14" t="s">
        <v>84</v>
      </c>
      <c r="AW441" s="14" t="s">
        <v>33</v>
      </c>
      <c r="AX441" s="14" t="s">
        <v>71</v>
      </c>
      <c r="AY441" s="254" t="s">
        <v>192</v>
      </c>
    </row>
    <row r="442" s="15" customFormat="1">
      <c r="A442" s="15"/>
      <c r="B442" s="255"/>
      <c r="C442" s="256"/>
      <c r="D442" s="235" t="s">
        <v>204</v>
      </c>
      <c r="E442" s="257" t="s">
        <v>19</v>
      </c>
      <c r="F442" s="258" t="s">
        <v>210</v>
      </c>
      <c r="G442" s="256"/>
      <c r="H442" s="259">
        <v>2.9299999999999997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5" t="s">
        <v>204</v>
      </c>
      <c r="AU442" s="265" t="s">
        <v>84</v>
      </c>
      <c r="AV442" s="15" t="s">
        <v>200</v>
      </c>
      <c r="AW442" s="15" t="s">
        <v>33</v>
      </c>
      <c r="AX442" s="15" t="s">
        <v>78</v>
      </c>
      <c r="AY442" s="265" t="s">
        <v>192</v>
      </c>
    </row>
    <row r="443" s="2" customFormat="1" ht="24.15" customHeight="1">
      <c r="A443" s="41"/>
      <c r="B443" s="42"/>
      <c r="C443" s="215" t="s">
        <v>472</v>
      </c>
      <c r="D443" s="215" t="s">
        <v>195</v>
      </c>
      <c r="E443" s="216" t="s">
        <v>473</v>
      </c>
      <c r="F443" s="217" t="s">
        <v>474</v>
      </c>
      <c r="G443" s="218" t="s">
        <v>198</v>
      </c>
      <c r="H443" s="219">
        <v>5</v>
      </c>
      <c r="I443" s="220"/>
      <c r="J443" s="221">
        <f>ROUND(I443*H443,2)</f>
        <v>0</v>
      </c>
      <c r="K443" s="217" t="s">
        <v>199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321</v>
      </c>
      <c r="AT443" s="226" t="s">
        <v>195</v>
      </c>
      <c r="AU443" s="226" t="s">
        <v>84</v>
      </c>
      <c r="AY443" s="20" t="s">
        <v>192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84</v>
      </c>
      <c r="BK443" s="227">
        <f>ROUND(I443*H443,2)</f>
        <v>0</v>
      </c>
      <c r="BL443" s="20" t="s">
        <v>321</v>
      </c>
      <c r="BM443" s="226" t="s">
        <v>475</v>
      </c>
    </row>
    <row r="444" s="2" customFormat="1">
      <c r="A444" s="41"/>
      <c r="B444" s="42"/>
      <c r="C444" s="43"/>
      <c r="D444" s="228" t="s">
        <v>202</v>
      </c>
      <c r="E444" s="43"/>
      <c r="F444" s="229" t="s">
        <v>476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84</v>
      </c>
    </row>
    <row r="445" s="13" customFormat="1">
      <c r="A445" s="13"/>
      <c r="B445" s="233"/>
      <c r="C445" s="234"/>
      <c r="D445" s="235" t="s">
        <v>204</v>
      </c>
      <c r="E445" s="236" t="s">
        <v>19</v>
      </c>
      <c r="F445" s="237" t="s">
        <v>205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204</v>
      </c>
      <c r="AU445" s="243" t="s">
        <v>84</v>
      </c>
      <c r="AV445" s="13" t="s">
        <v>78</v>
      </c>
      <c r="AW445" s="13" t="s">
        <v>33</v>
      </c>
      <c r="AX445" s="13" t="s">
        <v>71</v>
      </c>
      <c r="AY445" s="243" t="s">
        <v>192</v>
      </c>
    </row>
    <row r="446" s="13" customFormat="1">
      <c r="A446" s="13"/>
      <c r="B446" s="233"/>
      <c r="C446" s="234"/>
      <c r="D446" s="235" t="s">
        <v>204</v>
      </c>
      <c r="E446" s="236" t="s">
        <v>19</v>
      </c>
      <c r="F446" s="237" t="s">
        <v>477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204</v>
      </c>
      <c r="AU446" s="243" t="s">
        <v>84</v>
      </c>
      <c r="AV446" s="13" t="s">
        <v>78</v>
      </c>
      <c r="AW446" s="13" t="s">
        <v>33</v>
      </c>
      <c r="AX446" s="13" t="s">
        <v>71</v>
      </c>
      <c r="AY446" s="243" t="s">
        <v>192</v>
      </c>
    </row>
    <row r="447" s="14" customFormat="1">
      <c r="A447" s="14"/>
      <c r="B447" s="244"/>
      <c r="C447" s="245"/>
      <c r="D447" s="235" t="s">
        <v>204</v>
      </c>
      <c r="E447" s="246" t="s">
        <v>19</v>
      </c>
      <c r="F447" s="247" t="s">
        <v>78</v>
      </c>
      <c r="G447" s="245"/>
      <c r="H447" s="248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204</v>
      </c>
      <c r="AU447" s="254" t="s">
        <v>84</v>
      </c>
      <c r="AV447" s="14" t="s">
        <v>84</v>
      </c>
      <c r="AW447" s="14" t="s">
        <v>33</v>
      </c>
      <c r="AX447" s="14" t="s">
        <v>71</v>
      </c>
      <c r="AY447" s="254" t="s">
        <v>192</v>
      </c>
    </row>
    <row r="448" s="13" customFormat="1">
      <c r="A448" s="13"/>
      <c r="B448" s="233"/>
      <c r="C448" s="234"/>
      <c r="D448" s="235" t="s">
        <v>204</v>
      </c>
      <c r="E448" s="236" t="s">
        <v>19</v>
      </c>
      <c r="F448" s="237" t="s">
        <v>1367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204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192</v>
      </c>
    </row>
    <row r="449" s="14" customFormat="1">
      <c r="A449" s="14"/>
      <c r="B449" s="244"/>
      <c r="C449" s="245"/>
      <c r="D449" s="235" t="s">
        <v>204</v>
      </c>
      <c r="E449" s="246" t="s">
        <v>19</v>
      </c>
      <c r="F449" s="247" t="s">
        <v>78</v>
      </c>
      <c r="G449" s="245"/>
      <c r="H449" s="248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204</v>
      </c>
      <c r="AU449" s="254" t="s">
        <v>84</v>
      </c>
      <c r="AV449" s="14" t="s">
        <v>84</v>
      </c>
      <c r="AW449" s="14" t="s">
        <v>33</v>
      </c>
      <c r="AX449" s="14" t="s">
        <v>71</v>
      </c>
      <c r="AY449" s="254" t="s">
        <v>192</v>
      </c>
    </row>
    <row r="450" s="16" customFormat="1">
      <c r="A450" s="16"/>
      <c r="B450" s="276"/>
      <c r="C450" s="277"/>
      <c r="D450" s="235" t="s">
        <v>204</v>
      </c>
      <c r="E450" s="278" t="s">
        <v>19</v>
      </c>
      <c r="F450" s="279" t="s">
        <v>246</v>
      </c>
      <c r="G450" s="277"/>
      <c r="H450" s="280">
        <v>2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6" t="s">
        <v>204</v>
      </c>
      <c r="AU450" s="286" t="s">
        <v>84</v>
      </c>
      <c r="AV450" s="16" t="s">
        <v>193</v>
      </c>
      <c r="AW450" s="16" t="s">
        <v>33</v>
      </c>
      <c r="AX450" s="16" t="s">
        <v>71</v>
      </c>
      <c r="AY450" s="286" t="s">
        <v>192</v>
      </c>
    </row>
    <row r="451" s="13" customFormat="1">
      <c r="A451" s="13"/>
      <c r="B451" s="233"/>
      <c r="C451" s="234"/>
      <c r="D451" s="235" t="s">
        <v>204</v>
      </c>
      <c r="E451" s="236" t="s">
        <v>19</v>
      </c>
      <c r="F451" s="237" t="s">
        <v>478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204</v>
      </c>
      <c r="AU451" s="243" t="s">
        <v>84</v>
      </c>
      <c r="AV451" s="13" t="s">
        <v>78</v>
      </c>
      <c r="AW451" s="13" t="s">
        <v>33</v>
      </c>
      <c r="AX451" s="13" t="s">
        <v>71</v>
      </c>
      <c r="AY451" s="243" t="s">
        <v>192</v>
      </c>
    </row>
    <row r="452" s="14" customFormat="1">
      <c r="A452" s="14"/>
      <c r="B452" s="244"/>
      <c r="C452" s="245"/>
      <c r="D452" s="235" t="s">
        <v>204</v>
      </c>
      <c r="E452" s="246" t="s">
        <v>19</v>
      </c>
      <c r="F452" s="247" t="s">
        <v>78</v>
      </c>
      <c r="G452" s="245"/>
      <c r="H452" s="248">
        <v>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204</v>
      </c>
      <c r="AU452" s="254" t="s">
        <v>84</v>
      </c>
      <c r="AV452" s="14" t="s">
        <v>84</v>
      </c>
      <c r="AW452" s="14" t="s">
        <v>33</v>
      </c>
      <c r="AX452" s="14" t="s">
        <v>71</v>
      </c>
      <c r="AY452" s="254" t="s">
        <v>192</v>
      </c>
    </row>
    <row r="453" s="13" customFormat="1">
      <c r="A453" s="13"/>
      <c r="B453" s="233"/>
      <c r="C453" s="234"/>
      <c r="D453" s="235" t="s">
        <v>204</v>
      </c>
      <c r="E453" s="236" t="s">
        <v>19</v>
      </c>
      <c r="F453" s="237" t="s">
        <v>1365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204</v>
      </c>
      <c r="AU453" s="243" t="s">
        <v>84</v>
      </c>
      <c r="AV453" s="13" t="s">
        <v>78</v>
      </c>
      <c r="AW453" s="13" t="s">
        <v>33</v>
      </c>
      <c r="AX453" s="13" t="s">
        <v>71</v>
      </c>
      <c r="AY453" s="243" t="s">
        <v>192</v>
      </c>
    </row>
    <row r="454" s="14" customFormat="1">
      <c r="A454" s="14"/>
      <c r="B454" s="244"/>
      <c r="C454" s="245"/>
      <c r="D454" s="235" t="s">
        <v>204</v>
      </c>
      <c r="E454" s="246" t="s">
        <v>19</v>
      </c>
      <c r="F454" s="247" t="s">
        <v>208</v>
      </c>
      <c r="G454" s="245"/>
      <c r="H454" s="248">
        <v>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204</v>
      </c>
      <c r="AU454" s="254" t="s">
        <v>84</v>
      </c>
      <c r="AV454" s="14" t="s">
        <v>84</v>
      </c>
      <c r="AW454" s="14" t="s">
        <v>33</v>
      </c>
      <c r="AX454" s="14" t="s">
        <v>71</v>
      </c>
      <c r="AY454" s="254" t="s">
        <v>192</v>
      </c>
    </row>
    <row r="455" s="16" customFormat="1">
      <c r="A455" s="16"/>
      <c r="B455" s="276"/>
      <c r="C455" s="277"/>
      <c r="D455" s="235" t="s">
        <v>204</v>
      </c>
      <c r="E455" s="278" t="s">
        <v>19</v>
      </c>
      <c r="F455" s="279" t="s">
        <v>246</v>
      </c>
      <c r="G455" s="277"/>
      <c r="H455" s="280">
        <v>3</v>
      </c>
      <c r="I455" s="281"/>
      <c r="J455" s="277"/>
      <c r="K455" s="277"/>
      <c r="L455" s="282"/>
      <c r="M455" s="283"/>
      <c r="N455" s="284"/>
      <c r="O455" s="284"/>
      <c r="P455" s="284"/>
      <c r="Q455" s="284"/>
      <c r="R455" s="284"/>
      <c r="S455" s="284"/>
      <c r="T455" s="28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6" t="s">
        <v>204</v>
      </c>
      <c r="AU455" s="286" t="s">
        <v>84</v>
      </c>
      <c r="AV455" s="16" t="s">
        <v>193</v>
      </c>
      <c r="AW455" s="16" t="s">
        <v>33</v>
      </c>
      <c r="AX455" s="16" t="s">
        <v>71</v>
      </c>
      <c r="AY455" s="286" t="s">
        <v>192</v>
      </c>
    </row>
    <row r="456" s="15" customFormat="1">
      <c r="A456" s="15"/>
      <c r="B456" s="255"/>
      <c r="C456" s="256"/>
      <c r="D456" s="235" t="s">
        <v>204</v>
      </c>
      <c r="E456" s="257" t="s">
        <v>19</v>
      </c>
      <c r="F456" s="258" t="s">
        <v>210</v>
      </c>
      <c r="G456" s="256"/>
      <c r="H456" s="259">
        <v>5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204</v>
      </c>
      <c r="AU456" s="265" t="s">
        <v>84</v>
      </c>
      <c r="AV456" s="15" t="s">
        <v>200</v>
      </c>
      <c r="AW456" s="15" t="s">
        <v>33</v>
      </c>
      <c r="AX456" s="15" t="s">
        <v>78</v>
      </c>
      <c r="AY456" s="265" t="s">
        <v>192</v>
      </c>
    </row>
    <row r="457" s="2" customFormat="1" ht="16.5" customHeight="1">
      <c r="A457" s="41"/>
      <c r="B457" s="42"/>
      <c r="C457" s="266" t="s">
        <v>479</v>
      </c>
      <c r="D457" s="266" t="s">
        <v>211</v>
      </c>
      <c r="E457" s="267" t="s">
        <v>480</v>
      </c>
      <c r="F457" s="268" t="s">
        <v>481</v>
      </c>
      <c r="G457" s="269" t="s">
        <v>198</v>
      </c>
      <c r="H457" s="270">
        <v>2</v>
      </c>
      <c r="I457" s="271"/>
      <c r="J457" s="272">
        <f>ROUND(I457*H457,2)</f>
        <v>0</v>
      </c>
      <c r="K457" s="268" t="s">
        <v>199</v>
      </c>
      <c r="L457" s="273"/>
      <c r="M457" s="274" t="s">
        <v>19</v>
      </c>
      <c r="N457" s="275" t="s">
        <v>43</v>
      </c>
      <c r="O457" s="87"/>
      <c r="P457" s="224">
        <f>O457*H457</f>
        <v>0</v>
      </c>
      <c r="Q457" s="224">
        <v>0.016</v>
      </c>
      <c r="R457" s="224">
        <f>Q457*H457</f>
        <v>0.032000000000000001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423</v>
      </c>
      <c r="AT457" s="226" t="s">
        <v>211</v>
      </c>
      <c r="AU457" s="226" t="s">
        <v>84</v>
      </c>
      <c r="AY457" s="20" t="s">
        <v>192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84</v>
      </c>
      <c r="BK457" s="227">
        <f>ROUND(I457*H457,2)</f>
        <v>0</v>
      </c>
      <c r="BL457" s="20" t="s">
        <v>321</v>
      </c>
      <c r="BM457" s="226" t="s">
        <v>482</v>
      </c>
    </row>
    <row r="458" s="13" customFormat="1">
      <c r="A458" s="13"/>
      <c r="B458" s="233"/>
      <c r="C458" s="234"/>
      <c r="D458" s="235" t="s">
        <v>204</v>
      </c>
      <c r="E458" s="236" t="s">
        <v>19</v>
      </c>
      <c r="F458" s="237" t="s">
        <v>205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204</v>
      </c>
      <c r="AU458" s="243" t="s">
        <v>84</v>
      </c>
      <c r="AV458" s="13" t="s">
        <v>78</v>
      </c>
      <c r="AW458" s="13" t="s">
        <v>33</v>
      </c>
      <c r="AX458" s="13" t="s">
        <v>71</v>
      </c>
      <c r="AY458" s="243" t="s">
        <v>192</v>
      </c>
    </row>
    <row r="459" s="13" customFormat="1">
      <c r="A459" s="13"/>
      <c r="B459" s="233"/>
      <c r="C459" s="234"/>
      <c r="D459" s="235" t="s">
        <v>204</v>
      </c>
      <c r="E459" s="236" t="s">
        <v>19</v>
      </c>
      <c r="F459" s="237" t="s">
        <v>477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204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192</v>
      </c>
    </row>
    <row r="460" s="14" customFormat="1">
      <c r="A460" s="14"/>
      <c r="B460" s="244"/>
      <c r="C460" s="245"/>
      <c r="D460" s="235" t="s">
        <v>204</v>
      </c>
      <c r="E460" s="246" t="s">
        <v>19</v>
      </c>
      <c r="F460" s="247" t="s">
        <v>78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204</v>
      </c>
      <c r="AU460" s="254" t="s">
        <v>84</v>
      </c>
      <c r="AV460" s="14" t="s">
        <v>84</v>
      </c>
      <c r="AW460" s="14" t="s">
        <v>33</v>
      </c>
      <c r="AX460" s="14" t="s">
        <v>71</v>
      </c>
      <c r="AY460" s="254" t="s">
        <v>192</v>
      </c>
    </row>
    <row r="461" s="13" customFormat="1">
      <c r="A461" s="13"/>
      <c r="B461" s="233"/>
      <c r="C461" s="234"/>
      <c r="D461" s="235" t="s">
        <v>204</v>
      </c>
      <c r="E461" s="236" t="s">
        <v>19</v>
      </c>
      <c r="F461" s="237" t="s">
        <v>1367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204</v>
      </c>
      <c r="AU461" s="243" t="s">
        <v>84</v>
      </c>
      <c r="AV461" s="13" t="s">
        <v>78</v>
      </c>
      <c r="AW461" s="13" t="s">
        <v>33</v>
      </c>
      <c r="AX461" s="13" t="s">
        <v>71</v>
      </c>
      <c r="AY461" s="243" t="s">
        <v>192</v>
      </c>
    </row>
    <row r="462" s="14" customFormat="1">
      <c r="A462" s="14"/>
      <c r="B462" s="244"/>
      <c r="C462" s="245"/>
      <c r="D462" s="235" t="s">
        <v>204</v>
      </c>
      <c r="E462" s="246" t="s">
        <v>19</v>
      </c>
      <c r="F462" s="247" t="s">
        <v>78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204</v>
      </c>
      <c r="AU462" s="254" t="s">
        <v>84</v>
      </c>
      <c r="AV462" s="14" t="s">
        <v>84</v>
      </c>
      <c r="AW462" s="14" t="s">
        <v>33</v>
      </c>
      <c r="AX462" s="14" t="s">
        <v>71</v>
      </c>
      <c r="AY462" s="254" t="s">
        <v>192</v>
      </c>
    </row>
    <row r="463" s="15" customFormat="1">
      <c r="A463" s="15"/>
      <c r="B463" s="255"/>
      <c r="C463" s="256"/>
      <c r="D463" s="235" t="s">
        <v>204</v>
      </c>
      <c r="E463" s="257" t="s">
        <v>19</v>
      </c>
      <c r="F463" s="258" t="s">
        <v>210</v>
      </c>
      <c r="G463" s="256"/>
      <c r="H463" s="259">
        <v>2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204</v>
      </c>
      <c r="AU463" s="265" t="s">
        <v>84</v>
      </c>
      <c r="AV463" s="15" t="s">
        <v>200</v>
      </c>
      <c r="AW463" s="15" t="s">
        <v>33</v>
      </c>
      <c r="AX463" s="15" t="s">
        <v>78</v>
      </c>
      <c r="AY463" s="265" t="s">
        <v>192</v>
      </c>
    </row>
    <row r="464" s="2" customFormat="1" ht="16.5" customHeight="1">
      <c r="A464" s="41"/>
      <c r="B464" s="42"/>
      <c r="C464" s="266" t="s">
        <v>483</v>
      </c>
      <c r="D464" s="266" t="s">
        <v>211</v>
      </c>
      <c r="E464" s="267" t="s">
        <v>484</v>
      </c>
      <c r="F464" s="268" t="s">
        <v>485</v>
      </c>
      <c r="G464" s="269" t="s">
        <v>198</v>
      </c>
      <c r="H464" s="270">
        <v>3</v>
      </c>
      <c r="I464" s="271"/>
      <c r="J464" s="272">
        <f>ROUND(I464*H464,2)</f>
        <v>0</v>
      </c>
      <c r="K464" s="268" t="s">
        <v>199</v>
      </c>
      <c r="L464" s="273"/>
      <c r="M464" s="274" t="s">
        <v>19</v>
      </c>
      <c r="N464" s="275" t="s">
        <v>43</v>
      </c>
      <c r="O464" s="87"/>
      <c r="P464" s="224">
        <f>O464*H464</f>
        <v>0</v>
      </c>
      <c r="Q464" s="224">
        <v>0.0195</v>
      </c>
      <c r="R464" s="224">
        <f>Q464*H464</f>
        <v>0.058499999999999996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423</v>
      </c>
      <c r="AT464" s="226" t="s">
        <v>211</v>
      </c>
      <c r="AU464" s="226" t="s">
        <v>84</v>
      </c>
      <c r="AY464" s="20" t="s">
        <v>192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84</v>
      </c>
      <c r="BK464" s="227">
        <f>ROUND(I464*H464,2)</f>
        <v>0</v>
      </c>
      <c r="BL464" s="20" t="s">
        <v>321</v>
      </c>
      <c r="BM464" s="226" t="s">
        <v>486</v>
      </c>
    </row>
    <row r="465" s="13" customFormat="1">
      <c r="A465" s="13"/>
      <c r="B465" s="233"/>
      <c r="C465" s="234"/>
      <c r="D465" s="235" t="s">
        <v>204</v>
      </c>
      <c r="E465" s="236" t="s">
        <v>19</v>
      </c>
      <c r="F465" s="237" t="s">
        <v>205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204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192</v>
      </c>
    </row>
    <row r="466" s="13" customFormat="1">
      <c r="A466" s="13"/>
      <c r="B466" s="233"/>
      <c r="C466" s="234"/>
      <c r="D466" s="235" t="s">
        <v>204</v>
      </c>
      <c r="E466" s="236" t="s">
        <v>19</v>
      </c>
      <c r="F466" s="237" t="s">
        <v>478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204</v>
      </c>
      <c r="AU466" s="243" t="s">
        <v>84</v>
      </c>
      <c r="AV466" s="13" t="s">
        <v>78</v>
      </c>
      <c r="AW466" s="13" t="s">
        <v>33</v>
      </c>
      <c r="AX466" s="13" t="s">
        <v>71</v>
      </c>
      <c r="AY466" s="243" t="s">
        <v>192</v>
      </c>
    </row>
    <row r="467" s="14" customFormat="1">
      <c r="A467" s="14"/>
      <c r="B467" s="244"/>
      <c r="C467" s="245"/>
      <c r="D467" s="235" t="s">
        <v>204</v>
      </c>
      <c r="E467" s="246" t="s">
        <v>19</v>
      </c>
      <c r="F467" s="247" t="s">
        <v>78</v>
      </c>
      <c r="G467" s="245"/>
      <c r="H467" s="248">
        <v>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204</v>
      </c>
      <c r="AU467" s="254" t="s">
        <v>84</v>
      </c>
      <c r="AV467" s="14" t="s">
        <v>84</v>
      </c>
      <c r="AW467" s="14" t="s">
        <v>33</v>
      </c>
      <c r="AX467" s="14" t="s">
        <v>71</v>
      </c>
      <c r="AY467" s="254" t="s">
        <v>192</v>
      </c>
    </row>
    <row r="468" s="13" customFormat="1">
      <c r="A468" s="13"/>
      <c r="B468" s="233"/>
      <c r="C468" s="234"/>
      <c r="D468" s="235" t="s">
        <v>204</v>
      </c>
      <c r="E468" s="236" t="s">
        <v>19</v>
      </c>
      <c r="F468" s="237" t="s">
        <v>1365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204</v>
      </c>
      <c r="AU468" s="243" t="s">
        <v>84</v>
      </c>
      <c r="AV468" s="13" t="s">
        <v>78</v>
      </c>
      <c r="AW468" s="13" t="s">
        <v>33</v>
      </c>
      <c r="AX468" s="13" t="s">
        <v>71</v>
      </c>
      <c r="AY468" s="243" t="s">
        <v>192</v>
      </c>
    </row>
    <row r="469" s="14" customFormat="1">
      <c r="A469" s="14"/>
      <c r="B469" s="244"/>
      <c r="C469" s="245"/>
      <c r="D469" s="235" t="s">
        <v>204</v>
      </c>
      <c r="E469" s="246" t="s">
        <v>19</v>
      </c>
      <c r="F469" s="247" t="s">
        <v>208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204</v>
      </c>
      <c r="AU469" s="254" t="s">
        <v>84</v>
      </c>
      <c r="AV469" s="14" t="s">
        <v>84</v>
      </c>
      <c r="AW469" s="14" t="s">
        <v>33</v>
      </c>
      <c r="AX469" s="14" t="s">
        <v>71</v>
      </c>
      <c r="AY469" s="254" t="s">
        <v>192</v>
      </c>
    </row>
    <row r="470" s="15" customFormat="1">
      <c r="A470" s="15"/>
      <c r="B470" s="255"/>
      <c r="C470" s="256"/>
      <c r="D470" s="235" t="s">
        <v>204</v>
      </c>
      <c r="E470" s="257" t="s">
        <v>19</v>
      </c>
      <c r="F470" s="258" t="s">
        <v>210</v>
      </c>
      <c r="G470" s="256"/>
      <c r="H470" s="259">
        <v>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204</v>
      </c>
      <c r="AU470" s="265" t="s">
        <v>84</v>
      </c>
      <c r="AV470" s="15" t="s">
        <v>200</v>
      </c>
      <c r="AW470" s="15" t="s">
        <v>33</v>
      </c>
      <c r="AX470" s="15" t="s">
        <v>78</v>
      </c>
      <c r="AY470" s="265" t="s">
        <v>192</v>
      </c>
    </row>
    <row r="471" s="2" customFormat="1" ht="16.5" customHeight="1">
      <c r="A471" s="41"/>
      <c r="B471" s="42"/>
      <c r="C471" s="215" t="s">
        <v>487</v>
      </c>
      <c r="D471" s="215" t="s">
        <v>195</v>
      </c>
      <c r="E471" s="216" t="s">
        <v>488</v>
      </c>
      <c r="F471" s="217" t="s">
        <v>489</v>
      </c>
      <c r="G471" s="218" t="s">
        <v>198</v>
      </c>
      <c r="H471" s="219">
        <v>1</v>
      </c>
      <c r="I471" s="220"/>
      <c r="J471" s="221">
        <f>ROUND(I471*H471,2)</f>
        <v>0</v>
      </c>
      <c r="K471" s="217" t="s">
        <v>490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321</v>
      </c>
      <c r="AT471" s="226" t="s">
        <v>195</v>
      </c>
      <c r="AU471" s="226" t="s">
        <v>84</v>
      </c>
      <c r="AY471" s="20" t="s">
        <v>192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84</v>
      </c>
      <c r="BK471" s="227">
        <f>ROUND(I471*H471,2)</f>
        <v>0</v>
      </c>
      <c r="BL471" s="20" t="s">
        <v>321</v>
      </c>
      <c r="BM471" s="226" t="s">
        <v>491</v>
      </c>
    </row>
    <row r="472" s="13" customFormat="1">
      <c r="A472" s="13"/>
      <c r="B472" s="233"/>
      <c r="C472" s="234"/>
      <c r="D472" s="235" t="s">
        <v>204</v>
      </c>
      <c r="E472" s="236" t="s">
        <v>19</v>
      </c>
      <c r="F472" s="237" t="s">
        <v>205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204</v>
      </c>
      <c r="AU472" s="243" t="s">
        <v>84</v>
      </c>
      <c r="AV472" s="13" t="s">
        <v>78</v>
      </c>
      <c r="AW472" s="13" t="s">
        <v>33</v>
      </c>
      <c r="AX472" s="13" t="s">
        <v>71</v>
      </c>
      <c r="AY472" s="243" t="s">
        <v>192</v>
      </c>
    </row>
    <row r="473" s="13" customFormat="1">
      <c r="A473" s="13"/>
      <c r="B473" s="233"/>
      <c r="C473" s="234"/>
      <c r="D473" s="235" t="s">
        <v>204</v>
      </c>
      <c r="E473" s="236" t="s">
        <v>19</v>
      </c>
      <c r="F473" s="237" t="s">
        <v>492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204</v>
      </c>
      <c r="AU473" s="243" t="s">
        <v>84</v>
      </c>
      <c r="AV473" s="13" t="s">
        <v>78</v>
      </c>
      <c r="AW473" s="13" t="s">
        <v>33</v>
      </c>
      <c r="AX473" s="13" t="s">
        <v>71</v>
      </c>
      <c r="AY473" s="243" t="s">
        <v>192</v>
      </c>
    </row>
    <row r="474" s="13" customFormat="1">
      <c r="A474" s="13"/>
      <c r="B474" s="233"/>
      <c r="C474" s="234"/>
      <c r="D474" s="235" t="s">
        <v>204</v>
      </c>
      <c r="E474" s="236" t="s">
        <v>19</v>
      </c>
      <c r="F474" s="237" t="s">
        <v>493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204</v>
      </c>
      <c r="AU474" s="243" t="s">
        <v>84</v>
      </c>
      <c r="AV474" s="13" t="s">
        <v>78</v>
      </c>
      <c r="AW474" s="13" t="s">
        <v>33</v>
      </c>
      <c r="AX474" s="13" t="s">
        <v>71</v>
      </c>
      <c r="AY474" s="243" t="s">
        <v>192</v>
      </c>
    </row>
    <row r="475" s="14" customFormat="1">
      <c r="A475" s="14"/>
      <c r="B475" s="244"/>
      <c r="C475" s="245"/>
      <c r="D475" s="235" t="s">
        <v>204</v>
      </c>
      <c r="E475" s="246" t="s">
        <v>19</v>
      </c>
      <c r="F475" s="247" t="s">
        <v>78</v>
      </c>
      <c r="G475" s="245"/>
      <c r="H475" s="248">
        <v>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204</v>
      </c>
      <c r="AU475" s="254" t="s">
        <v>84</v>
      </c>
      <c r="AV475" s="14" t="s">
        <v>84</v>
      </c>
      <c r="AW475" s="14" t="s">
        <v>33</v>
      </c>
      <c r="AX475" s="14" t="s">
        <v>71</v>
      </c>
      <c r="AY475" s="254" t="s">
        <v>192</v>
      </c>
    </row>
    <row r="476" s="15" customFormat="1">
      <c r="A476" s="15"/>
      <c r="B476" s="255"/>
      <c r="C476" s="256"/>
      <c r="D476" s="235" t="s">
        <v>204</v>
      </c>
      <c r="E476" s="257" t="s">
        <v>19</v>
      </c>
      <c r="F476" s="258" t="s">
        <v>210</v>
      </c>
      <c r="G476" s="256"/>
      <c r="H476" s="259">
        <v>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204</v>
      </c>
      <c r="AU476" s="265" t="s">
        <v>84</v>
      </c>
      <c r="AV476" s="15" t="s">
        <v>200</v>
      </c>
      <c r="AW476" s="15" t="s">
        <v>33</v>
      </c>
      <c r="AX476" s="15" t="s">
        <v>78</v>
      </c>
      <c r="AY476" s="265" t="s">
        <v>192</v>
      </c>
    </row>
    <row r="477" s="2" customFormat="1" ht="16.5" customHeight="1">
      <c r="A477" s="41"/>
      <c r="B477" s="42"/>
      <c r="C477" s="266" t="s">
        <v>494</v>
      </c>
      <c r="D477" s="266" t="s">
        <v>211</v>
      </c>
      <c r="E477" s="267" t="s">
        <v>495</v>
      </c>
      <c r="F477" s="268" t="s">
        <v>496</v>
      </c>
      <c r="G477" s="269" t="s">
        <v>198</v>
      </c>
      <c r="H477" s="270">
        <v>1</v>
      </c>
      <c r="I477" s="271"/>
      <c r="J477" s="272">
        <f>ROUND(I477*H477,2)</f>
        <v>0</v>
      </c>
      <c r="K477" s="268" t="s">
        <v>490</v>
      </c>
      <c r="L477" s="273"/>
      <c r="M477" s="274" t="s">
        <v>19</v>
      </c>
      <c r="N477" s="275" t="s">
        <v>43</v>
      </c>
      <c r="O477" s="87"/>
      <c r="P477" s="224">
        <f>O477*H477</f>
        <v>0</v>
      </c>
      <c r="Q477" s="224">
        <v>0.016</v>
      </c>
      <c r="R477" s="224">
        <f>Q477*H477</f>
        <v>0.016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423</v>
      </c>
      <c r="AT477" s="226" t="s">
        <v>211</v>
      </c>
      <c r="AU477" s="226" t="s">
        <v>84</v>
      </c>
      <c r="AY477" s="20" t="s">
        <v>192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84</v>
      </c>
      <c r="BK477" s="227">
        <f>ROUND(I477*H477,2)</f>
        <v>0</v>
      </c>
      <c r="BL477" s="20" t="s">
        <v>321</v>
      </c>
      <c r="BM477" s="226" t="s">
        <v>497</v>
      </c>
    </row>
    <row r="478" s="13" customFormat="1">
      <c r="A478" s="13"/>
      <c r="B478" s="233"/>
      <c r="C478" s="234"/>
      <c r="D478" s="235" t="s">
        <v>204</v>
      </c>
      <c r="E478" s="236" t="s">
        <v>19</v>
      </c>
      <c r="F478" s="237" t="s">
        <v>205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204</v>
      </c>
      <c r="AU478" s="243" t="s">
        <v>84</v>
      </c>
      <c r="AV478" s="13" t="s">
        <v>78</v>
      </c>
      <c r="AW478" s="13" t="s">
        <v>33</v>
      </c>
      <c r="AX478" s="13" t="s">
        <v>71</v>
      </c>
      <c r="AY478" s="243" t="s">
        <v>192</v>
      </c>
    </row>
    <row r="479" s="13" customFormat="1">
      <c r="A479" s="13"/>
      <c r="B479" s="233"/>
      <c r="C479" s="234"/>
      <c r="D479" s="235" t="s">
        <v>204</v>
      </c>
      <c r="E479" s="236" t="s">
        <v>19</v>
      </c>
      <c r="F479" s="237" t="s">
        <v>492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204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192</v>
      </c>
    </row>
    <row r="480" s="13" customFormat="1">
      <c r="A480" s="13"/>
      <c r="B480" s="233"/>
      <c r="C480" s="234"/>
      <c r="D480" s="235" t="s">
        <v>204</v>
      </c>
      <c r="E480" s="236" t="s">
        <v>19</v>
      </c>
      <c r="F480" s="237" t="s">
        <v>493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204</v>
      </c>
      <c r="AU480" s="243" t="s">
        <v>84</v>
      </c>
      <c r="AV480" s="13" t="s">
        <v>78</v>
      </c>
      <c r="AW480" s="13" t="s">
        <v>33</v>
      </c>
      <c r="AX480" s="13" t="s">
        <v>71</v>
      </c>
      <c r="AY480" s="243" t="s">
        <v>192</v>
      </c>
    </row>
    <row r="481" s="14" customFormat="1">
      <c r="A481" s="14"/>
      <c r="B481" s="244"/>
      <c r="C481" s="245"/>
      <c r="D481" s="235" t="s">
        <v>204</v>
      </c>
      <c r="E481" s="246" t="s">
        <v>19</v>
      </c>
      <c r="F481" s="247" t="s">
        <v>78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204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192</v>
      </c>
    </row>
    <row r="482" s="15" customFormat="1">
      <c r="A482" s="15"/>
      <c r="B482" s="255"/>
      <c r="C482" s="256"/>
      <c r="D482" s="235" t="s">
        <v>204</v>
      </c>
      <c r="E482" s="257" t="s">
        <v>19</v>
      </c>
      <c r="F482" s="258" t="s">
        <v>210</v>
      </c>
      <c r="G482" s="256"/>
      <c r="H482" s="259">
        <v>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204</v>
      </c>
      <c r="AU482" s="265" t="s">
        <v>84</v>
      </c>
      <c r="AV482" s="15" t="s">
        <v>200</v>
      </c>
      <c r="AW482" s="15" t="s">
        <v>33</v>
      </c>
      <c r="AX482" s="15" t="s">
        <v>78</v>
      </c>
      <c r="AY482" s="265" t="s">
        <v>192</v>
      </c>
    </row>
    <row r="483" s="2" customFormat="1" ht="16.5" customHeight="1">
      <c r="A483" s="41"/>
      <c r="B483" s="42"/>
      <c r="C483" s="215" t="s">
        <v>498</v>
      </c>
      <c r="D483" s="215" t="s">
        <v>195</v>
      </c>
      <c r="E483" s="216" t="s">
        <v>499</v>
      </c>
      <c r="F483" s="217" t="s">
        <v>500</v>
      </c>
      <c r="G483" s="218" t="s">
        <v>198</v>
      </c>
      <c r="H483" s="219">
        <v>4</v>
      </c>
      <c r="I483" s="220"/>
      <c r="J483" s="221">
        <f>ROUND(I483*H483,2)</f>
        <v>0</v>
      </c>
      <c r="K483" s="217" t="s">
        <v>199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321</v>
      </c>
      <c r="AT483" s="226" t="s">
        <v>195</v>
      </c>
      <c r="AU483" s="226" t="s">
        <v>84</v>
      </c>
      <c r="AY483" s="20" t="s">
        <v>192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321</v>
      </c>
      <c r="BM483" s="226" t="s">
        <v>501</v>
      </c>
    </row>
    <row r="484" s="2" customFormat="1">
      <c r="A484" s="41"/>
      <c r="B484" s="42"/>
      <c r="C484" s="43"/>
      <c r="D484" s="228" t="s">
        <v>202</v>
      </c>
      <c r="E484" s="43"/>
      <c r="F484" s="229" t="s">
        <v>502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202</v>
      </c>
      <c r="AU484" s="20" t="s">
        <v>84</v>
      </c>
    </row>
    <row r="485" s="13" customFormat="1">
      <c r="A485" s="13"/>
      <c r="B485" s="233"/>
      <c r="C485" s="234"/>
      <c r="D485" s="235" t="s">
        <v>204</v>
      </c>
      <c r="E485" s="236" t="s">
        <v>19</v>
      </c>
      <c r="F485" s="237" t="s">
        <v>205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204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192</v>
      </c>
    </row>
    <row r="486" s="13" customFormat="1">
      <c r="A486" s="13"/>
      <c r="B486" s="233"/>
      <c r="C486" s="234"/>
      <c r="D486" s="235" t="s">
        <v>204</v>
      </c>
      <c r="E486" s="236" t="s">
        <v>19</v>
      </c>
      <c r="F486" s="237" t="s">
        <v>478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204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192</v>
      </c>
    </row>
    <row r="487" s="14" customFormat="1">
      <c r="A487" s="14"/>
      <c r="B487" s="244"/>
      <c r="C487" s="245"/>
      <c r="D487" s="235" t="s">
        <v>204</v>
      </c>
      <c r="E487" s="246" t="s">
        <v>19</v>
      </c>
      <c r="F487" s="247" t="s">
        <v>78</v>
      </c>
      <c r="G487" s="245"/>
      <c r="H487" s="248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204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192</v>
      </c>
    </row>
    <row r="488" s="13" customFormat="1">
      <c r="A488" s="13"/>
      <c r="B488" s="233"/>
      <c r="C488" s="234"/>
      <c r="D488" s="235" t="s">
        <v>204</v>
      </c>
      <c r="E488" s="236" t="s">
        <v>19</v>
      </c>
      <c r="F488" s="237" t="s">
        <v>1365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204</v>
      </c>
      <c r="AU488" s="243" t="s">
        <v>84</v>
      </c>
      <c r="AV488" s="13" t="s">
        <v>78</v>
      </c>
      <c r="AW488" s="13" t="s">
        <v>33</v>
      </c>
      <c r="AX488" s="13" t="s">
        <v>71</v>
      </c>
      <c r="AY488" s="243" t="s">
        <v>192</v>
      </c>
    </row>
    <row r="489" s="14" customFormat="1">
      <c r="A489" s="14"/>
      <c r="B489" s="244"/>
      <c r="C489" s="245"/>
      <c r="D489" s="235" t="s">
        <v>204</v>
      </c>
      <c r="E489" s="246" t="s">
        <v>19</v>
      </c>
      <c r="F489" s="247" t="s">
        <v>208</v>
      </c>
      <c r="G489" s="245"/>
      <c r="H489" s="248">
        <v>2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204</v>
      </c>
      <c r="AU489" s="254" t="s">
        <v>84</v>
      </c>
      <c r="AV489" s="14" t="s">
        <v>84</v>
      </c>
      <c r="AW489" s="14" t="s">
        <v>33</v>
      </c>
      <c r="AX489" s="14" t="s">
        <v>71</v>
      </c>
      <c r="AY489" s="254" t="s">
        <v>192</v>
      </c>
    </row>
    <row r="490" s="13" customFormat="1">
      <c r="A490" s="13"/>
      <c r="B490" s="233"/>
      <c r="C490" s="234"/>
      <c r="D490" s="235" t="s">
        <v>204</v>
      </c>
      <c r="E490" s="236" t="s">
        <v>19</v>
      </c>
      <c r="F490" s="237" t="s">
        <v>1367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204</v>
      </c>
      <c r="AU490" s="243" t="s">
        <v>84</v>
      </c>
      <c r="AV490" s="13" t="s">
        <v>78</v>
      </c>
      <c r="AW490" s="13" t="s">
        <v>33</v>
      </c>
      <c r="AX490" s="13" t="s">
        <v>71</v>
      </c>
      <c r="AY490" s="243" t="s">
        <v>192</v>
      </c>
    </row>
    <row r="491" s="14" customFormat="1">
      <c r="A491" s="14"/>
      <c r="B491" s="244"/>
      <c r="C491" s="245"/>
      <c r="D491" s="235" t="s">
        <v>204</v>
      </c>
      <c r="E491" s="246" t="s">
        <v>19</v>
      </c>
      <c r="F491" s="247" t="s">
        <v>78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204</v>
      </c>
      <c r="AU491" s="254" t="s">
        <v>84</v>
      </c>
      <c r="AV491" s="14" t="s">
        <v>84</v>
      </c>
      <c r="AW491" s="14" t="s">
        <v>33</v>
      </c>
      <c r="AX491" s="14" t="s">
        <v>71</v>
      </c>
      <c r="AY491" s="254" t="s">
        <v>192</v>
      </c>
    </row>
    <row r="492" s="15" customFormat="1">
      <c r="A492" s="15"/>
      <c r="B492" s="255"/>
      <c r="C492" s="256"/>
      <c r="D492" s="235" t="s">
        <v>204</v>
      </c>
      <c r="E492" s="257" t="s">
        <v>19</v>
      </c>
      <c r="F492" s="258" t="s">
        <v>210</v>
      </c>
      <c r="G492" s="256"/>
      <c r="H492" s="259">
        <v>4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204</v>
      </c>
      <c r="AU492" s="265" t="s">
        <v>84</v>
      </c>
      <c r="AV492" s="15" t="s">
        <v>200</v>
      </c>
      <c r="AW492" s="15" t="s">
        <v>33</v>
      </c>
      <c r="AX492" s="15" t="s">
        <v>78</v>
      </c>
      <c r="AY492" s="265" t="s">
        <v>192</v>
      </c>
    </row>
    <row r="493" s="2" customFormat="1" ht="16.5" customHeight="1">
      <c r="A493" s="41"/>
      <c r="B493" s="42"/>
      <c r="C493" s="266" t="s">
        <v>503</v>
      </c>
      <c r="D493" s="266" t="s">
        <v>211</v>
      </c>
      <c r="E493" s="267" t="s">
        <v>504</v>
      </c>
      <c r="F493" s="268" t="s">
        <v>505</v>
      </c>
      <c r="G493" s="269" t="s">
        <v>198</v>
      </c>
      <c r="H493" s="270">
        <v>4</v>
      </c>
      <c r="I493" s="271"/>
      <c r="J493" s="272">
        <f>ROUND(I493*H493,2)</f>
        <v>0</v>
      </c>
      <c r="K493" s="268" t="s">
        <v>199</v>
      </c>
      <c r="L493" s="273"/>
      <c r="M493" s="274" t="s">
        <v>19</v>
      </c>
      <c r="N493" s="275" t="s">
        <v>43</v>
      </c>
      <c r="O493" s="87"/>
      <c r="P493" s="224">
        <f>O493*H493</f>
        <v>0</v>
      </c>
      <c r="Q493" s="224">
        <v>0.00014999999999999999</v>
      </c>
      <c r="R493" s="224">
        <f>Q493*H493</f>
        <v>0.00059999999999999995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423</v>
      </c>
      <c r="AT493" s="226" t="s">
        <v>211</v>
      </c>
      <c r="AU493" s="226" t="s">
        <v>84</v>
      </c>
      <c r="AY493" s="20" t="s">
        <v>192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84</v>
      </c>
      <c r="BK493" s="227">
        <f>ROUND(I493*H493,2)</f>
        <v>0</v>
      </c>
      <c r="BL493" s="20" t="s">
        <v>321</v>
      </c>
      <c r="BM493" s="226" t="s">
        <v>506</v>
      </c>
    </row>
    <row r="494" s="13" customFormat="1">
      <c r="A494" s="13"/>
      <c r="B494" s="233"/>
      <c r="C494" s="234"/>
      <c r="D494" s="235" t="s">
        <v>204</v>
      </c>
      <c r="E494" s="236" t="s">
        <v>19</v>
      </c>
      <c r="F494" s="237" t="s">
        <v>205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204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192</v>
      </c>
    </row>
    <row r="495" s="13" customFormat="1">
      <c r="A495" s="13"/>
      <c r="B495" s="233"/>
      <c r="C495" s="234"/>
      <c r="D495" s="235" t="s">
        <v>204</v>
      </c>
      <c r="E495" s="236" t="s">
        <v>19</v>
      </c>
      <c r="F495" s="237" t="s">
        <v>478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204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192</v>
      </c>
    </row>
    <row r="496" s="14" customFormat="1">
      <c r="A496" s="14"/>
      <c r="B496" s="244"/>
      <c r="C496" s="245"/>
      <c r="D496" s="235" t="s">
        <v>204</v>
      </c>
      <c r="E496" s="246" t="s">
        <v>19</v>
      </c>
      <c r="F496" s="247" t="s">
        <v>78</v>
      </c>
      <c r="G496" s="245"/>
      <c r="H496" s="248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204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192</v>
      </c>
    </row>
    <row r="497" s="13" customFormat="1">
      <c r="A497" s="13"/>
      <c r="B497" s="233"/>
      <c r="C497" s="234"/>
      <c r="D497" s="235" t="s">
        <v>204</v>
      </c>
      <c r="E497" s="236" t="s">
        <v>19</v>
      </c>
      <c r="F497" s="237" t="s">
        <v>1365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204</v>
      </c>
      <c r="AU497" s="243" t="s">
        <v>84</v>
      </c>
      <c r="AV497" s="13" t="s">
        <v>78</v>
      </c>
      <c r="AW497" s="13" t="s">
        <v>33</v>
      </c>
      <c r="AX497" s="13" t="s">
        <v>71</v>
      </c>
      <c r="AY497" s="243" t="s">
        <v>192</v>
      </c>
    </row>
    <row r="498" s="14" customFormat="1">
      <c r="A498" s="14"/>
      <c r="B498" s="244"/>
      <c r="C498" s="245"/>
      <c r="D498" s="235" t="s">
        <v>204</v>
      </c>
      <c r="E498" s="246" t="s">
        <v>19</v>
      </c>
      <c r="F498" s="247" t="s">
        <v>208</v>
      </c>
      <c r="G498" s="245"/>
      <c r="H498" s="248">
        <v>2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204</v>
      </c>
      <c r="AU498" s="254" t="s">
        <v>84</v>
      </c>
      <c r="AV498" s="14" t="s">
        <v>84</v>
      </c>
      <c r="AW498" s="14" t="s">
        <v>33</v>
      </c>
      <c r="AX498" s="14" t="s">
        <v>71</v>
      </c>
      <c r="AY498" s="254" t="s">
        <v>192</v>
      </c>
    </row>
    <row r="499" s="13" customFormat="1">
      <c r="A499" s="13"/>
      <c r="B499" s="233"/>
      <c r="C499" s="234"/>
      <c r="D499" s="235" t="s">
        <v>204</v>
      </c>
      <c r="E499" s="236" t="s">
        <v>19</v>
      </c>
      <c r="F499" s="237" t="s">
        <v>1367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204</v>
      </c>
      <c r="AU499" s="243" t="s">
        <v>84</v>
      </c>
      <c r="AV499" s="13" t="s">
        <v>78</v>
      </c>
      <c r="AW499" s="13" t="s">
        <v>33</v>
      </c>
      <c r="AX499" s="13" t="s">
        <v>71</v>
      </c>
      <c r="AY499" s="243" t="s">
        <v>192</v>
      </c>
    </row>
    <row r="500" s="14" customFormat="1">
      <c r="A500" s="14"/>
      <c r="B500" s="244"/>
      <c r="C500" s="245"/>
      <c r="D500" s="235" t="s">
        <v>204</v>
      </c>
      <c r="E500" s="246" t="s">
        <v>19</v>
      </c>
      <c r="F500" s="247" t="s">
        <v>78</v>
      </c>
      <c r="G500" s="245"/>
      <c r="H500" s="248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204</v>
      </c>
      <c r="AU500" s="254" t="s">
        <v>84</v>
      </c>
      <c r="AV500" s="14" t="s">
        <v>84</v>
      </c>
      <c r="AW500" s="14" t="s">
        <v>33</v>
      </c>
      <c r="AX500" s="14" t="s">
        <v>71</v>
      </c>
      <c r="AY500" s="254" t="s">
        <v>192</v>
      </c>
    </row>
    <row r="501" s="15" customFormat="1">
      <c r="A501" s="15"/>
      <c r="B501" s="255"/>
      <c r="C501" s="256"/>
      <c r="D501" s="235" t="s">
        <v>204</v>
      </c>
      <c r="E501" s="257" t="s">
        <v>19</v>
      </c>
      <c r="F501" s="258" t="s">
        <v>210</v>
      </c>
      <c r="G501" s="256"/>
      <c r="H501" s="259">
        <v>4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204</v>
      </c>
      <c r="AU501" s="265" t="s">
        <v>84</v>
      </c>
      <c r="AV501" s="15" t="s">
        <v>200</v>
      </c>
      <c r="AW501" s="15" t="s">
        <v>33</v>
      </c>
      <c r="AX501" s="15" t="s">
        <v>78</v>
      </c>
      <c r="AY501" s="265" t="s">
        <v>192</v>
      </c>
    </row>
    <row r="502" s="2" customFormat="1" ht="16.5" customHeight="1">
      <c r="A502" s="41"/>
      <c r="B502" s="42"/>
      <c r="C502" s="215" t="s">
        <v>507</v>
      </c>
      <c r="D502" s="215" t="s">
        <v>195</v>
      </c>
      <c r="E502" s="216" t="s">
        <v>508</v>
      </c>
      <c r="F502" s="217" t="s">
        <v>509</v>
      </c>
      <c r="G502" s="218" t="s">
        <v>198</v>
      </c>
      <c r="H502" s="219">
        <v>4</v>
      </c>
      <c r="I502" s="220"/>
      <c r="J502" s="221">
        <f>ROUND(I502*H502,2)</f>
        <v>0</v>
      </c>
      <c r="K502" s="217" t="s">
        <v>199</v>
      </c>
      <c r="L502" s="47"/>
      <c r="M502" s="222" t="s">
        <v>19</v>
      </c>
      <c r="N502" s="223" t="s">
        <v>43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321</v>
      </c>
      <c r="AT502" s="226" t="s">
        <v>195</v>
      </c>
      <c r="AU502" s="226" t="s">
        <v>84</v>
      </c>
      <c r="AY502" s="20" t="s">
        <v>192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84</v>
      </c>
      <c r="BK502" s="227">
        <f>ROUND(I502*H502,2)</f>
        <v>0</v>
      </c>
      <c r="BL502" s="20" t="s">
        <v>321</v>
      </c>
      <c r="BM502" s="226" t="s">
        <v>510</v>
      </c>
    </row>
    <row r="503" s="2" customFormat="1">
      <c r="A503" s="41"/>
      <c r="B503" s="42"/>
      <c r="C503" s="43"/>
      <c r="D503" s="228" t="s">
        <v>202</v>
      </c>
      <c r="E503" s="43"/>
      <c r="F503" s="229" t="s">
        <v>511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202</v>
      </c>
      <c r="AU503" s="20" t="s">
        <v>84</v>
      </c>
    </row>
    <row r="504" s="13" customFormat="1">
      <c r="A504" s="13"/>
      <c r="B504" s="233"/>
      <c r="C504" s="234"/>
      <c r="D504" s="235" t="s">
        <v>204</v>
      </c>
      <c r="E504" s="236" t="s">
        <v>19</v>
      </c>
      <c r="F504" s="237" t="s">
        <v>205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204</v>
      </c>
      <c r="AU504" s="243" t="s">
        <v>84</v>
      </c>
      <c r="AV504" s="13" t="s">
        <v>78</v>
      </c>
      <c r="AW504" s="13" t="s">
        <v>33</v>
      </c>
      <c r="AX504" s="13" t="s">
        <v>71</v>
      </c>
      <c r="AY504" s="243" t="s">
        <v>192</v>
      </c>
    </row>
    <row r="505" s="13" customFormat="1">
      <c r="A505" s="13"/>
      <c r="B505" s="233"/>
      <c r="C505" s="234"/>
      <c r="D505" s="235" t="s">
        <v>204</v>
      </c>
      <c r="E505" s="236" t="s">
        <v>19</v>
      </c>
      <c r="F505" s="237" t="s">
        <v>478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204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192</v>
      </c>
    </row>
    <row r="506" s="14" customFormat="1">
      <c r="A506" s="14"/>
      <c r="B506" s="244"/>
      <c r="C506" s="245"/>
      <c r="D506" s="235" t="s">
        <v>204</v>
      </c>
      <c r="E506" s="246" t="s">
        <v>19</v>
      </c>
      <c r="F506" s="247" t="s">
        <v>78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204</v>
      </c>
      <c r="AU506" s="254" t="s">
        <v>84</v>
      </c>
      <c r="AV506" s="14" t="s">
        <v>84</v>
      </c>
      <c r="AW506" s="14" t="s">
        <v>33</v>
      </c>
      <c r="AX506" s="14" t="s">
        <v>71</v>
      </c>
      <c r="AY506" s="254" t="s">
        <v>192</v>
      </c>
    </row>
    <row r="507" s="13" customFormat="1">
      <c r="A507" s="13"/>
      <c r="B507" s="233"/>
      <c r="C507" s="234"/>
      <c r="D507" s="235" t="s">
        <v>204</v>
      </c>
      <c r="E507" s="236" t="s">
        <v>19</v>
      </c>
      <c r="F507" s="237" t="s">
        <v>1365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204</v>
      </c>
      <c r="AU507" s="243" t="s">
        <v>84</v>
      </c>
      <c r="AV507" s="13" t="s">
        <v>78</v>
      </c>
      <c r="AW507" s="13" t="s">
        <v>33</v>
      </c>
      <c r="AX507" s="13" t="s">
        <v>71</v>
      </c>
      <c r="AY507" s="243" t="s">
        <v>192</v>
      </c>
    </row>
    <row r="508" s="14" customFormat="1">
      <c r="A508" s="14"/>
      <c r="B508" s="244"/>
      <c r="C508" s="245"/>
      <c r="D508" s="235" t="s">
        <v>204</v>
      </c>
      <c r="E508" s="246" t="s">
        <v>19</v>
      </c>
      <c r="F508" s="247" t="s">
        <v>208</v>
      </c>
      <c r="G508" s="245"/>
      <c r="H508" s="248">
        <v>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204</v>
      </c>
      <c r="AU508" s="254" t="s">
        <v>84</v>
      </c>
      <c r="AV508" s="14" t="s">
        <v>84</v>
      </c>
      <c r="AW508" s="14" t="s">
        <v>33</v>
      </c>
      <c r="AX508" s="14" t="s">
        <v>71</v>
      </c>
      <c r="AY508" s="254" t="s">
        <v>192</v>
      </c>
    </row>
    <row r="509" s="13" customFormat="1">
      <c r="A509" s="13"/>
      <c r="B509" s="233"/>
      <c r="C509" s="234"/>
      <c r="D509" s="235" t="s">
        <v>204</v>
      </c>
      <c r="E509" s="236" t="s">
        <v>19</v>
      </c>
      <c r="F509" s="237" t="s">
        <v>1367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204</v>
      </c>
      <c r="AU509" s="243" t="s">
        <v>84</v>
      </c>
      <c r="AV509" s="13" t="s">
        <v>78</v>
      </c>
      <c r="AW509" s="13" t="s">
        <v>33</v>
      </c>
      <c r="AX509" s="13" t="s">
        <v>71</v>
      </c>
      <c r="AY509" s="243" t="s">
        <v>192</v>
      </c>
    </row>
    <row r="510" s="14" customFormat="1">
      <c r="A510" s="14"/>
      <c r="B510" s="244"/>
      <c r="C510" s="245"/>
      <c r="D510" s="235" t="s">
        <v>204</v>
      </c>
      <c r="E510" s="246" t="s">
        <v>19</v>
      </c>
      <c r="F510" s="247" t="s">
        <v>78</v>
      </c>
      <c r="G510" s="245"/>
      <c r="H510" s="248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204</v>
      </c>
      <c r="AU510" s="254" t="s">
        <v>84</v>
      </c>
      <c r="AV510" s="14" t="s">
        <v>84</v>
      </c>
      <c r="AW510" s="14" t="s">
        <v>33</v>
      </c>
      <c r="AX510" s="14" t="s">
        <v>71</v>
      </c>
      <c r="AY510" s="254" t="s">
        <v>192</v>
      </c>
    </row>
    <row r="511" s="15" customFormat="1">
      <c r="A511" s="15"/>
      <c r="B511" s="255"/>
      <c r="C511" s="256"/>
      <c r="D511" s="235" t="s">
        <v>204</v>
      </c>
      <c r="E511" s="257" t="s">
        <v>19</v>
      </c>
      <c r="F511" s="258" t="s">
        <v>210</v>
      </c>
      <c r="G511" s="256"/>
      <c r="H511" s="259">
        <v>4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204</v>
      </c>
      <c r="AU511" s="265" t="s">
        <v>84</v>
      </c>
      <c r="AV511" s="15" t="s">
        <v>200</v>
      </c>
      <c r="AW511" s="15" t="s">
        <v>33</v>
      </c>
      <c r="AX511" s="15" t="s">
        <v>78</v>
      </c>
      <c r="AY511" s="265" t="s">
        <v>192</v>
      </c>
    </row>
    <row r="512" s="2" customFormat="1" ht="16.5" customHeight="1">
      <c r="A512" s="41"/>
      <c r="B512" s="42"/>
      <c r="C512" s="266" t="s">
        <v>512</v>
      </c>
      <c r="D512" s="266" t="s">
        <v>211</v>
      </c>
      <c r="E512" s="267" t="s">
        <v>513</v>
      </c>
      <c r="F512" s="268" t="s">
        <v>514</v>
      </c>
      <c r="G512" s="269" t="s">
        <v>198</v>
      </c>
      <c r="H512" s="270">
        <v>4</v>
      </c>
      <c r="I512" s="271"/>
      <c r="J512" s="272">
        <f>ROUND(I512*H512,2)</f>
        <v>0</v>
      </c>
      <c r="K512" s="268" t="s">
        <v>199</v>
      </c>
      <c r="L512" s="273"/>
      <c r="M512" s="274" t="s">
        <v>19</v>
      </c>
      <c r="N512" s="275" t="s">
        <v>43</v>
      </c>
      <c r="O512" s="87"/>
      <c r="P512" s="224">
        <f>O512*H512</f>
        <v>0</v>
      </c>
      <c r="Q512" s="224">
        <v>0.0022000000000000001</v>
      </c>
      <c r="R512" s="224">
        <f>Q512*H512</f>
        <v>0.0088000000000000005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423</v>
      </c>
      <c r="AT512" s="226" t="s">
        <v>211</v>
      </c>
      <c r="AU512" s="226" t="s">
        <v>84</v>
      </c>
      <c r="AY512" s="20" t="s">
        <v>192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84</v>
      </c>
      <c r="BK512" s="227">
        <f>ROUND(I512*H512,2)</f>
        <v>0</v>
      </c>
      <c r="BL512" s="20" t="s">
        <v>321</v>
      </c>
      <c r="BM512" s="226" t="s">
        <v>515</v>
      </c>
    </row>
    <row r="513" s="13" customFormat="1">
      <c r="A513" s="13"/>
      <c r="B513" s="233"/>
      <c r="C513" s="234"/>
      <c r="D513" s="235" t="s">
        <v>204</v>
      </c>
      <c r="E513" s="236" t="s">
        <v>19</v>
      </c>
      <c r="F513" s="237" t="s">
        <v>205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204</v>
      </c>
      <c r="AU513" s="243" t="s">
        <v>84</v>
      </c>
      <c r="AV513" s="13" t="s">
        <v>78</v>
      </c>
      <c r="AW513" s="13" t="s">
        <v>33</v>
      </c>
      <c r="AX513" s="13" t="s">
        <v>71</v>
      </c>
      <c r="AY513" s="243" t="s">
        <v>192</v>
      </c>
    </row>
    <row r="514" s="13" customFormat="1">
      <c r="A514" s="13"/>
      <c r="B514" s="233"/>
      <c r="C514" s="234"/>
      <c r="D514" s="235" t="s">
        <v>204</v>
      </c>
      <c r="E514" s="236" t="s">
        <v>19</v>
      </c>
      <c r="F514" s="237" t="s">
        <v>478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204</v>
      </c>
      <c r="AU514" s="243" t="s">
        <v>84</v>
      </c>
      <c r="AV514" s="13" t="s">
        <v>78</v>
      </c>
      <c r="AW514" s="13" t="s">
        <v>33</v>
      </c>
      <c r="AX514" s="13" t="s">
        <v>71</v>
      </c>
      <c r="AY514" s="243" t="s">
        <v>192</v>
      </c>
    </row>
    <row r="515" s="14" customFormat="1">
      <c r="A515" s="14"/>
      <c r="B515" s="244"/>
      <c r="C515" s="245"/>
      <c r="D515" s="235" t="s">
        <v>204</v>
      </c>
      <c r="E515" s="246" t="s">
        <v>19</v>
      </c>
      <c r="F515" s="247" t="s">
        <v>78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204</v>
      </c>
      <c r="AU515" s="254" t="s">
        <v>84</v>
      </c>
      <c r="AV515" s="14" t="s">
        <v>84</v>
      </c>
      <c r="AW515" s="14" t="s">
        <v>33</v>
      </c>
      <c r="AX515" s="14" t="s">
        <v>71</v>
      </c>
      <c r="AY515" s="254" t="s">
        <v>192</v>
      </c>
    </row>
    <row r="516" s="13" customFormat="1">
      <c r="A516" s="13"/>
      <c r="B516" s="233"/>
      <c r="C516" s="234"/>
      <c r="D516" s="235" t="s">
        <v>204</v>
      </c>
      <c r="E516" s="236" t="s">
        <v>19</v>
      </c>
      <c r="F516" s="237" t="s">
        <v>1365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204</v>
      </c>
      <c r="AU516" s="243" t="s">
        <v>84</v>
      </c>
      <c r="AV516" s="13" t="s">
        <v>78</v>
      </c>
      <c r="AW516" s="13" t="s">
        <v>33</v>
      </c>
      <c r="AX516" s="13" t="s">
        <v>71</v>
      </c>
      <c r="AY516" s="243" t="s">
        <v>192</v>
      </c>
    </row>
    <row r="517" s="14" customFormat="1">
      <c r="A517" s="14"/>
      <c r="B517" s="244"/>
      <c r="C517" s="245"/>
      <c r="D517" s="235" t="s">
        <v>204</v>
      </c>
      <c r="E517" s="246" t="s">
        <v>19</v>
      </c>
      <c r="F517" s="247" t="s">
        <v>208</v>
      </c>
      <c r="G517" s="245"/>
      <c r="H517" s="248">
        <v>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204</v>
      </c>
      <c r="AU517" s="254" t="s">
        <v>84</v>
      </c>
      <c r="AV517" s="14" t="s">
        <v>84</v>
      </c>
      <c r="AW517" s="14" t="s">
        <v>33</v>
      </c>
      <c r="AX517" s="14" t="s">
        <v>71</v>
      </c>
      <c r="AY517" s="254" t="s">
        <v>192</v>
      </c>
    </row>
    <row r="518" s="13" customFormat="1">
      <c r="A518" s="13"/>
      <c r="B518" s="233"/>
      <c r="C518" s="234"/>
      <c r="D518" s="235" t="s">
        <v>204</v>
      </c>
      <c r="E518" s="236" t="s">
        <v>19</v>
      </c>
      <c r="F518" s="237" t="s">
        <v>1367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204</v>
      </c>
      <c r="AU518" s="243" t="s">
        <v>84</v>
      </c>
      <c r="AV518" s="13" t="s">
        <v>78</v>
      </c>
      <c r="AW518" s="13" t="s">
        <v>33</v>
      </c>
      <c r="AX518" s="13" t="s">
        <v>71</v>
      </c>
      <c r="AY518" s="243" t="s">
        <v>192</v>
      </c>
    </row>
    <row r="519" s="14" customFormat="1">
      <c r="A519" s="14"/>
      <c r="B519" s="244"/>
      <c r="C519" s="245"/>
      <c r="D519" s="235" t="s">
        <v>204</v>
      </c>
      <c r="E519" s="246" t="s">
        <v>19</v>
      </c>
      <c r="F519" s="247" t="s">
        <v>78</v>
      </c>
      <c r="G519" s="245"/>
      <c r="H519" s="248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204</v>
      </c>
      <c r="AU519" s="254" t="s">
        <v>84</v>
      </c>
      <c r="AV519" s="14" t="s">
        <v>84</v>
      </c>
      <c r="AW519" s="14" t="s">
        <v>33</v>
      </c>
      <c r="AX519" s="14" t="s">
        <v>71</v>
      </c>
      <c r="AY519" s="254" t="s">
        <v>192</v>
      </c>
    </row>
    <row r="520" s="15" customFormat="1">
      <c r="A520" s="15"/>
      <c r="B520" s="255"/>
      <c r="C520" s="256"/>
      <c r="D520" s="235" t="s">
        <v>204</v>
      </c>
      <c r="E520" s="257" t="s">
        <v>19</v>
      </c>
      <c r="F520" s="258" t="s">
        <v>210</v>
      </c>
      <c r="G520" s="256"/>
      <c r="H520" s="259">
        <v>4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204</v>
      </c>
      <c r="AU520" s="265" t="s">
        <v>84</v>
      </c>
      <c r="AV520" s="15" t="s">
        <v>200</v>
      </c>
      <c r="AW520" s="15" t="s">
        <v>33</v>
      </c>
      <c r="AX520" s="15" t="s">
        <v>78</v>
      </c>
      <c r="AY520" s="265" t="s">
        <v>192</v>
      </c>
    </row>
    <row r="521" s="2" customFormat="1" ht="16.5" customHeight="1">
      <c r="A521" s="41"/>
      <c r="B521" s="42"/>
      <c r="C521" s="266" t="s">
        <v>516</v>
      </c>
      <c r="D521" s="266" t="s">
        <v>211</v>
      </c>
      <c r="E521" s="267" t="s">
        <v>517</v>
      </c>
      <c r="F521" s="268" t="s">
        <v>518</v>
      </c>
      <c r="G521" s="269" t="s">
        <v>198</v>
      </c>
      <c r="H521" s="270">
        <v>4</v>
      </c>
      <c r="I521" s="271"/>
      <c r="J521" s="272">
        <f>ROUND(I521*H521,2)</f>
        <v>0</v>
      </c>
      <c r="K521" s="268" t="s">
        <v>199</v>
      </c>
      <c r="L521" s="273"/>
      <c r="M521" s="274" t="s">
        <v>19</v>
      </c>
      <c r="N521" s="275" t="s">
        <v>43</v>
      </c>
      <c r="O521" s="87"/>
      <c r="P521" s="224">
        <f>O521*H521</f>
        <v>0</v>
      </c>
      <c r="Q521" s="224">
        <v>0.0022000000000000001</v>
      </c>
      <c r="R521" s="224">
        <f>Q521*H521</f>
        <v>0.0088000000000000005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423</v>
      </c>
      <c r="AT521" s="226" t="s">
        <v>211</v>
      </c>
      <c r="AU521" s="226" t="s">
        <v>84</v>
      </c>
      <c r="AY521" s="20" t="s">
        <v>192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84</v>
      </c>
      <c r="BK521" s="227">
        <f>ROUND(I521*H521,2)</f>
        <v>0</v>
      </c>
      <c r="BL521" s="20" t="s">
        <v>321</v>
      </c>
      <c r="BM521" s="226" t="s">
        <v>519</v>
      </c>
    </row>
    <row r="522" s="13" customFormat="1">
      <c r="A522" s="13"/>
      <c r="B522" s="233"/>
      <c r="C522" s="234"/>
      <c r="D522" s="235" t="s">
        <v>204</v>
      </c>
      <c r="E522" s="236" t="s">
        <v>19</v>
      </c>
      <c r="F522" s="237" t="s">
        <v>205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204</v>
      </c>
      <c r="AU522" s="243" t="s">
        <v>84</v>
      </c>
      <c r="AV522" s="13" t="s">
        <v>78</v>
      </c>
      <c r="AW522" s="13" t="s">
        <v>33</v>
      </c>
      <c r="AX522" s="13" t="s">
        <v>71</v>
      </c>
      <c r="AY522" s="243" t="s">
        <v>192</v>
      </c>
    </row>
    <row r="523" s="13" customFormat="1">
      <c r="A523" s="13"/>
      <c r="B523" s="233"/>
      <c r="C523" s="234"/>
      <c r="D523" s="235" t="s">
        <v>204</v>
      </c>
      <c r="E523" s="236" t="s">
        <v>19</v>
      </c>
      <c r="F523" s="237" t="s">
        <v>478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204</v>
      </c>
      <c r="AU523" s="243" t="s">
        <v>84</v>
      </c>
      <c r="AV523" s="13" t="s">
        <v>78</v>
      </c>
      <c r="AW523" s="13" t="s">
        <v>33</v>
      </c>
      <c r="AX523" s="13" t="s">
        <v>71</v>
      </c>
      <c r="AY523" s="243" t="s">
        <v>192</v>
      </c>
    </row>
    <row r="524" s="14" customFormat="1">
      <c r="A524" s="14"/>
      <c r="B524" s="244"/>
      <c r="C524" s="245"/>
      <c r="D524" s="235" t="s">
        <v>204</v>
      </c>
      <c r="E524" s="246" t="s">
        <v>19</v>
      </c>
      <c r="F524" s="247" t="s">
        <v>78</v>
      </c>
      <c r="G524" s="245"/>
      <c r="H524" s="248">
        <v>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204</v>
      </c>
      <c r="AU524" s="254" t="s">
        <v>84</v>
      </c>
      <c r="AV524" s="14" t="s">
        <v>84</v>
      </c>
      <c r="AW524" s="14" t="s">
        <v>33</v>
      </c>
      <c r="AX524" s="14" t="s">
        <v>71</v>
      </c>
      <c r="AY524" s="254" t="s">
        <v>192</v>
      </c>
    </row>
    <row r="525" s="13" customFormat="1">
      <c r="A525" s="13"/>
      <c r="B525" s="233"/>
      <c r="C525" s="234"/>
      <c r="D525" s="235" t="s">
        <v>204</v>
      </c>
      <c r="E525" s="236" t="s">
        <v>19</v>
      </c>
      <c r="F525" s="237" t="s">
        <v>1365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204</v>
      </c>
      <c r="AU525" s="243" t="s">
        <v>84</v>
      </c>
      <c r="AV525" s="13" t="s">
        <v>78</v>
      </c>
      <c r="AW525" s="13" t="s">
        <v>33</v>
      </c>
      <c r="AX525" s="13" t="s">
        <v>71</v>
      </c>
      <c r="AY525" s="243" t="s">
        <v>192</v>
      </c>
    </row>
    <row r="526" s="14" customFormat="1">
      <c r="A526" s="14"/>
      <c r="B526" s="244"/>
      <c r="C526" s="245"/>
      <c r="D526" s="235" t="s">
        <v>204</v>
      </c>
      <c r="E526" s="246" t="s">
        <v>19</v>
      </c>
      <c r="F526" s="247" t="s">
        <v>208</v>
      </c>
      <c r="G526" s="245"/>
      <c r="H526" s="248">
        <v>2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204</v>
      </c>
      <c r="AU526" s="254" t="s">
        <v>84</v>
      </c>
      <c r="AV526" s="14" t="s">
        <v>84</v>
      </c>
      <c r="AW526" s="14" t="s">
        <v>33</v>
      </c>
      <c r="AX526" s="14" t="s">
        <v>71</v>
      </c>
      <c r="AY526" s="254" t="s">
        <v>192</v>
      </c>
    </row>
    <row r="527" s="13" customFormat="1">
      <c r="A527" s="13"/>
      <c r="B527" s="233"/>
      <c r="C527" s="234"/>
      <c r="D527" s="235" t="s">
        <v>204</v>
      </c>
      <c r="E527" s="236" t="s">
        <v>19</v>
      </c>
      <c r="F527" s="237" t="s">
        <v>1367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204</v>
      </c>
      <c r="AU527" s="243" t="s">
        <v>84</v>
      </c>
      <c r="AV527" s="13" t="s">
        <v>78</v>
      </c>
      <c r="AW527" s="13" t="s">
        <v>33</v>
      </c>
      <c r="AX527" s="13" t="s">
        <v>71</v>
      </c>
      <c r="AY527" s="243" t="s">
        <v>192</v>
      </c>
    </row>
    <row r="528" s="14" customFormat="1">
      <c r="A528" s="14"/>
      <c r="B528" s="244"/>
      <c r="C528" s="245"/>
      <c r="D528" s="235" t="s">
        <v>204</v>
      </c>
      <c r="E528" s="246" t="s">
        <v>19</v>
      </c>
      <c r="F528" s="247" t="s">
        <v>78</v>
      </c>
      <c r="G528" s="245"/>
      <c r="H528" s="248">
        <v>1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204</v>
      </c>
      <c r="AU528" s="254" t="s">
        <v>84</v>
      </c>
      <c r="AV528" s="14" t="s">
        <v>84</v>
      </c>
      <c r="AW528" s="14" t="s">
        <v>33</v>
      </c>
      <c r="AX528" s="14" t="s">
        <v>71</v>
      </c>
      <c r="AY528" s="254" t="s">
        <v>192</v>
      </c>
    </row>
    <row r="529" s="15" customFormat="1">
      <c r="A529" s="15"/>
      <c r="B529" s="255"/>
      <c r="C529" s="256"/>
      <c r="D529" s="235" t="s">
        <v>204</v>
      </c>
      <c r="E529" s="257" t="s">
        <v>19</v>
      </c>
      <c r="F529" s="258" t="s">
        <v>210</v>
      </c>
      <c r="G529" s="256"/>
      <c r="H529" s="259">
        <v>4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204</v>
      </c>
      <c r="AU529" s="265" t="s">
        <v>84</v>
      </c>
      <c r="AV529" s="15" t="s">
        <v>200</v>
      </c>
      <c r="AW529" s="15" t="s">
        <v>33</v>
      </c>
      <c r="AX529" s="15" t="s">
        <v>78</v>
      </c>
      <c r="AY529" s="265" t="s">
        <v>192</v>
      </c>
    </row>
    <row r="530" s="2" customFormat="1" ht="16.5" customHeight="1">
      <c r="A530" s="41"/>
      <c r="B530" s="42"/>
      <c r="C530" s="215" t="s">
        <v>520</v>
      </c>
      <c r="D530" s="215" t="s">
        <v>195</v>
      </c>
      <c r="E530" s="216" t="s">
        <v>521</v>
      </c>
      <c r="F530" s="217" t="s">
        <v>522</v>
      </c>
      <c r="G530" s="218" t="s">
        <v>198</v>
      </c>
      <c r="H530" s="219">
        <v>1</v>
      </c>
      <c r="I530" s="220"/>
      <c r="J530" s="221">
        <f>ROUND(I530*H530,2)</f>
        <v>0</v>
      </c>
      <c r="K530" s="217" t="s">
        <v>199</v>
      </c>
      <c r="L530" s="47"/>
      <c r="M530" s="222" t="s">
        <v>19</v>
      </c>
      <c r="N530" s="223" t="s">
        <v>43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321</v>
      </c>
      <c r="AT530" s="226" t="s">
        <v>195</v>
      </c>
      <c r="AU530" s="226" t="s">
        <v>84</v>
      </c>
      <c r="AY530" s="20" t="s">
        <v>192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84</v>
      </c>
      <c r="BK530" s="227">
        <f>ROUND(I530*H530,2)</f>
        <v>0</v>
      </c>
      <c r="BL530" s="20" t="s">
        <v>321</v>
      </c>
      <c r="BM530" s="226" t="s">
        <v>523</v>
      </c>
    </row>
    <row r="531" s="2" customFormat="1">
      <c r="A531" s="41"/>
      <c r="B531" s="42"/>
      <c r="C531" s="43"/>
      <c r="D531" s="228" t="s">
        <v>202</v>
      </c>
      <c r="E531" s="43"/>
      <c r="F531" s="229" t="s">
        <v>524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202</v>
      </c>
      <c r="AU531" s="20" t="s">
        <v>84</v>
      </c>
    </row>
    <row r="532" s="13" customFormat="1">
      <c r="A532" s="13"/>
      <c r="B532" s="233"/>
      <c r="C532" s="234"/>
      <c r="D532" s="235" t="s">
        <v>204</v>
      </c>
      <c r="E532" s="236" t="s">
        <v>19</v>
      </c>
      <c r="F532" s="237" t="s">
        <v>205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204</v>
      </c>
      <c r="AU532" s="243" t="s">
        <v>84</v>
      </c>
      <c r="AV532" s="13" t="s">
        <v>78</v>
      </c>
      <c r="AW532" s="13" t="s">
        <v>33</v>
      </c>
      <c r="AX532" s="13" t="s">
        <v>71</v>
      </c>
      <c r="AY532" s="243" t="s">
        <v>192</v>
      </c>
    </row>
    <row r="533" s="13" customFormat="1">
      <c r="A533" s="13"/>
      <c r="B533" s="233"/>
      <c r="C533" s="234"/>
      <c r="D533" s="235" t="s">
        <v>204</v>
      </c>
      <c r="E533" s="236" t="s">
        <v>19</v>
      </c>
      <c r="F533" s="237" t="s">
        <v>477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204</v>
      </c>
      <c r="AU533" s="243" t="s">
        <v>84</v>
      </c>
      <c r="AV533" s="13" t="s">
        <v>78</v>
      </c>
      <c r="AW533" s="13" t="s">
        <v>33</v>
      </c>
      <c r="AX533" s="13" t="s">
        <v>71</v>
      </c>
      <c r="AY533" s="243" t="s">
        <v>192</v>
      </c>
    </row>
    <row r="534" s="14" customFormat="1">
      <c r="A534" s="14"/>
      <c r="B534" s="244"/>
      <c r="C534" s="245"/>
      <c r="D534" s="235" t="s">
        <v>204</v>
      </c>
      <c r="E534" s="246" t="s">
        <v>19</v>
      </c>
      <c r="F534" s="247" t="s">
        <v>78</v>
      </c>
      <c r="G534" s="245"/>
      <c r="H534" s="248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204</v>
      </c>
      <c r="AU534" s="254" t="s">
        <v>84</v>
      </c>
      <c r="AV534" s="14" t="s">
        <v>84</v>
      </c>
      <c r="AW534" s="14" t="s">
        <v>33</v>
      </c>
      <c r="AX534" s="14" t="s">
        <v>71</v>
      </c>
      <c r="AY534" s="254" t="s">
        <v>192</v>
      </c>
    </row>
    <row r="535" s="15" customFormat="1">
      <c r="A535" s="15"/>
      <c r="B535" s="255"/>
      <c r="C535" s="256"/>
      <c r="D535" s="235" t="s">
        <v>204</v>
      </c>
      <c r="E535" s="257" t="s">
        <v>19</v>
      </c>
      <c r="F535" s="258" t="s">
        <v>210</v>
      </c>
      <c r="G535" s="256"/>
      <c r="H535" s="259">
        <v>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204</v>
      </c>
      <c r="AU535" s="265" t="s">
        <v>84</v>
      </c>
      <c r="AV535" s="15" t="s">
        <v>200</v>
      </c>
      <c r="AW535" s="15" t="s">
        <v>33</v>
      </c>
      <c r="AX535" s="15" t="s">
        <v>78</v>
      </c>
      <c r="AY535" s="265" t="s">
        <v>192</v>
      </c>
    </row>
    <row r="536" s="2" customFormat="1" ht="16.5" customHeight="1">
      <c r="A536" s="41"/>
      <c r="B536" s="42"/>
      <c r="C536" s="266" t="s">
        <v>525</v>
      </c>
      <c r="D536" s="266" t="s">
        <v>211</v>
      </c>
      <c r="E536" s="267" t="s">
        <v>513</v>
      </c>
      <c r="F536" s="268" t="s">
        <v>514</v>
      </c>
      <c r="G536" s="269" t="s">
        <v>198</v>
      </c>
      <c r="H536" s="270">
        <v>1</v>
      </c>
      <c r="I536" s="271"/>
      <c r="J536" s="272">
        <f>ROUND(I536*H536,2)</f>
        <v>0</v>
      </c>
      <c r="K536" s="268" t="s">
        <v>199</v>
      </c>
      <c r="L536" s="273"/>
      <c r="M536" s="274" t="s">
        <v>19</v>
      </c>
      <c r="N536" s="275" t="s">
        <v>43</v>
      </c>
      <c r="O536" s="87"/>
      <c r="P536" s="224">
        <f>O536*H536</f>
        <v>0</v>
      </c>
      <c r="Q536" s="224">
        <v>0.0022000000000000001</v>
      </c>
      <c r="R536" s="224">
        <f>Q536*H536</f>
        <v>0.0022000000000000001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423</v>
      </c>
      <c r="AT536" s="226" t="s">
        <v>211</v>
      </c>
      <c r="AU536" s="226" t="s">
        <v>84</v>
      </c>
      <c r="AY536" s="20" t="s">
        <v>192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84</v>
      </c>
      <c r="BK536" s="227">
        <f>ROUND(I536*H536,2)</f>
        <v>0</v>
      </c>
      <c r="BL536" s="20" t="s">
        <v>321</v>
      </c>
      <c r="BM536" s="226" t="s">
        <v>526</v>
      </c>
    </row>
    <row r="537" s="13" customFormat="1">
      <c r="A537" s="13"/>
      <c r="B537" s="233"/>
      <c r="C537" s="234"/>
      <c r="D537" s="235" t="s">
        <v>204</v>
      </c>
      <c r="E537" s="236" t="s">
        <v>19</v>
      </c>
      <c r="F537" s="237" t="s">
        <v>205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204</v>
      </c>
      <c r="AU537" s="243" t="s">
        <v>84</v>
      </c>
      <c r="AV537" s="13" t="s">
        <v>78</v>
      </c>
      <c r="AW537" s="13" t="s">
        <v>33</v>
      </c>
      <c r="AX537" s="13" t="s">
        <v>71</v>
      </c>
      <c r="AY537" s="243" t="s">
        <v>192</v>
      </c>
    </row>
    <row r="538" s="13" customFormat="1">
      <c r="A538" s="13"/>
      <c r="B538" s="233"/>
      <c r="C538" s="234"/>
      <c r="D538" s="235" t="s">
        <v>204</v>
      </c>
      <c r="E538" s="236" t="s">
        <v>19</v>
      </c>
      <c r="F538" s="237" t="s">
        <v>477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204</v>
      </c>
      <c r="AU538" s="243" t="s">
        <v>84</v>
      </c>
      <c r="AV538" s="13" t="s">
        <v>78</v>
      </c>
      <c r="AW538" s="13" t="s">
        <v>33</v>
      </c>
      <c r="AX538" s="13" t="s">
        <v>71</v>
      </c>
      <c r="AY538" s="243" t="s">
        <v>192</v>
      </c>
    </row>
    <row r="539" s="14" customFormat="1">
      <c r="A539" s="14"/>
      <c r="B539" s="244"/>
      <c r="C539" s="245"/>
      <c r="D539" s="235" t="s">
        <v>204</v>
      </c>
      <c r="E539" s="246" t="s">
        <v>19</v>
      </c>
      <c r="F539" s="247" t="s">
        <v>78</v>
      </c>
      <c r="G539" s="245"/>
      <c r="H539" s="248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204</v>
      </c>
      <c r="AU539" s="254" t="s">
        <v>84</v>
      </c>
      <c r="AV539" s="14" t="s">
        <v>84</v>
      </c>
      <c r="AW539" s="14" t="s">
        <v>33</v>
      </c>
      <c r="AX539" s="14" t="s">
        <v>71</v>
      </c>
      <c r="AY539" s="254" t="s">
        <v>192</v>
      </c>
    </row>
    <row r="540" s="15" customFormat="1">
      <c r="A540" s="15"/>
      <c r="B540" s="255"/>
      <c r="C540" s="256"/>
      <c r="D540" s="235" t="s">
        <v>204</v>
      </c>
      <c r="E540" s="257" t="s">
        <v>19</v>
      </c>
      <c r="F540" s="258" t="s">
        <v>210</v>
      </c>
      <c r="G540" s="256"/>
      <c r="H540" s="259">
        <v>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204</v>
      </c>
      <c r="AU540" s="265" t="s">
        <v>84</v>
      </c>
      <c r="AV540" s="15" t="s">
        <v>200</v>
      </c>
      <c r="AW540" s="15" t="s">
        <v>33</v>
      </c>
      <c r="AX540" s="15" t="s">
        <v>78</v>
      </c>
      <c r="AY540" s="265" t="s">
        <v>192</v>
      </c>
    </row>
    <row r="541" s="2" customFormat="1" ht="16.5" customHeight="1">
      <c r="A541" s="41"/>
      <c r="B541" s="42"/>
      <c r="C541" s="266" t="s">
        <v>527</v>
      </c>
      <c r="D541" s="266" t="s">
        <v>211</v>
      </c>
      <c r="E541" s="267" t="s">
        <v>528</v>
      </c>
      <c r="F541" s="268" t="s">
        <v>529</v>
      </c>
      <c r="G541" s="269" t="s">
        <v>198</v>
      </c>
      <c r="H541" s="270">
        <v>1</v>
      </c>
      <c r="I541" s="271"/>
      <c r="J541" s="272">
        <f>ROUND(I541*H541,2)</f>
        <v>0</v>
      </c>
      <c r="K541" s="268" t="s">
        <v>199</v>
      </c>
      <c r="L541" s="273"/>
      <c r="M541" s="274" t="s">
        <v>19</v>
      </c>
      <c r="N541" s="275" t="s">
        <v>43</v>
      </c>
      <c r="O541" s="87"/>
      <c r="P541" s="224">
        <f>O541*H541</f>
        <v>0</v>
      </c>
      <c r="Q541" s="224">
        <v>0.0022000000000000001</v>
      </c>
      <c r="R541" s="224">
        <f>Q541*H541</f>
        <v>0.0022000000000000001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423</v>
      </c>
      <c r="AT541" s="226" t="s">
        <v>211</v>
      </c>
      <c r="AU541" s="226" t="s">
        <v>84</v>
      </c>
      <c r="AY541" s="20" t="s">
        <v>192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321</v>
      </c>
      <c r="BM541" s="226" t="s">
        <v>530</v>
      </c>
    </row>
    <row r="542" s="13" customFormat="1">
      <c r="A542" s="13"/>
      <c r="B542" s="233"/>
      <c r="C542" s="234"/>
      <c r="D542" s="235" t="s">
        <v>204</v>
      </c>
      <c r="E542" s="236" t="s">
        <v>19</v>
      </c>
      <c r="F542" s="237" t="s">
        <v>205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204</v>
      </c>
      <c r="AU542" s="243" t="s">
        <v>84</v>
      </c>
      <c r="AV542" s="13" t="s">
        <v>78</v>
      </c>
      <c r="AW542" s="13" t="s">
        <v>33</v>
      </c>
      <c r="AX542" s="13" t="s">
        <v>71</v>
      </c>
      <c r="AY542" s="243" t="s">
        <v>192</v>
      </c>
    </row>
    <row r="543" s="13" customFormat="1">
      <c r="A543" s="13"/>
      <c r="B543" s="233"/>
      <c r="C543" s="234"/>
      <c r="D543" s="235" t="s">
        <v>204</v>
      </c>
      <c r="E543" s="236" t="s">
        <v>19</v>
      </c>
      <c r="F543" s="237" t="s">
        <v>477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204</v>
      </c>
      <c r="AU543" s="243" t="s">
        <v>84</v>
      </c>
      <c r="AV543" s="13" t="s">
        <v>78</v>
      </c>
      <c r="AW543" s="13" t="s">
        <v>33</v>
      </c>
      <c r="AX543" s="13" t="s">
        <v>71</v>
      </c>
      <c r="AY543" s="243" t="s">
        <v>192</v>
      </c>
    </row>
    <row r="544" s="14" customFormat="1">
      <c r="A544" s="14"/>
      <c r="B544" s="244"/>
      <c r="C544" s="245"/>
      <c r="D544" s="235" t="s">
        <v>204</v>
      </c>
      <c r="E544" s="246" t="s">
        <v>19</v>
      </c>
      <c r="F544" s="247" t="s">
        <v>78</v>
      </c>
      <c r="G544" s="245"/>
      <c r="H544" s="248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204</v>
      </c>
      <c r="AU544" s="254" t="s">
        <v>84</v>
      </c>
      <c r="AV544" s="14" t="s">
        <v>84</v>
      </c>
      <c r="AW544" s="14" t="s">
        <v>33</v>
      </c>
      <c r="AX544" s="14" t="s">
        <v>71</v>
      </c>
      <c r="AY544" s="254" t="s">
        <v>192</v>
      </c>
    </row>
    <row r="545" s="15" customFormat="1">
      <c r="A545" s="15"/>
      <c r="B545" s="255"/>
      <c r="C545" s="256"/>
      <c r="D545" s="235" t="s">
        <v>204</v>
      </c>
      <c r="E545" s="257" t="s">
        <v>19</v>
      </c>
      <c r="F545" s="258" t="s">
        <v>210</v>
      </c>
      <c r="G545" s="256"/>
      <c r="H545" s="259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204</v>
      </c>
      <c r="AU545" s="265" t="s">
        <v>84</v>
      </c>
      <c r="AV545" s="15" t="s">
        <v>200</v>
      </c>
      <c r="AW545" s="15" t="s">
        <v>33</v>
      </c>
      <c r="AX545" s="15" t="s">
        <v>78</v>
      </c>
      <c r="AY545" s="265" t="s">
        <v>192</v>
      </c>
    </row>
    <row r="546" s="2" customFormat="1" ht="16.5" customHeight="1">
      <c r="A546" s="41"/>
      <c r="B546" s="42"/>
      <c r="C546" s="266" t="s">
        <v>531</v>
      </c>
      <c r="D546" s="266" t="s">
        <v>211</v>
      </c>
      <c r="E546" s="267" t="s">
        <v>532</v>
      </c>
      <c r="F546" s="268" t="s">
        <v>533</v>
      </c>
      <c r="G546" s="269" t="s">
        <v>198</v>
      </c>
      <c r="H546" s="270">
        <v>1</v>
      </c>
      <c r="I546" s="271"/>
      <c r="J546" s="272">
        <f>ROUND(I546*H546,2)</f>
        <v>0</v>
      </c>
      <c r="K546" s="268" t="s">
        <v>199</v>
      </c>
      <c r="L546" s="273"/>
      <c r="M546" s="274" t="s">
        <v>19</v>
      </c>
      <c r="N546" s="275" t="s">
        <v>43</v>
      </c>
      <c r="O546" s="87"/>
      <c r="P546" s="224">
        <f>O546*H546</f>
        <v>0</v>
      </c>
      <c r="Q546" s="224">
        <v>0.00014999999999999999</v>
      </c>
      <c r="R546" s="224">
        <f>Q546*H546</f>
        <v>0.00014999999999999999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423</v>
      </c>
      <c r="AT546" s="226" t="s">
        <v>211</v>
      </c>
      <c r="AU546" s="226" t="s">
        <v>84</v>
      </c>
      <c r="AY546" s="20" t="s">
        <v>192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84</v>
      </c>
      <c r="BK546" s="227">
        <f>ROUND(I546*H546,2)</f>
        <v>0</v>
      </c>
      <c r="BL546" s="20" t="s">
        <v>321</v>
      </c>
      <c r="BM546" s="226" t="s">
        <v>534</v>
      </c>
    </row>
    <row r="547" s="13" customFormat="1">
      <c r="A547" s="13"/>
      <c r="B547" s="233"/>
      <c r="C547" s="234"/>
      <c r="D547" s="235" t="s">
        <v>204</v>
      </c>
      <c r="E547" s="236" t="s">
        <v>19</v>
      </c>
      <c r="F547" s="237" t="s">
        <v>205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204</v>
      </c>
      <c r="AU547" s="243" t="s">
        <v>84</v>
      </c>
      <c r="AV547" s="13" t="s">
        <v>78</v>
      </c>
      <c r="AW547" s="13" t="s">
        <v>33</v>
      </c>
      <c r="AX547" s="13" t="s">
        <v>71</v>
      </c>
      <c r="AY547" s="243" t="s">
        <v>192</v>
      </c>
    </row>
    <row r="548" s="13" customFormat="1">
      <c r="A548" s="13"/>
      <c r="B548" s="233"/>
      <c r="C548" s="234"/>
      <c r="D548" s="235" t="s">
        <v>204</v>
      </c>
      <c r="E548" s="236" t="s">
        <v>19</v>
      </c>
      <c r="F548" s="237" t="s">
        <v>477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204</v>
      </c>
      <c r="AU548" s="243" t="s">
        <v>84</v>
      </c>
      <c r="AV548" s="13" t="s">
        <v>78</v>
      </c>
      <c r="AW548" s="13" t="s">
        <v>33</v>
      </c>
      <c r="AX548" s="13" t="s">
        <v>71</v>
      </c>
      <c r="AY548" s="243" t="s">
        <v>192</v>
      </c>
    </row>
    <row r="549" s="14" customFormat="1">
      <c r="A549" s="14"/>
      <c r="B549" s="244"/>
      <c r="C549" s="245"/>
      <c r="D549" s="235" t="s">
        <v>204</v>
      </c>
      <c r="E549" s="246" t="s">
        <v>19</v>
      </c>
      <c r="F549" s="247" t="s">
        <v>78</v>
      </c>
      <c r="G549" s="245"/>
      <c r="H549" s="248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204</v>
      </c>
      <c r="AU549" s="254" t="s">
        <v>84</v>
      </c>
      <c r="AV549" s="14" t="s">
        <v>84</v>
      </c>
      <c r="AW549" s="14" t="s">
        <v>33</v>
      </c>
      <c r="AX549" s="14" t="s">
        <v>71</v>
      </c>
      <c r="AY549" s="254" t="s">
        <v>192</v>
      </c>
    </row>
    <row r="550" s="15" customFormat="1">
      <c r="A550" s="15"/>
      <c r="B550" s="255"/>
      <c r="C550" s="256"/>
      <c r="D550" s="235" t="s">
        <v>204</v>
      </c>
      <c r="E550" s="257" t="s">
        <v>19</v>
      </c>
      <c r="F550" s="258" t="s">
        <v>210</v>
      </c>
      <c r="G550" s="256"/>
      <c r="H550" s="259">
        <v>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5" t="s">
        <v>204</v>
      </c>
      <c r="AU550" s="265" t="s">
        <v>84</v>
      </c>
      <c r="AV550" s="15" t="s">
        <v>200</v>
      </c>
      <c r="AW550" s="15" t="s">
        <v>33</v>
      </c>
      <c r="AX550" s="15" t="s">
        <v>78</v>
      </c>
      <c r="AY550" s="265" t="s">
        <v>192</v>
      </c>
    </row>
    <row r="551" s="2" customFormat="1" ht="16.5" customHeight="1">
      <c r="A551" s="41"/>
      <c r="B551" s="42"/>
      <c r="C551" s="215" t="s">
        <v>535</v>
      </c>
      <c r="D551" s="215" t="s">
        <v>195</v>
      </c>
      <c r="E551" s="216" t="s">
        <v>536</v>
      </c>
      <c r="F551" s="217" t="s">
        <v>537</v>
      </c>
      <c r="G551" s="218" t="s">
        <v>198</v>
      </c>
      <c r="H551" s="219">
        <v>4</v>
      </c>
      <c r="I551" s="220"/>
      <c r="J551" s="221">
        <f>ROUND(I551*H551,2)</f>
        <v>0</v>
      </c>
      <c r="K551" s="217" t="s">
        <v>199</v>
      </c>
      <c r="L551" s="47"/>
      <c r="M551" s="222" t="s">
        <v>19</v>
      </c>
      <c r="N551" s="223" t="s">
        <v>43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0.024</v>
      </c>
      <c r="T551" s="225">
        <f>S551*H551</f>
        <v>0.096000000000000002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321</v>
      </c>
      <c r="AT551" s="226" t="s">
        <v>195</v>
      </c>
      <c r="AU551" s="226" t="s">
        <v>84</v>
      </c>
      <c r="AY551" s="20" t="s">
        <v>192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84</v>
      </c>
      <c r="BK551" s="227">
        <f>ROUND(I551*H551,2)</f>
        <v>0</v>
      </c>
      <c r="BL551" s="20" t="s">
        <v>321</v>
      </c>
      <c r="BM551" s="226" t="s">
        <v>538</v>
      </c>
    </row>
    <row r="552" s="2" customFormat="1">
      <c r="A552" s="41"/>
      <c r="B552" s="42"/>
      <c r="C552" s="43"/>
      <c r="D552" s="228" t="s">
        <v>202</v>
      </c>
      <c r="E552" s="43"/>
      <c r="F552" s="229" t="s">
        <v>539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202</v>
      </c>
      <c r="AU552" s="20" t="s">
        <v>84</v>
      </c>
    </row>
    <row r="553" s="13" customFormat="1">
      <c r="A553" s="13"/>
      <c r="B553" s="233"/>
      <c r="C553" s="234"/>
      <c r="D553" s="235" t="s">
        <v>204</v>
      </c>
      <c r="E553" s="236" t="s">
        <v>19</v>
      </c>
      <c r="F553" s="237" t="s">
        <v>458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204</v>
      </c>
      <c r="AU553" s="243" t="s">
        <v>84</v>
      </c>
      <c r="AV553" s="13" t="s">
        <v>78</v>
      </c>
      <c r="AW553" s="13" t="s">
        <v>33</v>
      </c>
      <c r="AX553" s="13" t="s">
        <v>71</v>
      </c>
      <c r="AY553" s="243" t="s">
        <v>192</v>
      </c>
    </row>
    <row r="554" s="13" customFormat="1">
      <c r="A554" s="13"/>
      <c r="B554" s="233"/>
      <c r="C554" s="234"/>
      <c r="D554" s="235" t="s">
        <v>204</v>
      </c>
      <c r="E554" s="236" t="s">
        <v>19</v>
      </c>
      <c r="F554" s="237" t="s">
        <v>282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204</v>
      </c>
      <c r="AU554" s="243" t="s">
        <v>84</v>
      </c>
      <c r="AV554" s="13" t="s">
        <v>78</v>
      </c>
      <c r="AW554" s="13" t="s">
        <v>33</v>
      </c>
      <c r="AX554" s="13" t="s">
        <v>71</v>
      </c>
      <c r="AY554" s="243" t="s">
        <v>192</v>
      </c>
    </row>
    <row r="555" s="14" customFormat="1">
      <c r="A555" s="14"/>
      <c r="B555" s="244"/>
      <c r="C555" s="245"/>
      <c r="D555" s="235" t="s">
        <v>204</v>
      </c>
      <c r="E555" s="246" t="s">
        <v>19</v>
      </c>
      <c r="F555" s="247" t="s">
        <v>78</v>
      </c>
      <c r="G555" s="245"/>
      <c r="H555" s="248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204</v>
      </c>
      <c r="AU555" s="254" t="s">
        <v>84</v>
      </c>
      <c r="AV555" s="14" t="s">
        <v>84</v>
      </c>
      <c r="AW555" s="14" t="s">
        <v>33</v>
      </c>
      <c r="AX555" s="14" t="s">
        <v>71</v>
      </c>
      <c r="AY555" s="254" t="s">
        <v>192</v>
      </c>
    </row>
    <row r="556" s="13" customFormat="1">
      <c r="A556" s="13"/>
      <c r="B556" s="233"/>
      <c r="C556" s="234"/>
      <c r="D556" s="235" t="s">
        <v>204</v>
      </c>
      <c r="E556" s="236" t="s">
        <v>19</v>
      </c>
      <c r="F556" s="237" t="s">
        <v>1365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204</v>
      </c>
      <c r="AU556" s="243" t="s">
        <v>84</v>
      </c>
      <c r="AV556" s="13" t="s">
        <v>78</v>
      </c>
      <c r="AW556" s="13" t="s">
        <v>33</v>
      </c>
      <c r="AX556" s="13" t="s">
        <v>71</v>
      </c>
      <c r="AY556" s="243" t="s">
        <v>192</v>
      </c>
    </row>
    <row r="557" s="14" customFormat="1">
      <c r="A557" s="14"/>
      <c r="B557" s="244"/>
      <c r="C557" s="245"/>
      <c r="D557" s="235" t="s">
        <v>204</v>
      </c>
      <c r="E557" s="246" t="s">
        <v>19</v>
      </c>
      <c r="F557" s="247" t="s">
        <v>208</v>
      </c>
      <c r="G557" s="245"/>
      <c r="H557" s="248">
        <v>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204</v>
      </c>
      <c r="AU557" s="254" t="s">
        <v>84</v>
      </c>
      <c r="AV557" s="14" t="s">
        <v>84</v>
      </c>
      <c r="AW557" s="14" t="s">
        <v>33</v>
      </c>
      <c r="AX557" s="14" t="s">
        <v>71</v>
      </c>
      <c r="AY557" s="254" t="s">
        <v>192</v>
      </c>
    </row>
    <row r="558" s="13" customFormat="1">
      <c r="A558" s="13"/>
      <c r="B558" s="233"/>
      <c r="C558" s="234"/>
      <c r="D558" s="235" t="s">
        <v>204</v>
      </c>
      <c r="E558" s="236" t="s">
        <v>19</v>
      </c>
      <c r="F558" s="237" t="s">
        <v>1367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204</v>
      </c>
      <c r="AU558" s="243" t="s">
        <v>84</v>
      </c>
      <c r="AV558" s="13" t="s">
        <v>78</v>
      </c>
      <c r="AW558" s="13" t="s">
        <v>33</v>
      </c>
      <c r="AX558" s="13" t="s">
        <v>71</v>
      </c>
      <c r="AY558" s="243" t="s">
        <v>192</v>
      </c>
    </row>
    <row r="559" s="14" customFormat="1">
      <c r="A559" s="14"/>
      <c r="B559" s="244"/>
      <c r="C559" s="245"/>
      <c r="D559" s="235" t="s">
        <v>204</v>
      </c>
      <c r="E559" s="246" t="s">
        <v>19</v>
      </c>
      <c r="F559" s="247" t="s">
        <v>78</v>
      </c>
      <c r="G559" s="245"/>
      <c r="H559" s="248">
        <v>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204</v>
      </c>
      <c r="AU559" s="254" t="s">
        <v>84</v>
      </c>
      <c r="AV559" s="14" t="s">
        <v>84</v>
      </c>
      <c r="AW559" s="14" t="s">
        <v>33</v>
      </c>
      <c r="AX559" s="14" t="s">
        <v>71</v>
      </c>
      <c r="AY559" s="254" t="s">
        <v>192</v>
      </c>
    </row>
    <row r="560" s="15" customFormat="1">
      <c r="A560" s="15"/>
      <c r="B560" s="255"/>
      <c r="C560" s="256"/>
      <c r="D560" s="235" t="s">
        <v>204</v>
      </c>
      <c r="E560" s="257" t="s">
        <v>19</v>
      </c>
      <c r="F560" s="258" t="s">
        <v>210</v>
      </c>
      <c r="G560" s="256"/>
      <c r="H560" s="259">
        <v>4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5" t="s">
        <v>204</v>
      </c>
      <c r="AU560" s="265" t="s">
        <v>84</v>
      </c>
      <c r="AV560" s="15" t="s">
        <v>200</v>
      </c>
      <c r="AW560" s="15" t="s">
        <v>33</v>
      </c>
      <c r="AX560" s="15" t="s">
        <v>78</v>
      </c>
      <c r="AY560" s="265" t="s">
        <v>192</v>
      </c>
    </row>
    <row r="561" s="2" customFormat="1" ht="16.5" customHeight="1">
      <c r="A561" s="41"/>
      <c r="B561" s="42"/>
      <c r="C561" s="215" t="s">
        <v>540</v>
      </c>
      <c r="D561" s="215" t="s">
        <v>195</v>
      </c>
      <c r="E561" s="216" t="s">
        <v>541</v>
      </c>
      <c r="F561" s="217" t="s">
        <v>542</v>
      </c>
      <c r="G561" s="218" t="s">
        <v>198</v>
      </c>
      <c r="H561" s="219">
        <v>1</v>
      </c>
      <c r="I561" s="220"/>
      <c r="J561" s="221">
        <f>ROUND(I561*H561,2)</f>
        <v>0</v>
      </c>
      <c r="K561" s="217" t="s">
        <v>490</v>
      </c>
      <c r="L561" s="47"/>
      <c r="M561" s="222" t="s">
        <v>19</v>
      </c>
      <c r="N561" s="223" t="s">
        <v>43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321</v>
      </c>
      <c r="AT561" s="226" t="s">
        <v>195</v>
      </c>
      <c r="AU561" s="226" t="s">
        <v>84</v>
      </c>
      <c r="AY561" s="20" t="s">
        <v>192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84</v>
      </c>
      <c r="BK561" s="227">
        <f>ROUND(I561*H561,2)</f>
        <v>0</v>
      </c>
      <c r="BL561" s="20" t="s">
        <v>321</v>
      </c>
      <c r="BM561" s="226" t="s">
        <v>543</v>
      </c>
    </row>
    <row r="562" s="14" customFormat="1">
      <c r="A562" s="14"/>
      <c r="B562" s="244"/>
      <c r="C562" s="245"/>
      <c r="D562" s="235" t="s">
        <v>204</v>
      </c>
      <c r="E562" s="246" t="s">
        <v>19</v>
      </c>
      <c r="F562" s="247" t="s">
        <v>78</v>
      </c>
      <c r="G562" s="245"/>
      <c r="H562" s="248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204</v>
      </c>
      <c r="AU562" s="254" t="s">
        <v>84</v>
      </c>
      <c r="AV562" s="14" t="s">
        <v>84</v>
      </c>
      <c r="AW562" s="14" t="s">
        <v>33</v>
      </c>
      <c r="AX562" s="14" t="s">
        <v>71</v>
      </c>
      <c r="AY562" s="254" t="s">
        <v>192</v>
      </c>
    </row>
    <row r="563" s="15" customFormat="1">
      <c r="A563" s="15"/>
      <c r="B563" s="255"/>
      <c r="C563" s="256"/>
      <c r="D563" s="235" t="s">
        <v>204</v>
      </c>
      <c r="E563" s="257" t="s">
        <v>19</v>
      </c>
      <c r="F563" s="258" t="s">
        <v>210</v>
      </c>
      <c r="G563" s="256"/>
      <c r="H563" s="259">
        <v>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204</v>
      </c>
      <c r="AU563" s="265" t="s">
        <v>84</v>
      </c>
      <c r="AV563" s="15" t="s">
        <v>200</v>
      </c>
      <c r="AW563" s="15" t="s">
        <v>33</v>
      </c>
      <c r="AX563" s="15" t="s">
        <v>78</v>
      </c>
      <c r="AY563" s="265" t="s">
        <v>192</v>
      </c>
    </row>
    <row r="564" s="2" customFormat="1" ht="16.5" customHeight="1">
      <c r="A564" s="41"/>
      <c r="B564" s="42"/>
      <c r="C564" s="215" t="s">
        <v>544</v>
      </c>
      <c r="D564" s="215" t="s">
        <v>195</v>
      </c>
      <c r="E564" s="216" t="s">
        <v>545</v>
      </c>
      <c r="F564" s="217" t="s">
        <v>546</v>
      </c>
      <c r="G564" s="218" t="s">
        <v>198</v>
      </c>
      <c r="H564" s="219">
        <v>1</v>
      </c>
      <c r="I564" s="220"/>
      <c r="J564" s="221">
        <f>ROUND(I564*H564,2)</f>
        <v>0</v>
      </c>
      <c r="K564" s="217" t="s">
        <v>199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321</v>
      </c>
      <c r="AT564" s="226" t="s">
        <v>195</v>
      </c>
      <c r="AU564" s="226" t="s">
        <v>84</v>
      </c>
      <c r="AY564" s="20" t="s">
        <v>192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84</v>
      </c>
      <c r="BK564" s="227">
        <f>ROUND(I564*H564,2)</f>
        <v>0</v>
      </c>
      <c r="BL564" s="20" t="s">
        <v>321</v>
      </c>
      <c r="BM564" s="226" t="s">
        <v>547</v>
      </c>
    </row>
    <row r="565" s="2" customFormat="1">
      <c r="A565" s="41"/>
      <c r="B565" s="42"/>
      <c r="C565" s="43"/>
      <c r="D565" s="228" t="s">
        <v>202</v>
      </c>
      <c r="E565" s="43"/>
      <c r="F565" s="229" t="s">
        <v>548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202</v>
      </c>
      <c r="AU565" s="20" t="s">
        <v>84</v>
      </c>
    </row>
    <row r="566" s="13" customFormat="1">
      <c r="A566" s="13"/>
      <c r="B566" s="233"/>
      <c r="C566" s="234"/>
      <c r="D566" s="235" t="s">
        <v>204</v>
      </c>
      <c r="E566" s="236" t="s">
        <v>19</v>
      </c>
      <c r="F566" s="237" t="s">
        <v>205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204</v>
      </c>
      <c r="AU566" s="243" t="s">
        <v>84</v>
      </c>
      <c r="AV566" s="13" t="s">
        <v>78</v>
      </c>
      <c r="AW566" s="13" t="s">
        <v>33</v>
      </c>
      <c r="AX566" s="13" t="s">
        <v>71</v>
      </c>
      <c r="AY566" s="243" t="s">
        <v>192</v>
      </c>
    </row>
    <row r="567" s="13" customFormat="1">
      <c r="A567" s="13"/>
      <c r="B567" s="233"/>
      <c r="C567" s="234"/>
      <c r="D567" s="235" t="s">
        <v>204</v>
      </c>
      <c r="E567" s="236" t="s">
        <v>19</v>
      </c>
      <c r="F567" s="237" t="s">
        <v>282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204</v>
      </c>
      <c r="AU567" s="243" t="s">
        <v>84</v>
      </c>
      <c r="AV567" s="13" t="s">
        <v>78</v>
      </c>
      <c r="AW567" s="13" t="s">
        <v>33</v>
      </c>
      <c r="AX567" s="13" t="s">
        <v>71</v>
      </c>
      <c r="AY567" s="243" t="s">
        <v>192</v>
      </c>
    </row>
    <row r="568" s="14" customFormat="1">
      <c r="A568" s="14"/>
      <c r="B568" s="244"/>
      <c r="C568" s="245"/>
      <c r="D568" s="235" t="s">
        <v>204</v>
      </c>
      <c r="E568" s="246" t="s">
        <v>19</v>
      </c>
      <c r="F568" s="247" t="s">
        <v>78</v>
      </c>
      <c r="G568" s="245"/>
      <c r="H568" s="248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204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192</v>
      </c>
    </row>
    <row r="569" s="15" customFormat="1">
      <c r="A569" s="15"/>
      <c r="B569" s="255"/>
      <c r="C569" s="256"/>
      <c r="D569" s="235" t="s">
        <v>204</v>
      </c>
      <c r="E569" s="257" t="s">
        <v>19</v>
      </c>
      <c r="F569" s="258" t="s">
        <v>210</v>
      </c>
      <c r="G569" s="256"/>
      <c r="H569" s="259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204</v>
      </c>
      <c r="AU569" s="265" t="s">
        <v>84</v>
      </c>
      <c r="AV569" s="15" t="s">
        <v>200</v>
      </c>
      <c r="AW569" s="15" t="s">
        <v>33</v>
      </c>
      <c r="AX569" s="15" t="s">
        <v>78</v>
      </c>
      <c r="AY569" s="265" t="s">
        <v>192</v>
      </c>
    </row>
    <row r="570" s="2" customFormat="1" ht="16.5" customHeight="1">
      <c r="A570" s="41"/>
      <c r="B570" s="42"/>
      <c r="C570" s="266" t="s">
        <v>549</v>
      </c>
      <c r="D570" s="266" t="s">
        <v>211</v>
      </c>
      <c r="E570" s="267" t="s">
        <v>550</v>
      </c>
      <c r="F570" s="268" t="s">
        <v>551</v>
      </c>
      <c r="G570" s="269" t="s">
        <v>198</v>
      </c>
      <c r="H570" s="270">
        <v>1</v>
      </c>
      <c r="I570" s="271"/>
      <c r="J570" s="272">
        <f>ROUND(I570*H570,2)</f>
        <v>0</v>
      </c>
      <c r="K570" s="268" t="s">
        <v>199</v>
      </c>
      <c r="L570" s="273"/>
      <c r="M570" s="274" t="s">
        <v>19</v>
      </c>
      <c r="N570" s="275" t="s">
        <v>43</v>
      </c>
      <c r="O570" s="87"/>
      <c r="P570" s="224">
        <f>O570*H570</f>
        <v>0</v>
      </c>
      <c r="Q570" s="224">
        <v>0.036299999999999999</v>
      </c>
      <c r="R570" s="224">
        <f>Q570*H570</f>
        <v>0.036299999999999999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423</v>
      </c>
      <c r="AT570" s="226" t="s">
        <v>211</v>
      </c>
      <c r="AU570" s="226" t="s">
        <v>84</v>
      </c>
      <c r="AY570" s="20" t="s">
        <v>192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84</v>
      </c>
      <c r="BK570" s="227">
        <f>ROUND(I570*H570,2)</f>
        <v>0</v>
      </c>
      <c r="BL570" s="20" t="s">
        <v>321</v>
      </c>
      <c r="BM570" s="226" t="s">
        <v>552</v>
      </c>
    </row>
    <row r="571" s="13" customFormat="1">
      <c r="A571" s="13"/>
      <c r="B571" s="233"/>
      <c r="C571" s="234"/>
      <c r="D571" s="235" t="s">
        <v>204</v>
      </c>
      <c r="E571" s="236" t="s">
        <v>19</v>
      </c>
      <c r="F571" s="237" t="s">
        <v>205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204</v>
      </c>
      <c r="AU571" s="243" t="s">
        <v>84</v>
      </c>
      <c r="AV571" s="13" t="s">
        <v>78</v>
      </c>
      <c r="AW571" s="13" t="s">
        <v>33</v>
      </c>
      <c r="AX571" s="13" t="s">
        <v>71</v>
      </c>
      <c r="AY571" s="243" t="s">
        <v>192</v>
      </c>
    </row>
    <row r="572" s="13" customFormat="1">
      <c r="A572" s="13"/>
      <c r="B572" s="233"/>
      <c r="C572" s="234"/>
      <c r="D572" s="235" t="s">
        <v>204</v>
      </c>
      <c r="E572" s="236" t="s">
        <v>19</v>
      </c>
      <c r="F572" s="237" t="s">
        <v>282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204</v>
      </c>
      <c r="AU572" s="243" t="s">
        <v>84</v>
      </c>
      <c r="AV572" s="13" t="s">
        <v>78</v>
      </c>
      <c r="AW572" s="13" t="s">
        <v>33</v>
      </c>
      <c r="AX572" s="13" t="s">
        <v>71</v>
      </c>
      <c r="AY572" s="243" t="s">
        <v>192</v>
      </c>
    </row>
    <row r="573" s="14" customFormat="1">
      <c r="A573" s="14"/>
      <c r="B573" s="244"/>
      <c r="C573" s="245"/>
      <c r="D573" s="235" t="s">
        <v>204</v>
      </c>
      <c r="E573" s="246" t="s">
        <v>19</v>
      </c>
      <c r="F573" s="247" t="s">
        <v>78</v>
      </c>
      <c r="G573" s="245"/>
      <c r="H573" s="248">
        <v>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204</v>
      </c>
      <c r="AU573" s="254" t="s">
        <v>84</v>
      </c>
      <c r="AV573" s="14" t="s">
        <v>84</v>
      </c>
      <c r="AW573" s="14" t="s">
        <v>33</v>
      </c>
      <c r="AX573" s="14" t="s">
        <v>71</v>
      </c>
      <c r="AY573" s="254" t="s">
        <v>192</v>
      </c>
    </row>
    <row r="574" s="15" customFormat="1">
      <c r="A574" s="15"/>
      <c r="B574" s="255"/>
      <c r="C574" s="256"/>
      <c r="D574" s="235" t="s">
        <v>204</v>
      </c>
      <c r="E574" s="257" t="s">
        <v>19</v>
      </c>
      <c r="F574" s="258" t="s">
        <v>210</v>
      </c>
      <c r="G574" s="256"/>
      <c r="H574" s="259">
        <v>1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204</v>
      </c>
      <c r="AU574" s="265" t="s">
        <v>84</v>
      </c>
      <c r="AV574" s="15" t="s">
        <v>200</v>
      </c>
      <c r="AW574" s="15" t="s">
        <v>33</v>
      </c>
      <c r="AX574" s="15" t="s">
        <v>78</v>
      </c>
      <c r="AY574" s="265" t="s">
        <v>192</v>
      </c>
    </row>
    <row r="575" s="2" customFormat="1" ht="21.75" customHeight="1">
      <c r="A575" s="41"/>
      <c r="B575" s="42"/>
      <c r="C575" s="215" t="s">
        <v>553</v>
      </c>
      <c r="D575" s="215" t="s">
        <v>195</v>
      </c>
      <c r="E575" s="216" t="s">
        <v>554</v>
      </c>
      <c r="F575" s="217" t="s">
        <v>555</v>
      </c>
      <c r="G575" s="218" t="s">
        <v>198</v>
      </c>
      <c r="H575" s="219">
        <v>1</v>
      </c>
      <c r="I575" s="220"/>
      <c r="J575" s="221">
        <f>ROUND(I575*H575,2)</f>
        <v>0</v>
      </c>
      <c r="K575" s="217" t="s">
        <v>199</v>
      </c>
      <c r="L575" s="47"/>
      <c r="M575" s="222" t="s">
        <v>19</v>
      </c>
      <c r="N575" s="223" t="s">
        <v>43</v>
      </c>
      <c r="O575" s="87"/>
      <c r="P575" s="224">
        <f>O575*H575</f>
        <v>0</v>
      </c>
      <c r="Q575" s="224">
        <v>0</v>
      </c>
      <c r="R575" s="224">
        <f>Q575*H575</f>
        <v>0</v>
      </c>
      <c r="S575" s="224">
        <v>0.13100000000000001</v>
      </c>
      <c r="T575" s="225">
        <f>S575*H575</f>
        <v>0.13100000000000001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321</v>
      </c>
      <c r="AT575" s="226" t="s">
        <v>195</v>
      </c>
      <c r="AU575" s="226" t="s">
        <v>84</v>
      </c>
      <c r="AY575" s="20" t="s">
        <v>192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84</v>
      </c>
      <c r="BK575" s="227">
        <f>ROUND(I575*H575,2)</f>
        <v>0</v>
      </c>
      <c r="BL575" s="20" t="s">
        <v>321</v>
      </c>
      <c r="BM575" s="226" t="s">
        <v>556</v>
      </c>
    </row>
    <row r="576" s="2" customFormat="1">
      <c r="A576" s="41"/>
      <c r="B576" s="42"/>
      <c r="C576" s="43"/>
      <c r="D576" s="228" t="s">
        <v>202</v>
      </c>
      <c r="E576" s="43"/>
      <c r="F576" s="229" t="s">
        <v>557</v>
      </c>
      <c r="G576" s="43"/>
      <c r="H576" s="43"/>
      <c r="I576" s="230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202</v>
      </c>
      <c r="AU576" s="20" t="s">
        <v>84</v>
      </c>
    </row>
    <row r="577" s="13" customFormat="1">
      <c r="A577" s="13"/>
      <c r="B577" s="233"/>
      <c r="C577" s="234"/>
      <c r="D577" s="235" t="s">
        <v>204</v>
      </c>
      <c r="E577" s="236" t="s">
        <v>19</v>
      </c>
      <c r="F577" s="237" t="s">
        <v>376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204</v>
      </c>
      <c r="AU577" s="243" t="s">
        <v>84</v>
      </c>
      <c r="AV577" s="13" t="s">
        <v>78</v>
      </c>
      <c r="AW577" s="13" t="s">
        <v>33</v>
      </c>
      <c r="AX577" s="13" t="s">
        <v>71</v>
      </c>
      <c r="AY577" s="243" t="s">
        <v>192</v>
      </c>
    </row>
    <row r="578" s="14" customFormat="1">
      <c r="A578" s="14"/>
      <c r="B578" s="244"/>
      <c r="C578" s="245"/>
      <c r="D578" s="235" t="s">
        <v>204</v>
      </c>
      <c r="E578" s="246" t="s">
        <v>19</v>
      </c>
      <c r="F578" s="247" t="s">
        <v>78</v>
      </c>
      <c r="G578" s="245"/>
      <c r="H578" s="248">
        <v>1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204</v>
      </c>
      <c r="AU578" s="254" t="s">
        <v>84</v>
      </c>
      <c r="AV578" s="14" t="s">
        <v>84</v>
      </c>
      <c r="AW578" s="14" t="s">
        <v>33</v>
      </c>
      <c r="AX578" s="14" t="s">
        <v>71</v>
      </c>
      <c r="AY578" s="254" t="s">
        <v>192</v>
      </c>
    </row>
    <row r="579" s="15" customFormat="1">
      <c r="A579" s="15"/>
      <c r="B579" s="255"/>
      <c r="C579" s="256"/>
      <c r="D579" s="235" t="s">
        <v>204</v>
      </c>
      <c r="E579" s="257" t="s">
        <v>19</v>
      </c>
      <c r="F579" s="258" t="s">
        <v>210</v>
      </c>
      <c r="G579" s="256"/>
      <c r="H579" s="259">
        <v>1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204</v>
      </c>
      <c r="AU579" s="265" t="s">
        <v>84</v>
      </c>
      <c r="AV579" s="15" t="s">
        <v>200</v>
      </c>
      <c r="AW579" s="15" t="s">
        <v>33</v>
      </c>
      <c r="AX579" s="15" t="s">
        <v>78</v>
      </c>
      <c r="AY579" s="265" t="s">
        <v>192</v>
      </c>
    </row>
    <row r="580" s="2" customFormat="1" ht="16.5" customHeight="1">
      <c r="A580" s="41"/>
      <c r="B580" s="42"/>
      <c r="C580" s="215" t="s">
        <v>558</v>
      </c>
      <c r="D580" s="215" t="s">
        <v>195</v>
      </c>
      <c r="E580" s="216" t="s">
        <v>559</v>
      </c>
      <c r="F580" s="217" t="s">
        <v>560</v>
      </c>
      <c r="G580" s="218" t="s">
        <v>198</v>
      </c>
      <c r="H580" s="219">
        <v>1</v>
      </c>
      <c r="I580" s="220"/>
      <c r="J580" s="221">
        <f>ROUND(I580*H580,2)</f>
        <v>0</v>
      </c>
      <c r="K580" s="217" t="s">
        <v>199</v>
      </c>
      <c r="L580" s="47"/>
      <c r="M580" s="222" t="s">
        <v>19</v>
      </c>
      <c r="N580" s="223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321</v>
      </c>
      <c r="AT580" s="226" t="s">
        <v>195</v>
      </c>
      <c r="AU580" s="226" t="s">
        <v>84</v>
      </c>
      <c r="AY580" s="20" t="s">
        <v>192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84</v>
      </c>
      <c r="BK580" s="227">
        <f>ROUND(I580*H580,2)</f>
        <v>0</v>
      </c>
      <c r="BL580" s="20" t="s">
        <v>321</v>
      </c>
      <c r="BM580" s="226" t="s">
        <v>561</v>
      </c>
    </row>
    <row r="581" s="2" customFormat="1">
      <c r="A581" s="41"/>
      <c r="B581" s="42"/>
      <c r="C581" s="43"/>
      <c r="D581" s="228" t="s">
        <v>202</v>
      </c>
      <c r="E581" s="43"/>
      <c r="F581" s="229" t="s">
        <v>562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202</v>
      </c>
      <c r="AU581" s="20" t="s">
        <v>84</v>
      </c>
    </row>
    <row r="582" s="13" customFormat="1">
      <c r="A582" s="13"/>
      <c r="B582" s="233"/>
      <c r="C582" s="234"/>
      <c r="D582" s="235" t="s">
        <v>204</v>
      </c>
      <c r="E582" s="236" t="s">
        <v>19</v>
      </c>
      <c r="F582" s="237" t="s">
        <v>205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204</v>
      </c>
      <c r="AU582" s="243" t="s">
        <v>84</v>
      </c>
      <c r="AV582" s="13" t="s">
        <v>78</v>
      </c>
      <c r="AW582" s="13" t="s">
        <v>33</v>
      </c>
      <c r="AX582" s="13" t="s">
        <v>71</v>
      </c>
      <c r="AY582" s="243" t="s">
        <v>192</v>
      </c>
    </row>
    <row r="583" s="14" customFormat="1">
      <c r="A583" s="14"/>
      <c r="B583" s="244"/>
      <c r="C583" s="245"/>
      <c r="D583" s="235" t="s">
        <v>204</v>
      </c>
      <c r="E583" s="246" t="s">
        <v>19</v>
      </c>
      <c r="F583" s="247" t="s">
        <v>78</v>
      </c>
      <c r="G583" s="245"/>
      <c r="H583" s="248">
        <v>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204</v>
      </c>
      <c r="AU583" s="254" t="s">
        <v>84</v>
      </c>
      <c r="AV583" s="14" t="s">
        <v>84</v>
      </c>
      <c r="AW583" s="14" t="s">
        <v>33</v>
      </c>
      <c r="AX583" s="14" t="s">
        <v>71</v>
      </c>
      <c r="AY583" s="254" t="s">
        <v>192</v>
      </c>
    </row>
    <row r="584" s="15" customFormat="1">
      <c r="A584" s="15"/>
      <c r="B584" s="255"/>
      <c r="C584" s="256"/>
      <c r="D584" s="235" t="s">
        <v>204</v>
      </c>
      <c r="E584" s="257" t="s">
        <v>19</v>
      </c>
      <c r="F584" s="258" t="s">
        <v>210</v>
      </c>
      <c r="G584" s="256"/>
      <c r="H584" s="259">
        <v>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204</v>
      </c>
      <c r="AU584" s="265" t="s">
        <v>84</v>
      </c>
      <c r="AV584" s="15" t="s">
        <v>200</v>
      </c>
      <c r="AW584" s="15" t="s">
        <v>33</v>
      </c>
      <c r="AX584" s="15" t="s">
        <v>78</v>
      </c>
      <c r="AY584" s="265" t="s">
        <v>192</v>
      </c>
    </row>
    <row r="585" s="2" customFormat="1" ht="16.5" customHeight="1">
      <c r="A585" s="41"/>
      <c r="B585" s="42"/>
      <c r="C585" s="266" t="s">
        <v>563</v>
      </c>
      <c r="D585" s="266" t="s">
        <v>211</v>
      </c>
      <c r="E585" s="267" t="s">
        <v>564</v>
      </c>
      <c r="F585" s="268" t="s">
        <v>565</v>
      </c>
      <c r="G585" s="269" t="s">
        <v>566</v>
      </c>
      <c r="H585" s="270">
        <v>1</v>
      </c>
      <c r="I585" s="271"/>
      <c r="J585" s="272">
        <f>ROUND(I585*H585,2)</f>
        <v>0</v>
      </c>
      <c r="K585" s="268" t="s">
        <v>490</v>
      </c>
      <c r="L585" s="273"/>
      <c r="M585" s="274" t="s">
        <v>19</v>
      </c>
      <c r="N585" s="275" t="s">
        <v>43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423</v>
      </c>
      <c r="AT585" s="226" t="s">
        <v>211</v>
      </c>
      <c r="AU585" s="226" t="s">
        <v>84</v>
      </c>
      <c r="AY585" s="20" t="s">
        <v>192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84</v>
      </c>
      <c r="BK585" s="227">
        <f>ROUND(I585*H585,2)</f>
        <v>0</v>
      </c>
      <c r="BL585" s="20" t="s">
        <v>321</v>
      </c>
      <c r="BM585" s="226" t="s">
        <v>567</v>
      </c>
    </row>
    <row r="586" s="13" customFormat="1">
      <c r="A586" s="13"/>
      <c r="B586" s="233"/>
      <c r="C586" s="234"/>
      <c r="D586" s="235" t="s">
        <v>204</v>
      </c>
      <c r="E586" s="236" t="s">
        <v>19</v>
      </c>
      <c r="F586" s="237" t="s">
        <v>205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204</v>
      </c>
      <c r="AU586" s="243" t="s">
        <v>84</v>
      </c>
      <c r="AV586" s="13" t="s">
        <v>78</v>
      </c>
      <c r="AW586" s="13" t="s">
        <v>33</v>
      </c>
      <c r="AX586" s="13" t="s">
        <v>71</v>
      </c>
      <c r="AY586" s="243" t="s">
        <v>192</v>
      </c>
    </row>
    <row r="587" s="14" customFormat="1">
      <c r="A587" s="14"/>
      <c r="B587" s="244"/>
      <c r="C587" s="245"/>
      <c r="D587" s="235" t="s">
        <v>204</v>
      </c>
      <c r="E587" s="246" t="s">
        <v>19</v>
      </c>
      <c r="F587" s="247" t="s">
        <v>78</v>
      </c>
      <c r="G587" s="245"/>
      <c r="H587" s="248">
        <v>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204</v>
      </c>
      <c r="AU587" s="254" t="s">
        <v>84</v>
      </c>
      <c r="AV587" s="14" t="s">
        <v>84</v>
      </c>
      <c r="AW587" s="14" t="s">
        <v>33</v>
      </c>
      <c r="AX587" s="14" t="s">
        <v>71</v>
      </c>
      <c r="AY587" s="254" t="s">
        <v>192</v>
      </c>
    </row>
    <row r="588" s="15" customFormat="1">
      <c r="A588" s="15"/>
      <c r="B588" s="255"/>
      <c r="C588" s="256"/>
      <c r="D588" s="235" t="s">
        <v>204</v>
      </c>
      <c r="E588" s="257" t="s">
        <v>19</v>
      </c>
      <c r="F588" s="258" t="s">
        <v>210</v>
      </c>
      <c r="G588" s="256"/>
      <c r="H588" s="259">
        <v>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204</v>
      </c>
      <c r="AU588" s="265" t="s">
        <v>84</v>
      </c>
      <c r="AV588" s="15" t="s">
        <v>200</v>
      </c>
      <c r="AW588" s="15" t="s">
        <v>33</v>
      </c>
      <c r="AX588" s="15" t="s">
        <v>78</v>
      </c>
      <c r="AY588" s="265" t="s">
        <v>192</v>
      </c>
    </row>
    <row r="589" s="2" customFormat="1" ht="16.5" customHeight="1">
      <c r="A589" s="41"/>
      <c r="B589" s="42"/>
      <c r="C589" s="215" t="s">
        <v>568</v>
      </c>
      <c r="D589" s="215" t="s">
        <v>195</v>
      </c>
      <c r="E589" s="216" t="s">
        <v>569</v>
      </c>
      <c r="F589" s="217" t="s">
        <v>570</v>
      </c>
      <c r="G589" s="218" t="s">
        <v>198</v>
      </c>
      <c r="H589" s="219">
        <v>1</v>
      </c>
      <c r="I589" s="220"/>
      <c r="J589" s="221">
        <f>ROUND(I589*H589,2)</f>
        <v>0</v>
      </c>
      <c r="K589" s="217" t="s">
        <v>199</v>
      </c>
      <c r="L589" s="47"/>
      <c r="M589" s="222" t="s">
        <v>19</v>
      </c>
      <c r="N589" s="223" t="s">
        <v>43</v>
      </c>
      <c r="O589" s="87"/>
      <c r="P589" s="224">
        <f>O589*H589</f>
        <v>0</v>
      </c>
      <c r="Q589" s="224">
        <v>0</v>
      </c>
      <c r="R589" s="224">
        <f>Q589*H589</f>
        <v>0</v>
      </c>
      <c r="S589" s="224">
        <v>0.088099999999999998</v>
      </c>
      <c r="T589" s="225">
        <f>S589*H589</f>
        <v>0.088099999999999998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321</v>
      </c>
      <c r="AT589" s="226" t="s">
        <v>195</v>
      </c>
      <c r="AU589" s="226" t="s">
        <v>84</v>
      </c>
      <c r="AY589" s="20" t="s">
        <v>192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84</v>
      </c>
      <c r="BK589" s="227">
        <f>ROUND(I589*H589,2)</f>
        <v>0</v>
      </c>
      <c r="BL589" s="20" t="s">
        <v>321</v>
      </c>
      <c r="BM589" s="226" t="s">
        <v>571</v>
      </c>
    </row>
    <row r="590" s="2" customFormat="1">
      <c r="A590" s="41"/>
      <c r="B590" s="42"/>
      <c r="C590" s="43"/>
      <c r="D590" s="228" t="s">
        <v>202</v>
      </c>
      <c r="E590" s="43"/>
      <c r="F590" s="229" t="s">
        <v>572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202</v>
      </c>
      <c r="AU590" s="20" t="s">
        <v>84</v>
      </c>
    </row>
    <row r="591" s="13" customFormat="1">
      <c r="A591" s="13"/>
      <c r="B591" s="233"/>
      <c r="C591" s="234"/>
      <c r="D591" s="235" t="s">
        <v>204</v>
      </c>
      <c r="E591" s="236" t="s">
        <v>19</v>
      </c>
      <c r="F591" s="237" t="s">
        <v>376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204</v>
      </c>
      <c r="AU591" s="243" t="s">
        <v>84</v>
      </c>
      <c r="AV591" s="13" t="s">
        <v>78</v>
      </c>
      <c r="AW591" s="13" t="s">
        <v>33</v>
      </c>
      <c r="AX591" s="13" t="s">
        <v>71</v>
      </c>
      <c r="AY591" s="243" t="s">
        <v>192</v>
      </c>
    </row>
    <row r="592" s="14" customFormat="1">
      <c r="A592" s="14"/>
      <c r="B592" s="244"/>
      <c r="C592" s="245"/>
      <c r="D592" s="235" t="s">
        <v>204</v>
      </c>
      <c r="E592" s="246" t="s">
        <v>19</v>
      </c>
      <c r="F592" s="247" t="s">
        <v>78</v>
      </c>
      <c r="G592" s="245"/>
      <c r="H592" s="248">
        <v>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204</v>
      </c>
      <c r="AU592" s="254" t="s">
        <v>84</v>
      </c>
      <c r="AV592" s="14" t="s">
        <v>84</v>
      </c>
      <c r="AW592" s="14" t="s">
        <v>33</v>
      </c>
      <c r="AX592" s="14" t="s">
        <v>71</v>
      </c>
      <c r="AY592" s="254" t="s">
        <v>192</v>
      </c>
    </row>
    <row r="593" s="15" customFormat="1">
      <c r="A593" s="15"/>
      <c r="B593" s="255"/>
      <c r="C593" s="256"/>
      <c r="D593" s="235" t="s">
        <v>204</v>
      </c>
      <c r="E593" s="257" t="s">
        <v>19</v>
      </c>
      <c r="F593" s="258" t="s">
        <v>210</v>
      </c>
      <c r="G593" s="256"/>
      <c r="H593" s="259">
        <v>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204</v>
      </c>
      <c r="AU593" s="265" t="s">
        <v>84</v>
      </c>
      <c r="AV593" s="15" t="s">
        <v>200</v>
      </c>
      <c r="AW593" s="15" t="s">
        <v>33</v>
      </c>
      <c r="AX593" s="15" t="s">
        <v>78</v>
      </c>
      <c r="AY593" s="265" t="s">
        <v>192</v>
      </c>
    </row>
    <row r="594" s="2" customFormat="1" ht="33" customHeight="1">
      <c r="A594" s="41"/>
      <c r="B594" s="42"/>
      <c r="C594" s="215" t="s">
        <v>573</v>
      </c>
      <c r="D594" s="215" t="s">
        <v>195</v>
      </c>
      <c r="E594" s="216" t="s">
        <v>574</v>
      </c>
      <c r="F594" s="217" t="s">
        <v>575</v>
      </c>
      <c r="G594" s="218" t="s">
        <v>226</v>
      </c>
      <c r="H594" s="219">
        <v>0.16600000000000001</v>
      </c>
      <c r="I594" s="220"/>
      <c r="J594" s="221">
        <f>ROUND(I594*H594,2)</f>
        <v>0</v>
      </c>
      <c r="K594" s="217" t="s">
        <v>199</v>
      </c>
      <c r="L594" s="47"/>
      <c r="M594" s="222" t="s">
        <v>19</v>
      </c>
      <c r="N594" s="223" t="s">
        <v>43</v>
      </c>
      <c r="O594" s="87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321</v>
      </c>
      <c r="AT594" s="226" t="s">
        <v>195</v>
      </c>
      <c r="AU594" s="226" t="s">
        <v>84</v>
      </c>
      <c r="AY594" s="20" t="s">
        <v>192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84</v>
      </c>
      <c r="BK594" s="227">
        <f>ROUND(I594*H594,2)</f>
        <v>0</v>
      </c>
      <c r="BL594" s="20" t="s">
        <v>321</v>
      </c>
      <c r="BM594" s="226" t="s">
        <v>576</v>
      </c>
    </row>
    <row r="595" s="2" customFormat="1">
      <c r="A595" s="41"/>
      <c r="B595" s="42"/>
      <c r="C595" s="43"/>
      <c r="D595" s="228" t="s">
        <v>202</v>
      </c>
      <c r="E595" s="43"/>
      <c r="F595" s="229" t="s">
        <v>577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202</v>
      </c>
      <c r="AU595" s="20" t="s">
        <v>84</v>
      </c>
    </row>
    <row r="596" s="12" customFormat="1" ht="22.8" customHeight="1">
      <c r="A596" s="12"/>
      <c r="B596" s="199"/>
      <c r="C596" s="200"/>
      <c r="D596" s="201" t="s">
        <v>70</v>
      </c>
      <c r="E596" s="213" t="s">
        <v>578</v>
      </c>
      <c r="F596" s="213" t="s">
        <v>579</v>
      </c>
      <c r="G596" s="200"/>
      <c r="H596" s="200"/>
      <c r="I596" s="203"/>
      <c r="J596" s="214">
        <f>BK596</f>
        <v>0</v>
      </c>
      <c r="K596" s="200"/>
      <c r="L596" s="205"/>
      <c r="M596" s="206"/>
      <c r="N596" s="207"/>
      <c r="O596" s="207"/>
      <c r="P596" s="208">
        <f>SUM(P597:P693)</f>
        <v>0</v>
      </c>
      <c r="Q596" s="207"/>
      <c r="R596" s="208">
        <f>SUM(R597:R693)</f>
        <v>0.20284693000000004</v>
      </c>
      <c r="S596" s="207"/>
      <c r="T596" s="209">
        <f>SUM(T597:T693)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0" t="s">
        <v>84</v>
      </c>
      <c r="AT596" s="211" t="s">
        <v>70</v>
      </c>
      <c r="AU596" s="211" t="s">
        <v>78</v>
      </c>
      <c r="AY596" s="210" t="s">
        <v>192</v>
      </c>
      <c r="BK596" s="212">
        <f>SUM(BK597:BK693)</f>
        <v>0</v>
      </c>
    </row>
    <row r="597" s="2" customFormat="1" ht="16.5" customHeight="1">
      <c r="A597" s="41"/>
      <c r="B597" s="42"/>
      <c r="C597" s="215" t="s">
        <v>580</v>
      </c>
      <c r="D597" s="215" t="s">
        <v>195</v>
      </c>
      <c r="E597" s="216" t="s">
        <v>581</v>
      </c>
      <c r="F597" s="217" t="s">
        <v>582</v>
      </c>
      <c r="G597" s="218" t="s">
        <v>239</v>
      </c>
      <c r="H597" s="219">
        <v>4.2679999999999998</v>
      </c>
      <c r="I597" s="220"/>
      <c r="J597" s="221">
        <f>ROUND(I597*H597,2)</f>
        <v>0</v>
      </c>
      <c r="K597" s="217" t="s">
        <v>199</v>
      </c>
      <c r="L597" s="47"/>
      <c r="M597" s="222" t="s">
        <v>19</v>
      </c>
      <c r="N597" s="223" t="s">
        <v>43</v>
      </c>
      <c r="O597" s="87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321</v>
      </c>
      <c r="AT597" s="226" t="s">
        <v>195</v>
      </c>
      <c r="AU597" s="226" t="s">
        <v>84</v>
      </c>
      <c r="AY597" s="20" t="s">
        <v>192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84</v>
      </c>
      <c r="BK597" s="227">
        <f>ROUND(I597*H597,2)</f>
        <v>0</v>
      </c>
      <c r="BL597" s="20" t="s">
        <v>321</v>
      </c>
      <c r="BM597" s="226" t="s">
        <v>583</v>
      </c>
    </row>
    <row r="598" s="2" customFormat="1">
      <c r="A598" s="41"/>
      <c r="B598" s="42"/>
      <c r="C598" s="43"/>
      <c r="D598" s="228" t="s">
        <v>202</v>
      </c>
      <c r="E598" s="43"/>
      <c r="F598" s="229" t="s">
        <v>584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202</v>
      </c>
      <c r="AU598" s="20" t="s">
        <v>84</v>
      </c>
    </row>
    <row r="599" s="13" customFormat="1">
      <c r="A599" s="13"/>
      <c r="B599" s="233"/>
      <c r="C599" s="234"/>
      <c r="D599" s="235" t="s">
        <v>204</v>
      </c>
      <c r="E599" s="236" t="s">
        <v>19</v>
      </c>
      <c r="F599" s="237" t="s">
        <v>205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204</v>
      </c>
      <c r="AU599" s="243" t="s">
        <v>84</v>
      </c>
      <c r="AV599" s="13" t="s">
        <v>78</v>
      </c>
      <c r="AW599" s="13" t="s">
        <v>33</v>
      </c>
      <c r="AX599" s="13" t="s">
        <v>71</v>
      </c>
      <c r="AY599" s="243" t="s">
        <v>192</v>
      </c>
    </row>
    <row r="600" s="13" customFormat="1">
      <c r="A600" s="13"/>
      <c r="B600" s="233"/>
      <c r="C600" s="234"/>
      <c r="D600" s="235" t="s">
        <v>204</v>
      </c>
      <c r="E600" s="236" t="s">
        <v>19</v>
      </c>
      <c r="F600" s="237" t="s">
        <v>268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204</v>
      </c>
      <c r="AU600" s="243" t="s">
        <v>84</v>
      </c>
      <c r="AV600" s="13" t="s">
        <v>78</v>
      </c>
      <c r="AW600" s="13" t="s">
        <v>33</v>
      </c>
      <c r="AX600" s="13" t="s">
        <v>71</v>
      </c>
      <c r="AY600" s="243" t="s">
        <v>192</v>
      </c>
    </row>
    <row r="601" s="14" customFormat="1">
      <c r="A601" s="14"/>
      <c r="B601" s="244"/>
      <c r="C601" s="245"/>
      <c r="D601" s="235" t="s">
        <v>204</v>
      </c>
      <c r="E601" s="246" t="s">
        <v>19</v>
      </c>
      <c r="F601" s="247" t="s">
        <v>269</v>
      </c>
      <c r="G601" s="245"/>
      <c r="H601" s="248">
        <v>3.1699999999999999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204</v>
      </c>
      <c r="AU601" s="254" t="s">
        <v>84</v>
      </c>
      <c r="AV601" s="14" t="s">
        <v>84</v>
      </c>
      <c r="AW601" s="14" t="s">
        <v>33</v>
      </c>
      <c r="AX601" s="14" t="s">
        <v>71</v>
      </c>
      <c r="AY601" s="254" t="s">
        <v>192</v>
      </c>
    </row>
    <row r="602" s="13" customFormat="1">
      <c r="A602" s="13"/>
      <c r="B602" s="233"/>
      <c r="C602" s="234"/>
      <c r="D602" s="235" t="s">
        <v>204</v>
      </c>
      <c r="E602" s="236" t="s">
        <v>19</v>
      </c>
      <c r="F602" s="237" t="s">
        <v>585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204</v>
      </c>
      <c r="AU602" s="243" t="s">
        <v>84</v>
      </c>
      <c r="AV602" s="13" t="s">
        <v>78</v>
      </c>
      <c r="AW602" s="13" t="s">
        <v>33</v>
      </c>
      <c r="AX602" s="13" t="s">
        <v>71</v>
      </c>
      <c r="AY602" s="243" t="s">
        <v>192</v>
      </c>
    </row>
    <row r="603" s="14" customFormat="1">
      <c r="A603" s="14"/>
      <c r="B603" s="244"/>
      <c r="C603" s="245"/>
      <c r="D603" s="235" t="s">
        <v>204</v>
      </c>
      <c r="E603" s="246" t="s">
        <v>19</v>
      </c>
      <c r="F603" s="247" t="s">
        <v>586</v>
      </c>
      <c r="G603" s="245"/>
      <c r="H603" s="248">
        <v>1.0980000000000001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204</v>
      </c>
      <c r="AU603" s="254" t="s">
        <v>84</v>
      </c>
      <c r="AV603" s="14" t="s">
        <v>84</v>
      </c>
      <c r="AW603" s="14" t="s">
        <v>33</v>
      </c>
      <c r="AX603" s="14" t="s">
        <v>71</v>
      </c>
      <c r="AY603" s="254" t="s">
        <v>192</v>
      </c>
    </row>
    <row r="604" s="15" customFormat="1">
      <c r="A604" s="15"/>
      <c r="B604" s="255"/>
      <c r="C604" s="256"/>
      <c r="D604" s="235" t="s">
        <v>204</v>
      </c>
      <c r="E604" s="257" t="s">
        <v>19</v>
      </c>
      <c r="F604" s="258" t="s">
        <v>210</v>
      </c>
      <c r="G604" s="256"/>
      <c r="H604" s="259">
        <v>4.2679999999999998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204</v>
      </c>
      <c r="AU604" s="265" t="s">
        <v>84</v>
      </c>
      <c r="AV604" s="15" t="s">
        <v>200</v>
      </c>
      <c r="AW604" s="15" t="s">
        <v>33</v>
      </c>
      <c r="AX604" s="15" t="s">
        <v>78</v>
      </c>
      <c r="AY604" s="265" t="s">
        <v>192</v>
      </c>
    </row>
    <row r="605" s="2" customFormat="1" ht="16.5" customHeight="1">
      <c r="A605" s="41"/>
      <c r="B605" s="42"/>
      <c r="C605" s="215" t="s">
        <v>587</v>
      </c>
      <c r="D605" s="215" t="s">
        <v>195</v>
      </c>
      <c r="E605" s="216" t="s">
        <v>588</v>
      </c>
      <c r="F605" s="217" t="s">
        <v>589</v>
      </c>
      <c r="G605" s="218" t="s">
        <v>239</v>
      </c>
      <c r="H605" s="219">
        <v>4.2679999999999998</v>
      </c>
      <c r="I605" s="220"/>
      <c r="J605" s="221">
        <f>ROUND(I605*H605,2)</f>
        <v>0</v>
      </c>
      <c r="K605" s="217" t="s">
        <v>199</v>
      </c>
      <c r="L605" s="47"/>
      <c r="M605" s="222" t="s">
        <v>19</v>
      </c>
      <c r="N605" s="223" t="s">
        <v>43</v>
      </c>
      <c r="O605" s="87"/>
      <c r="P605" s="224">
        <f>O605*H605</f>
        <v>0</v>
      </c>
      <c r="Q605" s="224">
        <v>0.00029999999999999997</v>
      </c>
      <c r="R605" s="224">
        <f>Q605*H605</f>
        <v>0.0012803999999999999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321</v>
      </c>
      <c r="AT605" s="226" t="s">
        <v>195</v>
      </c>
      <c r="AU605" s="226" t="s">
        <v>84</v>
      </c>
      <c r="AY605" s="20" t="s">
        <v>192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84</v>
      </c>
      <c r="BK605" s="227">
        <f>ROUND(I605*H605,2)</f>
        <v>0</v>
      </c>
      <c r="BL605" s="20" t="s">
        <v>321</v>
      </c>
      <c r="BM605" s="226" t="s">
        <v>590</v>
      </c>
    </row>
    <row r="606" s="2" customFormat="1">
      <c r="A606" s="41"/>
      <c r="B606" s="42"/>
      <c r="C606" s="43"/>
      <c r="D606" s="228" t="s">
        <v>202</v>
      </c>
      <c r="E606" s="43"/>
      <c r="F606" s="229" t="s">
        <v>591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202</v>
      </c>
      <c r="AU606" s="20" t="s">
        <v>84</v>
      </c>
    </row>
    <row r="607" s="13" customFormat="1">
      <c r="A607" s="13"/>
      <c r="B607" s="233"/>
      <c r="C607" s="234"/>
      <c r="D607" s="235" t="s">
        <v>204</v>
      </c>
      <c r="E607" s="236" t="s">
        <v>19</v>
      </c>
      <c r="F607" s="237" t="s">
        <v>205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204</v>
      </c>
      <c r="AU607" s="243" t="s">
        <v>84</v>
      </c>
      <c r="AV607" s="13" t="s">
        <v>78</v>
      </c>
      <c r="AW607" s="13" t="s">
        <v>33</v>
      </c>
      <c r="AX607" s="13" t="s">
        <v>71</v>
      </c>
      <c r="AY607" s="243" t="s">
        <v>192</v>
      </c>
    </row>
    <row r="608" s="13" customFormat="1">
      <c r="A608" s="13"/>
      <c r="B608" s="233"/>
      <c r="C608" s="234"/>
      <c r="D608" s="235" t="s">
        <v>204</v>
      </c>
      <c r="E608" s="236" t="s">
        <v>19</v>
      </c>
      <c r="F608" s="237" t="s">
        <v>268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204</v>
      </c>
      <c r="AU608" s="243" t="s">
        <v>84</v>
      </c>
      <c r="AV608" s="13" t="s">
        <v>78</v>
      </c>
      <c r="AW608" s="13" t="s">
        <v>33</v>
      </c>
      <c r="AX608" s="13" t="s">
        <v>71</v>
      </c>
      <c r="AY608" s="243" t="s">
        <v>192</v>
      </c>
    </row>
    <row r="609" s="14" customFormat="1">
      <c r="A609" s="14"/>
      <c r="B609" s="244"/>
      <c r="C609" s="245"/>
      <c r="D609" s="235" t="s">
        <v>204</v>
      </c>
      <c r="E609" s="246" t="s">
        <v>19</v>
      </c>
      <c r="F609" s="247" t="s">
        <v>269</v>
      </c>
      <c r="G609" s="245"/>
      <c r="H609" s="248">
        <v>3.1699999999999999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204</v>
      </c>
      <c r="AU609" s="254" t="s">
        <v>84</v>
      </c>
      <c r="AV609" s="14" t="s">
        <v>84</v>
      </c>
      <c r="AW609" s="14" t="s">
        <v>33</v>
      </c>
      <c r="AX609" s="14" t="s">
        <v>71</v>
      </c>
      <c r="AY609" s="254" t="s">
        <v>192</v>
      </c>
    </row>
    <row r="610" s="13" customFormat="1">
      <c r="A610" s="13"/>
      <c r="B610" s="233"/>
      <c r="C610" s="234"/>
      <c r="D610" s="235" t="s">
        <v>204</v>
      </c>
      <c r="E610" s="236" t="s">
        <v>19</v>
      </c>
      <c r="F610" s="237" t="s">
        <v>585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204</v>
      </c>
      <c r="AU610" s="243" t="s">
        <v>84</v>
      </c>
      <c r="AV610" s="13" t="s">
        <v>78</v>
      </c>
      <c r="AW610" s="13" t="s">
        <v>33</v>
      </c>
      <c r="AX610" s="13" t="s">
        <v>71</v>
      </c>
      <c r="AY610" s="243" t="s">
        <v>192</v>
      </c>
    </row>
    <row r="611" s="14" customFormat="1">
      <c r="A611" s="14"/>
      <c r="B611" s="244"/>
      <c r="C611" s="245"/>
      <c r="D611" s="235" t="s">
        <v>204</v>
      </c>
      <c r="E611" s="246" t="s">
        <v>19</v>
      </c>
      <c r="F611" s="247" t="s">
        <v>586</v>
      </c>
      <c r="G611" s="245"/>
      <c r="H611" s="248">
        <v>1.0980000000000001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204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192</v>
      </c>
    </row>
    <row r="612" s="15" customFormat="1">
      <c r="A612" s="15"/>
      <c r="B612" s="255"/>
      <c r="C612" s="256"/>
      <c r="D612" s="235" t="s">
        <v>204</v>
      </c>
      <c r="E612" s="257" t="s">
        <v>19</v>
      </c>
      <c r="F612" s="258" t="s">
        <v>210</v>
      </c>
      <c r="G612" s="256"/>
      <c r="H612" s="259">
        <v>4.2679999999999998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204</v>
      </c>
      <c r="AU612" s="265" t="s">
        <v>84</v>
      </c>
      <c r="AV612" s="15" t="s">
        <v>200</v>
      </c>
      <c r="AW612" s="15" t="s">
        <v>33</v>
      </c>
      <c r="AX612" s="15" t="s">
        <v>78</v>
      </c>
      <c r="AY612" s="265" t="s">
        <v>192</v>
      </c>
    </row>
    <row r="613" s="2" customFormat="1" ht="24.15" customHeight="1">
      <c r="A613" s="41"/>
      <c r="B613" s="42"/>
      <c r="C613" s="215" t="s">
        <v>592</v>
      </c>
      <c r="D613" s="215" t="s">
        <v>195</v>
      </c>
      <c r="E613" s="216" t="s">
        <v>593</v>
      </c>
      <c r="F613" s="217" t="s">
        <v>594</v>
      </c>
      <c r="G613" s="218" t="s">
        <v>239</v>
      </c>
      <c r="H613" s="219">
        <v>4.2679999999999998</v>
      </c>
      <c r="I613" s="220"/>
      <c r="J613" s="221">
        <f>ROUND(I613*H613,2)</f>
        <v>0</v>
      </c>
      <c r="K613" s="217" t="s">
        <v>199</v>
      </c>
      <c r="L613" s="47"/>
      <c r="M613" s="222" t="s">
        <v>19</v>
      </c>
      <c r="N613" s="223" t="s">
        <v>43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321</v>
      </c>
      <c r="AT613" s="226" t="s">
        <v>195</v>
      </c>
      <c r="AU613" s="226" t="s">
        <v>84</v>
      </c>
      <c r="AY613" s="20" t="s">
        <v>192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84</v>
      </c>
      <c r="BK613" s="227">
        <f>ROUND(I613*H613,2)</f>
        <v>0</v>
      </c>
      <c r="BL613" s="20" t="s">
        <v>321</v>
      </c>
      <c r="BM613" s="226" t="s">
        <v>595</v>
      </c>
    </row>
    <row r="614" s="2" customFormat="1">
      <c r="A614" s="41"/>
      <c r="B614" s="42"/>
      <c r="C614" s="43"/>
      <c r="D614" s="228" t="s">
        <v>202</v>
      </c>
      <c r="E614" s="43"/>
      <c r="F614" s="229" t="s">
        <v>596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202</v>
      </c>
      <c r="AU614" s="20" t="s">
        <v>84</v>
      </c>
    </row>
    <row r="615" s="13" customFormat="1">
      <c r="A615" s="13"/>
      <c r="B615" s="233"/>
      <c r="C615" s="234"/>
      <c r="D615" s="235" t="s">
        <v>204</v>
      </c>
      <c r="E615" s="236" t="s">
        <v>19</v>
      </c>
      <c r="F615" s="237" t="s">
        <v>205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204</v>
      </c>
      <c r="AU615" s="243" t="s">
        <v>84</v>
      </c>
      <c r="AV615" s="13" t="s">
        <v>78</v>
      </c>
      <c r="AW615" s="13" t="s">
        <v>33</v>
      </c>
      <c r="AX615" s="13" t="s">
        <v>71</v>
      </c>
      <c r="AY615" s="243" t="s">
        <v>192</v>
      </c>
    </row>
    <row r="616" s="13" customFormat="1">
      <c r="A616" s="13"/>
      <c r="B616" s="233"/>
      <c r="C616" s="234"/>
      <c r="D616" s="235" t="s">
        <v>204</v>
      </c>
      <c r="E616" s="236" t="s">
        <v>19</v>
      </c>
      <c r="F616" s="237" t="s">
        <v>268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204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192</v>
      </c>
    </row>
    <row r="617" s="14" customFormat="1">
      <c r="A617" s="14"/>
      <c r="B617" s="244"/>
      <c r="C617" s="245"/>
      <c r="D617" s="235" t="s">
        <v>204</v>
      </c>
      <c r="E617" s="246" t="s">
        <v>19</v>
      </c>
      <c r="F617" s="247" t="s">
        <v>269</v>
      </c>
      <c r="G617" s="245"/>
      <c r="H617" s="248">
        <v>3.1699999999999999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204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192</v>
      </c>
    </row>
    <row r="618" s="13" customFormat="1">
      <c r="A618" s="13"/>
      <c r="B618" s="233"/>
      <c r="C618" s="234"/>
      <c r="D618" s="235" t="s">
        <v>204</v>
      </c>
      <c r="E618" s="236" t="s">
        <v>19</v>
      </c>
      <c r="F618" s="237" t="s">
        <v>585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204</v>
      </c>
      <c r="AU618" s="243" t="s">
        <v>84</v>
      </c>
      <c r="AV618" s="13" t="s">
        <v>78</v>
      </c>
      <c r="AW618" s="13" t="s">
        <v>33</v>
      </c>
      <c r="AX618" s="13" t="s">
        <v>71</v>
      </c>
      <c r="AY618" s="243" t="s">
        <v>192</v>
      </c>
    </row>
    <row r="619" s="14" customFormat="1">
      <c r="A619" s="14"/>
      <c r="B619" s="244"/>
      <c r="C619" s="245"/>
      <c r="D619" s="235" t="s">
        <v>204</v>
      </c>
      <c r="E619" s="246" t="s">
        <v>19</v>
      </c>
      <c r="F619" s="247" t="s">
        <v>586</v>
      </c>
      <c r="G619" s="245"/>
      <c r="H619" s="248">
        <v>1.0980000000000001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204</v>
      </c>
      <c r="AU619" s="254" t="s">
        <v>84</v>
      </c>
      <c r="AV619" s="14" t="s">
        <v>84</v>
      </c>
      <c r="AW619" s="14" t="s">
        <v>33</v>
      </c>
      <c r="AX619" s="14" t="s">
        <v>71</v>
      </c>
      <c r="AY619" s="254" t="s">
        <v>192</v>
      </c>
    </row>
    <row r="620" s="15" customFormat="1">
      <c r="A620" s="15"/>
      <c r="B620" s="255"/>
      <c r="C620" s="256"/>
      <c r="D620" s="235" t="s">
        <v>204</v>
      </c>
      <c r="E620" s="257" t="s">
        <v>19</v>
      </c>
      <c r="F620" s="258" t="s">
        <v>210</v>
      </c>
      <c r="G620" s="256"/>
      <c r="H620" s="259">
        <v>4.2679999999999998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204</v>
      </c>
      <c r="AU620" s="265" t="s">
        <v>84</v>
      </c>
      <c r="AV620" s="15" t="s">
        <v>200</v>
      </c>
      <c r="AW620" s="15" t="s">
        <v>33</v>
      </c>
      <c r="AX620" s="15" t="s">
        <v>78</v>
      </c>
      <c r="AY620" s="265" t="s">
        <v>192</v>
      </c>
    </row>
    <row r="621" s="2" customFormat="1" ht="24.15" customHeight="1">
      <c r="A621" s="41"/>
      <c r="B621" s="42"/>
      <c r="C621" s="215" t="s">
        <v>597</v>
      </c>
      <c r="D621" s="215" t="s">
        <v>195</v>
      </c>
      <c r="E621" s="216" t="s">
        <v>598</v>
      </c>
      <c r="F621" s="217" t="s">
        <v>599</v>
      </c>
      <c r="G621" s="218" t="s">
        <v>239</v>
      </c>
      <c r="H621" s="219">
        <v>4.2679999999999998</v>
      </c>
      <c r="I621" s="220"/>
      <c r="J621" s="221">
        <f>ROUND(I621*H621,2)</f>
        <v>0</v>
      </c>
      <c r="K621" s="217" t="s">
        <v>199</v>
      </c>
      <c r="L621" s="47"/>
      <c r="M621" s="222" t="s">
        <v>19</v>
      </c>
      <c r="N621" s="223" t="s">
        <v>43</v>
      </c>
      <c r="O621" s="87"/>
      <c r="P621" s="224">
        <f>O621*H621</f>
        <v>0</v>
      </c>
      <c r="Q621" s="224">
        <v>0.012</v>
      </c>
      <c r="R621" s="224">
        <f>Q621*H621</f>
        <v>0.051215999999999998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321</v>
      </c>
      <c r="AT621" s="226" t="s">
        <v>195</v>
      </c>
      <c r="AU621" s="226" t="s">
        <v>84</v>
      </c>
      <c r="AY621" s="20" t="s">
        <v>192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84</v>
      </c>
      <c r="BK621" s="227">
        <f>ROUND(I621*H621,2)</f>
        <v>0</v>
      </c>
      <c r="BL621" s="20" t="s">
        <v>321</v>
      </c>
      <c r="BM621" s="226" t="s">
        <v>600</v>
      </c>
    </row>
    <row r="622" s="2" customFormat="1">
      <c r="A622" s="41"/>
      <c r="B622" s="42"/>
      <c r="C622" s="43"/>
      <c r="D622" s="228" t="s">
        <v>202</v>
      </c>
      <c r="E622" s="43"/>
      <c r="F622" s="229" t="s">
        <v>601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202</v>
      </c>
      <c r="AU622" s="20" t="s">
        <v>84</v>
      </c>
    </row>
    <row r="623" s="13" customFormat="1">
      <c r="A623" s="13"/>
      <c r="B623" s="233"/>
      <c r="C623" s="234"/>
      <c r="D623" s="235" t="s">
        <v>204</v>
      </c>
      <c r="E623" s="236" t="s">
        <v>19</v>
      </c>
      <c r="F623" s="237" t="s">
        <v>205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204</v>
      </c>
      <c r="AU623" s="243" t="s">
        <v>84</v>
      </c>
      <c r="AV623" s="13" t="s">
        <v>78</v>
      </c>
      <c r="AW623" s="13" t="s">
        <v>33</v>
      </c>
      <c r="AX623" s="13" t="s">
        <v>71</v>
      </c>
      <c r="AY623" s="243" t="s">
        <v>192</v>
      </c>
    </row>
    <row r="624" s="13" customFormat="1">
      <c r="A624" s="13"/>
      <c r="B624" s="233"/>
      <c r="C624" s="234"/>
      <c r="D624" s="235" t="s">
        <v>204</v>
      </c>
      <c r="E624" s="236" t="s">
        <v>19</v>
      </c>
      <c r="F624" s="237" t="s">
        <v>268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204</v>
      </c>
      <c r="AU624" s="243" t="s">
        <v>84</v>
      </c>
      <c r="AV624" s="13" t="s">
        <v>78</v>
      </c>
      <c r="AW624" s="13" t="s">
        <v>33</v>
      </c>
      <c r="AX624" s="13" t="s">
        <v>71</v>
      </c>
      <c r="AY624" s="243" t="s">
        <v>192</v>
      </c>
    </row>
    <row r="625" s="14" customFormat="1">
      <c r="A625" s="14"/>
      <c r="B625" s="244"/>
      <c r="C625" s="245"/>
      <c r="D625" s="235" t="s">
        <v>204</v>
      </c>
      <c r="E625" s="246" t="s">
        <v>19</v>
      </c>
      <c r="F625" s="247" t="s">
        <v>269</v>
      </c>
      <c r="G625" s="245"/>
      <c r="H625" s="248">
        <v>3.1699999999999999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204</v>
      </c>
      <c r="AU625" s="254" t="s">
        <v>84</v>
      </c>
      <c r="AV625" s="14" t="s">
        <v>84</v>
      </c>
      <c r="AW625" s="14" t="s">
        <v>33</v>
      </c>
      <c r="AX625" s="14" t="s">
        <v>71</v>
      </c>
      <c r="AY625" s="254" t="s">
        <v>192</v>
      </c>
    </row>
    <row r="626" s="13" customFormat="1">
      <c r="A626" s="13"/>
      <c r="B626" s="233"/>
      <c r="C626" s="234"/>
      <c r="D626" s="235" t="s">
        <v>204</v>
      </c>
      <c r="E626" s="236" t="s">
        <v>19</v>
      </c>
      <c r="F626" s="237" t="s">
        <v>585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204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192</v>
      </c>
    </row>
    <row r="627" s="14" customFormat="1">
      <c r="A627" s="14"/>
      <c r="B627" s="244"/>
      <c r="C627" s="245"/>
      <c r="D627" s="235" t="s">
        <v>204</v>
      </c>
      <c r="E627" s="246" t="s">
        <v>19</v>
      </c>
      <c r="F627" s="247" t="s">
        <v>586</v>
      </c>
      <c r="G627" s="245"/>
      <c r="H627" s="248">
        <v>1.0980000000000001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204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192</v>
      </c>
    </row>
    <row r="628" s="15" customFormat="1">
      <c r="A628" s="15"/>
      <c r="B628" s="255"/>
      <c r="C628" s="256"/>
      <c r="D628" s="235" t="s">
        <v>204</v>
      </c>
      <c r="E628" s="257" t="s">
        <v>19</v>
      </c>
      <c r="F628" s="258" t="s">
        <v>210</v>
      </c>
      <c r="G628" s="256"/>
      <c r="H628" s="259">
        <v>4.2679999999999998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204</v>
      </c>
      <c r="AU628" s="265" t="s">
        <v>84</v>
      </c>
      <c r="AV628" s="15" t="s">
        <v>200</v>
      </c>
      <c r="AW628" s="15" t="s">
        <v>33</v>
      </c>
      <c r="AX628" s="15" t="s">
        <v>78</v>
      </c>
      <c r="AY628" s="265" t="s">
        <v>192</v>
      </c>
    </row>
    <row r="629" s="2" customFormat="1" ht="24.15" customHeight="1">
      <c r="A629" s="41"/>
      <c r="B629" s="42"/>
      <c r="C629" s="215" t="s">
        <v>602</v>
      </c>
      <c r="D629" s="215" t="s">
        <v>195</v>
      </c>
      <c r="E629" s="216" t="s">
        <v>603</v>
      </c>
      <c r="F629" s="217" t="s">
        <v>604</v>
      </c>
      <c r="G629" s="218" t="s">
        <v>214</v>
      </c>
      <c r="H629" s="219">
        <v>2.73</v>
      </c>
      <c r="I629" s="220"/>
      <c r="J629" s="221">
        <f>ROUND(I629*H629,2)</f>
        <v>0</v>
      </c>
      <c r="K629" s="217" t="s">
        <v>199</v>
      </c>
      <c r="L629" s="47"/>
      <c r="M629" s="222" t="s">
        <v>19</v>
      </c>
      <c r="N629" s="223" t="s">
        <v>43</v>
      </c>
      <c r="O629" s="87"/>
      <c r="P629" s="224">
        <f>O629*H629</f>
        <v>0</v>
      </c>
      <c r="Q629" s="224">
        <v>0.00020000000000000001</v>
      </c>
      <c r="R629" s="224">
        <f>Q629*H629</f>
        <v>0.00054600000000000004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321</v>
      </c>
      <c r="AT629" s="226" t="s">
        <v>195</v>
      </c>
      <c r="AU629" s="226" t="s">
        <v>84</v>
      </c>
      <c r="AY629" s="20" t="s">
        <v>192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84</v>
      </c>
      <c r="BK629" s="227">
        <f>ROUND(I629*H629,2)</f>
        <v>0</v>
      </c>
      <c r="BL629" s="20" t="s">
        <v>321</v>
      </c>
      <c r="BM629" s="226" t="s">
        <v>1410</v>
      </c>
    </row>
    <row r="630" s="2" customFormat="1">
      <c r="A630" s="41"/>
      <c r="B630" s="42"/>
      <c r="C630" s="43"/>
      <c r="D630" s="228" t="s">
        <v>202</v>
      </c>
      <c r="E630" s="43"/>
      <c r="F630" s="229" t="s">
        <v>606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202</v>
      </c>
      <c r="AU630" s="20" t="s">
        <v>84</v>
      </c>
    </row>
    <row r="631" s="13" customFormat="1">
      <c r="A631" s="13"/>
      <c r="B631" s="233"/>
      <c r="C631" s="234"/>
      <c r="D631" s="235" t="s">
        <v>204</v>
      </c>
      <c r="E631" s="236" t="s">
        <v>19</v>
      </c>
      <c r="F631" s="237" t="s">
        <v>607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204</v>
      </c>
      <c r="AU631" s="243" t="s">
        <v>84</v>
      </c>
      <c r="AV631" s="13" t="s">
        <v>78</v>
      </c>
      <c r="AW631" s="13" t="s">
        <v>33</v>
      </c>
      <c r="AX631" s="13" t="s">
        <v>71</v>
      </c>
      <c r="AY631" s="243" t="s">
        <v>192</v>
      </c>
    </row>
    <row r="632" s="14" customFormat="1">
      <c r="A632" s="14"/>
      <c r="B632" s="244"/>
      <c r="C632" s="245"/>
      <c r="D632" s="235" t="s">
        <v>204</v>
      </c>
      <c r="E632" s="246" t="s">
        <v>19</v>
      </c>
      <c r="F632" s="247" t="s">
        <v>608</v>
      </c>
      <c r="G632" s="245"/>
      <c r="H632" s="248">
        <v>0.59999999999999998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204</v>
      </c>
      <c r="AU632" s="254" t="s">
        <v>84</v>
      </c>
      <c r="AV632" s="14" t="s">
        <v>84</v>
      </c>
      <c r="AW632" s="14" t="s">
        <v>33</v>
      </c>
      <c r="AX632" s="14" t="s">
        <v>71</v>
      </c>
      <c r="AY632" s="254" t="s">
        <v>192</v>
      </c>
    </row>
    <row r="633" s="13" customFormat="1">
      <c r="A633" s="13"/>
      <c r="B633" s="233"/>
      <c r="C633" s="234"/>
      <c r="D633" s="235" t="s">
        <v>204</v>
      </c>
      <c r="E633" s="236" t="s">
        <v>19</v>
      </c>
      <c r="F633" s="237" t="s">
        <v>609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204</v>
      </c>
      <c r="AU633" s="243" t="s">
        <v>84</v>
      </c>
      <c r="AV633" s="13" t="s">
        <v>78</v>
      </c>
      <c r="AW633" s="13" t="s">
        <v>33</v>
      </c>
      <c r="AX633" s="13" t="s">
        <v>71</v>
      </c>
      <c r="AY633" s="243" t="s">
        <v>192</v>
      </c>
    </row>
    <row r="634" s="14" customFormat="1">
      <c r="A634" s="14"/>
      <c r="B634" s="244"/>
      <c r="C634" s="245"/>
      <c r="D634" s="235" t="s">
        <v>204</v>
      </c>
      <c r="E634" s="246" t="s">
        <v>19</v>
      </c>
      <c r="F634" s="247" t="s">
        <v>610</v>
      </c>
      <c r="G634" s="245"/>
      <c r="H634" s="248">
        <v>2.1299999999999999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204</v>
      </c>
      <c r="AU634" s="254" t="s">
        <v>84</v>
      </c>
      <c r="AV634" s="14" t="s">
        <v>84</v>
      </c>
      <c r="AW634" s="14" t="s">
        <v>33</v>
      </c>
      <c r="AX634" s="14" t="s">
        <v>71</v>
      </c>
      <c r="AY634" s="254" t="s">
        <v>192</v>
      </c>
    </row>
    <row r="635" s="15" customFormat="1">
      <c r="A635" s="15"/>
      <c r="B635" s="255"/>
      <c r="C635" s="256"/>
      <c r="D635" s="235" t="s">
        <v>204</v>
      </c>
      <c r="E635" s="257" t="s">
        <v>19</v>
      </c>
      <c r="F635" s="258" t="s">
        <v>210</v>
      </c>
      <c r="G635" s="256"/>
      <c r="H635" s="259">
        <v>2.73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204</v>
      </c>
      <c r="AU635" s="265" t="s">
        <v>84</v>
      </c>
      <c r="AV635" s="15" t="s">
        <v>200</v>
      </c>
      <c r="AW635" s="15" t="s">
        <v>33</v>
      </c>
      <c r="AX635" s="15" t="s">
        <v>78</v>
      </c>
      <c r="AY635" s="265" t="s">
        <v>192</v>
      </c>
    </row>
    <row r="636" s="2" customFormat="1" ht="16.5" customHeight="1">
      <c r="A636" s="41"/>
      <c r="B636" s="42"/>
      <c r="C636" s="266" t="s">
        <v>611</v>
      </c>
      <c r="D636" s="266" t="s">
        <v>211</v>
      </c>
      <c r="E636" s="267" t="s">
        <v>612</v>
      </c>
      <c r="F636" s="268" t="s">
        <v>613</v>
      </c>
      <c r="G636" s="269" t="s">
        <v>214</v>
      </c>
      <c r="H636" s="270">
        <v>3.0030000000000001</v>
      </c>
      <c r="I636" s="271"/>
      <c r="J636" s="272">
        <f>ROUND(I636*H636,2)</f>
        <v>0</v>
      </c>
      <c r="K636" s="268" t="s">
        <v>199</v>
      </c>
      <c r="L636" s="273"/>
      <c r="M636" s="274" t="s">
        <v>19</v>
      </c>
      <c r="N636" s="275" t="s">
        <v>43</v>
      </c>
      <c r="O636" s="87"/>
      <c r="P636" s="224">
        <f>O636*H636</f>
        <v>0</v>
      </c>
      <c r="Q636" s="224">
        <v>0.00021000000000000001</v>
      </c>
      <c r="R636" s="224">
        <f>Q636*H636</f>
        <v>0.00063063000000000008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423</v>
      </c>
      <c r="AT636" s="226" t="s">
        <v>211</v>
      </c>
      <c r="AU636" s="226" t="s">
        <v>84</v>
      </c>
      <c r="AY636" s="20" t="s">
        <v>192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84</v>
      </c>
      <c r="BK636" s="227">
        <f>ROUND(I636*H636,2)</f>
        <v>0</v>
      </c>
      <c r="BL636" s="20" t="s">
        <v>321</v>
      </c>
      <c r="BM636" s="226" t="s">
        <v>1411</v>
      </c>
    </row>
    <row r="637" s="13" customFormat="1">
      <c r="A637" s="13"/>
      <c r="B637" s="233"/>
      <c r="C637" s="234"/>
      <c r="D637" s="235" t="s">
        <v>204</v>
      </c>
      <c r="E637" s="236" t="s">
        <v>19</v>
      </c>
      <c r="F637" s="237" t="s">
        <v>607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204</v>
      </c>
      <c r="AU637" s="243" t="s">
        <v>84</v>
      </c>
      <c r="AV637" s="13" t="s">
        <v>78</v>
      </c>
      <c r="AW637" s="13" t="s">
        <v>33</v>
      </c>
      <c r="AX637" s="13" t="s">
        <v>71</v>
      </c>
      <c r="AY637" s="243" t="s">
        <v>192</v>
      </c>
    </row>
    <row r="638" s="14" customFormat="1">
      <c r="A638" s="14"/>
      <c r="B638" s="244"/>
      <c r="C638" s="245"/>
      <c r="D638" s="235" t="s">
        <v>204</v>
      </c>
      <c r="E638" s="246" t="s">
        <v>19</v>
      </c>
      <c r="F638" s="247" t="s">
        <v>608</v>
      </c>
      <c r="G638" s="245"/>
      <c r="H638" s="248">
        <v>0.59999999999999998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204</v>
      </c>
      <c r="AU638" s="254" t="s">
        <v>84</v>
      </c>
      <c r="AV638" s="14" t="s">
        <v>84</v>
      </c>
      <c r="AW638" s="14" t="s">
        <v>33</v>
      </c>
      <c r="AX638" s="14" t="s">
        <v>71</v>
      </c>
      <c r="AY638" s="254" t="s">
        <v>192</v>
      </c>
    </row>
    <row r="639" s="13" customFormat="1">
      <c r="A639" s="13"/>
      <c r="B639" s="233"/>
      <c r="C639" s="234"/>
      <c r="D639" s="235" t="s">
        <v>204</v>
      </c>
      <c r="E639" s="236" t="s">
        <v>19</v>
      </c>
      <c r="F639" s="237" t="s">
        <v>609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204</v>
      </c>
      <c r="AU639" s="243" t="s">
        <v>84</v>
      </c>
      <c r="AV639" s="13" t="s">
        <v>78</v>
      </c>
      <c r="AW639" s="13" t="s">
        <v>33</v>
      </c>
      <c r="AX639" s="13" t="s">
        <v>71</v>
      </c>
      <c r="AY639" s="243" t="s">
        <v>192</v>
      </c>
    </row>
    <row r="640" s="14" customFormat="1">
      <c r="A640" s="14"/>
      <c r="B640" s="244"/>
      <c r="C640" s="245"/>
      <c r="D640" s="235" t="s">
        <v>204</v>
      </c>
      <c r="E640" s="246" t="s">
        <v>19</v>
      </c>
      <c r="F640" s="247" t="s">
        <v>610</v>
      </c>
      <c r="G640" s="245"/>
      <c r="H640" s="248">
        <v>2.1299999999999999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204</v>
      </c>
      <c r="AU640" s="254" t="s">
        <v>84</v>
      </c>
      <c r="AV640" s="14" t="s">
        <v>84</v>
      </c>
      <c r="AW640" s="14" t="s">
        <v>33</v>
      </c>
      <c r="AX640" s="14" t="s">
        <v>71</v>
      </c>
      <c r="AY640" s="254" t="s">
        <v>192</v>
      </c>
    </row>
    <row r="641" s="15" customFormat="1">
      <c r="A641" s="15"/>
      <c r="B641" s="255"/>
      <c r="C641" s="256"/>
      <c r="D641" s="235" t="s">
        <v>204</v>
      </c>
      <c r="E641" s="257" t="s">
        <v>19</v>
      </c>
      <c r="F641" s="258" t="s">
        <v>210</v>
      </c>
      <c r="G641" s="256"/>
      <c r="H641" s="259">
        <v>2.73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5" t="s">
        <v>204</v>
      </c>
      <c r="AU641" s="265" t="s">
        <v>84</v>
      </c>
      <c r="AV641" s="15" t="s">
        <v>200</v>
      </c>
      <c r="AW641" s="15" t="s">
        <v>33</v>
      </c>
      <c r="AX641" s="15" t="s">
        <v>78</v>
      </c>
      <c r="AY641" s="265" t="s">
        <v>192</v>
      </c>
    </row>
    <row r="642" s="14" customFormat="1">
      <c r="A642" s="14"/>
      <c r="B642" s="244"/>
      <c r="C642" s="245"/>
      <c r="D642" s="235" t="s">
        <v>204</v>
      </c>
      <c r="E642" s="245"/>
      <c r="F642" s="247" t="s">
        <v>615</v>
      </c>
      <c r="G642" s="245"/>
      <c r="H642" s="248">
        <v>3.0030000000000001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204</v>
      </c>
      <c r="AU642" s="254" t="s">
        <v>84</v>
      </c>
      <c r="AV642" s="14" t="s">
        <v>84</v>
      </c>
      <c r="AW642" s="14" t="s">
        <v>4</v>
      </c>
      <c r="AX642" s="14" t="s">
        <v>78</v>
      </c>
      <c r="AY642" s="254" t="s">
        <v>192</v>
      </c>
    </row>
    <row r="643" s="2" customFormat="1" ht="24.15" customHeight="1">
      <c r="A643" s="41"/>
      <c r="B643" s="42"/>
      <c r="C643" s="215" t="s">
        <v>616</v>
      </c>
      <c r="D643" s="215" t="s">
        <v>195</v>
      </c>
      <c r="E643" s="216" t="s">
        <v>617</v>
      </c>
      <c r="F643" s="217" t="s">
        <v>618</v>
      </c>
      <c r="G643" s="218" t="s">
        <v>239</v>
      </c>
      <c r="H643" s="219">
        <v>4.2679999999999998</v>
      </c>
      <c r="I643" s="220"/>
      <c r="J643" s="221">
        <f>ROUND(I643*H643,2)</f>
        <v>0</v>
      </c>
      <c r="K643" s="217" t="s">
        <v>199</v>
      </c>
      <c r="L643" s="47"/>
      <c r="M643" s="222" t="s">
        <v>19</v>
      </c>
      <c r="N643" s="223" t="s">
        <v>43</v>
      </c>
      <c r="O643" s="87"/>
      <c r="P643" s="224">
        <f>O643*H643</f>
        <v>0</v>
      </c>
      <c r="Q643" s="224">
        <v>0.0060000000000000001</v>
      </c>
      <c r="R643" s="224">
        <f>Q643*H643</f>
        <v>0.025607999999999999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321</v>
      </c>
      <c r="AT643" s="226" t="s">
        <v>195</v>
      </c>
      <c r="AU643" s="226" t="s">
        <v>84</v>
      </c>
      <c r="AY643" s="20" t="s">
        <v>192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84</v>
      </c>
      <c r="BK643" s="227">
        <f>ROUND(I643*H643,2)</f>
        <v>0</v>
      </c>
      <c r="BL643" s="20" t="s">
        <v>321</v>
      </c>
      <c r="BM643" s="226" t="s">
        <v>619</v>
      </c>
    </row>
    <row r="644" s="2" customFormat="1">
      <c r="A644" s="41"/>
      <c r="B644" s="42"/>
      <c r="C644" s="43"/>
      <c r="D644" s="228" t="s">
        <v>202</v>
      </c>
      <c r="E644" s="43"/>
      <c r="F644" s="229" t="s">
        <v>620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202</v>
      </c>
      <c r="AU644" s="20" t="s">
        <v>84</v>
      </c>
    </row>
    <row r="645" s="13" customFormat="1">
      <c r="A645" s="13"/>
      <c r="B645" s="233"/>
      <c r="C645" s="234"/>
      <c r="D645" s="235" t="s">
        <v>204</v>
      </c>
      <c r="E645" s="236" t="s">
        <v>19</v>
      </c>
      <c r="F645" s="237" t="s">
        <v>205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204</v>
      </c>
      <c r="AU645" s="243" t="s">
        <v>84</v>
      </c>
      <c r="AV645" s="13" t="s">
        <v>78</v>
      </c>
      <c r="AW645" s="13" t="s">
        <v>33</v>
      </c>
      <c r="AX645" s="13" t="s">
        <v>71</v>
      </c>
      <c r="AY645" s="243" t="s">
        <v>192</v>
      </c>
    </row>
    <row r="646" s="13" customFormat="1">
      <c r="A646" s="13"/>
      <c r="B646" s="233"/>
      <c r="C646" s="234"/>
      <c r="D646" s="235" t="s">
        <v>204</v>
      </c>
      <c r="E646" s="236" t="s">
        <v>19</v>
      </c>
      <c r="F646" s="237" t="s">
        <v>268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204</v>
      </c>
      <c r="AU646" s="243" t="s">
        <v>84</v>
      </c>
      <c r="AV646" s="13" t="s">
        <v>78</v>
      </c>
      <c r="AW646" s="13" t="s">
        <v>33</v>
      </c>
      <c r="AX646" s="13" t="s">
        <v>71</v>
      </c>
      <c r="AY646" s="243" t="s">
        <v>192</v>
      </c>
    </row>
    <row r="647" s="14" customFormat="1">
      <c r="A647" s="14"/>
      <c r="B647" s="244"/>
      <c r="C647" s="245"/>
      <c r="D647" s="235" t="s">
        <v>204</v>
      </c>
      <c r="E647" s="246" t="s">
        <v>19</v>
      </c>
      <c r="F647" s="247" t="s">
        <v>269</v>
      </c>
      <c r="G647" s="245"/>
      <c r="H647" s="248">
        <v>3.1699999999999999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204</v>
      </c>
      <c r="AU647" s="254" t="s">
        <v>84</v>
      </c>
      <c r="AV647" s="14" t="s">
        <v>84</v>
      </c>
      <c r="AW647" s="14" t="s">
        <v>33</v>
      </c>
      <c r="AX647" s="14" t="s">
        <v>71</v>
      </c>
      <c r="AY647" s="254" t="s">
        <v>192</v>
      </c>
    </row>
    <row r="648" s="13" customFormat="1">
      <c r="A648" s="13"/>
      <c r="B648" s="233"/>
      <c r="C648" s="234"/>
      <c r="D648" s="235" t="s">
        <v>204</v>
      </c>
      <c r="E648" s="236" t="s">
        <v>19</v>
      </c>
      <c r="F648" s="237" t="s">
        <v>585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204</v>
      </c>
      <c r="AU648" s="243" t="s">
        <v>84</v>
      </c>
      <c r="AV648" s="13" t="s">
        <v>78</v>
      </c>
      <c r="AW648" s="13" t="s">
        <v>33</v>
      </c>
      <c r="AX648" s="13" t="s">
        <v>71</v>
      </c>
      <c r="AY648" s="243" t="s">
        <v>192</v>
      </c>
    </row>
    <row r="649" s="14" customFormat="1">
      <c r="A649" s="14"/>
      <c r="B649" s="244"/>
      <c r="C649" s="245"/>
      <c r="D649" s="235" t="s">
        <v>204</v>
      </c>
      <c r="E649" s="246" t="s">
        <v>19</v>
      </c>
      <c r="F649" s="247" t="s">
        <v>586</v>
      </c>
      <c r="G649" s="245"/>
      <c r="H649" s="248">
        <v>1.0980000000000001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204</v>
      </c>
      <c r="AU649" s="254" t="s">
        <v>84</v>
      </c>
      <c r="AV649" s="14" t="s">
        <v>84</v>
      </c>
      <c r="AW649" s="14" t="s">
        <v>33</v>
      </c>
      <c r="AX649" s="14" t="s">
        <v>71</v>
      </c>
      <c r="AY649" s="254" t="s">
        <v>192</v>
      </c>
    </row>
    <row r="650" s="15" customFormat="1">
      <c r="A650" s="15"/>
      <c r="B650" s="255"/>
      <c r="C650" s="256"/>
      <c r="D650" s="235" t="s">
        <v>204</v>
      </c>
      <c r="E650" s="257" t="s">
        <v>19</v>
      </c>
      <c r="F650" s="258" t="s">
        <v>210</v>
      </c>
      <c r="G650" s="256"/>
      <c r="H650" s="259">
        <v>4.2679999999999998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5" t="s">
        <v>204</v>
      </c>
      <c r="AU650" s="265" t="s">
        <v>84</v>
      </c>
      <c r="AV650" s="15" t="s">
        <v>200</v>
      </c>
      <c r="AW650" s="15" t="s">
        <v>33</v>
      </c>
      <c r="AX650" s="15" t="s">
        <v>78</v>
      </c>
      <c r="AY650" s="265" t="s">
        <v>192</v>
      </c>
    </row>
    <row r="651" s="2" customFormat="1" ht="21.75" customHeight="1">
      <c r="A651" s="41"/>
      <c r="B651" s="42"/>
      <c r="C651" s="266" t="s">
        <v>621</v>
      </c>
      <c r="D651" s="266" t="s">
        <v>211</v>
      </c>
      <c r="E651" s="267" t="s">
        <v>622</v>
      </c>
      <c r="F651" s="268" t="s">
        <v>623</v>
      </c>
      <c r="G651" s="269" t="s">
        <v>239</v>
      </c>
      <c r="H651" s="270">
        <v>4.6950000000000003</v>
      </c>
      <c r="I651" s="271"/>
      <c r="J651" s="272">
        <f>ROUND(I651*H651,2)</f>
        <v>0</v>
      </c>
      <c r="K651" s="268" t="s">
        <v>199</v>
      </c>
      <c r="L651" s="273"/>
      <c r="M651" s="274" t="s">
        <v>19</v>
      </c>
      <c r="N651" s="275" t="s">
        <v>43</v>
      </c>
      <c r="O651" s="87"/>
      <c r="P651" s="224">
        <f>O651*H651</f>
        <v>0</v>
      </c>
      <c r="Q651" s="224">
        <v>0.021999999999999999</v>
      </c>
      <c r="R651" s="224">
        <f>Q651*H651</f>
        <v>0.10329000000000001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423</v>
      </c>
      <c r="AT651" s="226" t="s">
        <v>211</v>
      </c>
      <c r="AU651" s="226" t="s">
        <v>84</v>
      </c>
      <c r="AY651" s="20" t="s">
        <v>192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84</v>
      </c>
      <c r="BK651" s="227">
        <f>ROUND(I651*H651,2)</f>
        <v>0</v>
      </c>
      <c r="BL651" s="20" t="s">
        <v>321</v>
      </c>
      <c r="BM651" s="226" t="s">
        <v>624</v>
      </c>
    </row>
    <row r="652" s="13" customFormat="1">
      <c r="A652" s="13"/>
      <c r="B652" s="233"/>
      <c r="C652" s="234"/>
      <c r="D652" s="235" t="s">
        <v>204</v>
      </c>
      <c r="E652" s="236" t="s">
        <v>19</v>
      </c>
      <c r="F652" s="237" t="s">
        <v>205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204</v>
      </c>
      <c r="AU652" s="243" t="s">
        <v>84</v>
      </c>
      <c r="AV652" s="13" t="s">
        <v>78</v>
      </c>
      <c r="AW652" s="13" t="s">
        <v>33</v>
      </c>
      <c r="AX652" s="13" t="s">
        <v>71</v>
      </c>
      <c r="AY652" s="243" t="s">
        <v>192</v>
      </c>
    </row>
    <row r="653" s="13" customFormat="1">
      <c r="A653" s="13"/>
      <c r="B653" s="233"/>
      <c r="C653" s="234"/>
      <c r="D653" s="235" t="s">
        <v>204</v>
      </c>
      <c r="E653" s="236" t="s">
        <v>19</v>
      </c>
      <c r="F653" s="237" t="s">
        <v>268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204</v>
      </c>
      <c r="AU653" s="243" t="s">
        <v>84</v>
      </c>
      <c r="AV653" s="13" t="s">
        <v>78</v>
      </c>
      <c r="AW653" s="13" t="s">
        <v>33</v>
      </c>
      <c r="AX653" s="13" t="s">
        <v>71</v>
      </c>
      <c r="AY653" s="243" t="s">
        <v>192</v>
      </c>
    </row>
    <row r="654" s="14" customFormat="1">
      <c r="A654" s="14"/>
      <c r="B654" s="244"/>
      <c r="C654" s="245"/>
      <c r="D654" s="235" t="s">
        <v>204</v>
      </c>
      <c r="E654" s="246" t="s">
        <v>19</v>
      </c>
      <c r="F654" s="247" t="s">
        <v>269</v>
      </c>
      <c r="G654" s="245"/>
      <c r="H654" s="248">
        <v>3.1699999999999999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204</v>
      </c>
      <c r="AU654" s="254" t="s">
        <v>84</v>
      </c>
      <c r="AV654" s="14" t="s">
        <v>84</v>
      </c>
      <c r="AW654" s="14" t="s">
        <v>33</v>
      </c>
      <c r="AX654" s="14" t="s">
        <v>71</v>
      </c>
      <c r="AY654" s="254" t="s">
        <v>192</v>
      </c>
    </row>
    <row r="655" s="13" customFormat="1">
      <c r="A655" s="13"/>
      <c r="B655" s="233"/>
      <c r="C655" s="234"/>
      <c r="D655" s="235" t="s">
        <v>204</v>
      </c>
      <c r="E655" s="236" t="s">
        <v>19</v>
      </c>
      <c r="F655" s="237" t="s">
        <v>585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204</v>
      </c>
      <c r="AU655" s="243" t="s">
        <v>84</v>
      </c>
      <c r="AV655" s="13" t="s">
        <v>78</v>
      </c>
      <c r="AW655" s="13" t="s">
        <v>33</v>
      </c>
      <c r="AX655" s="13" t="s">
        <v>71</v>
      </c>
      <c r="AY655" s="243" t="s">
        <v>192</v>
      </c>
    </row>
    <row r="656" s="14" customFormat="1">
      <c r="A656" s="14"/>
      <c r="B656" s="244"/>
      <c r="C656" s="245"/>
      <c r="D656" s="235" t="s">
        <v>204</v>
      </c>
      <c r="E656" s="246" t="s">
        <v>19</v>
      </c>
      <c r="F656" s="247" t="s">
        <v>586</v>
      </c>
      <c r="G656" s="245"/>
      <c r="H656" s="248">
        <v>1.0980000000000001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204</v>
      </c>
      <c r="AU656" s="254" t="s">
        <v>84</v>
      </c>
      <c r="AV656" s="14" t="s">
        <v>84</v>
      </c>
      <c r="AW656" s="14" t="s">
        <v>33</v>
      </c>
      <c r="AX656" s="14" t="s">
        <v>71</v>
      </c>
      <c r="AY656" s="254" t="s">
        <v>192</v>
      </c>
    </row>
    <row r="657" s="15" customFormat="1">
      <c r="A657" s="15"/>
      <c r="B657" s="255"/>
      <c r="C657" s="256"/>
      <c r="D657" s="235" t="s">
        <v>204</v>
      </c>
      <c r="E657" s="257" t="s">
        <v>19</v>
      </c>
      <c r="F657" s="258" t="s">
        <v>210</v>
      </c>
      <c r="G657" s="256"/>
      <c r="H657" s="259">
        <v>4.2679999999999998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5" t="s">
        <v>204</v>
      </c>
      <c r="AU657" s="265" t="s">
        <v>84</v>
      </c>
      <c r="AV657" s="15" t="s">
        <v>200</v>
      </c>
      <c r="AW657" s="15" t="s">
        <v>33</v>
      </c>
      <c r="AX657" s="15" t="s">
        <v>78</v>
      </c>
      <c r="AY657" s="265" t="s">
        <v>192</v>
      </c>
    </row>
    <row r="658" s="14" customFormat="1">
      <c r="A658" s="14"/>
      <c r="B658" s="244"/>
      <c r="C658" s="245"/>
      <c r="D658" s="235" t="s">
        <v>204</v>
      </c>
      <c r="E658" s="245"/>
      <c r="F658" s="247" t="s">
        <v>625</v>
      </c>
      <c r="G658" s="245"/>
      <c r="H658" s="248">
        <v>4.6950000000000003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204</v>
      </c>
      <c r="AU658" s="254" t="s">
        <v>84</v>
      </c>
      <c r="AV658" s="14" t="s">
        <v>84</v>
      </c>
      <c r="AW658" s="14" t="s">
        <v>4</v>
      </c>
      <c r="AX658" s="14" t="s">
        <v>78</v>
      </c>
      <c r="AY658" s="254" t="s">
        <v>192</v>
      </c>
    </row>
    <row r="659" s="2" customFormat="1" ht="24.15" customHeight="1">
      <c r="A659" s="41"/>
      <c r="B659" s="42"/>
      <c r="C659" s="215" t="s">
        <v>626</v>
      </c>
      <c r="D659" s="215" t="s">
        <v>195</v>
      </c>
      <c r="E659" s="216" t="s">
        <v>627</v>
      </c>
      <c r="F659" s="217" t="s">
        <v>628</v>
      </c>
      <c r="G659" s="218" t="s">
        <v>239</v>
      </c>
      <c r="H659" s="219">
        <v>4.2679999999999998</v>
      </c>
      <c r="I659" s="220"/>
      <c r="J659" s="221">
        <f>ROUND(I659*H659,2)</f>
        <v>0</v>
      </c>
      <c r="K659" s="217" t="s">
        <v>199</v>
      </c>
      <c r="L659" s="47"/>
      <c r="M659" s="222" t="s">
        <v>19</v>
      </c>
      <c r="N659" s="223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321</v>
      </c>
      <c r="AT659" s="226" t="s">
        <v>195</v>
      </c>
      <c r="AU659" s="226" t="s">
        <v>84</v>
      </c>
      <c r="AY659" s="20" t="s">
        <v>192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84</v>
      </c>
      <c r="BK659" s="227">
        <f>ROUND(I659*H659,2)</f>
        <v>0</v>
      </c>
      <c r="BL659" s="20" t="s">
        <v>321</v>
      </c>
      <c r="BM659" s="226" t="s">
        <v>629</v>
      </c>
    </row>
    <row r="660" s="2" customFormat="1">
      <c r="A660" s="41"/>
      <c r="B660" s="42"/>
      <c r="C660" s="43"/>
      <c r="D660" s="228" t="s">
        <v>202</v>
      </c>
      <c r="E660" s="43"/>
      <c r="F660" s="229" t="s">
        <v>630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202</v>
      </c>
      <c r="AU660" s="20" t="s">
        <v>84</v>
      </c>
    </row>
    <row r="661" s="13" customFormat="1">
      <c r="A661" s="13"/>
      <c r="B661" s="233"/>
      <c r="C661" s="234"/>
      <c r="D661" s="235" t="s">
        <v>204</v>
      </c>
      <c r="E661" s="236" t="s">
        <v>19</v>
      </c>
      <c r="F661" s="237" t="s">
        <v>205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204</v>
      </c>
      <c r="AU661" s="243" t="s">
        <v>84</v>
      </c>
      <c r="AV661" s="13" t="s">
        <v>78</v>
      </c>
      <c r="AW661" s="13" t="s">
        <v>33</v>
      </c>
      <c r="AX661" s="13" t="s">
        <v>71</v>
      </c>
      <c r="AY661" s="243" t="s">
        <v>192</v>
      </c>
    </row>
    <row r="662" s="13" customFormat="1">
      <c r="A662" s="13"/>
      <c r="B662" s="233"/>
      <c r="C662" s="234"/>
      <c r="D662" s="235" t="s">
        <v>204</v>
      </c>
      <c r="E662" s="236" t="s">
        <v>19</v>
      </c>
      <c r="F662" s="237" t="s">
        <v>268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204</v>
      </c>
      <c r="AU662" s="243" t="s">
        <v>84</v>
      </c>
      <c r="AV662" s="13" t="s">
        <v>78</v>
      </c>
      <c r="AW662" s="13" t="s">
        <v>33</v>
      </c>
      <c r="AX662" s="13" t="s">
        <v>71</v>
      </c>
      <c r="AY662" s="243" t="s">
        <v>192</v>
      </c>
    </row>
    <row r="663" s="14" customFormat="1">
      <c r="A663" s="14"/>
      <c r="B663" s="244"/>
      <c r="C663" s="245"/>
      <c r="D663" s="235" t="s">
        <v>204</v>
      </c>
      <c r="E663" s="246" t="s">
        <v>19</v>
      </c>
      <c r="F663" s="247" t="s">
        <v>269</v>
      </c>
      <c r="G663" s="245"/>
      <c r="H663" s="248">
        <v>3.1699999999999999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204</v>
      </c>
      <c r="AU663" s="254" t="s">
        <v>84</v>
      </c>
      <c r="AV663" s="14" t="s">
        <v>84</v>
      </c>
      <c r="AW663" s="14" t="s">
        <v>33</v>
      </c>
      <c r="AX663" s="14" t="s">
        <v>71</v>
      </c>
      <c r="AY663" s="254" t="s">
        <v>192</v>
      </c>
    </row>
    <row r="664" s="13" customFormat="1">
      <c r="A664" s="13"/>
      <c r="B664" s="233"/>
      <c r="C664" s="234"/>
      <c r="D664" s="235" t="s">
        <v>204</v>
      </c>
      <c r="E664" s="236" t="s">
        <v>19</v>
      </c>
      <c r="F664" s="237" t="s">
        <v>585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204</v>
      </c>
      <c r="AU664" s="243" t="s">
        <v>84</v>
      </c>
      <c r="AV664" s="13" t="s">
        <v>78</v>
      </c>
      <c r="AW664" s="13" t="s">
        <v>33</v>
      </c>
      <c r="AX664" s="13" t="s">
        <v>71</v>
      </c>
      <c r="AY664" s="243" t="s">
        <v>192</v>
      </c>
    </row>
    <row r="665" s="14" customFormat="1">
      <c r="A665" s="14"/>
      <c r="B665" s="244"/>
      <c r="C665" s="245"/>
      <c r="D665" s="235" t="s">
        <v>204</v>
      </c>
      <c r="E665" s="246" t="s">
        <v>19</v>
      </c>
      <c r="F665" s="247" t="s">
        <v>586</v>
      </c>
      <c r="G665" s="245"/>
      <c r="H665" s="248">
        <v>1.0980000000000001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204</v>
      </c>
      <c r="AU665" s="254" t="s">
        <v>84</v>
      </c>
      <c r="AV665" s="14" t="s">
        <v>84</v>
      </c>
      <c r="AW665" s="14" t="s">
        <v>33</v>
      </c>
      <c r="AX665" s="14" t="s">
        <v>71</v>
      </c>
      <c r="AY665" s="254" t="s">
        <v>192</v>
      </c>
    </row>
    <row r="666" s="15" customFormat="1">
      <c r="A666" s="15"/>
      <c r="B666" s="255"/>
      <c r="C666" s="256"/>
      <c r="D666" s="235" t="s">
        <v>204</v>
      </c>
      <c r="E666" s="257" t="s">
        <v>19</v>
      </c>
      <c r="F666" s="258" t="s">
        <v>210</v>
      </c>
      <c r="G666" s="256"/>
      <c r="H666" s="259">
        <v>4.2679999999999998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204</v>
      </c>
      <c r="AU666" s="265" t="s">
        <v>84</v>
      </c>
      <c r="AV666" s="15" t="s">
        <v>200</v>
      </c>
      <c r="AW666" s="15" t="s">
        <v>33</v>
      </c>
      <c r="AX666" s="15" t="s">
        <v>78</v>
      </c>
      <c r="AY666" s="265" t="s">
        <v>192</v>
      </c>
    </row>
    <row r="667" s="2" customFormat="1" ht="16.5" customHeight="1">
      <c r="A667" s="41"/>
      <c r="B667" s="42"/>
      <c r="C667" s="215" t="s">
        <v>631</v>
      </c>
      <c r="D667" s="215" t="s">
        <v>195</v>
      </c>
      <c r="E667" s="216" t="s">
        <v>632</v>
      </c>
      <c r="F667" s="217" t="s">
        <v>633</v>
      </c>
      <c r="G667" s="218" t="s">
        <v>239</v>
      </c>
      <c r="H667" s="219">
        <v>3.1699999999999999</v>
      </c>
      <c r="I667" s="220"/>
      <c r="J667" s="221">
        <f>ROUND(I667*H667,2)</f>
        <v>0</v>
      </c>
      <c r="K667" s="217" t="s">
        <v>199</v>
      </c>
      <c r="L667" s="47"/>
      <c r="M667" s="222" t="s">
        <v>19</v>
      </c>
      <c r="N667" s="223" t="s">
        <v>43</v>
      </c>
      <c r="O667" s="87"/>
      <c r="P667" s="224">
        <f>O667*H667</f>
        <v>0</v>
      </c>
      <c r="Q667" s="224">
        <v>0.0015</v>
      </c>
      <c r="R667" s="224">
        <f>Q667*H667</f>
        <v>0.0047549999999999997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321</v>
      </c>
      <c r="AT667" s="226" t="s">
        <v>195</v>
      </c>
      <c r="AU667" s="226" t="s">
        <v>84</v>
      </c>
      <c r="AY667" s="20" t="s">
        <v>192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84</v>
      </c>
      <c r="BK667" s="227">
        <f>ROUND(I667*H667,2)</f>
        <v>0</v>
      </c>
      <c r="BL667" s="20" t="s">
        <v>321</v>
      </c>
      <c r="BM667" s="226" t="s">
        <v>634</v>
      </c>
    </row>
    <row r="668" s="2" customFormat="1">
      <c r="A668" s="41"/>
      <c r="B668" s="42"/>
      <c r="C668" s="43"/>
      <c r="D668" s="228" t="s">
        <v>202</v>
      </c>
      <c r="E668" s="43"/>
      <c r="F668" s="229" t="s">
        <v>635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202</v>
      </c>
      <c r="AU668" s="20" t="s">
        <v>84</v>
      </c>
    </row>
    <row r="669" s="13" customFormat="1">
      <c r="A669" s="13"/>
      <c r="B669" s="233"/>
      <c r="C669" s="234"/>
      <c r="D669" s="235" t="s">
        <v>204</v>
      </c>
      <c r="E669" s="236" t="s">
        <v>19</v>
      </c>
      <c r="F669" s="237" t="s">
        <v>205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204</v>
      </c>
      <c r="AU669" s="243" t="s">
        <v>84</v>
      </c>
      <c r="AV669" s="13" t="s">
        <v>78</v>
      </c>
      <c r="AW669" s="13" t="s">
        <v>33</v>
      </c>
      <c r="AX669" s="13" t="s">
        <v>71</v>
      </c>
      <c r="AY669" s="243" t="s">
        <v>192</v>
      </c>
    </row>
    <row r="670" s="13" customFormat="1">
      <c r="A670" s="13"/>
      <c r="B670" s="233"/>
      <c r="C670" s="234"/>
      <c r="D670" s="235" t="s">
        <v>204</v>
      </c>
      <c r="E670" s="236" t="s">
        <v>19</v>
      </c>
      <c r="F670" s="237" t="s">
        <v>268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204</v>
      </c>
      <c r="AU670" s="243" t="s">
        <v>84</v>
      </c>
      <c r="AV670" s="13" t="s">
        <v>78</v>
      </c>
      <c r="AW670" s="13" t="s">
        <v>33</v>
      </c>
      <c r="AX670" s="13" t="s">
        <v>71</v>
      </c>
      <c r="AY670" s="243" t="s">
        <v>192</v>
      </c>
    </row>
    <row r="671" s="14" customFormat="1">
      <c r="A671" s="14"/>
      <c r="B671" s="244"/>
      <c r="C671" s="245"/>
      <c r="D671" s="235" t="s">
        <v>204</v>
      </c>
      <c r="E671" s="246" t="s">
        <v>19</v>
      </c>
      <c r="F671" s="247" t="s">
        <v>269</v>
      </c>
      <c r="G671" s="245"/>
      <c r="H671" s="248">
        <v>3.1699999999999999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204</v>
      </c>
      <c r="AU671" s="254" t="s">
        <v>84</v>
      </c>
      <c r="AV671" s="14" t="s">
        <v>84</v>
      </c>
      <c r="AW671" s="14" t="s">
        <v>33</v>
      </c>
      <c r="AX671" s="14" t="s">
        <v>71</v>
      </c>
      <c r="AY671" s="254" t="s">
        <v>192</v>
      </c>
    </row>
    <row r="672" s="15" customFormat="1">
      <c r="A672" s="15"/>
      <c r="B672" s="255"/>
      <c r="C672" s="256"/>
      <c r="D672" s="235" t="s">
        <v>204</v>
      </c>
      <c r="E672" s="257" t="s">
        <v>19</v>
      </c>
      <c r="F672" s="258" t="s">
        <v>210</v>
      </c>
      <c r="G672" s="256"/>
      <c r="H672" s="259">
        <v>3.1699999999999999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204</v>
      </c>
      <c r="AU672" s="265" t="s">
        <v>84</v>
      </c>
      <c r="AV672" s="15" t="s">
        <v>200</v>
      </c>
      <c r="AW672" s="15" t="s">
        <v>33</v>
      </c>
      <c r="AX672" s="15" t="s">
        <v>78</v>
      </c>
      <c r="AY672" s="265" t="s">
        <v>192</v>
      </c>
    </row>
    <row r="673" s="2" customFormat="1" ht="16.5" customHeight="1">
      <c r="A673" s="41"/>
      <c r="B673" s="42"/>
      <c r="C673" s="215" t="s">
        <v>636</v>
      </c>
      <c r="D673" s="215" t="s">
        <v>195</v>
      </c>
      <c r="E673" s="216" t="s">
        <v>637</v>
      </c>
      <c r="F673" s="217" t="s">
        <v>638</v>
      </c>
      <c r="G673" s="218" t="s">
        <v>198</v>
      </c>
      <c r="H673" s="219">
        <v>9</v>
      </c>
      <c r="I673" s="220"/>
      <c r="J673" s="221">
        <f>ROUND(I673*H673,2)</f>
        <v>0</v>
      </c>
      <c r="K673" s="217" t="s">
        <v>199</v>
      </c>
      <c r="L673" s="47"/>
      <c r="M673" s="222" t="s">
        <v>19</v>
      </c>
      <c r="N673" s="223" t="s">
        <v>43</v>
      </c>
      <c r="O673" s="87"/>
      <c r="P673" s="224">
        <f>O673*H673</f>
        <v>0</v>
      </c>
      <c r="Q673" s="224">
        <v>0.00021000000000000001</v>
      </c>
      <c r="R673" s="224">
        <f>Q673*H673</f>
        <v>0.0018900000000000002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321</v>
      </c>
      <c r="AT673" s="226" t="s">
        <v>195</v>
      </c>
      <c r="AU673" s="226" t="s">
        <v>84</v>
      </c>
      <c r="AY673" s="20" t="s">
        <v>192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84</v>
      </c>
      <c r="BK673" s="227">
        <f>ROUND(I673*H673,2)</f>
        <v>0</v>
      </c>
      <c r="BL673" s="20" t="s">
        <v>321</v>
      </c>
      <c r="BM673" s="226" t="s">
        <v>639</v>
      </c>
    </row>
    <row r="674" s="2" customFormat="1">
      <c r="A674" s="41"/>
      <c r="B674" s="42"/>
      <c r="C674" s="43"/>
      <c r="D674" s="228" t="s">
        <v>202</v>
      </c>
      <c r="E674" s="43"/>
      <c r="F674" s="229" t="s">
        <v>640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202</v>
      </c>
      <c r="AU674" s="20" t="s">
        <v>84</v>
      </c>
    </row>
    <row r="675" s="13" customFormat="1">
      <c r="A675" s="13"/>
      <c r="B675" s="233"/>
      <c r="C675" s="234"/>
      <c r="D675" s="235" t="s">
        <v>204</v>
      </c>
      <c r="E675" s="236" t="s">
        <v>19</v>
      </c>
      <c r="F675" s="237" t="s">
        <v>205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204</v>
      </c>
      <c r="AU675" s="243" t="s">
        <v>84</v>
      </c>
      <c r="AV675" s="13" t="s">
        <v>78</v>
      </c>
      <c r="AW675" s="13" t="s">
        <v>33</v>
      </c>
      <c r="AX675" s="13" t="s">
        <v>71</v>
      </c>
      <c r="AY675" s="243" t="s">
        <v>192</v>
      </c>
    </row>
    <row r="676" s="13" customFormat="1">
      <c r="A676" s="13"/>
      <c r="B676" s="233"/>
      <c r="C676" s="234"/>
      <c r="D676" s="235" t="s">
        <v>204</v>
      </c>
      <c r="E676" s="236" t="s">
        <v>19</v>
      </c>
      <c r="F676" s="237" t="s">
        <v>268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204</v>
      </c>
      <c r="AU676" s="243" t="s">
        <v>84</v>
      </c>
      <c r="AV676" s="13" t="s">
        <v>78</v>
      </c>
      <c r="AW676" s="13" t="s">
        <v>33</v>
      </c>
      <c r="AX676" s="13" t="s">
        <v>71</v>
      </c>
      <c r="AY676" s="243" t="s">
        <v>192</v>
      </c>
    </row>
    <row r="677" s="14" customFormat="1">
      <c r="A677" s="14"/>
      <c r="B677" s="244"/>
      <c r="C677" s="245"/>
      <c r="D677" s="235" t="s">
        <v>204</v>
      </c>
      <c r="E677" s="246" t="s">
        <v>19</v>
      </c>
      <c r="F677" s="247" t="s">
        <v>263</v>
      </c>
      <c r="G677" s="245"/>
      <c r="H677" s="248">
        <v>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204</v>
      </c>
      <c r="AU677" s="254" t="s">
        <v>84</v>
      </c>
      <c r="AV677" s="14" t="s">
        <v>84</v>
      </c>
      <c r="AW677" s="14" t="s">
        <v>33</v>
      </c>
      <c r="AX677" s="14" t="s">
        <v>71</v>
      </c>
      <c r="AY677" s="254" t="s">
        <v>192</v>
      </c>
    </row>
    <row r="678" s="15" customFormat="1">
      <c r="A678" s="15"/>
      <c r="B678" s="255"/>
      <c r="C678" s="256"/>
      <c r="D678" s="235" t="s">
        <v>204</v>
      </c>
      <c r="E678" s="257" t="s">
        <v>19</v>
      </c>
      <c r="F678" s="258" t="s">
        <v>210</v>
      </c>
      <c r="G678" s="256"/>
      <c r="H678" s="259">
        <v>9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204</v>
      </c>
      <c r="AU678" s="265" t="s">
        <v>84</v>
      </c>
      <c r="AV678" s="15" t="s">
        <v>200</v>
      </c>
      <c r="AW678" s="15" t="s">
        <v>33</v>
      </c>
      <c r="AX678" s="15" t="s">
        <v>78</v>
      </c>
      <c r="AY678" s="265" t="s">
        <v>192</v>
      </c>
    </row>
    <row r="679" s="2" customFormat="1" ht="16.5" customHeight="1">
      <c r="A679" s="41"/>
      <c r="B679" s="42"/>
      <c r="C679" s="215" t="s">
        <v>641</v>
      </c>
      <c r="D679" s="215" t="s">
        <v>195</v>
      </c>
      <c r="E679" s="216" t="s">
        <v>642</v>
      </c>
      <c r="F679" s="217" t="s">
        <v>643</v>
      </c>
      <c r="G679" s="218" t="s">
        <v>198</v>
      </c>
      <c r="H679" s="219">
        <v>5</v>
      </c>
      <c r="I679" s="220"/>
      <c r="J679" s="221">
        <f>ROUND(I679*H679,2)</f>
        <v>0</v>
      </c>
      <c r="K679" s="217" t="s">
        <v>199</v>
      </c>
      <c r="L679" s="47"/>
      <c r="M679" s="222" t="s">
        <v>19</v>
      </c>
      <c r="N679" s="223" t="s">
        <v>43</v>
      </c>
      <c r="O679" s="87"/>
      <c r="P679" s="224">
        <f>O679*H679</f>
        <v>0</v>
      </c>
      <c r="Q679" s="224">
        <v>0.00020000000000000001</v>
      </c>
      <c r="R679" s="224">
        <f>Q679*H679</f>
        <v>0.001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321</v>
      </c>
      <c r="AT679" s="226" t="s">
        <v>195</v>
      </c>
      <c r="AU679" s="226" t="s">
        <v>84</v>
      </c>
      <c r="AY679" s="20" t="s">
        <v>192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84</v>
      </c>
      <c r="BK679" s="227">
        <f>ROUND(I679*H679,2)</f>
        <v>0</v>
      </c>
      <c r="BL679" s="20" t="s">
        <v>321</v>
      </c>
      <c r="BM679" s="226" t="s">
        <v>644</v>
      </c>
    </row>
    <row r="680" s="2" customFormat="1">
      <c r="A680" s="41"/>
      <c r="B680" s="42"/>
      <c r="C680" s="43"/>
      <c r="D680" s="228" t="s">
        <v>202</v>
      </c>
      <c r="E680" s="43"/>
      <c r="F680" s="229" t="s">
        <v>645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202</v>
      </c>
      <c r="AU680" s="20" t="s">
        <v>84</v>
      </c>
    </row>
    <row r="681" s="13" customFormat="1">
      <c r="A681" s="13"/>
      <c r="B681" s="233"/>
      <c r="C681" s="234"/>
      <c r="D681" s="235" t="s">
        <v>204</v>
      </c>
      <c r="E681" s="236" t="s">
        <v>19</v>
      </c>
      <c r="F681" s="237" t="s">
        <v>205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204</v>
      </c>
      <c r="AU681" s="243" t="s">
        <v>84</v>
      </c>
      <c r="AV681" s="13" t="s">
        <v>78</v>
      </c>
      <c r="AW681" s="13" t="s">
        <v>33</v>
      </c>
      <c r="AX681" s="13" t="s">
        <v>71</v>
      </c>
      <c r="AY681" s="243" t="s">
        <v>192</v>
      </c>
    </row>
    <row r="682" s="13" customFormat="1">
      <c r="A682" s="13"/>
      <c r="B682" s="233"/>
      <c r="C682" s="234"/>
      <c r="D682" s="235" t="s">
        <v>204</v>
      </c>
      <c r="E682" s="236" t="s">
        <v>19</v>
      </c>
      <c r="F682" s="237" t="s">
        <v>268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204</v>
      </c>
      <c r="AU682" s="243" t="s">
        <v>84</v>
      </c>
      <c r="AV682" s="13" t="s">
        <v>78</v>
      </c>
      <c r="AW682" s="13" t="s">
        <v>33</v>
      </c>
      <c r="AX682" s="13" t="s">
        <v>71</v>
      </c>
      <c r="AY682" s="243" t="s">
        <v>192</v>
      </c>
    </row>
    <row r="683" s="14" customFormat="1">
      <c r="A683" s="14"/>
      <c r="B683" s="244"/>
      <c r="C683" s="245"/>
      <c r="D683" s="235" t="s">
        <v>204</v>
      </c>
      <c r="E683" s="246" t="s">
        <v>19</v>
      </c>
      <c r="F683" s="247" t="s">
        <v>232</v>
      </c>
      <c r="G683" s="245"/>
      <c r="H683" s="248">
        <v>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204</v>
      </c>
      <c r="AU683" s="254" t="s">
        <v>84</v>
      </c>
      <c r="AV683" s="14" t="s">
        <v>84</v>
      </c>
      <c r="AW683" s="14" t="s">
        <v>33</v>
      </c>
      <c r="AX683" s="14" t="s">
        <v>71</v>
      </c>
      <c r="AY683" s="254" t="s">
        <v>192</v>
      </c>
    </row>
    <row r="684" s="15" customFormat="1">
      <c r="A684" s="15"/>
      <c r="B684" s="255"/>
      <c r="C684" s="256"/>
      <c r="D684" s="235" t="s">
        <v>204</v>
      </c>
      <c r="E684" s="257" t="s">
        <v>19</v>
      </c>
      <c r="F684" s="258" t="s">
        <v>210</v>
      </c>
      <c r="G684" s="256"/>
      <c r="H684" s="259">
        <v>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204</v>
      </c>
      <c r="AU684" s="265" t="s">
        <v>84</v>
      </c>
      <c r="AV684" s="15" t="s">
        <v>200</v>
      </c>
      <c r="AW684" s="15" t="s">
        <v>33</v>
      </c>
      <c r="AX684" s="15" t="s">
        <v>78</v>
      </c>
      <c r="AY684" s="265" t="s">
        <v>192</v>
      </c>
    </row>
    <row r="685" s="2" customFormat="1" ht="16.5" customHeight="1">
      <c r="A685" s="41"/>
      <c r="B685" s="42"/>
      <c r="C685" s="215" t="s">
        <v>646</v>
      </c>
      <c r="D685" s="215" t="s">
        <v>195</v>
      </c>
      <c r="E685" s="216" t="s">
        <v>647</v>
      </c>
      <c r="F685" s="217" t="s">
        <v>648</v>
      </c>
      <c r="G685" s="218" t="s">
        <v>214</v>
      </c>
      <c r="H685" s="219">
        <v>8.8949999999999996</v>
      </c>
      <c r="I685" s="220"/>
      <c r="J685" s="221">
        <f>ROUND(I685*H685,2)</f>
        <v>0</v>
      </c>
      <c r="K685" s="217" t="s">
        <v>199</v>
      </c>
      <c r="L685" s="47"/>
      <c r="M685" s="222" t="s">
        <v>19</v>
      </c>
      <c r="N685" s="223" t="s">
        <v>43</v>
      </c>
      <c r="O685" s="87"/>
      <c r="P685" s="224">
        <f>O685*H685</f>
        <v>0</v>
      </c>
      <c r="Q685" s="224">
        <v>0.00142</v>
      </c>
      <c r="R685" s="224">
        <f>Q685*H685</f>
        <v>0.012630900000000001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321</v>
      </c>
      <c r="AT685" s="226" t="s">
        <v>195</v>
      </c>
      <c r="AU685" s="226" t="s">
        <v>84</v>
      </c>
      <c r="AY685" s="20" t="s">
        <v>192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84</v>
      </c>
      <c r="BK685" s="227">
        <f>ROUND(I685*H685,2)</f>
        <v>0</v>
      </c>
      <c r="BL685" s="20" t="s">
        <v>321</v>
      </c>
      <c r="BM685" s="226" t="s">
        <v>649</v>
      </c>
    </row>
    <row r="686" s="2" customFormat="1">
      <c r="A686" s="41"/>
      <c r="B686" s="42"/>
      <c r="C686" s="43"/>
      <c r="D686" s="228" t="s">
        <v>202</v>
      </c>
      <c r="E686" s="43"/>
      <c r="F686" s="229" t="s">
        <v>650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202</v>
      </c>
      <c r="AU686" s="20" t="s">
        <v>84</v>
      </c>
    </row>
    <row r="687" s="13" customFormat="1">
      <c r="A687" s="13"/>
      <c r="B687" s="233"/>
      <c r="C687" s="234"/>
      <c r="D687" s="235" t="s">
        <v>204</v>
      </c>
      <c r="E687" s="236" t="s">
        <v>19</v>
      </c>
      <c r="F687" s="237" t="s">
        <v>205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204</v>
      </c>
      <c r="AU687" s="243" t="s">
        <v>84</v>
      </c>
      <c r="AV687" s="13" t="s">
        <v>78</v>
      </c>
      <c r="AW687" s="13" t="s">
        <v>33</v>
      </c>
      <c r="AX687" s="13" t="s">
        <v>71</v>
      </c>
      <c r="AY687" s="243" t="s">
        <v>192</v>
      </c>
    </row>
    <row r="688" s="13" customFormat="1">
      <c r="A688" s="13"/>
      <c r="B688" s="233"/>
      <c r="C688" s="234"/>
      <c r="D688" s="235" t="s">
        <v>204</v>
      </c>
      <c r="E688" s="236" t="s">
        <v>19</v>
      </c>
      <c r="F688" s="237" t="s">
        <v>268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204</v>
      </c>
      <c r="AU688" s="243" t="s">
        <v>84</v>
      </c>
      <c r="AV688" s="13" t="s">
        <v>78</v>
      </c>
      <c r="AW688" s="13" t="s">
        <v>33</v>
      </c>
      <c r="AX688" s="13" t="s">
        <v>71</v>
      </c>
      <c r="AY688" s="243" t="s">
        <v>192</v>
      </c>
    </row>
    <row r="689" s="14" customFormat="1">
      <c r="A689" s="14"/>
      <c r="B689" s="244"/>
      <c r="C689" s="245"/>
      <c r="D689" s="235" t="s">
        <v>204</v>
      </c>
      <c r="E689" s="246" t="s">
        <v>19</v>
      </c>
      <c r="F689" s="247" t="s">
        <v>651</v>
      </c>
      <c r="G689" s="245"/>
      <c r="H689" s="248">
        <v>6.4050000000000002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204</v>
      </c>
      <c r="AU689" s="254" t="s">
        <v>84</v>
      </c>
      <c r="AV689" s="14" t="s">
        <v>84</v>
      </c>
      <c r="AW689" s="14" t="s">
        <v>33</v>
      </c>
      <c r="AX689" s="14" t="s">
        <v>71</v>
      </c>
      <c r="AY689" s="254" t="s">
        <v>192</v>
      </c>
    </row>
    <row r="690" s="14" customFormat="1">
      <c r="A690" s="14"/>
      <c r="B690" s="244"/>
      <c r="C690" s="245"/>
      <c r="D690" s="235" t="s">
        <v>204</v>
      </c>
      <c r="E690" s="246" t="s">
        <v>19</v>
      </c>
      <c r="F690" s="247" t="s">
        <v>652</v>
      </c>
      <c r="G690" s="245"/>
      <c r="H690" s="248">
        <v>2.4900000000000002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204</v>
      </c>
      <c r="AU690" s="254" t="s">
        <v>84</v>
      </c>
      <c r="AV690" s="14" t="s">
        <v>84</v>
      </c>
      <c r="AW690" s="14" t="s">
        <v>33</v>
      </c>
      <c r="AX690" s="14" t="s">
        <v>71</v>
      </c>
      <c r="AY690" s="254" t="s">
        <v>192</v>
      </c>
    </row>
    <row r="691" s="15" customFormat="1">
      <c r="A691" s="15"/>
      <c r="B691" s="255"/>
      <c r="C691" s="256"/>
      <c r="D691" s="235" t="s">
        <v>204</v>
      </c>
      <c r="E691" s="257" t="s">
        <v>19</v>
      </c>
      <c r="F691" s="258" t="s">
        <v>210</v>
      </c>
      <c r="G691" s="256"/>
      <c r="H691" s="259">
        <v>8.8949999999999996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204</v>
      </c>
      <c r="AU691" s="265" t="s">
        <v>84</v>
      </c>
      <c r="AV691" s="15" t="s">
        <v>200</v>
      </c>
      <c r="AW691" s="15" t="s">
        <v>33</v>
      </c>
      <c r="AX691" s="15" t="s">
        <v>78</v>
      </c>
      <c r="AY691" s="265" t="s">
        <v>192</v>
      </c>
    </row>
    <row r="692" s="2" customFormat="1" ht="24.15" customHeight="1">
      <c r="A692" s="41"/>
      <c r="B692" s="42"/>
      <c r="C692" s="215" t="s">
        <v>653</v>
      </c>
      <c r="D692" s="215" t="s">
        <v>195</v>
      </c>
      <c r="E692" s="216" t="s">
        <v>654</v>
      </c>
      <c r="F692" s="217" t="s">
        <v>655</v>
      </c>
      <c r="G692" s="218" t="s">
        <v>226</v>
      </c>
      <c r="H692" s="219">
        <v>0.20300000000000001</v>
      </c>
      <c r="I692" s="220"/>
      <c r="J692" s="221">
        <f>ROUND(I692*H692,2)</f>
        <v>0</v>
      </c>
      <c r="K692" s="217" t="s">
        <v>199</v>
      </c>
      <c r="L692" s="47"/>
      <c r="M692" s="222" t="s">
        <v>19</v>
      </c>
      <c r="N692" s="223" t="s">
        <v>43</v>
      </c>
      <c r="O692" s="87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321</v>
      </c>
      <c r="AT692" s="226" t="s">
        <v>195</v>
      </c>
      <c r="AU692" s="226" t="s">
        <v>84</v>
      </c>
      <c r="AY692" s="20" t="s">
        <v>192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84</v>
      </c>
      <c r="BK692" s="227">
        <f>ROUND(I692*H692,2)</f>
        <v>0</v>
      </c>
      <c r="BL692" s="20" t="s">
        <v>321</v>
      </c>
      <c r="BM692" s="226" t="s">
        <v>656</v>
      </c>
    </row>
    <row r="693" s="2" customFormat="1">
      <c r="A693" s="41"/>
      <c r="B693" s="42"/>
      <c r="C693" s="43"/>
      <c r="D693" s="228" t="s">
        <v>202</v>
      </c>
      <c r="E693" s="43"/>
      <c r="F693" s="229" t="s">
        <v>657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202</v>
      </c>
      <c r="AU693" s="20" t="s">
        <v>84</v>
      </c>
    </row>
    <row r="694" s="12" customFormat="1" ht="22.8" customHeight="1">
      <c r="A694" s="12"/>
      <c r="B694" s="199"/>
      <c r="C694" s="200"/>
      <c r="D694" s="201" t="s">
        <v>70</v>
      </c>
      <c r="E694" s="213" t="s">
        <v>658</v>
      </c>
      <c r="F694" s="213" t="s">
        <v>659</v>
      </c>
      <c r="G694" s="200"/>
      <c r="H694" s="200"/>
      <c r="I694" s="203"/>
      <c r="J694" s="214">
        <f>BK694</f>
        <v>0</v>
      </c>
      <c r="K694" s="200"/>
      <c r="L694" s="205"/>
      <c r="M694" s="206"/>
      <c r="N694" s="207"/>
      <c r="O694" s="207"/>
      <c r="P694" s="208">
        <f>SUM(P695:P861)</f>
        <v>0</v>
      </c>
      <c r="Q694" s="207"/>
      <c r="R694" s="208">
        <f>SUM(R695:R861)</f>
        <v>0.53446157000000016</v>
      </c>
      <c r="S694" s="207"/>
      <c r="T694" s="209">
        <f>SUM(T695:T861)</f>
        <v>0.099082500000000004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0" t="s">
        <v>84</v>
      </c>
      <c r="AT694" s="211" t="s">
        <v>70</v>
      </c>
      <c r="AU694" s="211" t="s">
        <v>78</v>
      </c>
      <c r="AY694" s="210" t="s">
        <v>192</v>
      </c>
      <c r="BK694" s="212">
        <f>SUM(BK695:BK861)</f>
        <v>0</v>
      </c>
    </row>
    <row r="695" s="2" customFormat="1" ht="24.15" customHeight="1">
      <c r="A695" s="41"/>
      <c r="B695" s="42"/>
      <c r="C695" s="215" t="s">
        <v>660</v>
      </c>
      <c r="D695" s="215" t="s">
        <v>195</v>
      </c>
      <c r="E695" s="216" t="s">
        <v>661</v>
      </c>
      <c r="F695" s="217" t="s">
        <v>662</v>
      </c>
      <c r="G695" s="218" t="s">
        <v>239</v>
      </c>
      <c r="H695" s="219">
        <v>36.003999999999998</v>
      </c>
      <c r="I695" s="220"/>
      <c r="J695" s="221">
        <f>ROUND(I695*H695,2)</f>
        <v>0</v>
      </c>
      <c r="K695" s="217" t="s">
        <v>199</v>
      </c>
      <c r="L695" s="47"/>
      <c r="M695" s="222" t="s">
        <v>19</v>
      </c>
      <c r="N695" s="223" t="s">
        <v>43</v>
      </c>
      <c r="O695" s="87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6" t="s">
        <v>321</v>
      </c>
      <c r="AT695" s="226" t="s">
        <v>195</v>
      </c>
      <c r="AU695" s="226" t="s">
        <v>84</v>
      </c>
      <c r="AY695" s="20" t="s">
        <v>192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0" t="s">
        <v>84</v>
      </c>
      <c r="BK695" s="227">
        <f>ROUND(I695*H695,2)</f>
        <v>0</v>
      </c>
      <c r="BL695" s="20" t="s">
        <v>321</v>
      </c>
      <c r="BM695" s="226" t="s">
        <v>663</v>
      </c>
    </row>
    <row r="696" s="2" customFormat="1">
      <c r="A696" s="41"/>
      <c r="B696" s="42"/>
      <c r="C696" s="43"/>
      <c r="D696" s="228" t="s">
        <v>202</v>
      </c>
      <c r="E696" s="43"/>
      <c r="F696" s="229" t="s">
        <v>664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202</v>
      </c>
      <c r="AU696" s="20" t="s">
        <v>84</v>
      </c>
    </row>
    <row r="697" s="13" customFormat="1">
      <c r="A697" s="13"/>
      <c r="B697" s="233"/>
      <c r="C697" s="234"/>
      <c r="D697" s="235" t="s">
        <v>204</v>
      </c>
      <c r="E697" s="236" t="s">
        <v>19</v>
      </c>
      <c r="F697" s="237" t="s">
        <v>205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204</v>
      </c>
      <c r="AU697" s="243" t="s">
        <v>84</v>
      </c>
      <c r="AV697" s="13" t="s">
        <v>78</v>
      </c>
      <c r="AW697" s="13" t="s">
        <v>33</v>
      </c>
      <c r="AX697" s="13" t="s">
        <v>71</v>
      </c>
      <c r="AY697" s="243" t="s">
        <v>192</v>
      </c>
    </row>
    <row r="698" s="13" customFormat="1">
      <c r="A698" s="13"/>
      <c r="B698" s="233"/>
      <c r="C698" s="234"/>
      <c r="D698" s="235" t="s">
        <v>204</v>
      </c>
      <c r="E698" s="236" t="s">
        <v>19</v>
      </c>
      <c r="F698" s="237" t="s">
        <v>280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204</v>
      </c>
      <c r="AU698" s="243" t="s">
        <v>84</v>
      </c>
      <c r="AV698" s="13" t="s">
        <v>78</v>
      </c>
      <c r="AW698" s="13" t="s">
        <v>33</v>
      </c>
      <c r="AX698" s="13" t="s">
        <v>71</v>
      </c>
      <c r="AY698" s="243" t="s">
        <v>192</v>
      </c>
    </row>
    <row r="699" s="14" customFormat="1">
      <c r="A699" s="14"/>
      <c r="B699" s="244"/>
      <c r="C699" s="245"/>
      <c r="D699" s="235" t="s">
        <v>204</v>
      </c>
      <c r="E699" s="246" t="s">
        <v>19</v>
      </c>
      <c r="F699" s="247" t="s">
        <v>281</v>
      </c>
      <c r="G699" s="245"/>
      <c r="H699" s="248">
        <v>2.6699999999999999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204</v>
      </c>
      <c r="AU699" s="254" t="s">
        <v>84</v>
      </c>
      <c r="AV699" s="14" t="s">
        <v>84</v>
      </c>
      <c r="AW699" s="14" t="s">
        <v>33</v>
      </c>
      <c r="AX699" s="14" t="s">
        <v>71</v>
      </c>
      <c r="AY699" s="254" t="s">
        <v>192</v>
      </c>
    </row>
    <row r="700" s="14" customFormat="1">
      <c r="A700" s="14"/>
      <c r="B700" s="244"/>
      <c r="C700" s="245"/>
      <c r="D700" s="235" t="s">
        <v>204</v>
      </c>
      <c r="E700" s="246" t="s">
        <v>19</v>
      </c>
      <c r="F700" s="247" t="s">
        <v>1364</v>
      </c>
      <c r="G700" s="245"/>
      <c r="H700" s="248">
        <v>2.2610000000000001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204</v>
      </c>
      <c r="AU700" s="254" t="s">
        <v>84</v>
      </c>
      <c r="AV700" s="14" t="s">
        <v>84</v>
      </c>
      <c r="AW700" s="14" t="s">
        <v>33</v>
      </c>
      <c r="AX700" s="14" t="s">
        <v>71</v>
      </c>
      <c r="AY700" s="254" t="s">
        <v>192</v>
      </c>
    </row>
    <row r="701" s="13" customFormat="1">
      <c r="A701" s="13"/>
      <c r="B701" s="233"/>
      <c r="C701" s="234"/>
      <c r="D701" s="235" t="s">
        <v>204</v>
      </c>
      <c r="E701" s="236" t="s">
        <v>19</v>
      </c>
      <c r="F701" s="237" t="s">
        <v>282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204</v>
      </c>
      <c r="AU701" s="243" t="s">
        <v>84</v>
      </c>
      <c r="AV701" s="13" t="s">
        <v>78</v>
      </c>
      <c r="AW701" s="13" t="s">
        <v>33</v>
      </c>
      <c r="AX701" s="13" t="s">
        <v>71</v>
      </c>
      <c r="AY701" s="243" t="s">
        <v>192</v>
      </c>
    </row>
    <row r="702" s="14" customFormat="1">
      <c r="A702" s="14"/>
      <c r="B702" s="244"/>
      <c r="C702" s="245"/>
      <c r="D702" s="235" t="s">
        <v>204</v>
      </c>
      <c r="E702" s="246" t="s">
        <v>19</v>
      </c>
      <c r="F702" s="247" t="s">
        <v>283</v>
      </c>
      <c r="G702" s="245"/>
      <c r="H702" s="248">
        <v>13.079000000000001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204</v>
      </c>
      <c r="AU702" s="254" t="s">
        <v>84</v>
      </c>
      <c r="AV702" s="14" t="s">
        <v>84</v>
      </c>
      <c r="AW702" s="14" t="s">
        <v>33</v>
      </c>
      <c r="AX702" s="14" t="s">
        <v>71</v>
      </c>
      <c r="AY702" s="254" t="s">
        <v>192</v>
      </c>
    </row>
    <row r="703" s="14" customFormat="1">
      <c r="A703" s="14"/>
      <c r="B703" s="244"/>
      <c r="C703" s="245"/>
      <c r="D703" s="235" t="s">
        <v>204</v>
      </c>
      <c r="E703" s="246" t="s">
        <v>19</v>
      </c>
      <c r="F703" s="247" t="s">
        <v>665</v>
      </c>
      <c r="G703" s="245"/>
      <c r="H703" s="248">
        <v>-0.54900000000000004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204</v>
      </c>
      <c r="AU703" s="254" t="s">
        <v>84</v>
      </c>
      <c r="AV703" s="14" t="s">
        <v>84</v>
      </c>
      <c r="AW703" s="14" t="s">
        <v>33</v>
      </c>
      <c r="AX703" s="14" t="s">
        <v>71</v>
      </c>
      <c r="AY703" s="254" t="s">
        <v>192</v>
      </c>
    </row>
    <row r="704" s="13" customFormat="1">
      <c r="A704" s="13"/>
      <c r="B704" s="233"/>
      <c r="C704" s="234"/>
      <c r="D704" s="235" t="s">
        <v>204</v>
      </c>
      <c r="E704" s="236" t="s">
        <v>19</v>
      </c>
      <c r="F704" s="237" t="s">
        <v>1365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204</v>
      </c>
      <c r="AU704" s="243" t="s">
        <v>84</v>
      </c>
      <c r="AV704" s="13" t="s">
        <v>78</v>
      </c>
      <c r="AW704" s="13" t="s">
        <v>33</v>
      </c>
      <c r="AX704" s="13" t="s">
        <v>71</v>
      </c>
      <c r="AY704" s="243" t="s">
        <v>192</v>
      </c>
    </row>
    <row r="705" s="14" customFormat="1">
      <c r="A705" s="14"/>
      <c r="B705" s="244"/>
      <c r="C705" s="245"/>
      <c r="D705" s="235" t="s">
        <v>204</v>
      </c>
      <c r="E705" s="246" t="s">
        <v>19</v>
      </c>
      <c r="F705" s="247" t="s">
        <v>1366</v>
      </c>
      <c r="G705" s="245"/>
      <c r="H705" s="248">
        <v>16.309000000000001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204</v>
      </c>
      <c r="AU705" s="254" t="s">
        <v>84</v>
      </c>
      <c r="AV705" s="14" t="s">
        <v>84</v>
      </c>
      <c r="AW705" s="14" t="s">
        <v>33</v>
      </c>
      <c r="AX705" s="14" t="s">
        <v>71</v>
      </c>
      <c r="AY705" s="254" t="s">
        <v>192</v>
      </c>
    </row>
    <row r="706" s="13" customFormat="1">
      <c r="A706" s="13"/>
      <c r="B706" s="233"/>
      <c r="C706" s="234"/>
      <c r="D706" s="235" t="s">
        <v>204</v>
      </c>
      <c r="E706" s="236" t="s">
        <v>19</v>
      </c>
      <c r="F706" s="237" t="s">
        <v>1367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204</v>
      </c>
      <c r="AU706" s="243" t="s">
        <v>84</v>
      </c>
      <c r="AV706" s="13" t="s">
        <v>78</v>
      </c>
      <c r="AW706" s="13" t="s">
        <v>33</v>
      </c>
      <c r="AX706" s="13" t="s">
        <v>71</v>
      </c>
      <c r="AY706" s="243" t="s">
        <v>192</v>
      </c>
    </row>
    <row r="707" s="14" customFormat="1">
      <c r="A707" s="14"/>
      <c r="B707" s="244"/>
      <c r="C707" s="245"/>
      <c r="D707" s="235" t="s">
        <v>204</v>
      </c>
      <c r="E707" s="246" t="s">
        <v>19</v>
      </c>
      <c r="F707" s="247" t="s">
        <v>1368</v>
      </c>
      <c r="G707" s="245"/>
      <c r="H707" s="248">
        <v>2.234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204</v>
      </c>
      <c r="AU707" s="254" t="s">
        <v>84</v>
      </c>
      <c r="AV707" s="14" t="s">
        <v>84</v>
      </c>
      <c r="AW707" s="14" t="s">
        <v>33</v>
      </c>
      <c r="AX707" s="14" t="s">
        <v>71</v>
      </c>
      <c r="AY707" s="254" t="s">
        <v>192</v>
      </c>
    </row>
    <row r="708" s="15" customFormat="1">
      <c r="A708" s="15"/>
      <c r="B708" s="255"/>
      <c r="C708" s="256"/>
      <c r="D708" s="235" t="s">
        <v>204</v>
      </c>
      <c r="E708" s="257" t="s">
        <v>19</v>
      </c>
      <c r="F708" s="258" t="s">
        <v>210</v>
      </c>
      <c r="G708" s="256"/>
      <c r="H708" s="259">
        <v>36.004000000000005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204</v>
      </c>
      <c r="AU708" s="265" t="s">
        <v>84</v>
      </c>
      <c r="AV708" s="15" t="s">
        <v>200</v>
      </c>
      <c r="AW708" s="15" t="s">
        <v>33</v>
      </c>
      <c r="AX708" s="15" t="s">
        <v>78</v>
      </c>
      <c r="AY708" s="265" t="s">
        <v>192</v>
      </c>
    </row>
    <row r="709" s="2" customFormat="1" ht="16.5" customHeight="1">
      <c r="A709" s="41"/>
      <c r="B709" s="42"/>
      <c r="C709" s="215" t="s">
        <v>666</v>
      </c>
      <c r="D709" s="215" t="s">
        <v>195</v>
      </c>
      <c r="E709" s="216" t="s">
        <v>667</v>
      </c>
      <c r="F709" s="217" t="s">
        <v>668</v>
      </c>
      <c r="G709" s="218" t="s">
        <v>239</v>
      </c>
      <c r="H709" s="219">
        <v>36.003999999999998</v>
      </c>
      <c r="I709" s="220"/>
      <c r="J709" s="221">
        <f>ROUND(I709*H709,2)</f>
        <v>0</v>
      </c>
      <c r="K709" s="217" t="s">
        <v>199</v>
      </c>
      <c r="L709" s="47"/>
      <c r="M709" s="222" t="s">
        <v>19</v>
      </c>
      <c r="N709" s="223" t="s">
        <v>43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321</v>
      </c>
      <c r="AT709" s="226" t="s">
        <v>195</v>
      </c>
      <c r="AU709" s="226" t="s">
        <v>84</v>
      </c>
      <c r="AY709" s="20" t="s">
        <v>192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84</v>
      </c>
      <c r="BK709" s="227">
        <f>ROUND(I709*H709,2)</f>
        <v>0</v>
      </c>
      <c r="BL709" s="20" t="s">
        <v>321</v>
      </c>
      <c r="BM709" s="226" t="s">
        <v>669</v>
      </c>
    </row>
    <row r="710" s="2" customFormat="1">
      <c r="A710" s="41"/>
      <c r="B710" s="42"/>
      <c r="C710" s="43"/>
      <c r="D710" s="228" t="s">
        <v>202</v>
      </c>
      <c r="E710" s="43"/>
      <c r="F710" s="229" t="s">
        <v>670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202</v>
      </c>
      <c r="AU710" s="20" t="s">
        <v>84</v>
      </c>
    </row>
    <row r="711" s="13" customFormat="1">
      <c r="A711" s="13"/>
      <c r="B711" s="233"/>
      <c r="C711" s="234"/>
      <c r="D711" s="235" t="s">
        <v>204</v>
      </c>
      <c r="E711" s="236" t="s">
        <v>19</v>
      </c>
      <c r="F711" s="237" t="s">
        <v>205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204</v>
      </c>
      <c r="AU711" s="243" t="s">
        <v>84</v>
      </c>
      <c r="AV711" s="13" t="s">
        <v>78</v>
      </c>
      <c r="AW711" s="13" t="s">
        <v>33</v>
      </c>
      <c r="AX711" s="13" t="s">
        <v>71</v>
      </c>
      <c r="AY711" s="243" t="s">
        <v>192</v>
      </c>
    </row>
    <row r="712" s="13" customFormat="1">
      <c r="A712" s="13"/>
      <c r="B712" s="233"/>
      <c r="C712" s="234"/>
      <c r="D712" s="235" t="s">
        <v>204</v>
      </c>
      <c r="E712" s="236" t="s">
        <v>19</v>
      </c>
      <c r="F712" s="237" t="s">
        <v>280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204</v>
      </c>
      <c r="AU712" s="243" t="s">
        <v>84</v>
      </c>
      <c r="AV712" s="13" t="s">
        <v>78</v>
      </c>
      <c r="AW712" s="13" t="s">
        <v>33</v>
      </c>
      <c r="AX712" s="13" t="s">
        <v>71</v>
      </c>
      <c r="AY712" s="243" t="s">
        <v>192</v>
      </c>
    </row>
    <row r="713" s="14" customFormat="1">
      <c r="A713" s="14"/>
      <c r="B713" s="244"/>
      <c r="C713" s="245"/>
      <c r="D713" s="235" t="s">
        <v>204</v>
      </c>
      <c r="E713" s="246" t="s">
        <v>19</v>
      </c>
      <c r="F713" s="247" t="s">
        <v>281</v>
      </c>
      <c r="G713" s="245"/>
      <c r="H713" s="248">
        <v>2.6699999999999999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204</v>
      </c>
      <c r="AU713" s="254" t="s">
        <v>84</v>
      </c>
      <c r="AV713" s="14" t="s">
        <v>84</v>
      </c>
      <c r="AW713" s="14" t="s">
        <v>33</v>
      </c>
      <c r="AX713" s="14" t="s">
        <v>71</v>
      </c>
      <c r="AY713" s="254" t="s">
        <v>192</v>
      </c>
    </row>
    <row r="714" s="14" customFormat="1">
      <c r="A714" s="14"/>
      <c r="B714" s="244"/>
      <c r="C714" s="245"/>
      <c r="D714" s="235" t="s">
        <v>204</v>
      </c>
      <c r="E714" s="246" t="s">
        <v>19</v>
      </c>
      <c r="F714" s="247" t="s">
        <v>1364</v>
      </c>
      <c r="G714" s="245"/>
      <c r="H714" s="248">
        <v>2.2610000000000001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204</v>
      </c>
      <c r="AU714" s="254" t="s">
        <v>84</v>
      </c>
      <c r="AV714" s="14" t="s">
        <v>84</v>
      </c>
      <c r="AW714" s="14" t="s">
        <v>33</v>
      </c>
      <c r="AX714" s="14" t="s">
        <v>71</v>
      </c>
      <c r="AY714" s="254" t="s">
        <v>192</v>
      </c>
    </row>
    <row r="715" s="13" customFormat="1">
      <c r="A715" s="13"/>
      <c r="B715" s="233"/>
      <c r="C715" s="234"/>
      <c r="D715" s="235" t="s">
        <v>204</v>
      </c>
      <c r="E715" s="236" t="s">
        <v>19</v>
      </c>
      <c r="F715" s="237" t="s">
        <v>282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204</v>
      </c>
      <c r="AU715" s="243" t="s">
        <v>84</v>
      </c>
      <c r="AV715" s="13" t="s">
        <v>78</v>
      </c>
      <c r="AW715" s="13" t="s">
        <v>33</v>
      </c>
      <c r="AX715" s="13" t="s">
        <v>71</v>
      </c>
      <c r="AY715" s="243" t="s">
        <v>192</v>
      </c>
    </row>
    <row r="716" s="14" customFormat="1">
      <c r="A716" s="14"/>
      <c r="B716" s="244"/>
      <c r="C716" s="245"/>
      <c r="D716" s="235" t="s">
        <v>204</v>
      </c>
      <c r="E716" s="246" t="s">
        <v>19</v>
      </c>
      <c r="F716" s="247" t="s">
        <v>283</v>
      </c>
      <c r="G716" s="245"/>
      <c r="H716" s="248">
        <v>13.079000000000001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204</v>
      </c>
      <c r="AU716" s="254" t="s">
        <v>84</v>
      </c>
      <c r="AV716" s="14" t="s">
        <v>84</v>
      </c>
      <c r="AW716" s="14" t="s">
        <v>33</v>
      </c>
      <c r="AX716" s="14" t="s">
        <v>71</v>
      </c>
      <c r="AY716" s="254" t="s">
        <v>192</v>
      </c>
    </row>
    <row r="717" s="14" customFormat="1">
      <c r="A717" s="14"/>
      <c r="B717" s="244"/>
      <c r="C717" s="245"/>
      <c r="D717" s="235" t="s">
        <v>204</v>
      </c>
      <c r="E717" s="246" t="s">
        <v>19</v>
      </c>
      <c r="F717" s="247" t="s">
        <v>665</v>
      </c>
      <c r="G717" s="245"/>
      <c r="H717" s="248">
        <v>-0.54900000000000004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204</v>
      </c>
      <c r="AU717" s="254" t="s">
        <v>84</v>
      </c>
      <c r="AV717" s="14" t="s">
        <v>84</v>
      </c>
      <c r="AW717" s="14" t="s">
        <v>33</v>
      </c>
      <c r="AX717" s="14" t="s">
        <v>71</v>
      </c>
      <c r="AY717" s="254" t="s">
        <v>192</v>
      </c>
    </row>
    <row r="718" s="13" customFormat="1">
      <c r="A718" s="13"/>
      <c r="B718" s="233"/>
      <c r="C718" s="234"/>
      <c r="D718" s="235" t="s">
        <v>204</v>
      </c>
      <c r="E718" s="236" t="s">
        <v>19</v>
      </c>
      <c r="F718" s="237" t="s">
        <v>1365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204</v>
      </c>
      <c r="AU718" s="243" t="s">
        <v>84</v>
      </c>
      <c r="AV718" s="13" t="s">
        <v>78</v>
      </c>
      <c r="AW718" s="13" t="s">
        <v>33</v>
      </c>
      <c r="AX718" s="13" t="s">
        <v>71</v>
      </c>
      <c r="AY718" s="243" t="s">
        <v>192</v>
      </c>
    </row>
    <row r="719" s="14" customFormat="1">
      <c r="A719" s="14"/>
      <c r="B719" s="244"/>
      <c r="C719" s="245"/>
      <c r="D719" s="235" t="s">
        <v>204</v>
      </c>
      <c r="E719" s="246" t="s">
        <v>19</v>
      </c>
      <c r="F719" s="247" t="s">
        <v>1366</v>
      </c>
      <c r="G719" s="245"/>
      <c r="H719" s="248">
        <v>16.309000000000001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204</v>
      </c>
      <c r="AU719" s="254" t="s">
        <v>84</v>
      </c>
      <c r="AV719" s="14" t="s">
        <v>84</v>
      </c>
      <c r="AW719" s="14" t="s">
        <v>33</v>
      </c>
      <c r="AX719" s="14" t="s">
        <v>71</v>
      </c>
      <c r="AY719" s="254" t="s">
        <v>192</v>
      </c>
    </row>
    <row r="720" s="13" customFormat="1">
      <c r="A720" s="13"/>
      <c r="B720" s="233"/>
      <c r="C720" s="234"/>
      <c r="D720" s="235" t="s">
        <v>204</v>
      </c>
      <c r="E720" s="236" t="s">
        <v>19</v>
      </c>
      <c r="F720" s="237" t="s">
        <v>1367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204</v>
      </c>
      <c r="AU720" s="243" t="s">
        <v>84</v>
      </c>
      <c r="AV720" s="13" t="s">
        <v>78</v>
      </c>
      <c r="AW720" s="13" t="s">
        <v>33</v>
      </c>
      <c r="AX720" s="13" t="s">
        <v>71</v>
      </c>
      <c r="AY720" s="243" t="s">
        <v>192</v>
      </c>
    </row>
    <row r="721" s="14" customFormat="1">
      <c r="A721" s="14"/>
      <c r="B721" s="244"/>
      <c r="C721" s="245"/>
      <c r="D721" s="235" t="s">
        <v>204</v>
      </c>
      <c r="E721" s="246" t="s">
        <v>19</v>
      </c>
      <c r="F721" s="247" t="s">
        <v>1368</v>
      </c>
      <c r="G721" s="245"/>
      <c r="H721" s="248">
        <v>2.234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204</v>
      </c>
      <c r="AU721" s="254" t="s">
        <v>84</v>
      </c>
      <c r="AV721" s="14" t="s">
        <v>84</v>
      </c>
      <c r="AW721" s="14" t="s">
        <v>33</v>
      </c>
      <c r="AX721" s="14" t="s">
        <v>71</v>
      </c>
      <c r="AY721" s="254" t="s">
        <v>192</v>
      </c>
    </row>
    <row r="722" s="15" customFormat="1">
      <c r="A722" s="15"/>
      <c r="B722" s="255"/>
      <c r="C722" s="256"/>
      <c r="D722" s="235" t="s">
        <v>204</v>
      </c>
      <c r="E722" s="257" t="s">
        <v>19</v>
      </c>
      <c r="F722" s="258" t="s">
        <v>210</v>
      </c>
      <c r="G722" s="256"/>
      <c r="H722" s="259">
        <v>36.004000000000005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204</v>
      </c>
      <c r="AU722" s="265" t="s">
        <v>84</v>
      </c>
      <c r="AV722" s="15" t="s">
        <v>200</v>
      </c>
      <c r="AW722" s="15" t="s">
        <v>33</v>
      </c>
      <c r="AX722" s="15" t="s">
        <v>78</v>
      </c>
      <c r="AY722" s="265" t="s">
        <v>192</v>
      </c>
    </row>
    <row r="723" s="2" customFormat="1" ht="16.5" customHeight="1">
      <c r="A723" s="41"/>
      <c r="B723" s="42"/>
      <c r="C723" s="215" t="s">
        <v>671</v>
      </c>
      <c r="D723" s="215" t="s">
        <v>195</v>
      </c>
      <c r="E723" s="216" t="s">
        <v>672</v>
      </c>
      <c r="F723" s="217" t="s">
        <v>673</v>
      </c>
      <c r="G723" s="218" t="s">
        <v>239</v>
      </c>
      <c r="H723" s="219">
        <v>36.003999999999998</v>
      </c>
      <c r="I723" s="220"/>
      <c r="J723" s="221">
        <f>ROUND(I723*H723,2)</f>
        <v>0</v>
      </c>
      <c r="K723" s="217" t="s">
        <v>199</v>
      </c>
      <c r="L723" s="47"/>
      <c r="M723" s="222" t="s">
        <v>19</v>
      </c>
      <c r="N723" s="223" t="s">
        <v>43</v>
      </c>
      <c r="O723" s="87"/>
      <c r="P723" s="224">
        <f>O723*H723</f>
        <v>0</v>
      </c>
      <c r="Q723" s="224">
        <v>0.00020000000000000001</v>
      </c>
      <c r="R723" s="224">
        <f>Q723*H723</f>
        <v>0.0072008000000000003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321</v>
      </c>
      <c r="AT723" s="226" t="s">
        <v>195</v>
      </c>
      <c r="AU723" s="226" t="s">
        <v>84</v>
      </c>
      <c r="AY723" s="20" t="s">
        <v>192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84</v>
      </c>
      <c r="BK723" s="227">
        <f>ROUND(I723*H723,2)</f>
        <v>0</v>
      </c>
      <c r="BL723" s="20" t="s">
        <v>321</v>
      </c>
      <c r="BM723" s="226" t="s">
        <v>674</v>
      </c>
    </row>
    <row r="724" s="2" customFormat="1">
      <c r="A724" s="41"/>
      <c r="B724" s="42"/>
      <c r="C724" s="43"/>
      <c r="D724" s="228" t="s">
        <v>202</v>
      </c>
      <c r="E724" s="43"/>
      <c r="F724" s="229" t="s">
        <v>675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202</v>
      </c>
      <c r="AU724" s="20" t="s">
        <v>84</v>
      </c>
    </row>
    <row r="725" s="13" customFormat="1">
      <c r="A725" s="13"/>
      <c r="B725" s="233"/>
      <c r="C725" s="234"/>
      <c r="D725" s="235" t="s">
        <v>204</v>
      </c>
      <c r="E725" s="236" t="s">
        <v>19</v>
      </c>
      <c r="F725" s="237" t="s">
        <v>205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204</v>
      </c>
      <c r="AU725" s="243" t="s">
        <v>84</v>
      </c>
      <c r="AV725" s="13" t="s">
        <v>78</v>
      </c>
      <c r="AW725" s="13" t="s">
        <v>33</v>
      </c>
      <c r="AX725" s="13" t="s">
        <v>71</v>
      </c>
      <c r="AY725" s="243" t="s">
        <v>192</v>
      </c>
    </row>
    <row r="726" s="13" customFormat="1">
      <c r="A726" s="13"/>
      <c r="B726" s="233"/>
      <c r="C726" s="234"/>
      <c r="D726" s="235" t="s">
        <v>204</v>
      </c>
      <c r="E726" s="236" t="s">
        <v>19</v>
      </c>
      <c r="F726" s="237" t="s">
        <v>280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204</v>
      </c>
      <c r="AU726" s="243" t="s">
        <v>84</v>
      </c>
      <c r="AV726" s="13" t="s">
        <v>78</v>
      </c>
      <c r="AW726" s="13" t="s">
        <v>33</v>
      </c>
      <c r="AX726" s="13" t="s">
        <v>71</v>
      </c>
      <c r="AY726" s="243" t="s">
        <v>192</v>
      </c>
    </row>
    <row r="727" s="14" customFormat="1">
      <c r="A727" s="14"/>
      <c r="B727" s="244"/>
      <c r="C727" s="245"/>
      <c r="D727" s="235" t="s">
        <v>204</v>
      </c>
      <c r="E727" s="246" t="s">
        <v>19</v>
      </c>
      <c r="F727" s="247" t="s">
        <v>281</v>
      </c>
      <c r="G727" s="245"/>
      <c r="H727" s="248">
        <v>2.6699999999999999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204</v>
      </c>
      <c r="AU727" s="254" t="s">
        <v>84</v>
      </c>
      <c r="AV727" s="14" t="s">
        <v>84</v>
      </c>
      <c r="AW727" s="14" t="s">
        <v>33</v>
      </c>
      <c r="AX727" s="14" t="s">
        <v>71</v>
      </c>
      <c r="AY727" s="254" t="s">
        <v>192</v>
      </c>
    </row>
    <row r="728" s="14" customFormat="1">
      <c r="A728" s="14"/>
      <c r="B728" s="244"/>
      <c r="C728" s="245"/>
      <c r="D728" s="235" t="s">
        <v>204</v>
      </c>
      <c r="E728" s="246" t="s">
        <v>19</v>
      </c>
      <c r="F728" s="247" t="s">
        <v>1364</v>
      </c>
      <c r="G728" s="245"/>
      <c r="H728" s="248">
        <v>2.2610000000000001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204</v>
      </c>
      <c r="AU728" s="254" t="s">
        <v>84</v>
      </c>
      <c r="AV728" s="14" t="s">
        <v>84</v>
      </c>
      <c r="AW728" s="14" t="s">
        <v>33</v>
      </c>
      <c r="AX728" s="14" t="s">
        <v>71</v>
      </c>
      <c r="AY728" s="254" t="s">
        <v>192</v>
      </c>
    </row>
    <row r="729" s="13" customFormat="1">
      <c r="A729" s="13"/>
      <c r="B729" s="233"/>
      <c r="C729" s="234"/>
      <c r="D729" s="235" t="s">
        <v>204</v>
      </c>
      <c r="E729" s="236" t="s">
        <v>19</v>
      </c>
      <c r="F729" s="237" t="s">
        <v>282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204</v>
      </c>
      <c r="AU729" s="243" t="s">
        <v>84</v>
      </c>
      <c r="AV729" s="13" t="s">
        <v>78</v>
      </c>
      <c r="AW729" s="13" t="s">
        <v>33</v>
      </c>
      <c r="AX729" s="13" t="s">
        <v>71</v>
      </c>
      <c r="AY729" s="243" t="s">
        <v>192</v>
      </c>
    </row>
    <row r="730" s="14" customFormat="1">
      <c r="A730" s="14"/>
      <c r="B730" s="244"/>
      <c r="C730" s="245"/>
      <c r="D730" s="235" t="s">
        <v>204</v>
      </c>
      <c r="E730" s="246" t="s">
        <v>19</v>
      </c>
      <c r="F730" s="247" t="s">
        <v>283</v>
      </c>
      <c r="G730" s="245"/>
      <c r="H730" s="248">
        <v>13.079000000000001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204</v>
      </c>
      <c r="AU730" s="254" t="s">
        <v>84</v>
      </c>
      <c r="AV730" s="14" t="s">
        <v>84</v>
      </c>
      <c r="AW730" s="14" t="s">
        <v>33</v>
      </c>
      <c r="AX730" s="14" t="s">
        <v>71</v>
      </c>
      <c r="AY730" s="254" t="s">
        <v>192</v>
      </c>
    </row>
    <row r="731" s="14" customFormat="1">
      <c r="A731" s="14"/>
      <c r="B731" s="244"/>
      <c r="C731" s="245"/>
      <c r="D731" s="235" t="s">
        <v>204</v>
      </c>
      <c r="E731" s="246" t="s">
        <v>19</v>
      </c>
      <c r="F731" s="247" t="s">
        <v>665</v>
      </c>
      <c r="G731" s="245"/>
      <c r="H731" s="248">
        <v>-0.54900000000000004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204</v>
      </c>
      <c r="AU731" s="254" t="s">
        <v>84</v>
      </c>
      <c r="AV731" s="14" t="s">
        <v>84</v>
      </c>
      <c r="AW731" s="14" t="s">
        <v>33</v>
      </c>
      <c r="AX731" s="14" t="s">
        <v>71</v>
      </c>
      <c r="AY731" s="254" t="s">
        <v>192</v>
      </c>
    </row>
    <row r="732" s="13" customFormat="1">
      <c r="A732" s="13"/>
      <c r="B732" s="233"/>
      <c r="C732" s="234"/>
      <c r="D732" s="235" t="s">
        <v>204</v>
      </c>
      <c r="E732" s="236" t="s">
        <v>19</v>
      </c>
      <c r="F732" s="237" t="s">
        <v>1365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204</v>
      </c>
      <c r="AU732" s="243" t="s">
        <v>84</v>
      </c>
      <c r="AV732" s="13" t="s">
        <v>78</v>
      </c>
      <c r="AW732" s="13" t="s">
        <v>33</v>
      </c>
      <c r="AX732" s="13" t="s">
        <v>71</v>
      </c>
      <c r="AY732" s="243" t="s">
        <v>192</v>
      </c>
    </row>
    <row r="733" s="14" customFormat="1">
      <c r="A733" s="14"/>
      <c r="B733" s="244"/>
      <c r="C733" s="245"/>
      <c r="D733" s="235" t="s">
        <v>204</v>
      </c>
      <c r="E733" s="246" t="s">
        <v>19</v>
      </c>
      <c r="F733" s="247" t="s">
        <v>1366</v>
      </c>
      <c r="G733" s="245"/>
      <c r="H733" s="248">
        <v>16.309000000000001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204</v>
      </c>
      <c r="AU733" s="254" t="s">
        <v>84</v>
      </c>
      <c r="AV733" s="14" t="s">
        <v>84</v>
      </c>
      <c r="AW733" s="14" t="s">
        <v>33</v>
      </c>
      <c r="AX733" s="14" t="s">
        <v>71</v>
      </c>
      <c r="AY733" s="254" t="s">
        <v>192</v>
      </c>
    </row>
    <row r="734" s="13" customFormat="1">
      <c r="A734" s="13"/>
      <c r="B734" s="233"/>
      <c r="C734" s="234"/>
      <c r="D734" s="235" t="s">
        <v>204</v>
      </c>
      <c r="E734" s="236" t="s">
        <v>19</v>
      </c>
      <c r="F734" s="237" t="s">
        <v>1367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204</v>
      </c>
      <c r="AU734" s="243" t="s">
        <v>84</v>
      </c>
      <c r="AV734" s="13" t="s">
        <v>78</v>
      </c>
      <c r="AW734" s="13" t="s">
        <v>33</v>
      </c>
      <c r="AX734" s="13" t="s">
        <v>71</v>
      </c>
      <c r="AY734" s="243" t="s">
        <v>192</v>
      </c>
    </row>
    <row r="735" s="14" customFormat="1">
      <c r="A735" s="14"/>
      <c r="B735" s="244"/>
      <c r="C735" s="245"/>
      <c r="D735" s="235" t="s">
        <v>204</v>
      </c>
      <c r="E735" s="246" t="s">
        <v>19</v>
      </c>
      <c r="F735" s="247" t="s">
        <v>1368</v>
      </c>
      <c r="G735" s="245"/>
      <c r="H735" s="248">
        <v>2.234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204</v>
      </c>
      <c r="AU735" s="254" t="s">
        <v>84</v>
      </c>
      <c r="AV735" s="14" t="s">
        <v>84</v>
      </c>
      <c r="AW735" s="14" t="s">
        <v>33</v>
      </c>
      <c r="AX735" s="14" t="s">
        <v>71</v>
      </c>
      <c r="AY735" s="254" t="s">
        <v>192</v>
      </c>
    </row>
    <row r="736" s="15" customFormat="1">
      <c r="A736" s="15"/>
      <c r="B736" s="255"/>
      <c r="C736" s="256"/>
      <c r="D736" s="235" t="s">
        <v>204</v>
      </c>
      <c r="E736" s="257" t="s">
        <v>19</v>
      </c>
      <c r="F736" s="258" t="s">
        <v>210</v>
      </c>
      <c r="G736" s="256"/>
      <c r="H736" s="259">
        <v>36.004000000000005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204</v>
      </c>
      <c r="AU736" s="265" t="s">
        <v>84</v>
      </c>
      <c r="AV736" s="15" t="s">
        <v>200</v>
      </c>
      <c r="AW736" s="15" t="s">
        <v>33</v>
      </c>
      <c r="AX736" s="15" t="s">
        <v>78</v>
      </c>
      <c r="AY736" s="265" t="s">
        <v>192</v>
      </c>
    </row>
    <row r="737" s="2" customFormat="1" ht="24.15" customHeight="1">
      <c r="A737" s="41"/>
      <c r="B737" s="42"/>
      <c r="C737" s="215" t="s">
        <v>676</v>
      </c>
      <c r="D737" s="215" t="s">
        <v>195</v>
      </c>
      <c r="E737" s="216" t="s">
        <v>677</v>
      </c>
      <c r="F737" s="217" t="s">
        <v>678</v>
      </c>
      <c r="G737" s="218" t="s">
        <v>239</v>
      </c>
      <c r="H737" s="219">
        <v>36.003999999999998</v>
      </c>
      <c r="I737" s="220"/>
      <c r="J737" s="221">
        <f>ROUND(I737*H737,2)</f>
        <v>0</v>
      </c>
      <c r="K737" s="217" t="s">
        <v>199</v>
      </c>
      <c r="L737" s="47"/>
      <c r="M737" s="222" t="s">
        <v>19</v>
      </c>
      <c r="N737" s="223" t="s">
        <v>43</v>
      </c>
      <c r="O737" s="87"/>
      <c r="P737" s="224">
        <f>O737*H737</f>
        <v>0</v>
      </c>
      <c r="Q737" s="224">
        <v>0.012</v>
      </c>
      <c r="R737" s="224">
        <f>Q737*H737</f>
        <v>0.43204799999999999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321</v>
      </c>
      <c r="AT737" s="226" t="s">
        <v>195</v>
      </c>
      <c r="AU737" s="226" t="s">
        <v>84</v>
      </c>
      <c r="AY737" s="20" t="s">
        <v>192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84</v>
      </c>
      <c r="BK737" s="227">
        <f>ROUND(I737*H737,2)</f>
        <v>0</v>
      </c>
      <c r="BL737" s="20" t="s">
        <v>321</v>
      </c>
      <c r="BM737" s="226" t="s">
        <v>679</v>
      </c>
    </row>
    <row r="738" s="2" customFormat="1">
      <c r="A738" s="41"/>
      <c r="B738" s="42"/>
      <c r="C738" s="43"/>
      <c r="D738" s="228" t="s">
        <v>202</v>
      </c>
      <c r="E738" s="43"/>
      <c r="F738" s="229" t="s">
        <v>680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202</v>
      </c>
      <c r="AU738" s="20" t="s">
        <v>84</v>
      </c>
    </row>
    <row r="739" s="13" customFormat="1">
      <c r="A739" s="13"/>
      <c r="B739" s="233"/>
      <c r="C739" s="234"/>
      <c r="D739" s="235" t="s">
        <v>204</v>
      </c>
      <c r="E739" s="236" t="s">
        <v>19</v>
      </c>
      <c r="F739" s="237" t="s">
        <v>205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204</v>
      </c>
      <c r="AU739" s="243" t="s">
        <v>84</v>
      </c>
      <c r="AV739" s="13" t="s">
        <v>78</v>
      </c>
      <c r="AW739" s="13" t="s">
        <v>33</v>
      </c>
      <c r="AX739" s="13" t="s">
        <v>71</v>
      </c>
      <c r="AY739" s="243" t="s">
        <v>192</v>
      </c>
    </row>
    <row r="740" s="13" customFormat="1">
      <c r="A740" s="13"/>
      <c r="B740" s="233"/>
      <c r="C740" s="234"/>
      <c r="D740" s="235" t="s">
        <v>204</v>
      </c>
      <c r="E740" s="236" t="s">
        <v>19</v>
      </c>
      <c r="F740" s="237" t="s">
        <v>280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204</v>
      </c>
      <c r="AU740" s="243" t="s">
        <v>84</v>
      </c>
      <c r="AV740" s="13" t="s">
        <v>78</v>
      </c>
      <c r="AW740" s="13" t="s">
        <v>33</v>
      </c>
      <c r="AX740" s="13" t="s">
        <v>71</v>
      </c>
      <c r="AY740" s="243" t="s">
        <v>192</v>
      </c>
    </row>
    <row r="741" s="14" customFormat="1">
      <c r="A741" s="14"/>
      <c r="B741" s="244"/>
      <c r="C741" s="245"/>
      <c r="D741" s="235" t="s">
        <v>204</v>
      </c>
      <c r="E741" s="246" t="s">
        <v>19</v>
      </c>
      <c r="F741" s="247" t="s">
        <v>281</v>
      </c>
      <c r="G741" s="245"/>
      <c r="H741" s="248">
        <v>2.6699999999999999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204</v>
      </c>
      <c r="AU741" s="254" t="s">
        <v>84</v>
      </c>
      <c r="AV741" s="14" t="s">
        <v>84</v>
      </c>
      <c r="AW741" s="14" t="s">
        <v>33</v>
      </c>
      <c r="AX741" s="14" t="s">
        <v>71</v>
      </c>
      <c r="AY741" s="254" t="s">
        <v>192</v>
      </c>
    </row>
    <row r="742" s="14" customFormat="1">
      <c r="A742" s="14"/>
      <c r="B742" s="244"/>
      <c r="C742" s="245"/>
      <c r="D742" s="235" t="s">
        <v>204</v>
      </c>
      <c r="E742" s="246" t="s">
        <v>19</v>
      </c>
      <c r="F742" s="247" t="s">
        <v>1364</v>
      </c>
      <c r="G742" s="245"/>
      <c r="H742" s="248">
        <v>2.2610000000000001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204</v>
      </c>
      <c r="AU742" s="254" t="s">
        <v>84</v>
      </c>
      <c r="AV742" s="14" t="s">
        <v>84</v>
      </c>
      <c r="AW742" s="14" t="s">
        <v>33</v>
      </c>
      <c r="AX742" s="14" t="s">
        <v>71</v>
      </c>
      <c r="AY742" s="254" t="s">
        <v>192</v>
      </c>
    </row>
    <row r="743" s="13" customFormat="1">
      <c r="A743" s="13"/>
      <c r="B743" s="233"/>
      <c r="C743" s="234"/>
      <c r="D743" s="235" t="s">
        <v>204</v>
      </c>
      <c r="E743" s="236" t="s">
        <v>19</v>
      </c>
      <c r="F743" s="237" t="s">
        <v>282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204</v>
      </c>
      <c r="AU743" s="243" t="s">
        <v>84</v>
      </c>
      <c r="AV743" s="13" t="s">
        <v>78</v>
      </c>
      <c r="AW743" s="13" t="s">
        <v>33</v>
      </c>
      <c r="AX743" s="13" t="s">
        <v>71</v>
      </c>
      <c r="AY743" s="243" t="s">
        <v>192</v>
      </c>
    </row>
    <row r="744" s="14" customFormat="1">
      <c r="A744" s="14"/>
      <c r="B744" s="244"/>
      <c r="C744" s="245"/>
      <c r="D744" s="235" t="s">
        <v>204</v>
      </c>
      <c r="E744" s="246" t="s">
        <v>19</v>
      </c>
      <c r="F744" s="247" t="s">
        <v>283</v>
      </c>
      <c r="G744" s="245"/>
      <c r="H744" s="248">
        <v>13.079000000000001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204</v>
      </c>
      <c r="AU744" s="254" t="s">
        <v>84</v>
      </c>
      <c r="AV744" s="14" t="s">
        <v>84</v>
      </c>
      <c r="AW744" s="14" t="s">
        <v>33</v>
      </c>
      <c r="AX744" s="14" t="s">
        <v>71</v>
      </c>
      <c r="AY744" s="254" t="s">
        <v>192</v>
      </c>
    </row>
    <row r="745" s="14" customFormat="1">
      <c r="A745" s="14"/>
      <c r="B745" s="244"/>
      <c r="C745" s="245"/>
      <c r="D745" s="235" t="s">
        <v>204</v>
      </c>
      <c r="E745" s="246" t="s">
        <v>19</v>
      </c>
      <c r="F745" s="247" t="s">
        <v>665</v>
      </c>
      <c r="G745" s="245"/>
      <c r="H745" s="248">
        <v>-0.54900000000000004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204</v>
      </c>
      <c r="AU745" s="254" t="s">
        <v>84</v>
      </c>
      <c r="AV745" s="14" t="s">
        <v>84</v>
      </c>
      <c r="AW745" s="14" t="s">
        <v>33</v>
      </c>
      <c r="AX745" s="14" t="s">
        <v>71</v>
      </c>
      <c r="AY745" s="254" t="s">
        <v>192</v>
      </c>
    </row>
    <row r="746" s="13" customFormat="1">
      <c r="A746" s="13"/>
      <c r="B746" s="233"/>
      <c r="C746" s="234"/>
      <c r="D746" s="235" t="s">
        <v>204</v>
      </c>
      <c r="E746" s="236" t="s">
        <v>19</v>
      </c>
      <c r="F746" s="237" t="s">
        <v>1365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204</v>
      </c>
      <c r="AU746" s="243" t="s">
        <v>84</v>
      </c>
      <c r="AV746" s="13" t="s">
        <v>78</v>
      </c>
      <c r="AW746" s="13" t="s">
        <v>33</v>
      </c>
      <c r="AX746" s="13" t="s">
        <v>71</v>
      </c>
      <c r="AY746" s="243" t="s">
        <v>192</v>
      </c>
    </row>
    <row r="747" s="14" customFormat="1">
      <c r="A747" s="14"/>
      <c r="B747" s="244"/>
      <c r="C747" s="245"/>
      <c r="D747" s="235" t="s">
        <v>204</v>
      </c>
      <c r="E747" s="246" t="s">
        <v>19</v>
      </c>
      <c r="F747" s="247" t="s">
        <v>1366</v>
      </c>
      <c r="G747" s="245"/>
      <c r="H747" s="248">
        <v>16.309000000000001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204</v>
      </c>
      <c r="AU747" s="254" t="s">
        <v>84</v>
      </c>
      <c r="AV747" s="14" t="s">
        <v>84</v>
      </c>
      <c r="AW747" s="14" t="s">
        <v>33</v>
      </c>
      <c r="AX747" s="14" t="s">
        <v>71</v>
      </c>
      <c r="AY747" s="254" t="s">
        <v>192</v>
      </c>
    </row>
    <row r="748" s="13" customFormat="1">
      <c r="A748" s="13"/>
      <c r="B748" s="233"/>
      <c r="C748" s="234"/>
      <c r="D748" s="235" t="s">
        <v>204</v>
      </c>
      <c r="E748" s="236" t="s">
        <v>19</v>
      </c>
      <c r="F748" s="237" t="s">
        <v>1367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204</v>
      </c>
      <c r="AU748" s="243" t="s">
        <v>84</v>
      </c>
      <c r="AV748" s="13" t="s">
        <v>78</v>
      </c>
      <c r="AW748" s="13" t="s">
        <v>33</v>
      </c>
      <c r="AX748" s="13" t="s">
        <v>71</v>
      </c>
      <c r="AY748" s="243" t="s">
        <v>192</v>
      </c>
    </row>
    <row r="749" s="14" customFormat="1">
      <c r="A749" s="14"/>
      <c r="B749" s="244"/>
      <c r="C749" s="245"/>
      <c r="D749" s="235" t="s">
        <v>204</v>
      </c>
      <c r="E749" s="246" t="s">
        <v>19</v>
      </c>
      <c r="F749" s="247" t="s">
        <v>1368</v>
      </c>
      <c r="G749" s="245"/>
      <c r="H749" s="248">
        <v>2.234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204</v>
      </c>
      <c r="AU749" s="254" t="s">
        <v>84</v>
      </c>
      <c r="AV749" s="14" t="s">
        <v>84</v>
      </c>
      <c r="AW749" s="14" t="s">
        <v>33</v>
      </c>
      <c r="AX749" s="14" t="s">
        <v>71</v>
      </c>
      <c r="AY749" s="254" t="s">
        <v>192</v>
      </c>
    </row>
    <row r="750" s="15" customFormat="1">
      <c r="A750" s="15"/>
      <c r="B750" s="255"/>
      <c r="C750" s="256"/>
      <c r="D750" s="235" t="s">
        <v>204</v>
      </c>
      <c r="E750" s="257" t="s">
        <v>19</v>
      </c>
      <c r="F750" s="258" t="s">
        <v>210</v>
      </c>
      <c r="G750" s="256"/>
      <c r="H750" s="259">
        <v>36.004000000000005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204</v>
      </c>
      <c r="AU750" s="265" t="s">
        <v>84</v>
      </c>
      <c r="AV750" s="15" t="s">
        <v>200</v>
      </c>
      <c r="AW750" s="15" t="s">
        <v>33</v>
      </c>
      <c r="AX750" s="15" t="s">
        <v>78</v>
      </c>
      <c r="AY750" s="265" t="s">
        <v>192</v>
      </c>
    </row>
    <row r="751" s="2" customFormat="1" ht="16.5" customHeight="1">
      <c r="A751" s="41"/>
      <c r="B751" s="42"/>
      <c r="C751" s="215" t="s">
        <v>681</v>
      </c>
      <c r="D751" s="215" t="s">
        <v>195</v>
      </c>
      <c r="E751" s="216" t="s">
        <v>682</v>
      </c>
      <c r="F751" s="217" t="s">
        <v>683</v>
      </c>
      <c r="G751" s="218" t="s">
        <v>239</v>
      </c>
      <c r="H751" s="219">
        <v>39.633000000000003</v>
      </c>
      <c r="I751" s="220"/>
      <c r="J751" s="221">
        <f>ROUND(I751*H751,2)</f>
        <v>0</v>
      </c>
      <c r="K751" s="217" t="s">
        <v>199</v>
      </c>
      <c r="L751" s="47"/>
      <c r="M751" s="222" t="s">
        <v>19</v>
      </c>
      <c r="N751" s="223" t="s">
        <v>43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0.0025000000000000001</v>
      </c>
      <c r="T751" s="225">
        <f>S751*H751</f>
        <v>0.099082500000000004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321</v>
      </c>
      <c r="AT751" s="226" t="s">
        <v>195</v>
      </c>
      <c r="AU751" s="226" t="s">
        <v>84</v>
      </c>
      <c r="AY751" s="20" t="s">
        <v>192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84</v>
      </c>
      <c r="BK751" s="227">
        <f>ROUND(I751*H751,2)</f>
        <v>0</v>
      </c>
      <c r="BL751" s="20" t="s">
        <v>321</v>
      </c>
      <c r="BM751" s="226" t="s">
        <v>684</v>
      </c>
    </row>
    <row r="752" s="2" customFormat="1">
      <c r="A752" s="41"/>
      <c r="B752" s="42"/>
      <c r="C752" s="43"/>
      <c r="D752" s="228" t="s">
        <v>202</v>
      </c>
      <c r="E752" s="43"/>
      <c r="F752" s="229" t="s">
        <v>685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202</v>
      </c>
      <c r="AU752" s="20" t="s">
        <v>84</v>
      </c>
    </row>
    <row r="753" s="13" customFormat="1">
      <c r="A753" s="13"/>
      <c r="B753" s="233"/>
      <c r="C753" s="234"/>
      <c r="D753" s="235" t="s">
        <v>204</v>
      </c>
      <c r="E753" s="236" t="s">
        <v>19</v>
      </c>
      <c r="F753" s="237" t="s">
        <v>458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204</v>
      </c>
      <c r="AU753" s="243" t="s">
        <v>84</v>
      </c>
      <c r="AV753" s="13" t="s">
        <v>78</v>
      </c>
      <c r="AW753" s="13" t="s">
        <v>33</v>
      </c>
      <c r="AX753" s="13" t="s">
        <v>71</v>
      </c>
      <c r="AY753" s="243" t="s">
        <v>192</v>
      </c>
    </row>
    <row r="754" s="13" customFormat="1">
      <c r="A754" s="13"/>
      <c r="B754" s="233"/>
      <c r="C754" s="234"/>
      <c r="D754" s="235" t="s">
        <v>204</v>
      </c>
      <c r="E754" s="236" t="s">
        <v>19</v>
      </c>
      <c r="F754" s="237" t="s">
        <v>280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204</v>
      </c>
      <c r="AU754" s="243" t="s">
        <v>84</v>
      </c>
      <c r="AV754" s="13" t="s">
        <v>78</v>
      </c>
      <c r="AW754" s="13" t="s">
        <v>33</v>
      </c>
      <c r="AX754" s="13" t="s">
        <v>71</v>
      </c>
      <c r="AY754" s="243" t="s">
        <v>192</v>
      </c>
    </row>
    <row r="755" s="14" customFormat="1">
      <c r="A755" s="14"/>
      <c r="B755" s="244"/>
      <c r="C755" s="245"/>
      <c r="D755" s="235" t="s">
        <v>204</v>
      </c>
      <c r="E755" s="246" t="s">
        <v>19</v>
      </c>
      <c r="F755" s="247" t="s">
        <v>686</v>
      </c>
      <c r="G755" s="245"/>
      <c r="H755" s="248">
        <v>2.8199999999999998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204</v>
      </c>
      <c r="AU755" s="254" t="s">
        <v>84</v>
      </c>
      <c r="AV755" s="14" t="s">
        <v>84</v>
      </c>
      <c r="AW755" s="14" t="s">
        <v>33</v>
      </c>
      <c r="AX755" s="14" t="s">
        <v>71</v>
      </c>
      <c r="AY755" s="254" t="s">
        <v>192</v>
      </c>
    </row>
    <row r="756" s="14" customFormat="1">
      <c r="A756" s="14"/>
      <c r="B756" s="244"/>
      <c r="C756" s="245"/>
      <c r="D756" s="235" t="s">
        <v>204</v>
      </c>
      <c r="E756" s="246" t="s">
        <v>19</v>
      </c>
      <c r="F756" s="247" t="s">
        <v>1364</v>
      </c>
      <c r="G756" s="245"/>
      <c r="H756" s="248">
        <v>2.2610000000000001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204</v>
      </c>
      <c r="AU756" s="254" t="s">
        <v>84</v>
      </c>
      <c r="AV756" s="14" t="s">
        <v>84</v>
      </c>
      <c r="AW756" s="14" t="s">
        <v>33</v>
      </c>
      <c r="AX756" s="14" t="s">
        <v>71</v>
      </c>
      <c r="AY756" s="254" t="s">
        <v>192</v>
      </c>
    </row>
    <row r="757" s="13" customFormat="1">
      <c r="A757" s="13"/>
      <c r="B757" s="233"/>
      <c r="C757" s="234"/>
      <c r="D757" s="235" t="s">
        <v>204</v>
      </c>
      <c r="E757" s="236" t="s">
        <v>19</v>
      </c>
      <c r="F757" s="237" t="s">
        <v>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204</v>
      </c>
      <c r="AU757" s="243" t="s">
        <v>84</v>
      </c>
      <c r="AV757" s="13" t="s">
        <v>78</v>
      </c>
      <c r="AW757" s="13" t="s">
        <v>33</v>
      </c>
      <c r="AX757" s="13" t="s">
        <v>71</v>
      </c>
      <c r="AY757" s="243" t="s">
        <v>192</v>
      </c>
    </row>
    <row r="758" s="14" customFormat="1">
      <c r="A758" s="14"/>
      <c r="B758" s="244"/>
      <c r="C758" s="245"/>
      <c r="D758" s="235" t="s">
        <v>204</v>
      </c>
      <c r="E758" s="246" t="s">
        <v>19</v>
      </c>
      <c r="F758" s="247" t="s">
        <v>469</v>
      </c>
      <c r="G758" s="245"/>
      <c r="H758" s="248">
        <v>1.97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204</v>
      </c>
      <c r="AU758" s="254" t="s">
        <v>84</v>
      </c>
      <c r="AV758" s="14" t="s">
        <v>84</v>
      </c>
      <c r="AW758" s="14" t="s">
        <v>33</v>
      </c>
      <c r="AX758" s="14" t="s">
        <v>71</v>
      </c>
      <c r="AY758" s="254" t="s">
        <v>192</v>
      </c>
    </row>
    <row r="759" s="13" customFormat="1">
      <c r="A759" s="13"/>
      <c r="B759" s="233"/>
      <c r="C759" s="234"/>
      <c r="D759" s="235" t="s">
        <v>204</v>
      </c>
      <c r="E759" s="236" t="s">
        <v>19</v>
      </c>
      <c r="F759" s="237" t="s">
        <v>470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204</v>
      </c>
      <c r="AU759" s="243" t="s">
        <v>84</v>
      </c>
      <c r="AV759" s="13" t="s">
        <v>78</v>
      </c>
      <c r="AW759" s="13" t="s">
        <v>33</v>
      </c>
      <c r="AX759" s="13" t="s">
        <v>71</v>
      </c>
      <c r="AY759" s="243" t="s">
        <v>192</v>
      </c>
    </row>
    <row r="760" s="14" customFormat="1">
      <c r="A760" s="14"/>
      <c r="B760" s="244"/>
      <c r="C760" s="245"/>
      <c r="D760" s="235" t="s">
        <v>204</v>
      </c>
      <c r="E760" s="246" t="s">
        <v>19</v>
      </c>
      <c r="F760" s="247" t="s">
        <v>471</v>
      </c>
      <c r="G760" s="245"/>
      <c r="H760" s="248">
        <v>0.95999999999999996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204</v>
      </c>
      <c r="AU760" s="254" t="s">
        <v>84</v>
      </c>
      <c r="AV760" s="14" t="s">
        <v>84</v>
      </c>
      <c r="AW760" s="14" t="s">
        <v>33</v>
      </c>
      <c r="AX760" s="14" t="s">
        <v>71</v>
      </c>
      <c r="AY760" s="254" t="s">
        <v>192</v>
      </c>
    </row>
    <row r="761" s="13" customFormat="1">
      <c r="A761" s="13"/>
      <c r="B761" s="233"/>
      <c r="C761" s="234"/>
      <c r="D761" s="235" t="s">
        <v>204</v>
      </c>
      <c r="E761" s="236" t="s">
        <v>19</v>
      </c>
      <c r="F761" s="237" t="s">
        <v>282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204</v>
      </c>
      <c r="AU761" s="243" t="s">
        <v>84</v>
      </c>
      <c r="AV761" s="13" t="s">
        <v>78</v>
      </c>
      <c r="AW761" s="13" t="s">
        <v>33</v>
      </c>
      <c r="AX761" s="13" t="s">
        <v>71</v>
      </c>
      <c r="AY761" s="243" t="s">
        <v>192</v>
      </c>
    </row>
    <row r="762" s="14" customFormat="1">
      <c r="A762" s="14"/>
      <c r="B762" s="244"/>
      <c r="C762" s="245"/>
      <c r="D762" s="235" t="s">
        <v>204</v>
      </c>
      <c r="E762" s="246" t="s">
        <v>19</v>
      </c>
      <c r="F762" s="247" t="s">
        <v>283</v>
      </c>
      <c r="G762" s="245"/>
      <c r="H762" s="248">
        <v>13.079000000000001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204</v>
      </c>
      <c r="AU762" s="254" t="s">
        <v>84</v>
      </c>
      <c r="AV762" s="14" t="s">
        <v>84</v>
      </c>
      <c r="AW762" s="14" t="s">
        <v>33</v>
      </c>
      <c r="AX762" s="14" t="s">
        <v>71</v>
      </c>
      <c r="AY762" s="254" t="s">
        <v>192</v>
      </c>
    </row>
    <row r="763" s="13" customFormat="1">
      <c r="A763" s="13"/>
      <c r="B763" s="233"/>
      <c r="C763" s="234"/>
      <c r="D763" s="235" t="s">
        <v>204</v>
      </c>
      <c r="E763" s="236" t="s">
        <v>19</v>
      </c>
      <c r="F763" s="237" t="s">
        <v>1365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204</v>
      </c>
      <c r="AU763" s="243" t="s">
        <v>84</v>
      </c>
      <c r="AV763" s="13" t="s">
        <v>78</v>
      </c>
      <c r="AW763" s="13" t="s">
        <v>33</v>
      </c>
      <c r="AX763" s="13" t="s">
        <v>71</v>
      </c>
      <c r="AY763" s="243" t="s">
        <v>192</v>
      </c>
    </row>
    <row r="764" s="14" customFormat="1">
      <c r="A764" s="14"/>
      <c r="B764" s="244"/>
      <c r="C764" s="245"/>
      <c r="D764" s="235" t="s">
        <v>204</v>
      </c>
      <c r="E764" s="246" t="s">
        <v>19</v>
      </c>
      <c r="F764" s="247" t="s">
        <v>1366</v>
      </c>
      <c r="G764" s="245"/>
      <c r="H764" s="248">
        <v>16.309000000000001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204</v>
      </c>
      <c r="AU764" s="254" t="s">
        <v>84</v>
      </c>
      <c r="AV764" s="14" t="s">
        <v>84</v>
      </c>
      <c r="AW764" s="14" t="s">
        <v>33</v>
      </c>
      <c r="AX764" s="14" t="s">
        <v>71</v>
      </c>
      <c r="AY764" s="254" t="s">
        <v>192</v>
      </c>
    </row>
    <row r="765" s="13" customFormat="1">
      <c r="A765" s="13"/>
      <c r="B765" s="233"/>
      <c r="C765" s="234"/>
      <c r="D765" s="235" t="s">
        <v>204</v>
      </c>
      <c r="E765" s="236" t="s">
        <v>19</v>
      </c>
      <c r="F765" s="237" t="s">
        <v>1367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204</v>
      </c>
      <c r="AU765" s="243" t="s">
        <v>84</v>
      </c>
      <c r="AV765" s="13" t="s">
        <v>78</v>
      </c>
      <c r="AW765" s="13" t="s">
        <v>33</v>
      </c>
      <c r="AX765" s="13" t="s">
        <v>71</v>
      </c>
      <c r="AY765" s="243" t="s">
        <v>192</v>
      </c>
    </row>
    <row r="766" s="14" customFormat="1">
      <c r="A766" s="14"/>
      <c r="B766" s="244"/>
      <c r="C766" s="245"/>
      <c r="D766" s="235" t="s">
        <v>204</v>
      </c>
      <c r="E766" s="246" t="s">
        <v>19</v>
      </c>
      <c r="F766" s="247" t="s">
        <v>1368</v>
      </c>
      <c r="G766" s="245"/>
      <c r="H766" s="248">
        <v>2.234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204</v>
      </c>
      <c r="AU766" s="254" t="s">
        <v>84</v>
      </c>
      <c r="AV766" s="14" t="s">
        <v>84</v>
      </c>
      <c r="AW766" s="14" t="s">
        <v>33</v>
      </c>
      <c r="AX766" s="14" t="s">
        <v>71</v>
      </c>
      <c r="AY766" s="254" t="s">
        <v>192</v>
      </c>
    </row>
    <row r="767" s="15" customFormat="1">
      <c r="A767" s="15"/>
      <c r="B767" s="255"/>
      <c r="C767" s="256"/>
      <c r="D767" s="235" t="s">
        <v>204</v>
      </c>
      <c r="E767" s="257" t="s">
        <v>19</v>
      </c>
      <c r="F767" s="258" t="s">
        <v>210</v>
      </c>
      <c r="G767" s="256"/>
      <c r="H767" s="259">
        <v>39.633000000000003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5" t="s">
        <v>204</v>
      </c>
      <c r="AU767" s="265" t="s">
        <v>84</v>
      </c>
      <c r="AV767" s="15" t="s">
        <v>200</v>
      </c>
      <c r="AW767" s="15" t="s">
        <v>33</v>
      </c>
      <c r="AX767" s="15" t="s">
        <v>78</v>
      </c>
      <c r="AY767" s="265" t="s">
        <v>192</v>
      </c>
    </row>
    <row r="768" s="2" customFormat="1" ht="16.5" customHeight="1">
      <c r="A768" s="41"/>
      <c r="B768" s="42"/>
      <c r="C768" s="215" t="s">
        <v>687</v>
      </c>
      <c r="D768" s="215" t="s">
        <v>195</v>
      </c>
      <c r="E768" s="216" t="s">
        <v>688</v>
      </c>
      <c r="F768" s="217" t="s">
        <v>689</v>
      </c>
      <c r="G768" s="218" t="s">
        <v>239</v>
      </c>
      <c r="H768" s="219">
        <v>36.003999999999998</v>
      </c>
      <c r="I768" s="220"/>
      <c r="J768" s="221">
        <f>ROUND(I768*H768,2)</f>
        <v>0</v>
      </c>
      <c r="K768" s="217" t="s">
        <v>199</v>
      </c>
      <c r="L768" s="47"/>
      <c r="M768" s="222" t="s">
        <v>19</v>
      </c>
      <c r="N768" s="223" t="s">
        <v>43</v>
      </c>
      <c r="O768" s="87"/>
      <c r="P768" s="224">
        <f>O768*H768</f>
        <v>0</v>
      </c>
      <c r="Q768" s="224">
        <v>0.00029999999999999997</v>
      </c>
      <c r="R768" s="224">
        <f>Q768*H768</f>
        <v>0.010801199999999999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321</v>
      </c>
      <c r="AT768" s="226" t="s">
        <v>195</v>
      </c>
      <c r="AU768" s="226" t="s">
        <v>84</v>
      </c>
      <c r="AY768" s="20" t="s">
        <v>192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84</v>
      </c>
      <c r="BK768" s="227">
        <f>ROUND(I768*H768,2)</f>
        <v>0</v>
      </c>
      <c r="BL768" s="20" t="s">
        <v>321</v>
      </c>
      <c r="BM768" s="226" t="s">
        <v>690</v>
      </c>
    </row>
    <row r="769" s="2" customFormat="1">
      <c r="A769" s="41"/>
      <c r="B769" s="42"/>
      <c r="C769" s="43"/>
      <c r="D769" s="228" t="s">
        <v>202</v>
      </c>
      <c r="E769" s="43"/>
      <c r="F769" s="229" t="s">
        <v>691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202</v>
      </c>
      <c r="AU769" s="20" t="s">
        <v>84</v>
      </c>
    </row>
    <row r="770" s="13" customFormat="1">
      <c r="A770" s="13"/>
      <c r="B770" s="233"/>
      <c r="C770" s="234"/>
      <c r="D770" s="235" t="s">
        <v>204</v>
      </c>
      <c r="E770" s="236" t="s">
        <v>19</v>
      </c>
      <c r="F770" s="237" t="s">
        <v>205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204</v>
      </c>
      <c r="AU770" s="243" t="s">
        <v>84</v>
      </c>
      <c r="AV770" s="13" t="s">
        <v>78</v>
      </c>
      <c r="AW770" s="13" t="s">
        <v>33</v>
      </c>
      <c r="AX770" s="13" t="s">
        <v>71</v>
      </c>
      <c r="AY770" s="243" t="s">
        <v>192</v>
      </c>
    </row>
    <row r="771" s="13" customFormat="1">
      <c r="A771" s="13"/>
      <c r="B771" s="233"/>
      <c r="C771" s="234"/>
      <c r="D771" s="235" t="s">
        <v>204</v>
      </c>
      <c r="E771" s="236" t="s">
        <v>19</v>
      </c>
      <c r="F771" s="237" t="s">
        <v>280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204</v>
      </c>
      <c r="AU771" s="243" t="s">
        <v>84</v>
      </c>
      <c r="AV771" s="13" t="s">
        <v>78</v>
      </c>
      <c r="AW771" s="13" t="s">
        <v>33</v>
      </c>
      <c r="AX771" s="13" t="s">
        <v>71</v>
      </c>
      <c r="AY771" s="243" t="s">
        <v>192</v>
      </c>
    </row>
    <row r="772" s="14" customFormat="1">
      <c r="A772" s="14"/>
      <c r="B772" s="244"/>
      <c r="C772" s="245"/>
      <c r="D772" s="235" t="s">
        <v>204</v>
      </c>
      <c r="E772" s="246" t="s">
        <v>19</v>
      </c>
      <c r="F772" s="247" t="s">
        <v>281</v>
      </c>
      <c r="G772" s="245"/>
      <c r="H772" s="248">
        <v>2.6699999999999999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204</v>
      </c>
      <c r="AU772" s="254" t="s">
        <v>84</v>
      </c>
      <c r="AV772" s="14" t="s">
        <v>84</v>
      </c>
      <c r="AW772" s="14" t="s">
        <v>33</v>
      </c>
      <c r="AX772" s="14" t="s">
        <v>71</v>
      </c>
      <c r="AY772" s="254" t="s">
        <v>192</v>
      </c>
    </row>
    <row r="773" s="14" customFormat="1">
      <c r="A773" s="14"/>
      <c r="B773" s="244"/>
      <c r="C773" s="245"/>
      <c r="D773" s="235" t="s">
        <v>204</v>
      </c>
      <c r="E773" s="246" t="s">
        <v>19</v>
      </c>
      <c r="F773" s="247" t="s">
        <v>1364</v>
      </c>
      <c r="G773" s="245"/>
      <c r="H773" s="248">
        <v>2.2610000000000001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204</v>
      </c>
      <c r="AU773" s="254" t="s">
        <v>84</v>
      </c>
      <c r="AV773" s="14" t="s">
        <v>84</v>
      </c>
      <c r="AW773" s="14" t="s">
        <v>33</v>
      </c>
      <c r="AX773" s="14" t="s">
        <v>71</v>
      </c>
      <c r="AY773" s="254" t="s">
        <v>192</v>
      </c>
    </row>
    <row r="774" s="13" customFormat="1">
      <c r="A774" s="13"/>
      <c r="B774" s="233"/>
      <c r="C774" s="234"/>
      <c r="D774" s="235" t="s">
        <v>204</v>
      </c>
      <c r="E774" s="236" t="s">
        <v>19</v>
      </c>
      <c r="F774" s="237" t="s">
        <v>282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204</v>
      </c>
      <c r="AU774" s="243" t="s">
        <v>84</v>
      </c>
      <c r="AV774" s="13" t="s">
        <v>78</v>
      </c>
      <c r="AW774" s="13" t="s">
        <v>33</v>
      </c>
      <c r="AX774" s="13" t="s">
        <v>71</v>
      </c>
      <c r="AY774" s="243" t="s">
        <v>192</v>
      </c>
    </row>
    <row r="775" s="14" customFormat="1">
      <c r="A775" s="14"/>
      <c r="B775" s="244"/>
      <c r="C775" s="245"/>
      <c r="D775" s="235" t="s">
        <v>204</v>
      </c>
      <c r="E775" s="246" t="s">
        <v>19</v>
      </c>
      <c r="F775" s="247" t="s">
        <v>283</v>
      </c>
      <c r="G775" s="245"/>
      <c r="H775" s="248">
        <v>13.079000000000001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204</v>
      </c>
      <c r="AU775" s="254" t="s">
        <v>84</v>
      </c>
      <c r="AV775" s="14" t="s">
        <v>84</v>
      </c>
      <c r="AW775" s="14" t="s">
        <v>33</v>
      </c>
      <c r="AX775" s="14" t="s">
        <v>71</v>
      </c>
      <c r="AY775" s="254" t="s">
        <v>192</v>
      </c>
    </row>
    <row r="776" s="14" customFormat="1">
      <c r="A776" s="14"/>
      <c r="B776" s="244"/>
      <c r="C776" s="245"/>
      <c r="D776" s="235" t="s">
        <v>204</v>
      </c>
      <c r="E776" s="246" t="s">
        <v>19</v>
      </c>
      <c r="F776" s="247" t="s">
        <v>665</v>
      </c>
      <c r="G776" s="245"/>
      <c r="H776" s="248">
        <v>-0.54900000000000004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204</v>
      </c>
      <c r="AU776" s="254" t="s">
        <v>84</v>
      </c>
      <c r="AV776" s="14" t="s">
        <v>84</v>
      </c>
      <c r="AW776" s="14" t="s">
        <v>33</v>
      </c>
      <c r="AX776" s="14" t="s">
        <v>71</v>
      </c>
      <c r="AY776" s="254" t="s">
        <v>192</v>
      </c>
    </row>
    <row r="777" s="13" customFormat="1">
      <c r="A777" s="13"/>
      <c r="B777" s="233"/>
      <c r="C777" s="234"/>
      <c r="D777" s="235" t="s">
        <v>204</v>
      </c>
      <c r="E777" s="236" t="s">
        <v>19</v>
      </c>
      <c r="F777" s="237" t="s">
        <v>1365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204</v>
      </c>
      <c r="AU777" s="243" t="s">
        <v>84</v>
      </c>
      <c r="AV777" s="13" t="s">
        <v>78</v>
      </c>
      <c r="AW777" s="13" t="s">
        <v>33</v>
      </c>
      <c r="AX777" s="13" t="s">
        <v>71</v>
      </c>
      <c r="AY777" s="243" t="s">
        <v>192</v>
      </c>
    </row>
    <row r="778" s="14" customFormat="1">
      <c r="A778" s="14"/>
      <c r="B778" s="244"/>
      <c r="C778" s="245"/>
      <c r="D778" s="235" t="s">
        <v>204</v>
      </c>
      <c r="E778" s="246" t="s">
        <v>19</v>
      </c>
      <c r="F778" s="247" t="s">
        <v>1366</v>
      </c>
      <c r="G778" s="245"/>
      <c r="H778" s="248">
        <v>16.309000000000001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204</v>
      </c>
      <c r="AU778" s="254" t="s">
        <v>84</v>
      </c>
      <c r="AV778" s="14" t="s">
        <v>84</v>
      </c>
      <c r="AW778" s="14" t="s">
        <v>33</v>
      </c>
      <c r="AX778" s="14" t="s">
        <v>71</v>
      </c>
      <c r="AY778" s="254" t="s">
        <v>192</v>
      </c>
    </row>
    <row r="779" s="13" customFormat="1">
      <c r="A779" s="13"/>
      <c r="B779" s="233"/>
      <c r="C779" s="234"/>
      <c r="D779" s="235" t="s">
        <v>204</v>
      </c>
      <c r="E779" s="236" t="s">
        <v>19</v>
      </c>
      <c r="F779" s="237" t="s">
        <v>1367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204</v>
      </c>
      <c r="AU779" s="243" t="s">
        <v>84</v>
      </c>
      <c r="AV779" s="13" t="s">
        <v>78</v>
      </c>
      <c r="AW779" s="13" t="s">
        <v>33</v>
      </c>
      <c r="AX779" s="13" t="s">
        <v>71</v>
      </c>
      <c r="AY779" s="243" t="s">
        <v>192</v>
      </c>
    </row>
    <row r="780" s="14" customFormat="1">
      <c r="A780" s="14"/>
      <c r="B780" s="244"/>
      <c r="C780" s="245"/>
      <c r="D780" s="235" t="s">
        <v>204</v>
      </c>
      <c r="E780" s="246" t="s">
        <v>19</v>
      </c>
      <c r="F780" s="247" t="s">
        <v>1368</v>
      </c>
      <c r="G780" s="245"/>
      <c r="H780" s="248">
        <v>2.234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204</v>
      </c>
      <c r="AU780" s="254" t="s">
        <v>84</v>
      </c>
      <c r="AV780" s="14" t="s">
        <v>84</v>
      </c>
      <c r="AW780" s="14" t="s">
        <v>33</v>
      </c>
      <c r="AX780" s="14" t="s">
        <v>71</v>
      </c>
      <c r="AY780" s="254" t="s">
        <v>192</v>
      </c>
    </row>
    <row r="781" s="15" customFormat="1">
      <c r="A781" s="15"/>
      <c r="B781" s="255"/>
      <c r="C781" s="256"/>
      <c r="D781" s="235" t="s">
        <v>204</v>
      </c>
      <c r="E781" s="257" t="s">
        <v>19</v>
      </c>
      <c r="F781" s="258" t="s">
        <v>210</v>
      </c>
      <c r="G781" s="256"/>
      <c r="H781" s="259">
        <v>36.004000000000005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204</v>
      </c>
      <c r="AU781" s="265" t="s">
        <v>84</v>
      </c>
      <c r="AV781" s="15" t="s">
        <v>200</v>
      </c>
      <c r="AW781" s="15" t="s">
        <v>33</v>
      </c>
      <c r="AX781" s="15" t="s">
        <v>78</v>
      </c>
      <c r="AY781" s="265" t="s">
        <v>192</v>
      </c>
    </row>
    <row r="782" s="2" customFormat="1" ht="24.15" customHeight="1">
      <c r="A782" s="41"/>
      <c r="B782" s="42"/>
      <c r="C782" s="266" t="s">
        <v>692</v>
      </c>
      <c r="D782" s="266" t="s">
        <v>211</v>
      </c>
      <c r="E782" s="267" t="s">
        <v>693</v>
      </c>
      <c r="F782" s="268" t="s">
        <v>694</v>
      </c>
      <c r="G782" s="269" t="s">
        <v>239</v>
      </c>
      <c r="H782" s="270">
        <v>39.603999999999999</v>
      </c>
      <c r="I782" s="271"/>
      <c r="J782" s="272">
        <f>ROUND(I782*H782,2)</f>
        <v>0</v>
      </c>
      <c r="K782" s="268" t="s">
        <v>199</v>
      </c>
      <c r="L782" s="273"/>
      <c r="M782" s="274" t="s">
        <v>19</v>
      </c>
      <c r="N782" s="275" t="s">
        <v>43</v>
      </c>
      <c r="O782" s="87"/>
      <c r="P782" s="224">
        <f>O782*H782</f>
        <v>0</v>
      </c>
      <c r="Q782" s="224">
        <v>0.0018</v>
      </c>
      <c r="R782" s="224">
        <f>Q782*H782</f>
        <v>0.071287199999999995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423</v>
      </c>
      <c r="AT782" s="226" t="s">
        <v>211</v>
      </c>
      <c r="AU782" s="226" t="s">
        <v>84</v>
      </c>
      <c r="AY782" s="20" t="s">
        <v>192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84</v>
      </c>
      <c r="BK782" s="227">
        <f>ROUND(I782*H782,2)</f>
        <v>0</v>
      </c>
      <c r="BL782" s="20" t="s">
        <v>321</v>
      </c>
      <c r="BM782" s="226" t="s">
        <v>695</v>
      </c>
    </row>
    <row r="783" s="13" customFormat="1">
      <c r="A783" s="13"/>
      <c r="B783" s="233"/>
      <c r="C783" s="234"/>
      <c r="D783" s="235" t="s">
        <v>204</v>
      </c>
      <c r="E783" s="236" t="s">
        <v>19</v>
      </c>
      <c r="F783" s="237" t="s">
        <v>205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204</v>
      </c>
      <c r="AU783" s="243" t="s">
        <v>84</v>
      </c>
      <c r="AV783" s="13" t="s">
        <v>78</v>
      </c>
      <c r="AW783" s="13" t="s">
        <v>33</v>
      </c>
      <c r="AX783" s="13" t="s">
        <v>71</v>
      </c>
      <c r="AY783" s="243" t="s">
        <v>192</v>
      </c>
    </row>
    <row r="784" s="13" customFormat="1">
      <c r="A784" s="13"/>
      <c r="B784" s="233"/>
      <c r="C784" s="234"/>
      <c r="D784" s="235" t="s">
        <v>204</v>
      </c>
      <c r="E784" s="236" t="s">
        <v>19</v>
      </c>
      <c r="F784" s="237" t="s">
        <v>280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204</v>
      </c>
      <c r="AU784" s="243" t="s">
        <v>84</v>
      </c>
      <c r="AV784" s="13" t="s">
        <v>78</v>
      </c>
      <c r="AW784" s="13" t="s">
        <v>33</v>
      </c>
      <c r="AX784" s="13" t="s">
        <v>71</v>
      </c>
      <c r="AY784" s="243" t="s">
        <v>192</v>
      </c>
    </row>
    <row r="785" s="14" customFormat="1">
      <c r="A785" s="14"/>
      <c r="B785" s="244"/>
      <c r="C785" s="245"/>
      <c r="D785" s="235" t="s">
        <v>204</v>
      </c>
      <c r="E785" s="246" t="s">
        <v>19</v>
      </c>
      <c r="F785" s="247" t="s">
        <v>281</v>
      </c>
      <c r="G785" s="245"/>
      <c r="H785" s="248">
        <v>2.6699999999999999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204</v>
      </c>
      <c r="AU785" s="254" t="s">
        <v>84</v>
      </c>
      <c r="AV785" s="14" t="s">
        <v>84</v>
      </c>
      <c r="AW785" s="14" t="s">
        <v>33</v>
      </c>
      <c r="AX785" s="14" t="s">
        <v>71</v>
      </c>
      <c r="AY785" s="254" t="s">
        <v>192</v>
      </c>
    </row>
    <row r="786" s="14" customFormat="1">
      <c r="A786" s="14"/>
      <c r="B786" s="244"/>
      <c r="C786" s="245"/>
      <c r="D786" s="235" t="s">
        <v>204</v>
      </c>
      <c r="E786" s="246" t="s">
        <v>19</v>
      </c>
      <c r="F786" s="247" t="s">
        <v>1364</v>
      </c>
      <c r="G786" s="245"/>
      <c r="H786" s="248">
        <v>2.2610000000000001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204</v>
      </c>
      <c r="AU786" s="254" t="s">
        <v>84</v>
      </c>
      <c r="AV786" s="14" t="s">
        <v>84</v>
      </c>
      <c r="AW786" s="14" t="s">
        <v>33</v>
      </c>
      <c r="AX786" s="14" t="s">
        <v>71</v>
      </c>
      <c r="AY786" s="254" t="s">
        <v>192</v>
      </c>
    </row>
    <row r="787" s="13" customFormat="1">
      <c r="A787" s="13"/>
      <c r="B787" s="233"/>
      <c r="C787" s="234"/>
      <c r="D787" s="235" t="s">
        <v>204</v>
      </c>
      <c r="E787" s="236" t="s">
        <v>19</v>
      </c>
      <c r="F787" s="237" t="s">
        <v>282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204</v>
      </c>
      <c r="AU787" s="243" t="s">
        <v>84</v>
      </c>
      <c r="AV787" s="13" t="s">
        <v>78</v>
      </c>
      <c r="AW787" s="13" t="s">
        <v>33</v>
      </c>
      <c r="AX787" s="13" t="s">
        <v>71</v>
      </c>
      <c r="AY787" s="243" t="s">
        <v>192</v>
      </c>
    </row>
    <row r="788" s="14" customFormat="1">
      <c r="A788" s="14"/>
      <c r="B788" s="244"/>
      <c r="C788" s="245"/>
      <c r="D788" s="235" t="s">
        <v>204</v>
      </c>
      <c r="E788" s="246" t="s">
        <v>19</v>
      </c>
      <c r="F788" s="247" t="s">
        <v>283</v>
      </c>
      <c r="G788" s="245"/>
      <c r="H788" s="248">
        <v>13.079000000000001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204</v>
      </c>
      <c r="AU788" s="254" t="s">
        <v>84</v>
      </c>
      <c r="AV788" s="14" t="s">
        <v>84</v>
      </c>
      <c r="AW788" s="14" t="s">
        <v>33</v>
      </c>
      <c r="AX788" s="14" t="s">
        <v>71</v>
      </c>
      <c r="AY788" s="254" t="s">
        <v>192</v>
      </c>
    </row>
    <row r="789" s="14" customFormat="1">
      <c r="A789" s="14"/>
      <c r="B789" s="244"/>
      <c r="C789" s="245"/>
      <c r="D789" s="235" t="s">
        <v>204</v>
      </c>
      <c r="E789" s="246" t="s">
        <v>19</v>
      </c>
      <c r="F789" s="247" t="s">
        <v>665</v>
      </c>
      <c r="G789" s="245"/>
      <c r="H789" s="248">
        <v>-0.54900000000000004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204</v>
      </c>
      <c r="AU789" s="254" t="s">
        <v>84</v>
      </c>
      <c r="AV789" s="14" t="s">
        <v>84</v>
      </c>
      <c r="AW789" s="14" t="s">
        <v>33</v>
      </c>
      <c r="AX789" s="14" t="s">
        <v>71</v>
      </c>
      <c r="AY789" s="254" t="s">
        <v>192</v>
      </c>
    </row>
    <row r="790" s="13" customFormat="1">
      <c r="A790" s="13"/>
      <c r="B790" s="233"/>
      <c r="C790" s="234"/>
      <c r="D790" s="235" t="s">
        <v>204</v>
      </c>
      <c r="E790" s="236" t="s">
        <v>19</v>
      </c>
      <c r="F790" s="237" t="s">
        <v>1365</v>
      </c>
      <c r="G790" s="234"/>
      <c r="H790" s="236" t="s">
        <v>19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204</v>
      </c>
      <c r="AU790" s="243" t="s">
        <v>84</v>
      </c>
      <c r="AV790" s="13" t="s">
        <v>78</v>
      </c>
      <c r="AW790" s="13" t="s">
        <v>33</v>
      </c>
      <c r="AX790" s="13" t="s">
        <v>71</v>
      </c>
      <c r="AY790" s="243" t="s">
        <v>192</v>
      </c>
    </row>
    <row r="791" s="14" customFormat="1">
      <c r="A791" s="14"/>
      <c r="B791" s="244"/>
      <c r="C791" s="245"/>
      <c r="D791" s="235" t="s">
        <v>204</v>
      </c>
      <c r="E791" s="246" t="s">
        <v>19</v>
      </c>
      <c r="F791" s="247" t="s">
        <v>1366</v>
      </c>
      <c r="G791" s="245"/>
      <c r="H791" s="248">
        <v>16.309000000000001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204</v>
      </c>
      <c r="AU791" s="254" t="s">
        <v>84</v>
      </c>
      <c r="AV791" s="14" t="s">
        <v>84</v>
      </c>
      <c r="AW791" s="14" t="s">
        <v>33</v>
      </c>
      <c r="AX791" s="14" t="s">
        <v>71</v>
      </c>
      <c r="AY791" s="254" t="s">
        <v>192</v>
      </c>
    </row>
    <row r="792" s="13" customFormat="1">
      <c r="A792" s="13"/>
      <c r="B792" s="233"/>
      <c r="C792" s="234"/>
      <c r="D792" s="235" t="s">
        <v>204</v>
      </c>
      <c r="E792" s="236" t="s">
        <v>19</v>
      </c>
      <c r="F792" s="237" t="s">
        <v>1367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204</v>
      </c>
      <c r="AU792" s="243" t="s">
        <v>84</v>
      </c>
      <c r="AV792" s="13" t="s">
        <v>78</v>
      </c>
      <c r="AW792" s="13" t="s">
        <v>33</v>
      </c>
      <c r="AX792" s="13" t="s">
        <v>71</v>
      </c>
      <c r="AY792" s="243" t="s">
        <v>192</v>
      </c>
    </row>
    <row r="793" s="14" customFormat="1">
      <c r="A793" s="14"/>
      <c r="B793" s="244"/>
      <c r="C793" s="245"/>
      <c r="D793" s="235" t="s">
        <v>204</v>
      </c>
      <c r="E793" s="246" t="s">
        <v>19</v>
      </c>
      <c r="F793" s="247" t="s">
        <v>1368</v>
      </c>
      <c r="G793" s="245"/>
      <c r="H793" s="248">
        <v>2.234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204</v>
      </c>
      <c r="AU793" s="254" t="s">
        <v>84</v>
      </c>
      <c r="AV793" s="14" t="s">
        <v>84</v>
      </c>
      <c r="AW793" s="14" t="s">
        <v>33</v>
      </c>
      <c r="AX793" s="14" t="s">
        <v>71</v>
      </c>
      <c r="AY793" s="254" t="s">
        <v>192</v>
      </c>
    </row>
    <row r="794" s="15" customFormat="1">
      <c r="A794" s="15"/>
      <c r="B794" s="255"/>
      <c r="C794" s="256"/>
      <c r="D794" s="235" t="s">
        <v>204</v>
      </c>
      <c r="E794" s="257" t="s">
        <v>19</v>
      </c>
      <c r="F794" s="258" t="s">
        <v>210</v>
      </c>
      <c r="G794" s="256"/>
      <c r="H794" s="259">
        <v>36.004000000000005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204</v>
      </c>
      <c r="AU794" s="265" t="s">
        <v>84</v>
      </c>
      <c r="AV794" s="15" t="s">
        <v>200</v>
      </c>
      <c r="AW794" s="15" t="s">
        <v>33</v>
      </c>
      <c r="AX794" s="15" t="s">
        <v>78</v>
      </c>
      <c r="AY794" s="265" t="s">
        <v>192</v>
      </c>
    </row>
    <row r="795" s="14" customFormat="1">
      <c r="A795" s="14"/>
      <c r="B795" s="244"/>
      <c r="C795" s="245"/>
      <c r="D795" s="235" t="s">
        <v>204</v>
      </c>
      <c r="E795" s="245"/>
      <c r="F795" s="247" t="s">
        <v>1382</v>
      </c>
      <c r="G795" s="245"/>
      <c r="H795" s="248">
        <v>39.603999999999999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204</v>
      </c>
      <c r="AU795" s="254" t="s">
        <v>84</v>
      </c>
      <c r="AV795" s="14" t="s">
        <v>84</v>
      </c>
      <c r="AW795" s="14" t="s">
        <v>4</v>
      </c>
      <c r="AX795" s="14" t="s">
        <v>78</v>
      </c>
      <c r="AY795" s="254" t="s">
        <v>192</v>
      </c>
    </row>
    <row r="796" s="2" customFormat="1" ht="16.5" customHeight="1">
      <c r="A796" s="41"/>
      <c r="B796" s="42"/>
      <c r="C796" s="215" t="s">
        <v>697</v>
      </c>
      <c r="D796" s="215" t="s">
        <v>195</v>
      </c>
      <c r="E796" s="216" t="s">
        <v>698</v>
      </c>
      <c r="F796" s="217" t="s">
        <v>699</v>
      </c>
      <c r="G796" s="218" t="s">
        <v>214</v>
      </c>
      <c r="H796" s="219">
        <v>38.115000000000002</v>
      </c>
      <c r="I796" s="220"/>
      <c r="J796" s="221">
        <f>ROUND(I796*H796,2)</f>
        <v>0</v>
      </c>
      <c r="K796" s="217" t="s">
        <v>199</v>
      </c>
      <c r="L796" s="47"/>
      <c r="M796" s="222" t="s">
        <v>19</v>
      </c>
      <c r="N796" s="223" t="s">
        <v>43</v>
      </c>
      <c r="O796" s="87"/>
      <c r="P796" s="224">
        <f>O796*H796</f>
        <v>0</v>
      </c>
      <c r="Q796" s="224">
        <v>1.0000000000000001E-05</v>
      </c>
      <c r="R796" s="224">
        <f>Q796*H796</f>
        <v>0.00038115000000000008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321</v>
      </c>
      <c r="AT796" s="226" t="s">
        <v>195</v>
      </c>
      <c r="AU796" s="226" t="s">
        <v>84</v>
      </c>
      <c r="AY796" s="20" t="s">
        <v>192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84</v>
      </c>
      <c r="BK796" s="227">
        <f>ROUND(I796*H796,2)</f>
        <v>0</v>
      </c>
      <c r="BL796" s="20" t="s">
        <v>321</v>
      </c>
      <c r="BM796" s="226" t="s">
        <v>700</v>
      </c>
    </row>
    <row r="797" s="2" customFormat="1">
      <c r="A797" s="41"/>
      <c r="B797" s="42"/>
      <c r="C797" s="43"/>
      <c r="D797" s="228" t="s">
        <v>202</v>
      </c>
      <c r="E797" s="43"/>
      <c r="F797" s="229" t="s">
        <v>701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202</v>
      </c>
      <c r="AU797" s="20" t="s">
        <v>84</v>
      </c>
    </row>
    <row r="798" s="13" customFormat="1">
      <c r="A798" s="13"/>
      <c r="B798" s="233"/>
      <c r="C798" s="234"/>
      <c r="D798" s="235" t="s">
        <v>204</v>
      </c>
      <c r="E798" s="236" t="s">
        <v>19</v>
      </c>
      <c r="F798" s="237" t="s">
        <v>205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204</v>
      </c>
      <c r="AU798" s="243" t="s">
        <v>84</v>
      </c>
      <c r="AV798" s="13" t="s">
        <v>78</v>
      </c>
      <c r="AW798" s="13" t="s">
        <v>33</v>
      </c>
      <c r="AX798" s="13" t="s">
        <v>71</v>
      </c>
      <c r="AY798" s="243" t="s">
        <v>192</v>
      </c>
    </row>
    <row r="799" s="13" customFormat="1">
      <c r="A799" s="13"/>
      <c r="B799" s="233"/>
      <c r="C799" s="234"/>
      <c r="D799" s="235" t="s">
        <v>204</v>
      </c>
      <c r="E799" s="236" t="s">
        <v>19</v>
      </c>
      <c r="F799" s="237" t="s">
        <v>280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204</v>
      </c>
      <c r="AU799" s="243" t="s">
        <v>84</v>
      </c>
      <c r="AV799" s="13" t="s">
        <v>78</v>
      </c>
      <c r="AW799" s="13" t="s">
        <v>33</v>
      </c>
      <c r="AX799" s="13" t="s">
        <v>71</v>
      </c>
      <c r="AY799" s="243" t="s">
        <v>192</v>
      </c>
    </row>
    <row r="800" s="14" customFormat="1">
      <c r="A800" s="14"/>
      <c r="B800" s="244"/>
      <c r="C800" s="245"/>
      <c r="D800" s="235" t="s">
        <v>204</v>
      </c>
      <c r="E800" s="246" t="s">
        <v>19</v>
      </c>
      <c r="F800" s="247" t="s">
        <v>702</v>
      </c>
      <c r="G800" s="245"/>
      <c r="H800" s="248">
        <v>5.9649999999999999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204</v>
      </c>
      <c r="AU800" s="254" t="s">
        <v>84</v>
      </c>
      <c r="AV800" s="14" t="s">
        <v>84</v>
      </c>
      <c r="AW800" s="14" t="s">
        <v>33</v>
      </c>
      <c r="AX800" s="14" t="s">
        <v>71</v>
      </c>
      <c r="AY800" s="254" t="s">
        <v>192</v>
      </c>
    </row>
    <row r="801" s="14" customFormat="1">
      <c r="A801" s="14"/>
      <c r="B801" s="244"/>
      <c r="C801" s="245"/>
      <c r="D801" s="235" t="s">
        <v>204</v>
      </c>
      <c r="E801" s="246" t="s">
        <v>19</v>
      </c>
      <c r="F801" s="247" t="s">
        <v>1383</v>
      </c>
      <c r="G801" s="245"/>
      <c r="H801" s="248">
        <v>-2.7999999999999998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204</v>
      </c>
      <c r="AU801" s="254" t="s">
        <v>84</v>
      </c>
      <c r="AV801" s="14" t="s">
        <v>84</v>
      </c>
      <c r="AW801" s="14" t="s">
        <v>33</v>
      </c>
      <c r="AX801" s="14" t="s">
        <v>71</v>
      </c>
      <c r="AY801" s="254" t="s">
        <v>192</v>
      </c>
    </row>
    <row r="802" s="14" customFormat="1">
      <c r="A802" s="14"/>
      <c r="B802" s="244"/>
      <c r="C802" s="245"/>
      <c r="D802" s="235" t="s">
        <v>204</v>
      </c>
      <c r="E802" s="246" t="s">
        <v>19</v>
      </c>
      <c r="F802" s="247" t="s">
        <v>1384</v>
      </c>
      <c r="G802" s="245"/>
      <c r="H802" s="248">
        <v>6.0599999999999996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204</v>
      </c>
      <c r="AU802" s="254" t="s">
        <v>84</v>
      </c>
      <c r="AV802" s="14" t="s">
        <v>84</v>
      </c>
      <c r="AW802" s="14" t="s">
        <v>33</v>
      </c>
      <c r="AX802" s="14" t="s">
        <v>71</v>
      </c>
      <c r="AY802" s="254" t="s">
        <v>192</v>
      </c>
    </row>
    <row r="803" s="14" customFormat="1">
      <c r="A803" s="14"/>
      <c r="B803" s="244"/>
      <c r="C803" s="245"/>
      <c r="D803" s="235" t="s">
        <v>204</v>
      </c>
      <c r="E803" s="246" t="s">
        <v>19</v>
      </c>
      <c r="F803" s="247" t="s">
        <v>1385</v>
      </c>
      <c r="G803" s="245"/>
      <c r="H803" s="248">
        <v>-2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204</v>
      </c>
      <c r="AU803" s="254" t="s">
        <v>84</v>
      </c>
      <c r="AV803" s="14" t="s">
        <v>84</v>
      </c>
      <c r="AW803" s="14" t="s">
        <v>33</v>
      </c>
      <c r="AX803" s="14" t="s">
        <v>71</v>
      </c>
      <c r="AY803" s="254" t="s">
        <v>192</v>
      </c>
    </row>
    <row r="804" s="13" customFormat="1">
      <c r="A804" s="13"/>
      <c r="B804" s="233"/>
      <c r="C804" s="234"/>
      <c r="D804" s="235" t="s">
        <v>204</v>
      </c>
      <c r="E804" s="236" t="s">
        <v>19</v>
      </c>
      <c r="F804" s="237" t="s">
        <v>282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204</v>
      </c>
      <c r="AU804" s="243" t="s">
        <v>84</v>
      </c>
      <c r="AV804" s="13" t="s">
        <v>78</v>
      </c>
      <c r="AW804" s="13" t="s">
        <v>33</v>
      </c>
      <c r="AX804" s="13" t="s">
        <v>71</v>
      </c>
      <c r="AY804" s="243" t="s">
        <v>192</v>
      </c>
    </row>
    <row r="805" s="14" customFormat="1">
      <c r="A805" s="14"/>
      <c r="B805" s="244"/>
      <c r="C805" s="245"/>
      <c r="D805" s="235" t="s">
        <v>204</v>
      </c>
      <c r="E805" s="246" t="s">
        <v>19</v>
      </c>
      <c r="F805" s="247" t="s">
        <v>704</v>
      </c>
      <c r="G805" s="245"/>
      <c r="H805" s="248">
        <v>12.33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204</v>
      </c>
      <c r="AU805" s="254" t="s">
        <v>84</v>
      </c>
      <c r="AV805" s="14" t="s">
        <v>84</v>
      </c>
      <c r="AW805" s="14" t="s">
        <v>33</v>
      </c>
      <c r="AX805" s="14" t="s">
        <v>71</v>
      </c>
      <c r="AY805" s="254" t="s">
        <v>192</v>
      </c>
    </row>
    <row r="806" s="14" customFormat="1">
      <c r="A806" s="14"/>
      <c r="B806" s="244"/>
      <c r="C806" s="245"/>
      <c r="D806" s="235" t="s">
        <v>204</v>
      </c>
      <c r="E806" s="246" t="s">
        <v>19</v>
      </c>
      <c r="F806" s="247" t="s">
        <v>1386</v>
      </c>
      <c r="G806" s="245"/>
      <c r="H806" s="248">
        <v>-1.6000000000000001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204</v>
      </c>
      <c r="AU806" s="254" t="s">
        <v>84</v>
      </c>
      <c r="AV806" s="14" t="s">
        <v>84</v>
      </c>
      <c r="AW806" s="14" t="s">
        <v>33</v>
      </c>
      <c r="AX806" s="14" t="s">
        <v>71</v>
      </c>
      <c r="AY806" s="254" t="s">
        <v>192</v>
      </c>
    </row>
    <row r="807" s="13" customFormat="1">
      <c r="A807" s="13"/>
      <c r="B807" s="233"/>
      <c r="C807" s="234"/>
      <c r="D807" s="235" t="s">
        <v>204</v>
      </c>
      <c r="E807" s="236" t="s">
        <v>19</v>
      </c>
      <c r="F807" s="237" t="s">
        <v>1365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204</v>
      </c>
      <c r="AU807" s="243" t="s">
        <v>84</v>
      </c>
      <c r="AV807" s="13" t="s">
        <v>78</v>
      </c>
      <c r="AW807" s="13" t="s">
        <v>33</v>
      </c>
      <c r="AX807" s="13" t="s">
        <v>71</v>
      </c>
      <c r="AY807" s="243" t="s">
        <v>192</v>
      </c>
    </row>
    <row r="808" s="14" customFormat="1">
      <c r="A808" s="14"/>
      <c r="B808" s="244"/>
      <c r="C808" s="245"/>
      <c r="D808" s="235" t="s">
        <v>204</v>
      </c>
      <c r="E808" s="246" t="s">
        <v>19</v>
      </c>
      <c r="F808" s="247" t="s">
        <v>1387</v>
      </c>
      <c r="G808" s="245"/>
      <c r="H808" s="248">
        <v>16.34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204</v>
      </c>
      <c r="AU808" s="254" t="s">
        <v>84</v>
      </c>
      <c r="AV808" s="14" t="s">
        <v>84</v>
      </c>
      <c r="AW808" s="14" t="s">
        <v>33</v>
      </c>
      <c r="AX808" s="14" t="s">
        <v>71</v>
      </c>
      <c r="AY808" s="254" t="s">
        <v>192</v>
      </c>
    </row>
    <row r="809" s="14" customFormat="1">
      <c r="A809" s="14"/>
      <c r="B809" s="244"/>
      <c r="C809" s="245"/>
      <c r="D809" s="235" t="s">
        <v>204</v>
      </c>
      <c r="E809" s="246" t="s">
        <v>19</v>
      </c>
      <c r="F809" s="247" t="s">
        <v>1386</v>
      </c>
      <c r="G809" s="245"/>
      <c r="H809" s="248">
        <v>-1.6000000000000001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204</v>
      </c>
      <c r="AU809" s="254" t="s">
        <v>84</v>
      </c>
      <c r="AV809" s="14" t="s">
        <v>84</v>
      </c>
      <c r="AW809" s="14" t="s">
        <v>33</v>
      </c>
      <c r="AX809" s="14" t="s">
        <v>71</v>
      </c>
      <c r="AY809" s="254" t="s">
        <v>192</v>
      </c>
    </row>
    <row r="810" s="13" customFormat="1">
      <c r="A810" s="13"/>
      <c r="B810" s="233"/>
      <c r="C810" s="234"/>
      <c r="D810" s="235" t="s">
        <v>204</v>
      </c>
      <c r="E810" s="236" t="s">
        <v>19</v>
      </c>
      <c r="F810" s="237" t="s">
        <v>1367</v>
      </c>
      <c r="G810" s="234"/>
      <c r="H810" s="236" t="s">
        <v>19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204</v>
      </c>
      <c r="AU810" s="243" t="s">
        <v>84</v>
      </c>
      <c r="AV810" s="13" t="s">
        <v>78</v>
      </c>
      <c r="AW810" s="13" t="s">
        <v>33</v>
      </c>
      <c r="AX810" s="13" t="s">
        <v>71</v>
      </c>
      <c r="AY810" s="243" t="s">
        <v>192</v>
      </c>
    </row>
    <row r="811" s="14" customFormat="1">
      <c r="A811" s="14"/>
      <c r="B811" s="244"/>
      <c r="C811" s="245"/>
      <c r="D811" s="235" t="s">
        <v>204</v>
      </c>
      <c r="E811" s="246" t="s">
        <v>19</v>
      </c>
      <c r="F811" s="247" t="s">
        <v>1388</v>
      </c>
      <c r="G811" s="245"/>
      <c r="H811" s="248">
        <v>6.0199999999999996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204</v>
      </c>
      <c r="AU811" s="254" t="s">
        <v>84</v>
      </c>
      <c r="AV811" s="14" t="s">
        <v>84</v>
      </c>
      <c r="AW811" s="14" t="s">
        <v>33</v>
      </c>
      <c r="AX811" s="14" t="s">
        <v>71</v>
      </c>
      <c r="AY811" s="254" t="s">
        <v>192</v>
      </c>
    </row>
    <row r="812" s="14" customFormat="1">
      <c r="A812" s="14"/>
      <c r="B812" s="244"/>
      <c r="C812" s="245"/>
      <c r="D812" s="235" t="s">
        <v>204</v>
      </c>
      <c r="E812" s="246" t="s">
        <v>19</v>
      </c>
      <c r="F812" s="247" t="s">
        <v>1389</v>
      </c>
      <c r="G812" s="245"/>
      <c r="H812" s="248">
        <v>-0.59999999999999998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204</v>
      </c>
      <c r="AU812" s="254" t="s">
        <v>84</v>
      </c>
      <c r="AV812" s="14" t="s">
        <v>84</v>
      </c>
      <c r="AW812" s="14" t="s">
        <v>33</v>
      </c>
      <c r="AX812" s="14" t="s">
        <v>71</v>
      </c>
      <c r="AY812" s="254" t="s">
        <v>192</v>
      </c>
    </row>
    <row r="813" s="15" customFormat="1">
      <c r="A813" s="15"/>
      <c r="B813" s="255"/>
      <c r="C813" s="256"/>
      <c r="D813" s="235" t="s">
        <v>204</v>
      </c>
      <c r="E813" s="257" t="s">
        <v>19</v>
      </c>
      <c r="F813" s="258" t="s">
        <v>210</v>
      </c>
      <c r="G813" s="256"/>
      <c r="H813" s="259">
        <v>38.115000000000002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5" t="s">
        <v>204</v>
      </c>
      <c r="AU813" s="265" t="s">
        <v>84</v>
      </c>
      <c r="AV813" s="15" t="s">
        <v>200</v>
      </c>
      <c r="AW813" s="15" t="s">
        <v>33</v>
      </c>
      <c r="AX813" s="15" t="s">
        <v>78</v>
      </c>
      <c r="AY813" s="265" t="s">
        <v>192</v>
      </c>
    </row>
    <row r="814" s="2" customFormat="1" ht="16.5" customHeight="1">
      <c r="A814" s="41"/>
      <c r="B814" s="42"/>
      <c r="C814" s="266" t="s">
        <v>706</v>
      </c>
      <c r="D814" s="266" t="s">
        <v>211</v>
      </c>
      <c r="E814" s="267" t="s">
        <v>707</v>
      </c>
      <c r="F814" s="268" t="s">
        <v>708</v>
      </c>
      <c r="G814" s="269" t="s">
        <v>214</v>
      </c>
      <c r="H814" s="270">
        <v>38.877000000000002</v>
      </c>
      <c r="I814" s="271"/>
      <c r="J814" s="272">
        <f>ROUND(I814*H814,2)</f>
        <v>0</v>
      </c>
      <c r="K814" s="268" t="s">
        <v>199</v>
      </c>
      <c r="L814" s="273"/>
      <c r="M814" s="274" t="s">
        <v>19</v>
      </c>
      <c r="N814" s="275" t="s">
        <v>43</v>
      </c>
      <c r="O814" s="87"/>
      <c r="P814" s="224">
        <f>O814*H814</f>
        <v>0</v>
      </c>
      <c r="Q814" s="224">
        <v>0.00029999999999999997</v>
      </c>
      <c r="R814" s="224">
        <f>Q814*H814</f>
        <v>0.011663099999999999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423</v>
      </c>
      <c r="AT814" s="226" t="s">
        <v>211</v>
      </c>
      <c r="AU814" s="226" t="s">
        <v>84</v>
      </c>
      <c r="AY814" s="20" t="s">
        <v>192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84</v>
      </c>
      <c r="BK814" s="227">
        <f>ROUND(I814*H814,2)</f>
        <v>0</v>
      </c>
      <c r="BL814" s="20" t="s">
        <v>321</v>
      </c>
      <c r="BM814" s="226" t="s">
        <v>709</v>
      </c>
    </row>
    <row r="815" s="13" customFormat="1">
      <c r="A815" s="13"/>
      <c r="B815" s="233"/>
      <c r="C815" s="234"/>
      <c r="D815" s="235" t="s">
        <v>204</v>
      </c>
      <c r="E815" s="236" t="s">
        <v>19</v>
      </c>
      <c r="F815" s="237" t="s">
        <v>205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204</v>
      </c>
      <c r="AU815" s="243" t="s">
        <v>84</v>
      </c>
      <c r="AV815" s="13" t="s">
        <v>78</v>
      </c>
      <c r="AW815" s="13" t="s">
        <v>33</v>
      </c>
      <c r="AX815" s="13" t="s">
        <v>71</v>
      </c>
      <c r="AY815" s="243" t="s">
        <v>192</v>
      </c>
    </row>
    <row r="816" s="13" customFormat="1">
      <c r="A816" s="13"/>
      <c r="B816" s="233"/>
      <c r="C816" s="234"/>
      <c r="D816" s="235" t="s">
        <v>204</v>
      </c>
      <c r="E816" s="236" t="s">
        <v>19</v>
      </c>
      <c r="F816" s="237" t="s">
        <v>280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204</v>
      </c>
      <c r="AU816" s="243" t="s">
        <v>84</v>
      </c>
      <c r="AV816" s="13" t="s">
        <v>78</v>
      </c>
      <c r="AW816" s="13" t="s">
        <v>33</v>
      </c>
      <c r="AX816" s="13" t="s">
        <v>71</v>
      </c>
      <c r="AY816" s="243" t="s">
        <v>192</v>
      </c>
    </row>
    <row r="817" s="14" customFormat="1">
      <c r="A817" s="14"/>
      <c r="B817" s="244"/>
      <c r="C817" s="245"/>
      <c r="D817" s="235" t="s">
        <v>204</v>
      </c>
      <c r="E817" s="246" t="s">
        <v>19</v>
      </c>
      <c r="F817" s="247" t="s">
        <v>702</v>
      </c>
      <c r="G817" s="245"/>
      <c r="H817" s="248">
        <v>5.9649999999999999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204</v>
      </c>
      <c r="AU817" s="254" t="s">
        <v>84</v>
      </c>
      <c r="AV817" s="14" t="s">
        <v>84</v>
      </c>
      <c r="AW817" s="14" t="s">
        <v>33</v>
      </c>
      <c r="AX817" s="14" t="s">
        <v>71</v>
      </c>
      <c r="AY817" s="254" t="s">
        <v>192</v>
      </c>
    </row>
    <row r="818" s="14" customFormat="1">
      <c r="A818" s="14"/>
      <c r="B818" s="244"/>
      <c r="C818" s="245"/>
      <c r="D818" s="235" t="s">
        <v>204</v>
      </c>
      <c r="E818" s="246" t="s">
        <v>19</v>
      </c>
      <c r="F818" s="247" t="s">
        <v>1383</v>
      </c>
      <c r="G818" s="245"/>
      <c r="H818" s="248">
        <v>-2.7999999999999998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204</v>
      </c>
      <c r="AU818" s="254" t="s">
        <v>84</v>
      </c>
      <c r="AV818" s="14" t="s">
        <v>84</v>
      </c>
      <c r="AW818" s="14" t="s">
        <v>33</v>
      </c>
      <c r="AX818" s="14" t="s">
        <v>71</v>
      </c>
      <c r="AY818" s="254" t="s">
        <v>192</v>
      </c>
    </row>
    <row r="819" s="14" customFormat="1">
      <c r="A819" s="14"/>
      <c r="B819" s="244"/>
      <c r="C819" s="245"/>
      <c r="D819" s="235" t="s">
        <v>204</v>
      </c>
      <c r="E819" s="246" t="s">
        <v>19</v>
      </c>
      <c r="F819" s="247" t="s">
        <v>1384</v>
      </c>
      <c r="G819" s="245"/>
      <c r="H819" s="248">
        <v>6.0599999999999996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204</v>
      </c>
      <c r="AU819" s="254" t="s">
        <v>84</v>
      </c>
      <c r="AV819" s="14" t="s">
        <v>84</v>
      </c>
      <c r="AW819" s="14" t="s">
        <v>33</v>
      </c>
      <c r="AX819" s="14" t="s">
        <v>71</v>
      </c>
      <c r="AY819" s="254" t="s">
        <v>192</v>
      </c>
    </row>
    <row r="820" s="14" customFormat="1">
      <c r="A820" s="14"/>
      <c r="B820" s="244"/>
      <c r="C820" s="245"/>
      <c r="D820" s="235" t="s">
        <v>204</v>
      </c>
      <c r="E820" s="246" t="s">
        <v>19</v>
      </c>
      <c r="F820" s="247" t="s">
        <v>1385</v>
      </c>
      <c r="G820" s="245"/>
      <c r="H820" s="248">
        <v>-2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204</v>
      </c>
      <c r="AU820" s="254" t="s">
        <v>84</v>
      </c>
      <c r="AV820" s="14" t="s">
        <v>84</v>
      </c>
      <c r="AW820" s="14" t="s">
        <v>33</v>
      </c>
      <c r="AX820" s="14" t="s">
        <v>71</v>
      </c>
      <c r="AY820" s="254" t="s">
        <v>192</v>
      </c>
    </row>
    <row r="821" s="13" customFormat="1">
      <c r="A821" s="13"/>
      <c r="B821" s="233"/>
      <c r="C821" s="234"/>
      <c r="D821" s="235" t="s">
        <v>204</v>
      </c>
      <c r="E821" s="236" t="s">
        <v>19</v>
      </c>
      <c r="F821" s="237" t="s">
        <v>282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204</v>
      </c>
      <c r="AU821" s="243" t="s">
        <v>84</v>
      </c>
      <c r="AV821" s="13" t="s">
        <v>78</v>
      </c>
      <c r="AW821" s="13" t="s">
        <v>33</v>
      </c>
      <c r="AX821" s="13" t="s">
        <v>71</v>
      </c>
      <c r="AY821" s="243" t="s">
        <v>192</v>
      </c>
    </row>
    <row r="822" s="14" customFormat="1">
      <c r="A822" s="14"/>
      <c r="B822" s="244"/>
      <c r="C822" s="245"/>
      <c r="D822" s="235" t="s">
        <v>204</v>
      </c>
      <c r="E822" s="246" t="s">
        <v>19</v>
      </c>
      <c r="F822" s="247" t="s">
        <v>704</v>
      </c>
      <c r="G822" s="245"/>
      <c r="H822" s="248">
        <v>12.33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204</v>
      </c>
      <c r="AU822" s="254" t="s">
        <v>84</v>
      </c>
      <c r="AV822" s="14" t="s">
        <v>84</v>
      </c>
      <c r="AW822" s="14" t="s">
        <v>33</v>
      </c>
      <c r="AX822" s="14" t="s">
        <v>71</v>
      </c>
      <c r="AY822" s="254" t="s">
        <v>192</v>
      </c>
    </row>
    <row r="823" s="14" customFormat="1">
      <c r="A823" s="14"/>
      <c r="B823" s="244"/>
      <c r="C823" s="245"/>
      <c r="D823" s="235" t="s">
        <v>204</v>
      </c>
      <c r="E823" s="246" t="s">
        <v>19</v>
      </c>
      <c r="F823" s="247" t="s">
        <v>1386</v>
      </c>
      <c r="G823" s="245"/>
      <c r="H823" s="248">
        <v>-1.6000000000000001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204</v>
      </c>
      <c r="AU823" s="254" t="s">
        <v>84</v>
      </c>
      <c r="AV823" s="14" t="s">
        <v>84</v>
      </c>
      <c r="AW823" s="14" t="s">
        <v>33</v>
      </c>
      <c r="AX823" s="14" t="s">
        <v>71</v>
      </c>
      <c r="AY823" s="254" t="s">
        <v>192</v>
      </c>
    </row>
    <row r="824" s="13" customFormat="1">
      <c r="A824" s="13"/>
      <c r="B824" s="233"/>
      <c r="C824" s="234"/>
      <c r="D824" s="235" t="s">
        <v>204</v>
      </c>
      <c r="E824" s="236" t="s">
        <v>19</v>
      </c>
      <c r="F824" s="237" t="s">
        <v>1365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204</v>
      </c>
      <c r="AU824" s="243" t="s">
        <v>84</v>
      </c>
      <c r="AV824" s="13" t="s">
        <v>78</v>
      </c>
      <c r="AW824" s="13" t="s">
        <v>33</v>
      </c>
      <c r="AX824" s="13" t="s">
        <v>71</v>
      </c>
      <c r="AY824" s="243" t="s">
        <v>192</v>
      </c>
    </row>
    <row r="825" s="14" customFormat="1">
      <c r="A825" s="14"/>
      <c r="B825" s="244"/>
      <c r="C825" s="245"/>
      <c r="D825" s="235" t="s">
        <v>204</v>
      </c>
      <c r="E825" s="246" t="s">
        <v>19</v>
      </c>
      <c r="F825" s="247" t="s">
        <v>1387</v>
      </c>
      <c r="G825" s="245"/>
      <c r="H825" s="248">
        <v>16.34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204</v>
      </c>
      <c r="AU825" s="254" t="s">
        <v>84</v>
      </c>
      <c r="AV825" s="14" t="s">
        <v>84</v>
      </c>
      <c r="AW825" s="14" t="s">
        <v>33</v>
      </c>
      <c r="AX825" s="14" t="s">
        <v>71</v>
      </c>
      <c r="AY825" s="254" t="s">
        <v>192</v>
      </c>
    </row>
    <row r="826" s="14" customFormat="1">
      <c r="A826" s="14"/>
      <c r="B826" s="244"/>
      <c r="C826" s="245"/>
      <c r="D826" s="235" t="s">
        <v>204</v>
      </c>
      <c r="E826" s="246" t="s">
        <v>19</v>
      </c>
      <c r="F826" s="247" t="s">
        <v>1386</v>
      </c>
      <c r="G826" s="245"/>
      <c r="H826" s="248">
        <v>-1.6000000000000001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204</v>
      </c>
      <c r="AU826" s="254" t="s">
        <v>84</v>
      </c>
      <c r="AV826" s="14" t="s">
        <v>84</v>
      </c>
      <c r="AW826" s="14" t="s">
        <v>33</v>
      </c>
      <c r="AX826" s="14" t="s">
        <v>71</v>
      </c>
      <c r="AY826" s="254" t="s">
        <v>192</v>
      </c>
    </row>
    <row r="827" s="13" customFormat="1">
      <c r="A827" s="13"/>
      <c r="B827" s="233"/>
      <c r="C827" s="234"/>
      <c r="D827" s="235" t="s">
        <v>204</v>
      </c>
      <c r="E827" s="236" t="s">
        <v>19</v>
      </c>
      <c r="F827" s="237" t="s">
        <v>1367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204</v>
      </c>
      <c r="AU827" s="243" t="s">
        <v>84</v>
      </c>
      <c r="AV827" s="13" t="s">
        <v>78</v>
      </c>
      <c r="AW827" s="13" t="s">
        <v>33</v>
      </c>
      <c r="AX827" s="13" t="s">
        <v>71</v>
      </c>
      <c r="AY827" s="243" t="s">
        <v>192</v>
      </c>
    </row>
    <row r="828" s="14" customFormat="1">
      <c r="A828" s="14"/>
      <c r="B828" s="244"/>
      <c r="C828" s="245"/>
      <c r="D828" s="235" t="s">
        <v>204</v>
      </c>
      <c r="E828" s="246" t="s">
        <v>19</v>
      </c>
      <c r="F828" s="247" t="s">
        <v>1388</v>
      </c>
      <c r="G828" s="245"/>
      <c r="H828" s="248">
        <v>6.0199999999999996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204</v>
      </c>
      <c r="AU828" s="254" t="s">
        <v>84</v>
      </c>
      <c r="AV828" s="14" t="s">
        <v>84</v>
      </c>
      <c r="AW828" s="14" t="s">
        <v>33</v>
      </c>
      <c r="AX828" s="14" t="s">
        <v>71</v>
      </c>
      <c r="AY828" s="254" t="s">
        <v>192</v>
      </c>
    </row>
    <row r="829" s="14" customFormat="1">
      <c r="A829" s="14"/>
      <c r="B829" s="244"/>
      <c r="C829" s="245"/>
      <c r="D829" s="235" t="s">
        <v>204</v>
      </c>
      <c r="E829" s="246" t="s">
        <v>19</v>
      </c>
      <c r="F829" s="247" t="s">
        <v>1389</v>
      </c>
      <c r="G829" s="245"/>
      <c r="H829" s="248">
        <v>-0.59999999999999998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204</v>
      </c>
      <c r="AU829" s="254" t="s">
        <v>84</v>
      </c>
      <c r="AV829" s="14" t="s">
        <v>84</v>
      </c>
      <c r="AW829" s="14" t="s">
        <v>33</v>
      </c>
      <c r="AX829" s="14" t="s">
        <v>71</v>
      </c>
      <c r="AY829" s="254" t="s">
        <v>192</v>
      </c>
    </row>
    <row r="830" s="15" customFormat="1">
      <c r="A830" s="15"/>
      <c r="B830" s="255"/>
      <c r="C830" s="256"/>
      <c r="D830" s="235" t="s">
        <v>204</v>
      </c>
      <c r="E830" s="257" t="s">
        <v>19</v>
      </c>
      <c r="F830" s="258" t="s">
        <v>210</v>
      </c>
      <c r="G830" s="256"/>
      <c r="H830" s="259">
        <v>38.115000000000002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204</v>
      </c>
      <c r="AU830" s="265" t="s">
        <v>84</v>
      </c>
      <c r="AV830" s="15" t="s">
        <v>200</v>
      </c>
      <c r="AW830" s="15" t="s">
        <v>33</v>
      </c>
      <c r="AX830" s="15" t="s">
        <v>78</v>
      </c>
      <c r="AY830" s="265" t="s">
        <v>192</v>
      </c>
    </row>
    <row r="831" s="14" customFormat="1">
      <c r="A831" s="14"/>
      <c r="B831" s="244"/>
      <c r="C831" s="245"/>
      <c r="D831" s="235" t="s">
        <v>204</v>
      </c>
      <c r="E831" s="245"/>
      <c r="F831" s="247" t="s">
        <v>1390</v>
      </c>
      <c r="G831" s="245"/>
      <c r="H831" s="248">
        <v>38.877000000000002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204</v>
      </c>
      <c r="AU831" s="254" t="s">
        <v>84</v>
      </c>
      <c r="AV831" s="14" t="s">
        <v>84</v>
      </c>
      <c r="AW831" s="14" t="s">
        <v>4</v>
      </c>
      <c r="AX831" s="14" t="s">
        <v>78</v>
      </c>
      <c r="AY831" s="254" t="s">
        <v>192</v>
      </c>
    </row>
    <row r="832" s="2" customFormat="1" ht="16.5" customHeight="1">
      <c r="A832" s="41"/>
      <c r="B832" s="42"/>
      <c r="C832" s="215" t="s">
        <v>711</v>
      </c>
      <c r="D832" s="215" t="s">
        <v>195</v>
      </c>
      <c r="E832" s="216" t="s">
        <v>712</v>
      </c>
      <c r="F832" s="217" t="s">
        <v>713</v>
      </c>
      <c r="G832" s="218" t="s">
        <v>239</v>
      </c>
      <c r="H832" s="219">
        <v>36.003999999999998</v>
      </c>
      <c r="I832" s="220"/>
      <c r="J832" s="221">
        <f>ROUND(I832*H832,2)</f>
        <v>0</v>
      </c>
      <c r="K832" s="217" t="s">
        <v>199</v>
      </c>
      <c r="L832" s="47"/>
      <c r="M832" s="222" t="s">
        <v>19</v>
      </c>
      <c r="N832" s="223" t="s">
        <v>43</v>
      </c>
      <c r="O832" s="87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321</v>
      </c>
      <c r="AT832" s="226" t="s">
        <v>195</v>
      </c>
      <c r="AU832" s="226" t="s">
        <v>84</v>
      </c>
      <c r="AY832" s="20" t="s">
        <v>192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84</v>
      </c>
      <c r="BK832" s="227">
        <f>ROUND(I832*H832,2)</f>
        <v>0</v>
      </c>
      <c r="BL832" s="20" t="s">
        <v>321</v>
      </c>
      <c r="BM832" s="226" t="s">
        <v>714</v>
      </c>
    </row>
    <row r="833" s="2" customFormat="1">
      <c r="A833" s="41"/>
      <c r="B833" s="42"/>
      <c r="C833" s="43"/>
      <c r="D833" s="228" t="s">
        <v>202</v>
      </c>
      <c r="E833" s="43"/>
      <c r="F833" s="229" t="s">
        <v>715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202</v>
      </c>
      <c r="AU833" s="20" t="s">
        <v>84</v>
      </c>
    </row>
    <row r="834" s="13" customFormat="1">
      <c r="A834" s="13"/>
      <c r="B834" s="233"/>
      <c r="C834" s="234"/>
      <c r="D834" s="235" t="s">
        <v>204</v>
      </c>
      <c r="E834" s="236" t="s">
        <v>19</v>
      </c>
      <c r="F834" s="237" t="s">
        <v>205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204</v>
      </c>
      <c r="AU834" s="243" t="s">
        <v>84</v>
      </c>
      <c r="AV834" s="13" t="s">
        <v>78</v>
      </c>
      <c r="AW834" s="13" t="s">
        <v>33</v>
      </c>
      <c r="AX834" s="13" t="s">
        <v>71</v>
      </c>
      <c r="AY834" s="243" t="s">
        <v>192</v>
      </c>
    </row>
    <row r="835" s="13" customFormat="1">
      <c r="A835" s="13"/>
      <c r="B835" s="233"/>
      <c r="C835" s="234"/>
      <c r="D835" s="235" t="s">
        <v>204</v>
      </c>
      <c r="E835" s="236" t="s">
        <v>19</v>
      </c>
      <c r="F835" s="237" t="s">
        <v>280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204</v>
      </c>
      <c r="AU835" s="243" t="s">
        <v>84</v>
      </c>
      <c r="AV835" s="13" t="s">
        <v>78</v>
      </c>
      <c r="AW835" s="13" t="s">
        <v>33</v>
      </c>
      <c r="AX835" s="13" t="s">
        <v>71</v>
      </c>
      <c r="AY835" s="243" t="s">
        <v>192</v>
      </c>
    </row>
    <row r="836" s="14" customFormat="1">
      <c r="A836" s="14"/>
      <c r="B836" s="244"/>
      <c r="C836" s="245"/>
      <c r="D836" s="235" t="s">
        <v>204</v>
      </c>
      <c r="E836" s="246" t="s">
        <v>19</v>
      </c>
      <c r="F836" s="247" t="s">
        <v>281</v>
      </c>
      <c r="G836" s="245"/>
      <c r="H836" s="248">
        <v>2.6699999999999999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204</v>
      </c>
      <c r="AU836" s="254" t="s">
        <v>84</v>
      </c>
      <c r="AV836" s="14" t="s">
        <v>84</v>
      </c>
      <c r="AW836" s="14" t="s">
        <v>33</v>
      </c>
      <c r="AX836" s="14" t="s">
        <v>71</v>
      </c>
      <c r="AY836" s="254" t="s">
        <v>192</v>
      </c>
    </row>
    <row r="837" s="14" customFormat="1">
      <c r="A837" s="14"/>
      <c r="B837" s="244"/>
      <c r="C837" s="245"/>
      <c r="D837" s="235" t="s">
        <v>204</v>
      </c>
      <c r="E837" s="246" t="s">
        <v>19</v>
      </c>
      <c r="F837" s="247" t="s">
        <v>1364</v>
      </c>
      <c r="G837" s="245"/>
      <c r="H837" s="248">
        <v>2.2610000000000001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204</v>
      </c>
      <c r="AU837" s="254" t="s">
        <v>84</v>
      </c>
      <c r="AV837" s="14" t="s">
        <v>84</v>
      </c>
      <c r="AW837" s="14" t="s">
        <v>33</v>
      </c>
      <c r="AX837" s="14" t="s">
        <v>71</v>
      </c>
      <c r="AY837" s="254" t="s">
        <v>192</v>
      </c>
    </row>
    <row r="838" s="13" customFormat="1">
      <c r="A838" s="13"/>
      <c r="B838" s="233"/>
      <c r="C838" s="234"/>
      <c r="D838" s="235" t="s">
        <v>204</v>
      </c>
      <c r="E838" s="236" t="s">
        <v>19</v>
      </c>
      <c r="F838" s="237" t="s">
        <v>282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204</v>
      </c>
      <c r="AU838" s="243" t="s">
        <v>84</v>
      </c>
      <c r="AV838" s="13" t="s">
        <v>78</v>
      </c>
      <c r="AW838" s="13" t="s">
        <v>33</v>
      </c>
      <c r="AX838" s="13" t="s">
        <v>71</v>
      </c>
      <c r="AY838" s="243" t="s">
        <v>192</v>
      </c>
    </row>
    <row r="839" s="14" customFormat="1">
      <c r="A839" s="14"/>
      <c r="B839" s="244"/>
      <c r="C839" s="245"/>
      <c r="D839" s="235" t="s">
        <v>204</v>
      </c>
      <c r="E839" s="246" t="s">
        <v>19</v>
      </c>
      <c r="F839" s="247" t="s">
        <v>283</v>
      </c>
      <c r="G839" s="245"/>
      <c r="H839" s="248">
        <v>13.079000000000001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204</v>
      </c>
      <c r="AU839" s="254" t="s">
        <v>84</v>
      </c>
      <c r="AV839" s="14" t="s">
        <v>84</v>
      </c>
      <c r="AW839" s="14" t="s">
        <v>33</v>
      </c>
      <c r="AX839" s="14" t="s">
        <v>71</v>
      </c>
      <c r="AY839" s="254" t="s">
        <v>192</v>
      </c>
    </row>
    <row r="840" s="14" customFormat="1">
      <c r="A840" s="14"/>
      <c r="B840" s="244"/>
      <c r="C840" s="245"/>
      <c r="D840" s="235" t="s">
        <v>204</v>
      </c>
      <c r="E840" s="246" t="s">
        <v>19</v>
      </c>
      <c r="F840" s="247" t="s">
        <v>665</v>
      </c>
      <c r="G840" s="245"/>
      <c r="H840" s="248">
        <v>-0.54900000000000004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204</v>
      </c>
      <c r="AU840" s="254" t="s">
        <v>84</v>
      </c>
      <c r="AV840" s="14" t="s">
        <v>84</v>
      </c>
      <c r="AW840" s="14" t="s">
        <v>33</v>
      </c>
      <c r="AX840" s="14" t="s">
        <v>71</v>
      </c>
      <c r="AY840" s="254" t="s">
        <v>192</v>
      </c>
    </row>
    <row r="841" s="13" customFormat="1">
      <c r="A841" s="13"/>
      <c r="B841" s="233"/>
      <c r="C841" s="234"/>
      <c r="D841" s="235" t="s">
        <v>204</v>
      </c>
      <c r="E841" s="236" t="s">
        <v>19</v>
      </c>
      <c r="F841" s="237" t="s">
        <v>1365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204</v>
      </c>
      <c r="AU841" s="243" t="s">
        <v>84</v>
      </c>
      <c r="AV841" s="13" t="s">
        <v>78</v>
      </c>
      <c r="AW841" s="13" t="s">
        <v>33</v>
      </c>
      <c r="AX841" s="13" t="s">
        <v>71</v>
      </c>
      <c r="AY841" s="243" t="s">
        <v>192</v>
      </c>
    </row>
    <row r="842" s="14" customFormat="1">
      <c r="A842" s="14"/>
      <c r="B842" s="244"/>
      <c r="C842" s="245"/>
      <c r="D842" s="235" t="s">
        <v>204</v>
      </c>
      <c r="E842" s="246" t="s">
        <v>19</v>
      </c>
      <c r="F842" s="247" t="s">
        <v>1366</v>
      </c>
      <c r="G842" s="245"/>
      <c r="H842" s="248">
        <v>16.309000000000001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204</v>
      </c>
      <c r="AU842" s="254" t="s">
        <v>84</v>
      </c>
      <c r="AV842" s="14" t="s">
        <v>84</v>
      </c>
      <c r="AW842" s="14" t="s">
        <v>33</v>
      </c>
      <c r="AX842" s="14" t="s">
        <v>71</v>
      </c>
      <c r="AY842" s="254" t="s">
        <v>192</v>
      </c>
    </row>
    <row r="843" s="13" customFormat="1">
      <c r="A843" s="13"/>
      <c r="B843" s="233"/>
      <c r="C843" s="234"/>
      <c r="D843" s="235" t="s">
        <v>204</v>
      </c>
      <c r="E843" s="236" t="s">
        <v>19</v>
      </c>
      <c r="F843" s="237" t="s">
        <v>1367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204</v>
      </c>
      <c r="AU843" s="243" t="s">
        <v>84</v>
      </c>
      <c r="AV843" s="13" t="s">
        <v>78</v>
      </c>
      <c r="AW843" s="13" t="s">
        <v>33</v>
      </c>
      <c r="AX843" s="13" t="s">
        <v>71</v>
      </c>
      <c r="AY843" s="243" t="s">
        <v>192</v>
      </c>
    </row>
    <row r="844" s="14" customFormat="1">
      <c r="A844" s="14"/>
      <c r="B844" s="244"/>
      <c r="C844" s="245"/>
      <c r="D844" s="235" t="s">
        <v>204</v>
      </c>
      <c r="E844" s="246" t="s">
        <v>19</v>
      </c>
      <c r="F844" s="247" t="s">
        <v>1368</v>
      </c>
      <c r="G844" s="245"/>
      <c r="H844" s="248">
        <v>2.234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204</v>
      </c>
      <c r="AU844" s="254" t="s">
        <v>84</v>
      </c>
      <c r="AV844" s="14" t="s">
        <v>84</v>
      </c>
      <c r="AW844" s="14" t="s">
        <v>33</v>
      </c>
      <c r="AX844" s="14" t="s">
        <v>71</v>
      </c>
      <c r="AY844" s="254" t="s">
        <v>192</v>
      </c>
    </row>
    <row r="845" s="15" customFormat="1">
      <c r="A845" s="15"/>
      <c r="B845" s="255"/>
      <c r="C845" s="256"/>
      <c r="D845" s="235" t="s">
        <v>204</v>
      </c>
      <c r="E845" s="257" t="s">
        <v>19</v>
      </c>
      <c r="F845" s="258" t="s">
        <v>210</v>
      </c>
      <c r="G845" s="256"/>
      <c r="H845" s="259">
        <v>36.004000000000005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5" t="s">
        <v>204</v>
      </c>
      <c r="AU845" s="265" t="s">
        <v>84</v>
      </c>
      <c r="AV845" s="15" t="s">
        <v>200</v>
      </c>
      <c r="AW845" s="15" t="s">
        <v>33</v>
      </c>
      <c r="AX845" s="15" t="s">
        <v>78</v>
      </c>
      <c r="AY845" s="265" t="s">
        <v>192</v>
      </c>
    </row>
    <row r="846" s="2" customFormat="1" ht="16.5" customHeight="1">
      <c r="A846" s="41"/>
      <c r="B846" s="42"/>
      <c r="C846" s="215" t="s">
        <v>716</v>
      </c>
      <c r="D846" s="215" t="s">
        <v>195</v>
      </c>
      <c r="E846" s="216" t="s">
        <v>717</v>
      </c>
      <c r="F846" s="217" t="s">
        <v>718</v>
      </c>
      <c r="G846" s="218" t="s">
        <v>239</v>
      </c>
      <c r="H846" s="219">
        <v>36.003999999999998</v>
      </c>
      <c r="I846" s="220"/>
      <c r="J846" s="221">
        <f>ROUND(I846*H846,2)</f>
        <v>0</v>
      </c>
      <c r="K846" s="217" t="s">
        <v>199</v>
      </c>
      <c r="L846" s="47"/>
      <c r="M846" s="222" t="s">
        <v>19</v>
      </c>
      <c r="N846" s="223" t="s">
        <v>43</v>
      </c>
      <c r="O846" s="87"/>
      <c r="P846" s="224">
        <f>O846*H846</f>
        <v>0</v>
      </c>
      <c r="Q846" s="224">
        <v>3.0000000000000001E-05</v>
      </c>
      <c r="R846" s="224">
        <f>Q846*H846</f>
        <v>0.00108012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321</v>
      </c>
      <c r="AT846" s="226" t="s">
        <v>195</v>
      </c>
      <c r="AU846" s="226" t="s">
        <v>84</v>
      </c>
      <c r="AY846" s="20" t="s">
        <v>192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84</v>
      </c>
      <c r="BK846" s="227">
        <f>ROUND(I846*H846,2)</f>
        <v>0</v>
      </c>
      <c r="BL846" s="20" t="s">
        <v>321</v>
      </c>
      <c r="BM846" s="226" t="s">
        <v>719</v>
      </c>
    </row>
    <row r="847" s="2" customFormat="1">
      <c r="A847" s="41"/>
      <c r="B847" s="42"/>
      <c r="C847" s="43"/>
      <c r="D847" s="228" t="s">
        <v>202</v>
      </c>
      <c r="E847" s="43"/>
      <c r="F847" s="229" t="s">
        <v>720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202</v>
      </c>
      <c r="AU847" s="20" t="s">
        <v>84</v>
      </c>
    </row>
    <row r="848" s="13" customFormat="1">
      <c r="A848" s="13"/>
      <c r="B848" s="233"/>
      <c r="C848" s="234"/>
      <c r="D848" s="235" t="s">
        <v>204</v>
      </c>
      <c r="E848" s="236" t="s">
        <v>19</v>
      </c>
      <c r="F848" s="237" t="s">
        <v>205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204</v>
      </c>
      <c r="AU848" s="243" t="s">
        <v>84</v>
      </c>
      <c r="AV848" s="13" t="s">
        <v>78</v>
      </c>
      <c r="AW848" s="13" t="s">
        <v>33</v>
      </c>
      <c r="AX848" s="13" t="s">
        <v>71</v>
      </c>
      <c r="AY848" s="243" t="s">
        <v>192</v>
      </c>
    </row>
    <row r="849" s="13" customFormat="1">
      <c r="A849" s="13"/>
      <c r="B849" s="233"/>
      <c r="C849" s="234"/>
      <c r="D849" s="235" t="s">
        <v>204</v>
      </c>
      <c r="E849" s="236" t="s">
        <v>19</v>
      </c>
      <c r="F849" s="237" t="s">
        <v>280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204</v>
      </c>
      <c r="AU849" s="243" t="s">
        <v>84</v>
      </c>
      <c r="AV849" s="13" t="s">
        <v>78</v>
      </c>
      <c r="AW849" s="13" t="s">
        <v>33</v>
      </c>
      <c r="AX849" s="13" t="s">
        <v>71</v>
      </c>
      <c r="AY849" s="243" t="s">
        <v>192</v>
      </c>
    </row>
    <row r="850" s="14" customFormat="1">
      <c r="A850" s="14"/>
      <c r="B850" s="244"/>
      <c r="C850" s="245"/>
      <c r="D850" s="235" t="s">
        <v>204</v>
      </c>
      <c r="E850" s="246" t="s">
        <v>19</v>
      </c>
      <c r="F850" s="247" t="s">
        <v>281</v>
      </c>
      <c r="G850" s="245"/>
      <c r="H850" s="248">
        <v>2.6699999999999999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204</v>
      </c>
      <c r="AU850" s="254" t="s">
        <v>84</v>
      </c>
      <c r="AV850" s="14" t="s">
        <v>84</v>
      </c>
      <c r="AW850" s="14" t="s">
        <v>33</v>
      </c>
      <c r="AX850" s="14" t="s">
        <v>71</v>
      </c>
      <c r="AY850" s="254" t="s">
        <v>192</v>
      </c>
    </row>
    <row r="851" s="14" customFormat="1">
      <c r="A851" s="14"/>
      <c r="B851" s="244"/>
      <c r="C851" s="245"/>
      <c r="D851" s="235" t="s">
        <v>204</v>
      </c>
      <c r="E851" s="246" t="s">
        <v>19</v>
      </c>
      <c r="F851" s="247" t="s">
        <v>1364</v>
      </c>
      <c r="G851" s="245"/>
      <c r="H851" s="248">
        <v>2.2610000000000001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204</v>
      </c>
      <c r="AU851" s="254" t="s">
        <v>84</v>
      </c>
      <c r="AV851" s="14" t="s">
        <v>84</v>
      </c>
      <c r="AW851" s="14" t="s">
        <v>33</v>
      </c>
      <c r="AX851" s="14" t="s">
        <v>71</v>
      </c>
      <c r="AY851" s="254" t="s">
        <v>192</v>
      </c>
    </row>
    <row r="852" s="13" customFormat="1">
      <c r="A852" s="13"/>
      <c r="B852" s="233"/>
      <c r="C852" s="234"/>
      <c r="D852" s="235" t="s">
        <v>204</v>
      </c>
      <c r="E852" s="236" t="s">
        <v>19</v>
      </c>
      <c r="F852" s="237" t="s">
        <v>282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204</v>
      </c>
      <c r="AU852" s="243" t="s">
        <v>84</v>
      </c>
      <c r="AV852" s="13" t="s">
        <v>78</v>
      </c>
      <c r="AW852" s="13" t="s">
        <v>33</v>
      </c>
      <c r="AX852" s="13" t="s">
        <v>71</v>
      </c>
      <c r="AY852" s="243" t="s">
        <v>192</v>
      </c>
    </row>
    <row r="853" s="14" customFormat="1">
      <c r="A853" s="14"/>
      <c r="B853" s="244"/>
      <c r="C853" s="245"/>
      <c r="D853" s="235" t="s">
        <v>204</v>
      </c>
      <c r="E853" s="246" t="s">
        <v>19</v>
      </c>
      <c r="F853" s="247" t="s">
        <v>283</v>
      </c>
      <c r="G853" s="245"/>
      <c r="H853" s="248">
        <v>13.079000000000001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204</v>
      </c>
      <c r="AU853" s="254" t="s">
        <v>84</v>
      </c>
      <c r="AV853" s="14" t="s">
        <v>84</v>
      </c>
      <c r="AW853" s="14" t="s">
        <v>33</v>
      </c>
      <c r="AX853" s="14" t="s">
        <v>71</v>
      </c>
      <c r="AY853" s="254" t="s">
        <v>192</v>
      </c>
    </row>
    <row r="854" s="14" customFormat="1">
      <c r="A854" s="14"/>
      <c r="B854" s="244"/>
      <c r="C854" s="245"/>
      <c r="D854" s="235" t="s">
        <v>204</v>
      </c>
      <c r="E854" s="246" t="s">
        <v>19</v>
      </c>
      <c r="F854" s="247" t="s">
        <v>665</v>
      </c>
      <c r="G854" s="245"/>
      <c r="H854" s="248">
        <v>-0.54900000000000004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204</v>
      </c>
      <c r="AU854" s="254" t="s">
        <v>84</v>
      </c>
      <c r="AV854" s="14" t="s">
        <v>84</v>
      </c>
      <c r="AW854" s="14" t="s">
        <v>33</v>
      </c>
      <c r="AX854" s="14" t="s">
        <v>71</v>
      </c>
      <c r="AY854" s="254" t="s">
        <v>192</v>
      </c>
    </row>
    <row r="855" s="13" customFormat="1">
      <c r="A855" s="13"/>
      <c r="B855" s="233"/>
      <c r="C855" s="234"/>
      <c r="D855" s="235" t="s">
        <v>204</v>
      </c>
      <c r="E855" s="236" t="s">
        <v>19</v>
      </c>
      <c r="F855" s="237" t="s">
        <v>1365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204</v>
      </c>
      <c r="AU855" s="243" t="s">
        <v>84</v>
      </c>
      <c r="AV855" s="13" t="s">
        <v>78</v>
      </c>
      <c r="AW855" s="13" t="s">
        <v>33</v>
      </c>
      <c r="AX855" s="13" t="s">
        <v>71</v>
      </c>
      <c r="AY855" s="243" t="s">
        <v>192</v>
      </c>
    </row>
    <row r="856" s="14" customFormat="1">
      <c r="A856" s="14"/>
      <c r="B856" s="244"/>
      <c r="C856" s="245"/>
      <c r="D856" s="235" t="s">
        <v>204</v>
      </c>
      <c r="E856" s="246" t="s">
        <v>19</v>
      </c>
      <c r="F856" s="247" t="s">
        <v>1366</v>
      </c>
      <c r="G856" s="245"/>
      <c r="H856" s="248">
        <v>16.309000000000001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204</v>
      </c>
      <c r="AU856" s="254" t="s">
        <v>84</v>
      </c>
      <c r="AV856" s="14" t="s">
        <v>84</v>
      </c>
      <c r="AW856" s="14" t="s">
        <v>33</v>
      </c>
      <c r="AX856" s="14" t="s">
        <v>71</v>
      </c>
      <c r="AY856" s="254" t="s">
        <v>192</v>
      </c>
    </row>
    <row r="857" s="13" customFormat="1">
      <c r="A857" s="13"/>
      <c r="B857" s="233"/>
      <c r="C857" s="234"/>
      <c r="D857" s="235" t="s">
        <v>204</v>
      </c>
      <c r="E857" s="236" t="s">
        <v>19</v>
      </c>
      <c r="F857" s="237" t="s">
        <v>1367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204</v>
      </c>
      <c r="AU857" s="243" t="s">
        <v>84</v>
      </c>
      <c r="AV857" s="13" t="s">
        <v>78</v>
      </c>
      <c r="AW857" s="13" t="s">
        <v>33</v>
      </c>
      <c r="AX857" s="13" t="s">
        <v>71</v>
      </c>
      <c r="AY857" s="243" t="s">
        <v>192</v>
      </c>
    </row>
    <row r="858" s="14" customFormat="1">
      <c r="A858" s="14"/>
      <c r="B858" s="244"/>
      <c r="C858" s="245"/>
      <c r="D858" s="235" t="s">
        <v>204</v>
      </c>
      <c r="E858" s="246" t="s">
        <v>19</v>
      </c>
      <c r="F858" s="247" t="s">
        <v>1368</v>
      </c>
      <c r="G858" s="245"/>
      <c r="H858" s="248">
        <v>2.234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204</v>
      </c>
      <c r="AU858" s="254" t="s">
        <v>84</v>
      </c>
      <c r="AV858" s="14" t="s">
        <v>84</v>
      </c>
      <c r="AW858" s="14" t="s">
        <v>33</v>
      </c>
      <c r="AX858" s="14" t="s">
        <v>71</v>
      </c>
      <c r="AY858" s="254" t="s">
        <v>192</v>
      </c>
    </row>
    <row r="859" s="15" customFormat="1">
      <c r="A859" s="15"/>
      <c r="B859" s="255"/>
      <c r="C859" s="256"/>
      <c r="D859" s="235" t="s">
        <v>204</v>
      </c>
      <c r="E859" s="257" t="s">
        <v>19</v>
      </c>
      <c r="F859" s="258" t="s">
        <v>210</v>
      </c>
      <c r="G859" s="256"/>
      <c r="H859" s="259">
        <v>36.004000000000005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204</v>
      </c>
      <c r="AU859" s="265" t="s">
        <v>84</v>
      </c>
      <c r="AV859" s="15" t="s">
        <v>200</v>
      </c>
      <c r="AW859" s="15" t="s">
        <v>33</v>
      </c>
      <c r="AX859" s="15" t="s">
        <v>78</v>
      </c>
      <c r="AY859" s="265" t="s">
        <v>192</v>
      </c>
    </row>
    <row r="860" s="2" customFormat="1" ht="24.15" customHeight="1">
      <c r="A860" s="41"/>
      <c r="B860" s="42"/>
      <c r="C860" s="215" t="s">
        <v>721</v>
      </c>
      <c r="D860" s="215" t="s">
        <v>195</v>
      </c>
      <c r="E860" s="216" t="s">
        <v>722</v>
      </c>
      <c r="F860" s="217" t="s">
        <v>723</v>
      </c>
      <c r="G860" s="218" t="s">
        <v>226</v>
      </c>
      <c r="H860" s="219">
        <v>0.53400000000000003</v>
      </c>
      <c r="I860" s="220"/>
      <c r="J860" s="221">
        <f>ROUND(I860*H860,2)</f>
        <v>0</v>
      </c>
      <c r="K860" s="217" t="s">
        <v>199</v>
      </c>
      <c r="L860" s="47"/>
      <c r="M860" s="222" t="s">
        <v>19</v>
      </c>
      <c r="N860" s="223" t="s">
        <v>43</v>
      </c>
      <c r="O860" s="87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321</v>
      </c>
      <c r="AT860" s="226" t="s">
        <v>195</v>
      </c>
      <c r="AU860" s="226" t="s">
        <v>84</v>
      </c>
      <c r="AY860" s="20" t="s">
        <v>192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84</v>
      </c>
      <c r="BK860" s="227">
        <f>ROUND(I860*H860,2)</f>
        <v>0</v>
      </c>
      <c r="BL860" s="20" t="s">
        <v>321</v>
      </c>
      <c r="BM860" s="226" t="s">
        <v>724</v>
      </c>
    </row>
    <row r="861" s="2" customFormat="1">
      <c r="A861" s="41"/>
      <c r="B861" s="42"/>
      <c r="C861" s="43"/>
      <c r="D861" s="228" t="s">
        <v>202</v>
      </c>
      <c r="E861" s="43"/>
      <c r="F861" s="229" t="s">
        <v>725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202</v>
      </c>
      <c r="AU861" s="20" t="s">
        <v>84</v>
      </c>
    </row>
    <row r="862" s="12" customFormat="1" ht="22.8" customHeight="1">
      <c r="A862" s="12"/>
      <c r="B862" s="199"/>
      <c r="C862" s="200"/>
      <c r="D862" s="201" t="s">
        <v>70</v>
      </c>
      <c r="E862" s="213" t="s">
        <v>726</v>
      </c>
      <c r="F862" s="213" t="s">
        <v>727</v>
      </c>
      <c r="G862" s="200"/>
      <c r="H862" s="200"/>
      <c r="I862" s="203"/>
      <c r="J862" s="214">
        <f>BK862</f>
        <v>0</v>
      </c>
      <c r="K862" s="200"/>
      <c r="L862" s="205"/>
      <c r="M862" s="206"/>
      <c r="N862" s="207"/>
      <c r="O862" s="207"/>
      <c r="P862" s="208">
        <f>SUM(P863:P974)</f>
        <v>0</v>
      </c>
      <c r="Q862" s="207"/>
      <c r="R862" s="208">
        <f>SUM(R863:R974)</f>
        <v>0.36441449999999997</v>
      </c>
      <c r="S862" s="207"/>
      <c r="T862" s="209">
        <f>SUM(T863:T974)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10" t="s">
        <v>84</v>
      </c>
      <c r="AT862" s="211" t="s">
        <v>70</v>
      </c>
      <c r="AU862" s="211" t="s">
        <v>78</v>
      </c>
      <c r="AY862" s="210" t="s">
        <v>192</v>
      </c>
      <c r="BK862" s="212">
        <f>SUM(BK863:BK974)</f>
        <v>0</v>
      </c>
    </row>
    <row r="863" s="2" customFormat="1" ht="16.5" customHeight="1">
      <c r="A863" s="41"/>
      <c r="B863" s="42"/>
      <c r="C863" s="215" t="s">
        <v>728</v>
      </c>
      <c r="D863" s="215" t="s">
        <v>195</v>
      </c>
      <c r="E863" s="216" t="s">
        <v>729</v>
      </c>
      <c r="F863" s="217" t="s">
        <v>730</v>
      </c>
      <c r="G863" s="218" t="s">
        <v>239</v>
      </c>
      <c r="H863" s="219">
        <v>16.706</v>
      </c>
      <c r="I863" s="220"/>
      <c r="J863" s="221">
        <f>ROUND(I863*H863,2)</f>
        <v>0</v>
      </c>
      <c r="K863" s="217" t="s">
        <v>199</v>
      </c>
      <c r="L863" s="47"/>
      <c r="M863" s="222" t="s">
        <v>19</v>
      </c>
      <c r="N863" s="223" t="s">
        <v>43</v>
      </c>
      <c r="O863" s="87"/>
      <c r="P863" s="224">
        <f>O863*H863</f>
        <v>0</v>
      </c>
      <c r="Q863" s="224">
        <v>0.00029999999999999997</v>
      </c>
      <c r="R863" s="224">
        <f>Q863*H863</f>
        <v>0.0050117999999999994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321</v>
      </c>
      <c r="AT863" s="226" t="s">
        <v>195</v>
      </c>
      <c r="AU863" s="226" t="s">
        <v>84</v>
      </c>
      <c r="AY863" s="20" t="s">
        <v>192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84</v>
      </c>
      <c r="BK863" s="227">
        <f>ROUND(I863*H863,2)</f>
        <v>0</v>
      </c>
      <c r="BL863" s="20" t="s">
        <v>321</v>
      </c>
      <c r="BM863" s="226" t="s">
        <v>731</v>
      </c>
    </row>
    <row r="864" s="2" customFormat="1">
      <c r="A864" s="41"/>
      <c r="B864" s="42"/>
      <c r="C864" s="43"/>
      <c r="D864" s="228" t="s">
        <v>202</v>
      </c>
      <c r="E864" s="43"/>
      <c r="F864" s="229" t="s">
        <v>732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202</v>
      </c>
      <c r="AU864" s="20" t="s">
        <v>84</v>
      </c>
    </row>
    <row r="865" s="13" customFormat="1">
      <c r="A865" s="13"/>
      <c r="B865" s="233"/>
      <c r="C865" s="234"/>
      <c r="D865" s="235" t="s">
        <v>204</v>
      </c>
      <c r="E865" s="236" t="s">
        <v>19</v>
      </c>
      <c r="F865" s="237" t="s">
        <v>205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204</v>
      </c>
      <c r="AU865" s="243" t="s">
        <v>84</v>
      </c>
      <c r="AV865" s="13" t="s">
        <v>78</v>
      </c>
      <c r="AW865" s="13" t="s">
        <v>33</v>
      </c>
      <c r="AX865" s="13" t="s">
        <v>71</v>
      </c>
      <c r="AY865" s="243" t="s">
        <v>192</v>
      </c>
    </row>
    <row r="866" s="13" customFormat="1">
      <c r="A866" s="13"/>
      <c r="B866" s="233"/>
      <c r="C866" s="234"/>
      <c r="D866" s="235" t="s">
        <v>204</v>
      </c>
      <c r="E866" s="236" t="s">
        <v>19</v>
      </c>
      <c r="F866" s="237" t="s">
        <v>268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204</v>
      </c>
      <c r="AU866" s="243" t="s">
        <v>84</v>
      </c>
      <c r="AV866" s="13" t="s">
        <v>78</v>
      </c>
      <c r="AW866" s="13" t="s">
        <v>33</v>
      </c>
      <c r="AX866" s="13" t="s">
        <v>71</v>
      </c>
      <c r="AY866" s="243" t="s">
        <v>192</v>
      </c>
    </row>
    <row r="867" s="14" customFormat="1">
      <c r="A867" s="14"/>
      <c r="B867" s="244"/>
      <c r="C867" s="245"/>
      <c r="D867" s="235" t="s">
        <v>204</v>
      </c>
      <c r="E867" s="246" t="s">
        <v>19</v>
      </c>
      <c r="F867" s="247" t="s">
        <v>733</v>
      </c>
      <c r="G867" s="245"/>
      <c r="H867" s="248">
        <v>8.4900000000000002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204</v>
      </c>
      <c r="AU867" s="254" t="s">
        <v>84</v>
      </c>
      <c r="AV867" s="14" t="s">
        <v>84</v>
      </c>
      <c r="AW867" s="14" t="s">
        <v>33</v>
      </c>
      <c r="AX867" s="14" t="s">
        <v>71</v>
      </c>
      <c r="AY867" s="254" t="s">
        <v>192</v>
      </c>
    </row>
    <row r="868" s="14" customFormat="1">
      <c r="A868" s="14"/>
      <c r="B868" s="244"/>
      <c r="C868" s="245"/>
      <c r="D868" s="235" t="s">
        <v>204</v>
      </c>
      <c r="E868" s="246" t="s">
        <v>19</v>
      </c>
      <c r="F868" s="247" t="s">
        <v>734</v>
      </c>
      <c r="G868" s="245"/>
      <c r="H868" s="248">
        <v>-1.2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204</v>
      </c>
      <c r="AU868" s="254" t="s">
        <v>84</v>
      </c>
      <c r="AV868" s="14" t="s">
        <v>84</v>
      </c>
      <c r="AW868" s="14" t="s">
        <v>33</v>
      </c>
      <c r="AX868" s="14" t="s">
        <v>71</v>
      </c>
      <c r="AY868" s="254" t="s">
        <v>192</v>
      </c>
    </row>
    <row r="869" s="14" customFormat="1">
      <c r="A869" s="14"/>
      <c r="B869" s="244"/>
      <c r="C869" s="245"/>
      <c r="D869" s="235" t="s">
        <v>204</v>
      </c>
      <c r="E869" s="246" t="s">
        <v>19</v>
      </c>
      <c r="F869" s="247" t="s">
        <v>294</v>
      </c>
      <c r="G869" s="245"/>
      <c r="H869" s="248">
        <v>0.024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204</v>
      </c>
      <c r="AU869" s="254" t="s">
        <v>84</v>
      </c>
      <c r="AV869" s="14" t="s">
        <v>84</v>
      </c>
      <c r="AW869" s="14" t="s">
        <v>33</v>
      </c>
      <c r="AX869" s="14" t="s">
        <v>71</v>
      </c>
      <c r="AY869" s="254" t="s">
        <v>192</v>
      </c>
    </row>
    <row r="870" s="14" customFormat="1">
      <c r="A870" s="14"/>
      <c r="B870" s="244"/>
      <c r="C870" s="245"/>
      <c r="D870" s="235" t="s">
        <v>204</v>
      </c>
      <c r="E870" s="246" t="s">
        <v>19</v>
      </c>
      <c r="F870" s="247" t="s">
        <v>295</v>
      </c>
      <c r="G870" s="245"/>
      <c r="H870" s="248">
        <v>0.114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204</v>
      </c>
      <c r="AU870" s="254" t="s">
        <v>84</v>
      </c>
      <c r="AV870" s="14" t="s">
        <v>84</v>
      </c>
      <c r="AW870" s="14" t="s">
        <v>33</v>
      </c>
      <c r="AX870" s="14" t="s">
        <v>71</v>
      </c>
      <c r="AY870" s="254" t="s">
        <v>192</v>
      </c>
    </row>
    <row r="871" s="14" customFormat="1">
      <c r="A871" s="14"/>
      <c r="B871" s="244"/>
      <c r="C871" s="245"/>
      <c r="D871" s="235" t="s">
        <v>204</v>
      </c>
      <c r="E871" s="246" t="s">
        <v>19</v>
      </c>
      <c r="F871" s="247" t="s">
        <v>296</v>
      </c>
      <c r="G871" s="245"/>
      <c r="H871" s="248">
        <v>0.085000000000000006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204</v>
      </c>
      <c r="AU871" s="254" t="s">
        <v>84</v>
      </c>
      <c r="AV871" s="14" t="s">
        <v>84</v>
      </c>
      <c r="AW871" s="14" t="s">
        <v>33</v>
      </c>
      <c r="AX871" s="14" t="s">
        <v>71</v>
      </c>
      <c r="AY871" s="254" t="s">
        <v>192</v>
      </c>
    </row>
    <row r="872" s="14" customFormat="1">
      <c r="A872" s="14"/>
      <c r="B872" s="244"/>
      <c r="C872" s="245"/>
      <c r="D872" s="235" t="s">
        <v>204</v>
      </c>
      <c r="E872" s="246" t="s">
        <v>19</v>
      </c>
      <c r="F872" s="247" t="s">
        <v>297</v>
      </c>
      <c r="G872" s="245"/>
      <c r="H872" s="248">
        <v>0.025999999999999999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204</v>
      </c>
      <c r="AU872" s="254" t="s">
        <v>84</v>
      </c>
      <c r="AV872" s="14" t="s">
        <v>84</v>
      </c>
      <c r="AW872" s="14" t="s">
        <v>33</v>
      </c>
      <c r="AX872" s="14" t="s">
        <v>71</v>
      </c>
      <c r="AY872" s="254" t="s">
        <v>192</v>
      </c>
    </row>
    <row r="873" s="14" customFormat="1">
      <c r="A873" s="14"/>
      <c r="B873" s="244"/>
      <c r="C873" s="245"/>
      <c r="D873" s="235" t="s">
        <v>204</v>
      </c>
      <c r="E873" s="246" t="s">
        <v>19</v>
      </c>
      <c r="F873" s="247" t="s">
        <v>294</v>
      </c>
      <c r="G873" s="245"/>
      <c r="H873" s="248">
        <v>0.024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204</v>
      </c>
      <c r="AU873" s="254" t="s">
        <v>84</v>
      </c>
      <c r="AV873" s="14" t="s">
        <v>84</v>
      </c>
      <c r="AW873" s="14" t="s">
        <v>33</v>
      </c>
      <c r="AX873" s="14" t="s">
        <v>71</v>
      </c>
      <c r="AY873" s="254" t="s">
        <v>192</v>
      </c>
    </row>
    <row r="874" s="14" customFormat="1">
      <c r="A874" s="14"/>
      <c r="B874" s="244"/>
      <c r="C874" s="245"/>
      <c r="D874" s="235" t="s">
        <v>204</v>
      </c>
      <c r="E874" s="246" t="s">
        <v>19</v>
      </c>
      <c r="F874" s="247" t="s">
        <v>735</v>
      </c>
      <c r="G874" s="245"/>
      <c r="H874" s="248">
        <v>5.4779999999999998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204</v>
      </c>
      <c r="AU874" s="254" t="s">
        <v>84</v>
      </c>
      <c r="AV874" s="14" t="s">
        <v>84</v>
      </c>
      <c r="AW874" s="14" t="s">
        <v>33</v>
      </c>
      <c r="AX874" s="14" t="s">
        <v>71</v>
      </c>
      <c r="AY874" s="254" t="s">
        <v>192</v>
      </c>
    </row>
    <row r="875" s="14" customFormat="1">
      <c r="A875" s="14"/>
      <c r="B875" s="244"/>
      <c r="C875" s="245"/>
      <c r="D875" s="235" t="s">
        <v>204</v>
      </c>
      <c r="E875" s="246" t="s">
        <v>19</v>
      </c>
      <c r="F875" s="247" t="s">
        <v>293</v>
      </c>
      <c r="G875" s="245"/>
      <c r="H875" s="248">
        <v>0.26700000000000002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204</v>
      </c>
      <c r="AU875" s="254" t="s">
        <v>84</v>
      </c>
      <c r="AV875" s="14" t="s">
        <v>84</v>
      </c>
      <c r="AW875" s="14" t="s">
        <v>33</v>
      </c>
      <c r="AX875" s="14" t="s">
        <v>71</v>
      </c>
      <c r="AY875" s="254" t="s">
        <v>192</v>
      </c>
    </row>
    <row r="876" s="13" customFormat="1">
      <c r="A876" s="13"/>
      <c r="B876" s="233"/>
      <c r="C876" s="234"/>
      <c r="D876" s="235" t="s">
        <v>204</v>
      </c>
      <c r="E876" s="236" t="s">
        <v>19</v>
      </c>
      <c r="F876" s="237" t="s">
        <v>282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204</v>
      </c>
      <c r="AU876" s="243" t="s">
        <v>84</v>
      </c>
      <c r="AV876" s="13" t="s">
        <v>78</v>
      </c>
      <c r="AW876" s="13" t="s">
        <v>33</v>
      </c>
      <c r="AX876" s="13" t="s">
        <v>71</v>
      </c>
      <c r="AY876" s="243" t="s">
        <v>192</v>
      </c>
    </row>
    <row r="877" s="14" customFormat="1">
      <c r="A877" s="14"/>
      <c r="B877" s="244"/>
      <c r="C877" s="245"/>
      <c r="D877" s="235" t="s">
        <v>204</v>
      </c>
      <c r="E877" s="246" t="s">
        <v>19</v>
      </c>
      <c r="F877" s="247" t="s">
        <v>736</v>
      </c>
      <c r="G877" s="245"/>
      <c r="H877" s="248">
        <v>0.45000000000000001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204</v>
      </c>
      <c r="AU877" s="254" t="s">
        <v>84</v>
      </c>
      <c r="AV877" s="14" t="s">
        <v>84</v>
      </c>
      <c r="AW877" s="14" t="s">
        <v>33</v>
      </c>
      <c r="AX877" s="14" t="s">
        <v>71</v>
      </c>
      <c r="AY877" s="254" t="s">
        <v>192</v>
      </c>
    </row>
    <row r="878" s="14" customFormat="1">
      <c r="A878" s="14"/>
      <c r="B878" s="244"/>
      <c r="C878" s="245"/>
      <c r="D878" s="235" t="s">
        <v>204</v>
      </c>
      <c r="E878" s="246" t="s">
        <v>19</v>
      </c>
      <c r="F878" s="247" t="s">
        <v>737</v>
      </c>
      <c r="G878" s="245"/>
      <c r="H878" s="248">
        <v>1.373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204</v>
      </c>
      <c r="AU878" s="254" t="s">
        <v>84</v>
      </c>
      <c r="AV878" s="14" t="s">
        <v>84</v>
      </c>
      <c r="AW878" s="14" t="s">
        <v>33</v>
      </c>
      <c r="AX878" s="14" t="s">
        <v>71</v>
      </c>
      <c r="AY878" s="254" t="s">
        <v>192</v>
      </c>
    </row>
    <row r="879" s="14" customFormat="1">
      <c r="A879" s="14"/>
      <c r="B879" s="244"/>
      <c r="C879" s="245"/>
      <c r="D879" s="235" t="s">
        <v>204</v>
      </c>
      <c r="E879" s="246" t="s">
        <v>19</v>
      </c>
      <c r="F879" s="247" t="s">
        <v>738</v>
      </c>
      <c r="G879" s="245"/>
      <c r="H879" s="248">
        <v>1.575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204</v>
      </c>
      <c r="AU879" s="254" t="s">
        <v>84</v>
      </c>
      <c r="AV879" s="14" t="s">
        <v>84</v>
      </c>
      <c r="AW879" s="14" t="s">
        <v>33</v>
      </c>
      <c r="AX879" s="14" t="s">
        <v>71</v>
      </c>
      <c r="AY879" s="254" t="s">
        <v>192</v>
      </c>
    </row>
    <row r="880" s="15" customFormat="1">
      <c r="A880" s="15"/>
      <c r="B880" s="255"/>
      <c r="C880" s="256"/>
      <c r="D880" s="235" t="s">
        <v>204</v>
      </c>
      <c r="E880" s="257" t="s">
        <v>19</v>
      </c>
      <c r="F880" s="258" t="s">
        <v>210</v>
      </c>
      <c r="G880" s="256"/>
      <c r="H880" s="259">
        <v>16.706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204</v>
      </c>
      <c r="AU880" s="265" t="s">
        <v>84</v>
      </c>
      <c r="AV880" s="15" t="s">
        <v>200</v>
      </c>
      <c r="AW880" s="15" t="s">
        <v>33</v>
      </c>
      <c r="AX880" s="15" t="s">
        <v>78</v>
      </c>
      <c r="AY880" s="265" t="s">
        <v>192</v>
      </c>
    </row>
    <row r="881" s="2" customFormat="1" ht="16.5" customHeight="1">
      <c r="A881" s="41"/>
      <c r="B881" s="42"/>
      <c r="C881" s="215" t="s">
        <v>739</v>
      </c>
      <c r="D881" s="215" t="s">
        <v>195</v>
      </c>
      <c r="E881" s="216" t="s">
        <v>740</v>
      </c>
      <c r="F881" s="217" t="s">
        <v>741</v>
      </c>
      <c r="G881" s="218" t="s">
        <v>239</v>
      </c>
      <c r="H881" s="219">
        <v>16.706</v>
      </c>
      <c r="I881" s="220"/>
      <c r="J881" s="221">
        <f>ROUND(I881*H881,2)</f>
        <v>0</v>
      </c>
      <c r="K881" s="217" t="s">
        <v>199</v>
      </c>
      <c r="L881" s="47"/>
      <c r="M881" s="222" t="s">
        <v>19</v>
      </c>
      <c r="N881" s="223" t="s">
        <v>43</v>
      </c>
      <c r="O881" s="87"/>
      <c r="P881" s="224">
        <f>O881*H881</f>
        <v>0</v>
      </c>
      <c r="Q881" s="224">
        <v>0.0015</v>
      </c>
      <c r="R881" s="224">
        <f>Q881*H881</f>
        <v>0.025059000000000001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321</v>
      </c>
      <c r="AT881" s="226" t="s">
        <v>195</v>
      </c>
      <c r="AU881" s="226" t="s">
        <v>84</v>
      </c>
      <c r="AY881" s="20" t="s">
        <v>192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84</v>
      </c>
      <c r="BK881" s="227">
        <f>ROUND(I881*H881,2)</f>
        <v>0</v>
      </c>
      <c r="BL881" s="20" t="s">
        <v>321</v>
      </c>
      <c r="BM881" s="226" t="s">
        <v>742</v>
      </c>
    </row>
    <row r="882" s="2" customFormat="1">
      <c r="A882" s="41"/>
      <c r="B882" s="42"/>
      <c r="C882" s="43"/>
      <c r="D882" s="228" t="s">
        <v>202</v>
      </c>
      <c r="E882" s="43"/>
      <c r="F882" s="229" t="s">
        <v>743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202</v>
      </c>
      <c r="AU882" s="20" t="s">
        <v>84</v>
      </c>
    </row>
    <row r="883" s="13" customFormat="1">
      <c r="A883" s="13"/>
      <c r="B883" s="233"/>
      <c r="C883" s="234"/>
      <c r="D883" s="235" t="s">
        <v>204</v>
      </c>
      <c r="E883" s="236" t="s">
        <v>19</v>
      </c>
      <c r="F883" s="237" t="s">
        <v>205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204</v>
      </c>
      <c r="AU883" s="243" t="s">
        <v>84</v>
      </c>
      <c r="AV883" s="13" t="s">
        <v>78</v>
      </c>
      <c r="AW883" s="13" t="s">
        <v>33</v>
      </c>
      <c r="AX883" s="13" t="s">
        <v>71</v>
      </c>
      <c r="AY883" s="243" t="s">
        <v>192</v>
      </c>
    </row>
    <row r="884" s="13" customFormat="1">
      <c r="A884" s="13"/>
      <c r="B884" s="233"/>
      <c r="C884" s="234"/>
      <c r="D884" s="235" t="s">
        <v>204</v>
      </c>
      <c r="E884" s="236" t="s">
        <v>19</v>
      </c>
      <c r="F884" s="237" t="s">
        <v>268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204</v>
      </c>
      <c r="AU884" s="243" t="s">
        <v>84</v>
      </c>
      <c r="AV884" s="13" t="s">
        <v>78</v>
      </c>
      <c r="AW884" s="13" t="s">
        <v>33</v>
      </c>
      <c r="AX884" s="13" t="s">
        <v>71</v>
      </c>
      <c r="AY884" s="243" t="s">
        <v>192</v>
      </c>
    </row>
    <row r="885" s="14" customFormat="1">
      <c r="A885" s="14"/>
      <c r="B885" s="244"/>
      <c r="C885" s="245"/>
      <c r="D885" s="235" t="s">
        <v>204</v>
      </c>
      <c r="E885" s="246" t="s">
        <v>19</v>
      </c>
      <c r="F885" s="247" t="s">
        <v>733</v>
      </c>
      <c r="G885" s="245"/>
      <c r="H885" s="248">
        <v>8.4900000000000002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204</v>
      </c>
      <c r="AU885" s="254" t="s">
        <v>84</v>
      </c>
      <c r="AV885" s="14" t="s">
        <v>84</v>
      </c>
      <c r="AW885" s="14" t="s">
        <v>33</v>
      </c>
      <c r="AX885" s="14" t="s">
        <v>71</v>
      </c>
      <c r="AY885" s="254" t="s">
        <v>192</v>
      </c>
    </row>
    <row r="886" s="14" customFormat="1">
      <c r="A886" s="14"/>
      <c r="B886" s="244"/>
      <c r="C886" s="245"/>
      <c r="D886" s="235" t="s">
        <v>204</v>
      </c>
      <c r="E886" s="246" t="s">
        <v>19</v>
      </c>
      <c r="F886" s="247" t="s">
        <v>734</v>
      </c>
      <c r="G886" s="245"/>
      <c r="H886" s="248">
        <v>-1.2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204</v>
      </c>
      <c r="AU886" s="254" t="s">
        <v>84</v>
      </c>
      <c r="AV886" s="14" t="s">
        <v>84</v>
      </c>
      <c r="AW886" s="14" t="s">
        <v>33</v>
      </c>
      <c r="AX886" s="14" t="s">
        <v>71</v>
      </c>
      <c r="AY886" s="254" t="s">
        <v>192</v>
      </c>
    </row>
    <row r="887" s="14" customFormat="1">
      <c r="A887" s="14"/>
      <c r="B887" s="244"/>
      <c r="C887" s="245"/>
      <c r="D887" s="235" t="s">
        <v>204</v>
      </c>
      <c r="E887" s="246" t="s">
        <v>19</v>
      </c>
      <c r="F887" s="247" t="s">
        <v>294</v>
      </c>
      <c r="G887" s="245"/>
      <c r="H887" s="248">
        <v>0.024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204</v>
      </c>
      <c r="AU887" s="254" t="s">
        <v>84</v>
      </c>
      <c r="AV887" s="14" t="s">
        <v>84</v>
      </c>
      <c r="AW887" s="14" t="s">
        <v>33</v>
      </c>
      <c r="AX887" s="14" t="s">
        <v>71</v>
      </c>
      <c r="AY887" s="254" t="s">
        <v>192</v>
      </c>
    </row>
    <row r="888" s="14" customFormat="1">
      <c r="A888" s="14"/>
      <c r="B888" s="244"/>
      <c r="C888" s="245"/>
      <c r="D888" s="235" t="s">
        <v>204</v>
      </c>
      <c r="E888" s="246" t="s">
        <v>19</v>
      </c>
      <c r="F888" s="247" t="s">
        <v>295</v>
      </c>
      <c r="G888" s="245"/>
      <c r="H888" s="248">
        <v>0.114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204</v>
      </c>
      <c r="AU888" s="254" t="s">
        <v>84</v>
      </c>
      <c r="AV888" s="14" t="s">
        <v>84</v>
      </c>
      <c r="AW888" s="14" t="s">
        <v>33</v>
      </c>
      <c r="AX888" s="14" t="s">
        <v>71</v>
      </c>
      <c r="AY888" s="254" t="s">
        <v>192</v>
      </c>
    </row>
    <row r="889" s="14" customFormat="1">
      <c r="A889" s="14"/>
      <c r="B889" s="244"/>
      <c r="C889" s="245"/>
      <c r="D889" s="235" t="s">
        <v>204</v>
      </c>
      <c r="E889" s="246" t="s">
        <v>19</v>
      </c>
      <c r="F889" s="247" t="s">
        <v>296</v>
      </c>
      <c r="G889" s="245"/>
      <c r="H889" s="248">
        <v>0.085000000000000006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204</v>
      </c>
      <c r="AU889" s="254" t="s">
        <v>84</v>
      </c>
      <c r="AV889" s="14" t="s">
        <v>84</v>
      </c>
      <c r="AW889" s="14" t="s">
        <v>33</v>
      </c>
      <c r="AX889" s="14" t="s">
        <v>71</v>
      </c>
      <c r="AY889" s="254" t="s">
        <v>192</v>
      </c>
    </row>
    <row r="890" s="14" customFormat="1">
      <c r="A890" s="14"/>
      <c r="B890" s="244"/>
      <c r="C890" s="245"/>
      <c r="D890" s="235" t="s">
        <v>204</v>
      </c>
      <c r="E890" s="246" t="s">
        <v>19</v>
      </c>
      <c r="F890" s="247" t="s">
        <v>297</v>
      </c>
      <c r="G890" s="245"/>
      <c r="H890" s="248">
        <v>0.025999999999999999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204</v>
      </c>
      <c r="AU890" s="254" t="s">
        <v>84</v>
      </c>
      <c r="AV890" s="14" t="s">
        <v>84</v>
      </c>
      <c r="AW890" s="14" t="s">
        <v>33</v>
      </c>
      <c r="AX890" s="14" t="s">
        <v>71</v>
      </c>
      <c r="AY890" s="254" t="s">
        <v>192</v>
      </c>
    </row>
    <row r="891" s="14" customFormat="1">
      <c r="A891" s="14"/>
      <c r="B891" s="244"/>
      <c r="C891" s="245"/>
      <c r="D891" s="235" t="s">
        <v>204</v>
      </c>
      <c r="E891" s="246" t="s">
        <v>19</v>
      </c>
      <c r="F891" s="247" t="s">
        <v>294</v>
      </c>
      <c r="G891" s="245"/>
      <c r="H891" s="248">
        <v>0.024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204</v>
      </c>
      <c r="AU891" s="254" t="s">
        <v>84</v>
      </c>
      <c r="AV891" s="14" t="s">
        <v>84</v>
      </c>
      <c r="AW891" s="14" t="s">
        <v>33</v>
      </c>
      <c r="AX891" s="14" t="s">
        <v>71</v>
      </c>
      <c r="AY891" s="254" t="s">
        <v>192</v>
      </c>
    </row>
    <row r="892" s="14" customFormat="1">
      <c r="A892" s="14"/>
      <c r="B892" s="244"/>
      <c r="C892" s="245"/>
      <c r="D892" s="235" t="s">
        <v>204</v>
      </c>
      <c r="E892" s="246" t="s">
        <v>19</v>
      </c>
      <c r="F892" s="247" t="s">
        <v>735</v>
      </c>
      <c r="G892" s="245"/>
      <c r="H892" s="248">
        <v>5.4779999999999998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204</v>
      </c>
      <c r="AU892" s="254" t="s">
        <v>84</v>
      </c>
      <c r="AV892" s="14" t="s">
        <v>84</v>
      </c>
      <c r="AW892" s="14" t="s">
        <v>33</v>
      </c>
      <c r="AX892" s="14" t="s">
        <v>71</v>
      </c>
      <c r="AY892" s="254" t="s">
        <v>192</v>
      </c>
    </row>
    <row r="893" s="14" customFormat="1">
      <c r="A893" s="14"/>
      <c r="B893" s="244"/>
      <c r="C893" s="245"/>
      <c r="D893" s="235" t="s">
        <v>204</v>
      </c>
      <c r="E893" s="246" t="s">
        <v>19</v>
      </c>
      <c r="F893" s="247" t="s">
        <v>293</v>
      </c>
      <c r="G893" s="245"/>
      <c r="H893" s="248">
        <v>0.26700000000000002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204</v>
      </c>
      <c r="AU893" s="254" t="s">
        <v>84</v>
      </c>
      <c r="AV893" s="14" t="s">
        <v>84</v>
      </c>
      <c r="AW893" s="14" t="s">
        <v>33</v>
      </c>
      <c r="AX893" s="14" t="s">
        <v>71</v>
      </c>
      <c r="AY893" s="254" t="s">
        <v>192</v>
      </c>
    </row>
    <row r="894" s="13" customFormat="1">
      <c r="A894" s="13"/>
      <c r="B894" s="233"/>
      <c r="C894" s="234"/>
      <c r="D894" s="235" t="s">
        <v>204</v>
      </c>
      <c r="E894" s="236" t="s">
        <v>19</v>
      </c>
      <c r="F894" s="237" t="s">
        <v>282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204</v>
      </c>
      <c r="AU894" s="243" t="s">
        <v>84</v>
      </c>
      <c r="AV894" s="13" t="s">
        <v>78</v>
      </c>
      <c r="AW894" s="13" t="s">
        <v>33</v>
      </c>
      <c r="AX894" s="13" t="s">
        <v>71</v>
      </c>
      <c r="AY894" s="243" t="s">
        <v>192</v>
      </c>
    </row>
    <row r="895" s="14" customFormat="1">
      <c r="A895" s="14"/>
      <c r="B895" s="244"/>
      <c r="C895" s="245"/>
      <c r="D895" s="235" t="s">
        <v>204</v>
      </c>
      <c r="E895" s="246" t="s">
        <v>19</v>
      </c>
      <c r="F895" s="247" t="s">
        <v>736</v>
      </c>
      <c r="G895" s="245"/>
      <c r="H895" s="248">
        <v>0.45000000000000001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204</v>
      </c>
      <c r="AU895" s="254" t="s">
        <v>84</v>
      </c>
      <c r="AV895" s="14" t="s">
        <v>84</v>
      </c>
      <c r="AW895" s="14" t="s">
        <v>33</v>
      </c>
      <c r="AX895" s="14" t="s">
        <v>71</v>
      </c>
      <c r="AY895" s="254" t="s">
        <v>192</v>
      </c>
    </row>
    <row r="896" s="14" customFormat="1">
      <c r="A896" s="14"/>
      <c r="B896" s="244"/>
      <c r="C896" s="245"/>
      <c r="D896" s="235" t="s">
        <v>204</v>
      </c>
      <c r="E896" s="246" t="s">
        <v>19</v>
      </c>
      <c r="F896" s="247" t="s">
        <v>737</v>
      </c>
      <c r="G896" s="245"/>
      <c r="H896" s="248">
        <v>1.373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204</v>
      </c>
      <c r="AU896" s="254" t="s">
        <v>84</v>
      </c>
      <c r="AV896" s="14" t="s">
        <v>84</v>
      </c>
      <c r="AW896" s="14" t="s">
        <v>33</v>
      </c>
      <c r="AX896" s="14" t="s">
        <v>71</v>
      </c>
      <c r="AY896" s="254" t="s">
        <v>192</v>
      </c>
    </row>
    <row r="897" s="14" customFormat="1">
      <c r="A897" s="14"/>
      <c r="B897" s="244"/>
      <c r="C897" s="245"/>
      <c r="D897" s="235" t="s">
        <v>204</v>
      </c>
      <c r="E897" s="246" t="s">
        <v>19</v>
      </c>
      <c r="F897" s="247" t="s">
        <v>738</v>
      </c>
      <c r="G897" s="245"/>
      <c r="H897" s="248">
        <v>1.575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204</v>
      </c>
      <c r="AU897" s="254" t="s">
        <v>84</v>
      </c>
      <c r="AV897" s="14" t="s">
        <v>84</v>
      </c>
      <c r="AW897" s="14" t="s">
        <v>33</v>
      </c>
      <c r="AX897" s="14" t="s">
        <v>71</v>
      </c>
      <c r="AY897" s="254" t="s">
        <v>192</v>
      </c>
    </row>
    <row r="898" s="15" customFormat="1">
      <c r="A898" s="15"/>
      <c r="B898" s="255"/>
      <c r="C898" s="256"/>
      <c r="D898" s="235" t="s">
        <v>204</v>
      </c>
      <c r="E898" s="257" t="s">
        <v>19</v>
      </c>
      <c r="F898" s="258" t="s">
        <v>210</v>
      </c>
      <c r="G898" s="256"/>
      <c r="H898" s="259">
        <v>16.706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204</v>
      </c>
      <c r="AU898" s="265" t="s">
        <v>84</v>
      </c>
      <c r="AV898" s="15" t="s">
        <v>200</v>
      </c>
      <c r="AW898" s="15" t="s">
        <v>33</v>
      </c>
      <c r="AX898" s="15" t="s">
        <v>78</v>
      </c>
      <c r="AY898" s="265" t="s">
        <v>192</v>
      </c>
    </row>
    <row r="899" s="2" customFormat="1" ht="21.75" customHeight="1">
      <c r="A899" s="41"/>
      <c r="B899" s="42"/>
      <c r="C899" s="215" t="s">
        <v>744</v>
      </c>
      <c r="D899" s="215" t="s">
        <v>195</v>
      </c>
      <c r="E899" s="216" t="s">
        <v>745</v>
      </c>
      <c r="F899" s="217" t="s">
        <v>746</v>
      </c>
      <c r="G899" s="218" t="s">
        <v>239</v>
      </c>
      <c r="H899" s="219">
        <v>16.706</v>
      </c>
      <c r="I899" s="220"/>
      <c r="J899" s="221">
        <f>ROUND(I899*H899,2)</f>
        <v>0</v>
      </c>
      <c r="K899" s="217" t="s">
        <v>199</v>
      </c>
      <c r="L899" s="47"/>
      <c r="M899" s="222" t="s">
        <v>19</v>
      </c>
      <c r="N899" s="223" t="s">
        <v>43</v>
      </c>
      <c r="O899" s="87"/>
      <c r="P899" s="224">
        <f>O899*H899</f>
        <v>0</v>
      </c>
      <c r="Q899" s="224">
        <v>0.0053499999999999997</v>
      </c>
      <c r="R899" s="224">
        <f>Q899*H899</f>
        <v>0.089377099999999987</v>
      </c>
      <c r="S899" s="224">
        <v>0</v>
      </c>
      <c r="T899" s="225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6" t="s">
        <v>321</v>
      </c>
      <c r="AT899" s="226" t="s">
        <v>195</v>
      </c>
      <c r="AU899" s="226" t="s">
        <v>84</v>
      </c>
      <c r="AY899" s="20" t="s">
        <v>192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0" t="s">
        <v>84</v>
      </c>
      <c r="BK899" s="227">
        <f>ROUND(I899*H899,2)</f>
        <v>0</v>
      </c>
      <c r="BL899" s="20" t="s">
        <v>321</v>
      </c>
      <c r="BM899" s="226" t="s">
        <v>747</v>
      </c>
    </row>
    <row r="900" s="2" customFormat="1">
      <c r="A900" s="41"/>
      <c r="B900" s="42"/>
      <c r="C900" s="43"/>
      <c r="D900" s="228" t="s">
        <v>202</v>
      </c>
      <c r="E900" s="43"/>
      <c r="F900" s="229" t="s">
        <v>748</v>
      </c>
      <c r="G900" s="43"/>
      <c r="H900" s="43"/>
      <c r="I900" s="230"/>
      <c r="J900" s="43"/>
      <c r="K900" s="43"/>
      <c r="L900" s="47"/>
      <c r="M900" s="231"/>
      <c r="N900" s="232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202</v>
      </c>
      <c r="AU900" s="20" t="s">
        <v>84</v>
      </c>
    </row>
    <row r="901" s="13" customFormat="1">
      <c r="A901" s="13"/>
      <c r="B901" s="233"/>
      <c r="C901" s="234"/>
      <c r="D901" s="235" t="s">
        <v>204</v>
      </c>
      <c r="E901" s="236" t="s">
        <v>19</v>
      </c>
      <c r="F901" s="237" t="s">
        <v>205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204</v>
      </c>
      <c r="AU901" s="243" t="s">
        <v>84</v>
      </c>
      <c r="AV901" s="13" t="s">
        <v>78</v>
      </c>
      <c r="AW901" s="13" t="s">
        <v>33</v>
      </c>
      <c r="AX901" s="13" t="s">
        <v>71</v>
      </c>
      <c r="AY901" s="243" t="s">
        <v>192</v>
      </c>
    </row>
    <row r="902" s="13" customFormat="1">
      <c r="A902" s="13"/>
      <c r="B902" s="233"/>
      <c r="C902" s="234"/>
      <c r="D902" s="235" t="s">
        <v>204</v>
      </c>
      <c r="E902" s="236" t="s">
        <v>19</v>
      </c>
      <c r="F902" s="237" t="s">
        <v>268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204</v>
      </c>
      <c r="AU902" s="243" t="s">
        <v>84</v>
      </c>
      <c r="AV902" s="13" t="s">
        <v>78</v>
      </c>
      <c r="AW902" s="13" t="s">
        <v>33</v>
      </c>
      <c r="AX902" s="13" t="s">
        <v>71</v>
      </c>
      <c r="AY902" s="243" t="s">
        <v>192</v>
      </c>
    </row>
    <row r="903" s="14" customFormat="1">
      <c r="A903" s="14"/>
      <c r="B903" s="244"/>
      <c r="C903" s="245"/>
      <c r="D903" s="235" t="s">
        <v>204</v>
      </c>
      <c r="E903" s="246" t="s">
        <v>19</v>
      </c>
      <c r="F903" s="247" t="s">
        <v>733</v>
      </c>
      <c r="G903" s="245"/>
      <c r="H903" s="248">
        <v>8.4900000000000002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204</v>
      </c>
      <c r="AU903" s="254" t="s">
        <v>84</v>
      </c>
      <c r="AV903" s="14" t="s">
        <v>84</v>
      </c>
      <c r="AW903" s="14" t="s">
        <v>33</v>
      </c>
      <c r="AX903" s="14" t="s">
        <v>71</v>
      </c>
      <c r="AY903" s="254" t="s">
        <v>192</v>
      </c>
    </row>
    <row r="904" s="14" customFormat="1">
      <c r="A904" s="14"/>
      <c r="B904" s="244"/>
      <c r="C904" s="245"/>
      <c r="D904" s="235" t="s">
        <v>204</v>
      </c>
      <c r="E904" s="246" t="s">
        <v>19</v>
      </c>
      <c r="F904" s="247" t="s">
        <v>734</v>
      </c>
      <c r="G904" s="245"/>
      <c r="H904" s="248">
        <v>-1.2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204</v>
      </c>
      <c r="AU904" s="254" t="s">
        <v>84</v>
      </c>
      <c r="AV904" s="14" t="s">
        <v>84</v>
      </c>
      <c r="AW904" s="14" t="s">
        <v>33</v>
      </c>
      <c r="AX904" s="14" t="s">
        <v>71</v>
      </c>
      <c r="AY904" s="254" t="s">
        <v>192</v>
      </c>
    </row>
    <row r="905" s="14" customFormat="1">
      <c r="A905" s="14"/>
      <c r="B905" s="244"/>
      <c r="C905" s="245"/>
      <c r="D905" s="235" t="s">
        <v>204</v>
      </c>
      <c r="E905" s="246" t="s">
        <v>19</v>
      </c>
      <c r="F905" s="247" t="s">
        <v>294</v>
      </c>
      <c r="G905" s="245"/>
      <c r="H905" s="248">
        <v>0.024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204</v>
      </c>
      <c r="AU905" s="254" t="s">
        <v>84</v>
      </c>
      <c r="AV905" s="14" t="s">
        <v>84</v>
      </c>
      <c r="AW905" s="14" t="s">
        <v>33</v>
      </c>
      <c r="AX905" s="14" t="s">
        <v>71</v>
      </c>
      <c r="AY905" s="254" t="s">
        <v>192</v>
      </c>
    </row>
    <row r="906" s="14" customFormat="1">
      <c r="A906" s="14"/>
      <c r="B906" s="244"/>
      <c r="C906" s="245"/>
      <c r="D906" s="235" t="s">
        <v>204</v>
      </c>
      <c r="E906" s="246" t="s">
        <v>19</v>
      </c>
      <c r="F906" s="247" t="s">
        <v>295</v>
      </c>
      <c r="G906" s="245"/>
      <c r="H906" s="248">
        <v>0.114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204</v>
      </c>
      <c r="AU906" s="254" t="s">
        <v>84</v>
      </c>
      <c r="AV906" s="14" t="s">
        <v>84</v>
      </c>
      <c r="AW906" s="14" t="s">
        <v>33</v>
      </c>
      <c r="AX906" s="14" t="s">
        <v>71</v>
      </c>
      <c r="AY906" s="254" t="s">
        <v>192</v>
      </c>
    </row>
    <row r="907" s="14" customFormat="1">
      <c r="A907" s="14"/>
      <c r="B907" s="244"/>
      <c r="C907" s="245"/>
      <c r="D907" s="235" t="s">
        <v>204</v>
      </c>
      <c r="E907" s="246" t="s">
        <v>19</v>
      </c>
      <c r="F907" s="247" t="s">
        <v>296</v>
      </c>
      <c r="G907" s="245"/>
      <c r="H907" s="248">
        <v>0.085000000000000006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204</v>
      </c>
      <c r="AU907" s="254" t="s">
        <v>84</v>
      </c>
      <c r="AV907" s="14" t="s">
        <v>84</v>
      </c>
      <c r="AW907" s="14" t="s">
        <v>33</v>
      </c>
      <c r="AX907" s="14" t="s">
        <v>71</v>
      </c>
      <c r="AY907" s="254" t="s">
        <v>192</v>
      </c>
    </row>
    <row r="908" s="14" customFormat="1">
      <c r="A908" s="14"/>
      <c r="B908" s="244"/>
      <c r="C908" s="245"/>
      <c r="D908" s="235" t="s">
        <v>204</v>
      </c>
      <c r="E908" s="246" t="s">
        <v>19</v>
      </c>
      <c r="F908" s="247" t="s">
        <v>297</v>
      </c>
      <c r="G908" s="245"/>
      <c r="H908" s="248">
        <v>0.025999999999999999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204</v>
      </c>
      <c r="AU908" s="254" t="s">
        <v>84</v>
      </c>
      <c r="AV908" s="14" t="s">
        <v>84</v>
      </c>
      <c r="AW908" s="14" t="s">
        <v>33</v>
      </c>
      <c r="AX908" s="14" t="s">
        <v>71</v>
      </c>
      <c r="AY908" s="254" t="s">
        <v>192</v>
      </c>
    </row>
    <row r="909" s="14" customFormat="1">
      <c r="A909" s="14"/>
      <c r="B909" s="244"/>
      <c r="C909" s="245"/>
      <c r="D909" s="235" t="s">
        <v>204</v>
      </c>
      <c r="E909" s="246" t="s">
        <v>19</v>
      </c>
      <c r="F909" s="247" t="s">
        <v>294</v>
      </c>
      <c r="G909" s="245"/>
      <c r="H909" s="248">
        <v>0.024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204</v>
      </c>
      <c r="AU909" s="254" t="s">
        <v>84</v>
      </c>
      <c r="AV909" s="14" t="s">
        <v>84</v>
      </c>
      <c r="AW909" s="14" t="s">
        <v>33</v>
      </c>
      <c r="AX909" s="14" t="s">
        <v>71</v>
      </c>
      <c r="AY909" s="254" t="s">
        <v>192</v>
      </c>
    </row>
    <row r="910" s="14" customFormat="1">
      <c r="A910" s="14"/>
      <c r="B910" s="244"/>
      <c r="C910" s="245"/>
      <c r="D910" s="235" t="s">
        <v>204</v>
      </c>
      <c r="E910" s="246" t="s">
        <v>19</v>
      </c>
      <c r="F910" s="247" t="s">
        <v>735</v>
      </c>
      <c r="G910" s="245"/>
      <c r="H910" s="248">
        <v>5.4779999999999998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204</v>
      </c>
      <c r="AU910" s="254" t="s">
        <v>84</v>
      </c>
      <c r="AV910" s="14" t="s">
        <v>84</v>
      </c>
      <c r="AW910" s="14" t="s">
        <v>33</v>
      </c>
      <c r="AX910" s="14" t="s">
        <v>71</v>
      </c>
      <c r="AY910" s="254" t="s">
        <v>192</v>
      </c>
    </row>
    <row r="911" s="14" customFormat="1">
      <c r="A911" s="14"/>
      <c r="B911" s="244"/>
      <c r="C911" s="245"/>
      <c r="D911" s="235" t="s">
        <v>204</v>
      </c>
      <c r="E911" s="246" t="s">
        <v>19</v>
      </c>
      <c r="F911" s="247" t="s">
        <v>293</v>
      </c>
      <c r="G911" s="245"/>
      <c r="H911" s="248">
        <v>0.26700000000000002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204</v>
      </c>
      <c r="AU911" s="254" t="s">
        <v>84</v>
      </c>
      <c r="AV911" s="14" t="s">
        <v>84</v>
      </c>
      <c r="AW911" s="14" t="s">
        <v>33</v>
      </c>
      <c r="AX911" s="14" t="s">
        <v>71</v>
      </c>
      <c r="AY911" s="254" t="s">
        <v>192</v>
      </c>
    </row>
    <row r="912" s="13" customFormat="1">
      <c r="A912" s="13"/>
      <c r="B912" s="233"/>
      <c r="C912" s="234"/>
      <c r="D912" s="235" t="s">
        <v>204</v>
      </c>
      <c r="E912" s="236" t="s">
        <v>19</v>
      </c>
      <c r="F912" s="237" t="s">
        <v>282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204</v>
      </c>
      <c r="AU912" s="243" t="s">
        <v>84</v>
      </c>
      <c r="AV912" s="13" t="s">
        <v>78</v>
      </c>
      <c r="AW912" s="13" t="s">
        <v>33</v>
      </c>
      <c r="AX912" s="13" t="s">
        <v>71</v>
      </c>
      <c r="AY912" s="243" t="s">
        <v>192</v>
      </c>
    </row>
    <row r="913" s="14" customFormat="1">
      <c r="A913" s="14"/>
      <c r="B913" s="244"/>
      <c r="C913" s="245"/>
      <c r="D913" s="235" t="s">
        <v>204</v>
      </c>
      <c r="E913" s="246" t="s">
        <v>19</v>
      </c>
      <c r="F913" s="247" t="s">
        <v>736</v>
      </c>
      <c r="G913" s="245"/>
      <c r="H913" s="248">
        <v>0.45000000000000001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204</v>
      </c>
      <c r="AU913" s="254" t="s">
        <v>84</v>
      </c>
      <c r="AV913" s="14" t="s">
        <v>84</v>
      </c>
      <c r="AW913" s="14" t="s">
        <v>33</v>
      </c>
      <c r="AX913" s="14" t="s">
        <v>71</v>
      </c>
      <c r="AY913" s="254" t="s">
        <v>192</v>
      </c>
    </row>
    <row r="914" s="14" customFormat="1">
      <c r="A914" s="14"/>
      <c r="B914" s="244"/>
      <c r="C914" s="245"/>
      <c r="D914" s="235" t="s">
        <v>204</v>
      </c>
      <c r="E914" s="246" t="s">
        <v>19</v>
      </c>
      <c r="F914" s="247" t="s">
        <v>737</v>
      </c>
      <c r="G914" s="245"/>
      <c r="H914" s="248">
        <v>1.373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204</v>
      </c>
      <c r="AU914" s="254" t="s">
        <v>84</v>
      </c>
      <c r="AV914" s="14" t="s">
        <v>84</v>
      </c>
      <c r="AW914" s="14" t="s">
        <v>33</v>
      </c>
      <c r="AX914" s="14" t="s">
        <v>71</v>
      </c>
      <c r="AY914" s="254" t="s">
        <v>192</v>
      </c>
    </row>
    <row r="915" s="14" customFormat="1">
      <c r="A915" s="14"/>
      <c r="B915" s="244"/>
      <c r="C915" s="245"/>
      <c r="D915" s="235" t="s">
        <v>204</v>
      </c>
      <c r="E915" s="246" t="s">
        <v>19</v>
      </c>
      <c r="F915" s="247" t="s">
        <v>738</v>
      </c>
      <c r="G915" s="245"/>
      <c r="H915" s="248">
        <v>1.575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204</v>
      </c>
      <c r="AU915" s="254" t="s">
        <v>84</v>
      </c>
      <c r="AV915" s="14" t="s">
        <v>84</v>
      </c>
      <c r="AW915" s="14" t="s">
        <v>33</v>
      </c>
      <c r="AX915" s="14" t="s">
        <v>71</v>
      </c>
      <c r="AY915" s="254" t="s">
        <v>192</v>
      </c>
    </row>
    <row r="916" s="15" customFormat="1">
      <c r="A916" s="15"/>
      <c r="B916" s="255"/>
      <c r="C916" s="256"/>
      <c r="D916" s="235" t="s">
        <v>204</v>
      </c>
      <c r="E916" s="257" t="s">
        <v>19</v>
      </c>
      <c r="F916" s="258" t="s">
        <v>210</v>
      </c>
      <c r="G916" s="256"/>
      <c r="H916" s="259">
        <v>16.706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204</v>
      </c>
      <c r="AU916" s="265" t="s">
        <v>84</v>
      </c>
      <c r="AV916" s="15" t="s">
        <v>200</v>
      </c>
      <c r="AW916" s="15" t="s">
        <v>33</v>
      </c>
      <c r="AX916" s="15" t="s">
        <v>78</v>
      </c>
      <c r="AY916" s="265" t="s">
        <v>192</v>
      </c>
    </row>
    <row r="917" s="2" customFormat="1" ht="16.5" customHeight="1">
      <c r="A917" s="41"/>
      <c r="B917" s="42"/>
      <c r="C917" s="266" t="s">
        <v>749</v>
      </c>
      <c r="D917" s="266" t="s">
        <v>211</v>
      </c>
      <c r="E917" s="267" t="s">
        <v>750</v>
      </c>
      <c r="F917" s="268" t="s">
        <v>751</v>
      </c>
      <c r="G917" s="269" t="s">
        <v>239</v>
      </c>
      <c r="H917" s="270">
        <v>18.376999999999999</v>
      </c>
      <c r="I917" s="271"/>
      <c r="J917" s="272">
        <f>ROUND(I917*H917,2)</f>
        <v>0</v>
      </c>
      <c r="K917" s="268" t="s">
        <v>199</v>
      </c>
      <c r="L917" s="273"/>
      <c r="M917" s="274" t="s">
        <v>19</v>
      </c>
      <c r="N917" s="275" t="s">
        <v>43</v>
      </c>
      <c r="O917" s="87"/>
      <c r="P917" s="224">
        <f>O917*H917</f>
        <v>0</v>
      </c>
      <c r="Q917" s="224">
        <v>0.012800000000000001</v>
      </c>
      <c r="R917" s="224">
        <f>Q917*H917</f>
        <v>0.23522560000000001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423</v>
      </c>
      <c r="AT917" s="226" t="s">
        <v>211</v>
      </c>
      <c r="AU917" s="226" t="s">
        <v>84</v>
      </c>
      <c r="AY917" s="20" t="s">
        <v>192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84</v>
      </c>
      <c r="BK917" s="227">
        <f>ROUND(I917*H917,2)</f>
        <v>0</v>
      </c>
      <c r="BL917" s="20" t="s">
        <v>321</v>
      </c>
      <c r="BM917" s="226" t="s">
        <v>752</v>
      </c>
    </row>
    <row r="918" s="13" customFormat="1">
      <c r="A918" s="13"/>
      <c r="B918" s="233"/>
      <c r="C918" s="234"/>
      <c r="D918" s="235" t="s">
        <v>204</v>
      </c>
      <c r="E918" s="236" t="s">
        <v>19</v>
      </c>
      <c r="F918" s="237" t="s">
        <v>205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204</v>
      </c>
      <c r="AU918" s="243" t="s">
        <v>84</v>
      </c>
      <c r="AV918" s="13" t="s">
        <v>78</v>
      </c>
      <c r="AW918" s="13" t="s">
        <v>33</v>
      </c>
      <c r="AX918" s="13" t="s">
        <v>71</v>
      </c>
      <c r="AY918" s="243" t="s">
        <v>192</v>
      </c>
    </row>
    <row r="919" s="13" customFormat="1">
      <c r="A919" s="13"/>
      <c r="B919" s="233"/>
      <c r="C919" s="234"/>
      <c r="D919" s="235" t="s">
        <v>204</v>
      </c>
      <c r="E919" s="236" t="s">
        <v>19</v>
      </c>
      <c r="F919" s="237" t="s">
        <v>268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204</v>
      </c>
      <c r="AU919" s="243" t="s">
        <v>84</v>
      </c>
      <c r="AV919" s="13" t="s">
        <v>78</v>
      </c>
      <c r="AW919" s="13" t="s">
        <v>33</v>
      </c>
      <c r="AX919" s="13" t="s">
        <v>71</v>
      </c>
      <c r="AY919" s="243" t="s">
        <v>192</v>
      </c>
    </row>
    <row r="920" s="14" customFormat="1">
      <c r="A920" s="14"/>
      <c r="B920" s="244"/>
      <c r="C920" s="245"/>
      <c r="D920" s="235" t="s">
        <v>204</v>
      </c>
      <c r="E920" s="246" t="s">
        <v>19</v>
      </c>
      <c r="F920" s="247" t="s">
        <v>733</v>
      </c>
      <c r="G920" s="245"/>
      <c r="H920" s="248">
        <v>8.4900000000000002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204</v>
      </c>
      <c r="AU920" s="254" t="s">
        <v>84</v>
      </c>
      <c r="AV920" s="14" t="s">
        <v>84</v>
      </c>
      <c r="AW920" s="14" t="s">
        <v>33</v>
      </c>
      <c r="AX920" s="14" t="s">
        <v>71</v>
      </c>
      <c r="AY920" s="254" t="s">
        <v>192</v>
      </c>
    </row>
    <row r="921" s="14" customFormat="1">
      <c r="A921" s="14"/>
      <c r="B921" s="244"/>
      <c r="C921" s="245"/>
      <c r="D921" s="235" t="s">
        <v>204</v>
      </c>
      <c r="E921" s="246" t="s">
        <v>19</v>
      </c>
      <c r="F921" s="247" t="s">
        <v>734</v>
      </c>
      <c r="G921" s="245"/>
      <c r="H921" s="248">
        <v>-1.2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204</v>
      </c>
      <c r="AU921" s="254" t="s">
        <v>84</v>
      </c>
      <c r="AV921" s="14" t="s">
        <v>84</v>
      </c>
      <c r="AW921" s="14" t="s">
        <v>33</v>
      </c>
      <c r="AX921" s="14" t="s">
        <v>71</v>
      </c>
      <c r="AY921" s="254" t="s">
        <v>192</v>
      </c>
    </row>
    <row r="922" s="14" customFormat="1">
      <c r="A922" s="14"/>
      <c r="B922" s="244"/>
      <c r="C922" s="245"/>
      <c r="D922" s="235" t="s">
        <v>204</v>
      </c>
      <c r="E922" s="246" t="s">
        <v>19</v>
      </c>
      <c r="F922" s="247" t="s">
        <v>294</v>
      </c>
      <c r="G922" s="245"/>
      <c r="H922" s="248">
        <v>0.024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204</v>
      </c>
      <c r="AU922" s="254" t="s">
        <v>84</v>
      </c>
      <c r="AV922" s="14" t="s">
        <v>84</v>
      </c>
      <c r="AW922" s="14" t="s">
        <v>33</v>
      </c>
      <c r="AX922" s="14" t="s">
        <v>71</v>
      </c>
      <c r="AY922" s="254" t="s">
        <v>192</v>
      </c>
    </row>
    <row r="923" s="14" customFormat="1">
      <c r="A923" s="14"/>
      <c r="B923" s="244"/>
      <c r="C923" s="245"/>
      <c r="D923" s="235" t="s">
        <v>204</v>
      </c>
      <c r="E923" s="246" t="s">
        <v>19</v>
      </c>
      <c r="F923" s="247" t="s">
        <v>295</v>
      </c>
      <c r="G923" s="245"/>
      <c r="H923" s="248">
        <v>0.114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204</v>
      </c>
      <c r="AU923" s="254" t="s">
        <v>84</v>
      </c>
      <c r="AV923" s="14" t="s">
        <v>84</v>
      </c>
      <c r="AW923" s="14" t="s">
        <v>33</v>
      </c>
      <c r="AX923" s="14" t="s">
        <v>71</v>
      </c>
      <c r="AY923" s="254" t="s">
        <v>192</v>
      </c>
    </row>
    <row r="924" s="14" customFormat="1">
      <c r="A924" s="14"/>
      <c r="B924" s="244"/>
      <c r="C924" s="245"/>
      <c r="D924" s="235" t="s">
        <v>204</v>
      </c>
      <c r="E924" s="246" t="s">
        <v>19</v>
      </c>
      <c r="F924" s="247" t="s">
        <v>296</v>
      </c>
      <c r="G924" s="245"/>
      <c r="H924" s="248">
        <v>0.085000000000000006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204</v>
      </c>
      <c r="AU924" s="254" t="s">
        <v>84</v>
      </c>
      <c r="AV924" s="14" t="s">
        <v>84</v>
      </c>
      <c r="AW924" s="14" t="s">
        <v>33</v>
      </c>
      <c r="AX924" s="14" t="s">
        <v>71</v>
      </c>
      <c r="AY924" s="254" t="s">
        <v>192</v>
      </c>
    </row>
    <row r="925" s="14" customFormat="1">
      <c r="A925" s="14"/>
      <c r="B925" s="244"/>
      <c r="C925" s="245"/>
      <c r="D925" s="235" t="s">
        <v>204</v>
      </c>
      <c r="E925" s="246" t="s">
        <v>19</v>
      </c>
      <c r="F925" s="247" t="s">
        <v>297</v>
      </c>
      <c r="G925" s="245"/>
      <c r="H925" s="248">
        <v>0.025999999999999999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204</v>
      </c>
      <c r="AU925" s="254" t="s">
        <v>84</v>
      </c>
      <c r="AV925" s="14" t="s">
        <v>84</v>
      </c>
      <c r="AW925" s="14" t="s">
        <v>33</v>
      </c>
      <c r="AX925" s="14" t="s">
        <v>71</v>
      </c>
      <c r="AY925" s="254" t="s">
        <v>192</v>
      </c>
    </row>
    <row r="926" s="14" customFormat="1">
      <c r="A926" s="14"/>
      <c r="B926" s="244"/>
      <c r="C926" s="245"/>
      <c r="D926" s="235" t="s">
        <v>204</v>
      </c>
      <c r="E926" s="246" t="s">
        <v>19</v>
      </c>
      <c r="F926" s="247" t="s">
        <v>294</v>
      </c>
      <c r="G926" s="245"/>
      <c r="H926" s="248">
        <v>0.024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204</v>
      </c>
      <c r="AU926" s="254" t="s">
        <v>84</v>
      </c>
      <c r="AV926" s="14" t="s">
        <v>84</v>
      </c>
      <c r="AW926" s="14" t="s">
        <v>33</v>
      </c>
      <c r="AX926" s="14" t="s">
        <v>71</v>
      </c>
      <c r="AY926" s="254" t="s">
        <v>192</v>
      </c>
    </row>
    <row r="927" s="14" customFormat="1">
      <c r="A927" s="14"/>
      <c r="B927" s="244"/>
      <c r="C927" s="245"/>
      <c r="D927" s="235" t="s">
        <v>204</v>
      </c>
      <c r="E927" s="246" t="s">
        <v>19</v>
      </c>
      <c r="F927" s="247" t="s">
        <v>735</v>
      </c>
      <c r="G927" s="245"/>
      <c r="H927" s="248">
        <v>5.4779999999999998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204</v>
      </c>
      <c r="AU927" s="254" t="s">
        <v>84</v>
      </c>
      <c r="AV927" s="14" t="s">
        <v>84</v>
      </c>
      <c r="AW927" s="14" t="s">
        <v>33</v>
      </c>
      <c r="AX927" s="14" t="s">
        <v>71</v>
      </c>
      <c r="AY927" s="254" t="s">
        <v>192</v>
      </c>
    </row>
    <row r="928" s="14" customFormat="1">
      <c r="A928" s="14"/>
      <c r="B928" s="244"/>
      <c r="C928" s="245"/>
      <c r="D928" s="235" t="s">
        <v>204</v>
      </c>
      <c r="E928" s="246" t="s">
        <v>19</v>
      </c>
      <c r="F928" s="247" t="s">
        <v>293</v>
      </c>
      <c r="G928" s="245"/>
      <c r="H928" s="248">
        <v>0.26700000000000002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204</v>
      </c>
      <c r="AU928" s="254" t="s">
        <v>84</v>
      </c>
      <c r="AV928" s="14" t="s">
        <v>84</v>
      </c>
      <c r="AW928" s="14" t="s">
        <v>33</v>
      </c>
      <c r="AX928" s="14" t="s">
        <v>71</v>
      </c>
      <c r="AY928" s="254" t="s">
        <v>192</v>
      </c>
    </row>
    <row r="929" s="13" customFormat="1">
      <c r="A929" s="13"/>
      <c r="B929" s="233"/>
      <c r="C929" s="234"/>
      <c r="D929" s="235" t="s">
        <v>204</v>
      </c>
      <c r="E929" s="236" t="s">
        <v>19</v>
      </c>
      <c r="F929" s="237" t="s">
        <v>282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204</v>
      </c>
      <c r="AU929" s="243" t="s">
        <v>84</v>
      </c>
      <c r="AV929" s="13" t="s">
        <v>78</v>
      </c>
      <c r="AW929" s="13" t="s">
        <v>33</v>
      </c>
      <c r="AX929" s="13" t="s">
        <v>71</v>
      </c>
      <c r="AY929" s="243" t="s">
        <v>192</v>
      </c>
    </row>
    <row r="930" s="14" customFormat="1">
      <c r="A930" s="14"/>
      <c r="B930" s="244"/>
      <c r="C930" s="245"/>
      <c r="D930" s="235" t="s">
        <v>204</v>
      </c>
      <c r="E930" s="246" t="s">
        <v>19</v>
      </c>
      <c r="F930" s="247" t="s">
        <v>736</v>
      </c>
      <c r="G930" s="245"/>
      <c r="H930" s="248">
        <v>0.45000000000000001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204</v>
      </c>
      <c r="AU930" s="254" t="s">
        <v>84</v>
      </c>
      <c r="AV930" s="14" t="s">
        <v>84</v>
      </c>
      <c r="AW930" s="14" t="s">
        <v>33</v>
      </c>
      <c r="AX930" s="14" t="s">
        <v>71</v>
      </c>
      <c r="AY930" s="254" t="s">
        <v>192</v>
      </c>
    </row>
    <row r="931" s="14" customFormat="1">
      <c r="A931" s="14"/>
      <c r="B931" s="244"/>
      <c r="C931" s="245"/>
      <c r="D931" s="235" t="s">
        <v>204</v>
      </c>
      <c r="E931" s="246" t="s">
        <v>19</v>
      </c>
      <c r="F931" s="247" t="s">
        <v>737</v>
      </c>
      <c r="G931" s="245"/>
      <c r="H931" s="248">
        <v>1.373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204</v>
      </c>
      <c r="AU931" s="254" t="s">
        <v>84</v>
      </c>
      <c r="AV931" s="14" t="s">
        <v>84</v>
      </c>
      <c r="AW931" s="14" t="s">
        <v>33</v>
      </c>
      <c r="AX931" s="14" t="s">
        <v>71</v>
      </c>
      <c r="AY931" s="254" t="s">
        <v>192</v>
      </c>
    </row>
    <row r="932" s="14" customFormat="1">
      <c r="A932" s="14"/>
      <c r="B932" s="244"/>
      <c r="C932" s="245"/>
      <c r="D932" s="235" t="s">
        <v>204</v>
      </c>
      <c r="E932" s="246" t="s">
        <v>19</v>
      </c>
      <c r="F932" s="247" t="s">
        <v>738</v>
      </c>
      <c r="G932" s="245"/>
      <c r="H932" s="248">
        <v>1.575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204</v>
      </c>
      <c r="AU932" s="254" t="s">
        <v>84</v>
      </c>
      <c r="AV932" s="14" t="s">
        <v>84</v>
      </c>
      <c r="AW932" s="14" t="s">
        <v>33</v>
      </c>
      <c r="AX932" s="14" t="s">
        <v>71</v>
      </c>
      <c r="AY932" s="254" t="s">
        <v>192</v>
      </c>
    </row>
    <row r="933" s="15" customFormat="1">
      <c r="A933" s="15"/>
      <c r="B933" s="255"/>
      <c r="C933" s="256"/>
      <c r="D933" s="235" t="s">
        <v>204</v>
      </c>
      <c r="E933" s="257" t="s">
        <v>19</v>
      </c>
      <c r="F933" s="258" t="s">
        <v>210</v>
      </c>
      <c r="G933" s="256"/>
      <c r="H933" s="259">
        <v>16.706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204</v>
      </c>
      <c r="AU933" s="265" t="s">
        <v>84</v>
      </c>
      <c r="AV933" s="15" t="s">
        <v>200</v>
      </c>
      <c r="AW933" s="15" t="s">
        <v>33</v>
      </c>
      <c r="AX933" s="15" t="s">
        <v>78</v>
      </c>
      <c r="AY933" s="265" t="s">
        <v>192</v>
      </c>
    </row>
    <row r="934" s="14" customFormat="1">
      <c r="A934" s="14"/>
      <c r="B934" s="244"/>
      <c r="C934" s="245"/>
      <c r="D934" s="235" t="s">
        <v>204</v>
      </c>
      <c r="E934" s="245"/>
      <c r="F934" s="247" t="s">
        <v>753</v>
      </c>
      <c r="G934" s="245"/>
      <c r="H934" s="248">
        <v>18.376999999999999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204</v>
      </c>
      <c r="AU934" s="254" t="s">
        <v>84</v>
      </c>
      <c r="AV934" s="14" t="s">
        <v>84</v>
      </c>
      <c r="AW934" s="14" t="s">
        <v>4</v>
      </c>
      <c r="AX934" s="14" t="s">
        <v>78</v>
      </c>
      <c r="AY934" s="254" t="s">
        <v>192</v>
      </c>
    </row>
    <row r="935" s="2" customFormat="1" ht="16.5" customHeight="1">
      <c r="A935" s="41"/>
      <c r="B935" s="42"/>
      <c r="C935" s="215" t="s">
        <v>754</v>
      </c>
      <c r="D935" s="215" t="s">
        <v>195</v>
      </c>
      <c r="E935" s="216" t="s">
        <v>755</v>
      </c>
      <c r="F935" s="217" t="s">
        <v>756</v>
      </c>
      <c r="G935" s="218" t="s">
        <v>214</v>
      </c>
      <c r="H935" s="219">
        <v>9.4949999999999992</v>
      </c>
      <c r="I935" s="220"/>
      <c r="J935" s="221">
        <f>ROUND(I935*H935,2)</f>
        <v>0</v>
      </c>
      <c r="K935" s="217" t="s">
        <v>199</v>
      </c>
      <c r="L935" s="47"/>
      <c r="M935" s="222" t="s">
        <v>19</v>
      </c>
      <c r="N935" s="223" t="s">
        <v>43</v>
      </c>
      <c r="O935" s="87"/>
      <c r="P935" s="224">
        <f>O935*H935</f>
        <v>0</v>
      </c>
      <c r="Q935" s="224">
        <v>0.00020000000000000001</v>
      </c>
      <c r="R935" s="224">
        <f>Q935*H935</f>
        <v>0.0018989999999999999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321</v>
      </c>
      <c r="AT935" s="226" t="s">
        <v>195</v>
      </c>
      <c r="AU935" s="226" t="s">
        <v>84</v>
      </c>
      <c r="AY935" s="20" t="s">
        <v>192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84</v>
      </c>
      <c r="BK935" s="227">
        <f>ROUND(I935*H935,2)</f>
        <v>0</v>
      </c>
      <c r="BL935" s="20" t="s">
        <v>321</v>
      </c>
      <c r="BM935" s="226" t="s">
        <v>757</v>
      </c>
    </row>
    <row r="936" s="2" customFormat="1">
      <c r="A936" s="41"/>
      <c r="B936" s="42"/>
      <c r="C936" s="43"/>
      <c r="D936" s="228" t="s">
        <v>202</v>
      </c>
      <c r="E936" s="43"/>
      <c r="F936" s="229" t="s">
        <v>758</v>
      </c>
      <c r="G936" s="43"/>
      <c r="H936" s="43"/>
      <c r="I936" s="230"/>
      <c r="J936" s="43"/>
      <c r="K936" s="43"/>
      <c r="L936" s="47"/>
      <c r="M936" s="231"/>
      <c r="N936" s="232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202</v>
      </c>
      <c r="AU936" s="20" t="s">
        <v>84</v>
      </c>
    </row>
    <row r="937" s="13" customFormat="1">
      <c r="A937" s="13"/>
      <c r="B937" s="233"/>
      <c r="C937" s="234"/>
      <c r="D937" s="235" t="s">
        <v>204</v>
      </c>
      <c r="E937" s="236" t="s">
        <v>19</v>
      </c>
      <c r="F937" s="237" t="s">
        <v>205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204</v>
      </c>
      <c r="AU937" s="243" t="s">
        <v>84</v>
      </c>
      <c r="AV937" s="13" t="s">
        <v>78</v>
      </c>
      <c r="AW937" s="13" t="s">
        <v>33</v>
      </c>
      <c r="AX937" s="13" t="s">
        <v>71</v>
      </c>
      <c r="AY937" s="243" t="s">
        <v>192</v>
      </c>
    </row>
    <row r="938" s="13" customFormat="1">
      <c r="A938" s="13"/>
      <c r="B938" s="233"/>
      <c r="C938" s="234"/>
      <c r="D938" s="235" t="s">
        <v>204</v>
      </c>
      <c r="E938" s="236" t="s">
        <v>19</v>
      </c>
      <c r="F938" s="237" t="s">
        <v>268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204</v>
      </c>
      <c r="AU938" s="243" t="s">
        <v>84</v>
      </c>
      <c r="AV938" s="13" t="s">
        <v>78</v>
      </c>
      <c r="AW938" s="13" t="s">
        <v>33</v>
      </c>
      <c r="AX938" s="13" t="s">
        <v>71</v>
      </c>
      <c r="AY938" s="243" t="s">
        <v>192</v>
      </c>
    </row>
    <row r="939" s="14" customFormat="1">
      <c r="A939" s="14"/>
      <c r="B939" s="244"/>
      <c r="C939" s="245"/>
      <c r="D939" s="235" t="s">
        <v>204</v>
      </c>
      <c r="E939" s="246" t="s">
        <v>19</v>
      </c>
      <c r="F939" s="247" t="s">
        <v>759</v>
      </c>
      <c r="G939" s="245"/>
      <c r="H939" s="248">
        <v>3.5950000000000002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204</v>
      </c>
      <c r="AU939" s="254" t="s">
        <v>84</v>
      </c>
      <c r="AV939" s="14" t="s">
        <v>84</v>
      </c>
      <c r="AW939" s="14" t="s">
        <v>33</v>
      </c>
      <c r="AX939" s="14" t="s">
        <v>71</v>
      </c>
      <c r="AY939" s="254" t="s">
        <v>192</v>
      </c>
    </row>
    <row r="940" s="14" customFormat="1">
      <c r="A940" s="14"/>
      <c r="B940" s="244"/>
      <c r="C940" s="245"/>
      <c r="D940" s="235" t="s">
        <v>204</v>
      </c>
      <c r="E940" s="246" t="s">
        <v>19</v>
      </c>
      <c r="F940" s="247" t="s">
        <v>760</v>
      </c>
      <c r="G940" s="245"/>
      <c r="H940" s="248">
        <v>4.4000000000000004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204</v>
      </c>
      <c r="AU940" s="254" t="s">
        <v>84</v>
      </c>
      <c r="AV940" s="14" t="s">
        <v>84</v>
      </c>
      <c r="AW940" s="14" t="s">
        <v>33</v>
      </c>
      <c r="AX940" s="14" t="s">
        <v>71</v>
      </c>
      <c r="AY940" s="254" t="s">
        <v>192</v>
      </c>
    </row>
    <row r="941" s="13" customFormat="1">
      <c r="A941" s="13"/>
      <c r="B941" s="233"/>
      <c r="C941" s="234"/>
      <c r="D941" s="235" t="s">
        <v>204</v>
      </c>
      <c r="E941" s="236" t="s">
        <v>19</v>
      </c>
      <c r="F941" s="237" t="s">
        <v>282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204</v>
      </c>
      <c r="AU941" s="243" t="s">
        <v>84</v>
      </c>
      <c r="AV941" s="13" t="s">
        <v>78</v>
      </c>
      <c r="AW941" s="13" t="s">
        <v>33</v>
      </c>
      <c r="AX941" s="13" t="s">
        <v>71</v>
      </c>
      <c r="AY941" s="243" t="s">
        <v>192</v>
      </c>
    </row>
    <row r="942" s="14" customFormat="1">
      <c r="A942" s="14"/>
      <c r="B942" s="244"/>
      <c r="C942" s="245"/>
      <c r="D942" s="235" t="s">
        <v>204</v>
      </c>
      <c r="E942" s="246" t="s">
        <v>19</v>
      </c>
      <c r="F942" s="247" t="s">
        <v>761</v>
      </c>
      <c r="G942" s="245"/>
      <c r="H942" s="248">
        <v>1.5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204</v>
      </c>
      <c r="AU942" s="254" t="s">
        <v>84</v>
      </c>
      <c r="AV942" s="14" t="s">
        <v>84</v>
      </c>
      <c r="AW942" s="14" t="s">
        <v>33</v>
      </c>
      <c r="AX942" s="14" t="s">
        <v>71</v>
      </c>
      <c r="AY942" s="254" t="s">
        <v>192</v>
      </c>
    </row>
    <row r="943" s="15" customFormat="1">
      <c r="A943" s="15"/>
      <c r="B943" s="255"/>
      <c r="C943" s="256"/>
      <c r="D943" s="235" t="s">
        <v>204</v>
      </c>
      <c r="E943" s="257" t="s">
        <v>19</v>
      </c>
      <c r="F943" s="258" t="s">
        <v>210</v>
      </c>
      <c r="G943" s="256"/>
      <c r="H943" s="259">
        <v>9.495000000000001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204</v>
      </c>
      <c r="AU943" s="265" t="s">
        <v>84</v>
      </c>
      <c r="AV943" s="15" t="s">
        <v>200</v>
      </c>
      <c r="AW943" s="15" t="s">
        <v>33</v>
      </c>
      <c r="AX943" s="15" t="s">
        <v>78</v>
      </c>
      <c r="AY943" s="265" t="s">
        <v>192</v>
      </c>
    </row>
    <row r="944" s="2" customFormat="1" ht="16.5" customHeight="1">
      <c r="A944" s="41"/>
      <c r="B944" s="42"/>
      <c r="C944" s="266" t="s">
        <v>762</v>
      </c>
      <c r="D944" s="266" t="s">
        <v>211</v>
      </c>
      <c r="E944" s="267" t="s">
        <v>763</v>
      </c>
      <c r="F944" s="268" t="s">
        <v>764</v>
      </c>
      <c r="G944" s="269" t="s">
        <v>214</v>
      </c>
      <c r="H944" s="270">
        <v>9.9700000000000006</v>
      </c>
      <c r="I944" s="271"/>
      <c r="J944" s="272">
        <f>ROUND(I944*H944,2)</f>
        <v>0</v>
      </c>
      <c r="K944" s="268" t="s">
        <v>199</v>
      </c>
      <c r="L944" s="273"/>
      <c r="M944" s="274" t="s">
        <v>19</v>
      </c>
      <c r="N944" s="275" t="s">
        <v>43</v>
      </c>
      <c r="O944" s="87"/>
      <c r="P944" s="224">
        <f>O944*H944</f>
        <v>0</v>
      </c>
      <c r="Q944" s="224">
        <v>0.00029999999999999997</v>
      </c>
      <c r="R944" s="224">
        <f>Q944*H944</f>
        <v>0.0029909999999999997</v>
      </c>
      <c r="S944" s="224">
        <v>0</v>
      </c>
      <c r="T944" s="225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6" t="s">
        <v>423</v>
      </c>
      <c r="AT944" s="226" t="s">
        <v>211</v>
      </c>
      <c r="AU944" s="226" t="s">
        <v>84</v>
      </c>
      <c r="AY944" s="20" t="s">
        <v>192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20" t="s">
        <v>84</v>
      </c>
      <c r="BK944" s="227">
        <f>ROUND(I944*H944,2)</f>
        <v>0</v>
      </c>
      <c r="BL944" s="20" t="s">
        <v>321</v>
      </c>
      <c r="BM944" s="226" t="s">
        <v>765</v>
      </c>
    </row>
    <row r="945" s="13" customFormat="1">
      <c r="A945" s="13"/>
      <c r="B945" s="233"/>
      <c r="C945" s="234"/>
      <c r="D945" s="235" t="s">
        <v>204</v>
      </c>
      <c r="E945" s="236" t="s">
        <v>19</v>
      </c>
      <c r="F945" s="237" t="s">
        <v>205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204</v>
      </c>
      <c r="AU945" s="243" t="s">
        <v>84</v>
      </c>
      <c r="AV945" s="13" t="s">
        <v>78</v>
      </c>
      <c r="AW945" s="13" t="s">
        <v>33</v>
      </c>
      <c r="AX945" s="13" t="s">
        <v>71</v>
      </c>
      <c r="AY945" s="243" t="s">
        <v>192</v>
      </c>
    </row>
    <row r="946" s="13" customFormat="1">
      <c r="A946" s="13"/>
      <c r="B946" s="233"/>
      <c r="C946" s="234"/>
      <c r="D946" s="235" t="s">
        <v>204</v>
      </c>
      <c r="E946" s="236" t="s">
        <v>19</v>
      </c>
      <c r="F946" s="237" t="s">
        <v>268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204</v>
      </c>
      <c r="AU946" s="243" t="s">
        <v>84</v>
      </c>
      <c r="AV946" s="13" t="s">
        <v>78</v>
      </c>
      <c r="AW946" s="13" t="s">
        <v>33</v>
      </c>
      <c r="AX946" s="13" t="s">
        <v>71</v>
      </c>
      <c r="AY946" s="243" t="s">
        <v>192</v>
      </c>
    </row>
    <row r="947" s="14" customFormat="1">
      <c r="A947" s="14"/>
      <c r="B947" s="244"/>
      <c r="C947" s="245"/>
      <c r="D947" s="235" t="s">
        <v>204</v>
      </c>
      <c r="E947" s="246" t="s">
        <v>19</v>
      </c>
      <c r="F947" s="247" t="s">
        <v>759</v>
      </c>
      <c r="G947" s="245"/>
      <c r="H947" s="248">
        <v>3.5950000000000002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204</v>
      </c>
      <c r="AU947" s="254" t="s">
        <v>84</v>
      </c>
      <c r="AV947" s="14" t="s">
        <v>84</v>
      </c>
      <c r="AW947" s="14" t="s">
        <v>33</v>
      </c>
      <c r="AX947" s="14" t="s">
        <v>71</v>
      </c>
      <c r="AY947" s="254" t="s">
        <v>192</v>
      </c>
    </row>
    <row r="948" s="14" customFormat="1">
      <c r="A948" s="14"/>
      <c r="B948" s="244"/>
      <c r="C948" s="245"/>
      <c r="D948" s="235" t="s">
        <v>204</v>
      </c>
      <c r="E948" s="246" t="s">
        <v>19</v>
      </c>
      <c r="F948" s="247" t="s">
        <v>760</v>
      </c>
      <c r="G948" s="245"/>
      <c r="H948" s="248">
        <v>4.4000000000000004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204</v>
      </c>
      <c r="AU948" s="254" t="s">
        <v>84</v>
      </c>
      <c r="AV948" s="14" t="s">
        <v>84</v>
      </c>
      <c r="AW948" s="14" t="s">
        <v>33</v>
      </c>
      <c r="AX948" s="14" t="s">
        <v>71</v>
      </c>
      <c r="AY948" s="254" t="s">
        <v>192</v>
      </c>
    </row>
    <row r="949" s="13" customFormat="1">
      <c r="A949" s="13"/>
      <c r="B949" s="233"/>
      <c r="C949" s="234"/>
      <c r="D949" s="235" t="s">
        <v>204</v>
      </c>
      <c r="E949" s="236" t="s">
        <v>19</v>
      </c>
      <c r="F949" s="237" t="s">
        <v>282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204</v>
      </c>
      <c r="AU949" s="243" t="s">
        <v>84</v>
      </c>
      <c r="AV949" s="13" t="s">
        <v>78</v>
      </c>
      <c r="AW949" s="13" t="s">
        <v>33</v>
      </c>
      <c r="AX949" s="13" t="s">
        <v>71</v>
      </c>
      <c r="AY949" s="243" t="s">
        <v>192</v>
      </c>
    </row>
    <row r="950" s="14" customFormat="1">
      <c r="A950" s="14"/>
      <c r="B950" s="244"/>
      <c r="C950" s="245"/>
      <c r="D950" s="235" t="s">
        <v>204</v>
      </c>
      <c r="E950" s="246" t="s">
        <v>19</v>
      </c>
      <c r="F950" s="247" t="s">
        <v>761</v>
      </c>
      <c r="G950" s="245"/>
      <c r="H950" s="248">
        <v>1.5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204</v>
      </c>
      <c r="AU950" s="254" t="s">
        <v>84</v>
      </c>
      <c r="AV950" s="14" t="s">
        <v>84</v>
      </c>
      <c r="AW950" s="14" t="s">
        <v>33</v>
      </c>
      <c r="AX950" s="14" t="s">
        <v>71</v>
      </c>
      <c r="AY950" s="254" t="s">
        <v>192</v>
      </c>
    </row>
    <row r="951" s="15" customFormat="1">
      <c r="A951" s="15"/>
      <c r="B951" s="255"/>
      <c r="C951" s="256"/>
      <c r="D951" s="235" t="s">
        <v>204</v>
      </c>
      <c r="E951" s="257" t="s">
        <v>19</v>
      </c>
      <c r="F951" s="258" t="s">
        <v>210</v>
      </c>
      <c r="G951" s="256"/>
      <c r="H951" s="259">
        <v>9.495000000000001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204</v>
      </c>
      <c r="AU951" s="265" t="s">
        <v>84</v>
      </c>
      <c r="AV951" s="15" t="s">
        <v>200</v>
      </c>
      <c r="AW951" s="15" t="s">
        <v>33</v>
      </c>
      <c r="AX951" s="15" t="s">
        <v>78</v>
      </c>
      <c r="AY951" s="265" t="s">
        <v>192</v>
      </c>
    </row>
    <row r="952" s="14" customFormat="1">
      <c r="A952" s="14"/>
      <c r="B952" s="244"/>
      <c r="C952" s="245"/>
      <c r="D952" s="235" t="s">
        <v>204</v>
      </c>
      <c r="E952" s="245"/>
      <c r="F952" s="247" t="s">
        <v>766</v>
      </c>
      <c r="G952" s="245"/>
      <c r="H952" s="248">
        <v>9.9700000000000006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204</v>
      </c>
      <c r="AU952" s="254" t="s">
        <v>84</v>
      </c>
      <c r="AV952" s="14" t="s">
        <v>84</v>
      </c>
      <c r="AW952" s="14" t="s">
        <v>4</v>
      </c>
      <c r="AX952" s="14" t="s">
        <v>78</v>
      </c>
      <c r="AY952" s="254" t="s">
        <v>192</v>
      </c>
    </row>
    <row r="953" s="2" customFormat="1" ht="16.5" customHeight="1">
      <c r="A953" s="41"/>
      <c r="B953" s="42"/>
      <c r="C953" s="215" t="s">
        <v>767</v>
      </c>
      <c r="D953" s="215" t="s">
        <v>195</v>
      </c>
      <c r="E953" s="216" t="s">
        <v>768</v>
      </c>
      <c r="F953" s="217" t="s">
        <v>769</v>
      </c>
      <c r="G953" s="218" t="s">
        <v>214</v>
      </c>
      <c r="H953" s="219">
        <v>9.8000000000000007</v>
      </c>
      <c r="I953" s="220"/>
      <c r="J953" s="221">
        <f>ROUND(I953*H953,2)</f>
        <v>0</v>
      </c>
      <c r="K953" s="217" t="s">
        <v>199</v>
      </c>
      <c r="L953" s="47"/>
      <c r="M953" s="222" t="s">
        <v>19</v>
      </c>
      <c r="N953" s="223" t="s">
        <v>43</v>
      </c>
      <c r="O953" s="87"/>
      <c r="P953" s="224">
        <f>O953*H953</f>
        <v>0</v>
      </c>
      <c r="Q953" s="224">
        <v>0.00018000000000000001</v>
      </c>
      <c r="R953" s="224">
        <f>Q953*H953</f>
        <v>0.0017640000000000002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321</v>
      </c>
      <c r="AT953" s="226" t="s">
        <v>195</v>
      </c>
      <c r="AU953" s="226" t="s">
        <v>84</v>
      </c>
      <c r="AY953" s="20" t="s">
        <v>192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84</v>
      </c>
      <c r="BK953" s="227">
        <f>ROUND(I953*H953,2)</f>
        <v>0</v>
      </c>
      <c r="BL953" s="20" t="s">
        <v>321</v>
      </c>
      <c r="BM953" s="226" t="s">
        <v>770</v>
      </c>
    </row>
    <row r="954" s="2" customFormat="1">
      <c r="A954" s="41"/>
      <c r="B954" s="42"/>
      <c r="C954" s="43"/>
      <c r="D954" s="228" t="s">
        <v>202</v>
      </c>
      <c r="E954" s="43"/>
      <c r="F954" s="229" t="s">
        <v>771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202</v>
      </c>
      <c r="AU954" s="20" t="s">
        <v>84</v>
      </c>
    </row>
    <row r="955" s="13" customFormat="1">
      <c r="A955" s="13"/>
      <c r="B955" s="233"/>
      <c r="C955" s="234"/>
      <c r="D955" s="235" t="s">
        <v>204</v>
      </c>
      <c r="E955" s="236" t="s">
        <v>19</v>
      </c>
      <c r="F955" s="237" t="s">
        <v>205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204</v>
      </c>
      <c r="AU955" s="243" t="s">
        <v>84</v>
      </c>
      <c r="AV955" s="13" t="s">
        <v>78</v>
      </c>
      <c r="AW955" s="13" t="s">
        <v>33</v>
      </c>
      <c r="AX955" s="13" t="s">
        <v>71</v>
      </c>
      <c r="AY955" s="243" t="s">
        <v>192</v>
      </c>
    </row>
    <row r="956" s="13" customFormat="1">
      <c r="A956" s="13"/>
      <c r="B956" s="233"/>
      <c r="C956" s="234"/>
      <c r="D956" s="235" t="s">
        <v>204</v>
      </c>
      <c r="E956" s="236" t="s">
        <v>19</v>
      </c>
      <c r="F956" s="237" t="s">
        <v>268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204</v>
      </c>
      <c r="AU956" s="243" t="s">
        <v>84</v>
      </c>
      <c r="AV956" s="13" t="s">
        <v>78</v>
      </c>
      <c r="AW956" s="13" t="s">
        <v>33</v>
      </c>
      <c r="AX956" s="13" t="s">
        <v>71</v>
      </c>
      <c r="AY956" s="243" t="s">
        <v>192</v>
      </c>
    </row>
    <row r="957" s="14" customFormat="1">
      <c r="A957" s="14"/>
      <c r="B957" s="244"/>
      <c r="C957" s="245"/>
      <c r="D957" s="235" t="s">
        <v>204</v>
      </c>
      <c r="E957" s="246" t="s">
        <v>19</v>
      </c>
      <c r="F957" s="247" t="s">
        <v>772</v>
      </c>
      <c r="G957" s="245"/>
      <c r="H957" s="248">
        <v>5.6600000000000001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204</v>
      </c>
      <c r="AU957" s="254" t="s">
        <v>84</v>
      </c>
      <c r="AV957" s="14" t="s">
        <v>84</v>
      </c>
      <c r="AW957" s="14" t="s">
        <v>33</v>
      </c>
      <c r="AX957" s="14" t="s">
        <v>71</v>
      </c>
      <c r="AY957" s="254" t="s">
        <v>192</v>
      </c>
    </row>
    <row r="958" s="14" customFormat="1">
      <c r="A958" s="14"/>
      <c r="B958" s="244"/>
      <c r="C958" s="245"/>
      <c r="D958" s="235" t="s">
        <v>204</v>
      </c>
      <c r="E958" s="246" t="s">
        <v>19</v>
      </c>
      <c r="F958" s="247" t="s">
        <v>773</v>
      </c>
      <c r="G958" s="245"/>
      <c r="H958" s="248">
        <v>-1.2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204</v>
      </c>
      <c r="AU958" s="254" t="s">
        <v>84</v>
      </c>
      <c r="AV958" s="14" t="s">
        <v>84</v>
      </c>
      <c r="AW958" s="14" t="s">
        <v>33</v>
      </c>
      <c r="AX958" s="14" t="s">
        <v>71</v>
      </c>
      <c r="AY958" s="254" t="s">
        <v>192</v>
      </c>
    </row>
    <row r="959" s="14" customFormat="1">
      <c r="A959" s="14"/>
      <c r="B959" s="244"/>
      <c r="C959" s="245"/>
      <c r="D959" s="235" t="s">
        <v>204</v>
      </c>
      <c r="E959" s="246" t="s">
        <v>19</v>
      </c>
      <c r="F959" s="247" t="s">
        <v>774</v>
      </c>
      <c r="G959" s="245"/>
      <c r="H959" s="248">
        <v>2.4900000000000002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204</v>
      </c>
      <c r="AU959" s="254" t="s">
        <v>84</v>
      </c>
      <c r="AV959" s="14" t="s">
        <v>84</v>
      </c>
      <c r="AW959" s="14" t="s">
        <v>33</v>
      </c>
      <c r="AX959" s="14" t="s">
        <v>71</v>
      </c>
      <c r="AY959" s="254" t="s">
        <v>192</v>
      </c>
    </row>
    <row r="960" s="13" customFormat="1">
      <c r="A960" s="13"/>
      <c r="B960" s="233"/>
      <c r="C960" s="234"/>
      <c r="D960" s="235" t="s">
        <v>204</v>
      </c>
      <c r="E960" s="236" t="s">
        <v>19</v>
      </c>
      <c r="F960" s="237" t="s">
        <v>282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204</v>
      </c>
      <c r="AU960" s="243" t="s">
        <v>84</v>
      </c>
      <c r="AV960" s="13" t="s">
        <v>78</v>
      </c>
      <c r="AW960" s="13" t="s">
        <v>33</v>
      </c>
      <c r="AX960" s="13" t="s">
        <v>71</v>
      </c>
      <c r="AY960" s="243" t="s">
        <v>192</v>
      </c>
    </row>
    <row r="961" s="14" customFormat="1">
      <c r="A961" s="14"/>
      <c r="B961" s="244"/>
      <c r="C961" s="245"/>
      <c r="D961" s="235" t="s">
        <v>204</v>
      </c>
      <c r="E961" s="246" t="s">
        <v>19</v>
      </c>
      <c r="F961" s="247" t="s">
        <v>775</v>
      </c>
      <c r="G961" s="245"/>
      <c r="H961" s="248">
        <v>2.8500000000000001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204</v>
      </c>
      <c r="AU961" s="254" t="s">
        <v>84</v>
      </c>
      <c r="AV961" s="14" t="s">
        <v>84</v>
      </c>
      <c r="AW961" s="14" t="s">
        <v>33</v>
      </c>
      <c r="AX961" s="14" t="s">
        <v>71</v>
      </c>
      <c r="AY961" s="254" t="s">
        <v>192</v>
      </c>
    </row>
    <row r="962" s="15" customFormat="1">
      <c r="A962" s="15"/>
      <c r="B962" s="255"/>
      <c r="C962" s="256"/>
      <c r="D962" s="235" t="s">
        <v>204</v>
      </c>
      <c r="E962" s="257" t="s">
        <v>19</v>
      </c>
      <c r="F962" s="258" t="s">
        <v>210</v>
      </c>
      <c r="G962" s="256"/>
      <c r="H962" s="259">
        <v>9.8000000000000007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204</v>
      </c>
      <c r="AU962" s="265" t="s">
        <v>84</v>
      </c>
      <c r="AV962" s="15" t="s">
        <v>200</v>
      </c>
      <c r="AW962" s="15" t="s">
        <v>33</v>
      </c>
      <c r="AX962" s="15" t="s">
        <v>78</v>
      </c>
      <c r="AY962" s="265" t="s">
        <v>192</v>
      </c>
    </row>
    <row r="963" s="2" customFormat="1" ht="16.5" customHeight="1">
      <c r="A963" s="41"/>
      <c r="B963" s="42"/>
      <c r="C963" s="266" t="s">
        <v>776</v>
      </c>
      <c r="D963" s="266" t="s">
        <v>211</v>
      </c>
      <c r="E963" s="267" t="s">
        <v>763</v>
      </c>
      <c r="F963" s="268" t="s">
        <v>764</v>
      </c>
      <c r="G963" s="269" t="s">
        <v>214</v>
      </c>
      <c r="H963" s="270">
        <v>10.289999999999999</v>
      </c>
      <c r="I963" s="271"/>
      <c r="J963" s="272">
        <f>ROUND(I963*H963,2)</f>
        <v>0</v>
      </c>
      <c r="K963" s="268" t="s">
        <v>199</v>
      </c>
      <c r="L963" s="273"/>
      <c r="M963" s="274" t="s">
        <v>19</v>
      </c>
      <c r="N963" s="275" t="s">
        <v>43</v>
      </c>
      <c r="O963" s="87"/>
      <c r="P963" s="224">
        <f>O963*H963</f>
        <v>0</v>
      </c>
      <c r="Q963" s="224">
        <v>0.00029999999999999997</v>
      </c>
      <c r="R963" s="224">
        <f>Q963*H963</f>
        <v>0.0030869999999999995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423</v>
      </c>
      <c r="AT963" s="226" t="s">
        <v>211</v>
      </c>
      <c r="AU963" s="226" t="s">
        <v>84</v>
      </c>
      <c r="AY963" s="20" t="s">
        <v>192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84</v>
      </c>
      <c r="BK963" s="227">
        <f>ROUND(I963*H963,2)</f>
        <v>0</v>
      </c>
      <c r="BL963" s="20" t="s">
        <v>321</v>
      </c>
      <c r="BM963" s="226" t="s">
        <v>777</v>
      </c>
    </row>
    <row r="964" s="13" customFormat="1">
      <c r="A964" s="13"/>
      <c r="B964" s="233"/>
      <c r="C964" s="234"/>
      <c r="D964" s="235" t="s">
        <v>204</v>
      </c>
      <c r="E964" s="236" t="s">
        <v>19</v>
      </c>
      <c r="F964" s="237" t="s">
        <v>205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204</v>
      </c>
      <c r="AU964" s="243" t="s">
        <v>84</v>
      </c>
      <c r="AV964" s="13" t="s">
        <v>78</v>
      </c>
      <c r="AW964" s="13" t="s">
        <v>33</v>
      </c>
      <c r="AX964" s="13" t="s">
        <v>71</v>
      </c>
      <c r="AY964" s="243" t="s">
        <v>192</v>
      </c>
    </row>
    <row r="965" s="13" customFormat="1">
      <c r="A965" s="13"/>
      <c r="B965" s="233"/>
      <c r="C965" s="234"/>
      <c r="D965" s="235" t="s">
        <v>204</v>
      </c>
      <c r="E965" s="236" t="s">
        <v>19</v>
      </c>
      <c r="F965" s="237" t="s">
        <v>268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204</v>
      </c>
      <c r="AU965" s="243" t="s">
        <v>84</v>
      </c>
      <c r="AV965" s="13" t="s">
        <v>78</v>
      </c>
      <c r="AW965" s="13" t="s">
        <v>33</v>
      </c>
      <c r="AX965" s="13" t="s">
        <v>71</v>
      </c>
      <c r="AY965" s="243" t="s">
        <v>192</v>
      </c>
    </row>
    <row r="966" s="14" customFormat="1">
      <c r="A966" s="14"/>
      <c r="B966" s="244"/>
      <c r="C966" s="245"/>
      <c r="D966" s="235" t="s">
        <v>204</v>
      </c>
      <c r="E966" s="246" t="s">
        <v>19</v>
      </c>
      <c r="F966" s="247" t="s">
        <v>772</v>
      </c>
      <c r="G966" s="245"/>
      <c r="H966" s="248">
        <v>5.6600000000000001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204</v>
      </c>
      <c r="AU966" s="254" t="s">
        <v>84</v>
      </c>
      <c r="AV966" s="14" t="s">
        <v>84</v>
      </c>
      <c r="AW966" s="14" t="s">
        <v>33</v>
      </c>
      <c r="AX966" s="14" t="s">
        <v>71</v>
      </c>
      <c r="AY966" s="254" t="s">
        <v>192</v>
      </c>
    </row>
    <row r="967" s="14" customFormat="1">
      <c r="A967" s="14"/>
      <c r="B967" s="244"/>
      <c r="C967" s="245"/>
      <c r="D967" s="235" t="s">
        <v>204</v>
      </c>
      <c r="E967" s="246" t="s">
        <v>19</v>
      </c>
      <c r="F967" s="247" t="s">
        <v>773</v>
      </c>
      <c r="G967" s="245"/>
      <c r="H967" s="248">
        <v>-1.2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204</v>
      </c>
      <c r="AU967" s="254" t="s">
        <v>84</v>
      </c>
      <c r="AV967" s="14" t="s">
        <v>84</v>
      </c>
      <c r="AW967" s="14" t="s">
        <v>33</v>
      </c>
      <c r="AX967" s="14" t="s">
        <v>71</v>
      </c>
      <c r="AY967" s="254" t="s">
        <v>192</v>
      </c>
    </row>
    <row r="968" s="14" customFormat="1">
      <c r="A968" s="14"/>
      <c r="B968" s="244"/>
      <c r="C968" s="245"/>
      <c r="D968" s="235" t="s">
        <v>204</v>
      </c>
      <c r="E968" s="246" t="s">
        <v>19</v>
      </c>
      <c r="F968" s="247" t="s">
        <v>774</v>
      </c>
      <c r="G968" s="245"/>
      <c r="H968" s="248">
        <v>2.4900000000000002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204</v>
      </c>
      <c r="AU968" s="254" t="s">
        <v>84</v>
      </c>
      <c r="AV968" s="14" t="s">
        <v>84</v>
      </c>
      <c r="AW968" s="14" t="s">
        <v>33</v>
      </c>
      <c r="AX968" s="14" t="s">
        <v>71</v>
      </c>
      <c r="AY968" s="254" t="s">
        <v>192</v>
      </c>
    </row>
    <row r="969" s="13" customFormat="1">
      <c r="A969" s="13"/>
      <c r="B969" s="233"/>
      <c r="C969" s="234"/>
      <c r="D969" s="235" t="s">
        <v>204</v>
      </c>
      <c r="E969" s="236" t="s">
        <v>19</v>
      </c>
      <c r="F969" s="237" t="s">
        <v>282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204</v>
      </c>
      <c r="AU969" s="243" t="s">
        <v>84</v>
      </c>
      <c r="AV969" s="13" t="s">
        <v>78</v>
      </c>
      <c r="AW969" s="13" t="s">
        <v>33</v>
      </c>
      <c r="AX969" s="13" t="s">
        <v>71</v>
      </c>
      <c r="AY969" s="243" t="s">
        <v>192</v>
      </c>
    </row>
    <row r="970" s="14" customFormat="1">
      <c r="A970" s="14"/>
      <c r="B970" s="244"/>
      <c r="C970" s="245"/>
      <c r="D970" s="235" t="s">
        <v>204</v>
      </c>
      <c r="E970" s="246" t="s">
        <v>19</v>
      </c>
      <c r="F970" s="247" t="s">
        <v>775</v>
      </c>
      <c r="G970" s="245"/>
      <c r="H970" s="248">
        <v>2.8500000000000001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204</v>
      </c>
      <c r="AU970" s="254" t="s">
        <v>84</v>
      </c>
      <c r="AV970" s="14" t="s">
        <v>84</v>
      </c>
      <c r="AW970" s="14" t="s">
        <v>33</v>
      </c>
      <c r="AX970" s="14" t="s">
        <v>71</v>
      </c>
      <c r="AY970" s="254" t="s">
        <v>192</v>
      </c>
    </row>
    <row r="971" s="15" customFormat="1">
      <c r="A971" s="15"/>
      <c r="B971" s="255"/>
      <c r="C971" s="256"/>
      <c r="D971" s="235" t="s">
        <v>204</v>
      </c>
      <c r="E971" s="257" t="s">
        <v>19</v>
      </c>
      <c r="F971" s="258" t="s">
        <v>210</v>
      </c>
      <c r="G971" s="256"/>
      <c r="H971" s="259">
        <v>9.8000000000000007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204</v>
      </c>
      <c r="AU971" s="265" t="s">
        <v>84</v>
      </c>
      <c r="AV971" s="15" t="s">
        <v>200</v>
      </c>
      <c r="AW971" s="15" t="s">
        <v>33</v>
      </c>
      <c r="AX971" s="15" t="s">
        <v>78</v>
      </c>
      <c r="AY971" s="265" t="s">
        <v>192</v>
      </c>
    </row>
    <row r="972" s="14" customFormat="1">
      <c r="A972" s="14"/>
      <c r="B972" s="244"/>
      <c r="C972" s="245"/>
      <c r="D972" s="235" t="s">
        <v>204</v>
      </c>
      <c r="E972" s="245"/>
      <c r="F972" s="247" t="s">
        <v>778</v>
      </c>
      <c r="G972" s="245"/>
      <c r="H972" s="248">
        <v>10.289999999999999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204</v>
      </c>
      <c r="AU972" s="254" t="s">
        <v>84</v>
      </c>
      <c r="AV972" s="14" t="s">
        <v>84</v>
      </c>
      <c r="AW972" s="14" t="s">
        <v>4</v>
      </c>
      <c r="AX972" s="14" t="s">
        <v>78</v>
      </c>
      <c r="AY972" s="254" t="s">
        <v>192</v>
      </c>
    </row>
    <row r="973" s="2" customFormat="1" ht="24.15" customHeight="1">
      <c r="A973" s="41"/>
      <c r="B973" s="42"/>
      <c r="C973" s="215" t="s">
        <v>779</v>
      </c>
      <c r="D973" s="215" t="s">
        <v>195</v>
      </c>
      <c r="E973" s="216" t="s">
        <v>780</v>
      </c>
      <c r="F973" s="217" t="s">
        <v>781</v>
      </c>
      <c r="G973" s="218" t="s">
        <v>226</v>
      </c>
      <c r="H973" s="219">
        <v>0.36399999999999999</v>
      </c>
      <c r="I973" s="220"/>
      <c r="J973" s="221">
        <f>ROUND(I973*H973,2)</f>
        <v>0</v>
      </c>
      <c r="K973" s="217" t="s">
        <v>199</v>
      </c>
      <c r="L973" s="47"/>
      <c r="M973" s="222" t="s">
        <v>19</v>
      </c>
      <c r="N973" s="223" t="s">
        <v>43</v>
      </c>
      <c r="O973" s="87"/>
      <c r="P973" s="224">
        <f>O973*H973</f>
        <v>0</v>
      </c>
      <c r="Q973" s="224">
        <v>0</v>
      </c>
      <c r="R973" s="224">
        <f>Q973*H973</f>
        <v>0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321</v>
      </c>
      <c r="AT973" s="226" t="s">
        <v>195</v>
      </c>
      <c r="AU973" s="226" t="s">
        <v>84</v>
      </c>
      <c r="AY973" s="20" t="s">
        <v>192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84</v>
      </c>
      <c r="BK973" s="227">
        <f>ROUND(I973*H973,2)</f>
        <v>0</v>
      </c>
      <c r="BL973" s="20" t="s">
        <v>321</v>
      </c>
      <c r="BM973" s="226" t="s">
        <v>782</v>
      </c>
    </row>
    <row r="974" s="2" customFormat="1">
      <c r="A974" s="41"/>
      <c r="B974" s="42"/>
      <c r="C974" s="43"/>
      <c r="D974" s="228" t="s">
        <v>202</v>
      </c>
      <c r="E974" s="43"/>
      <c r="F974" s="229" t="s">
        <v>783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202</v>
      </c>
      <c r="AU974" s="20" t="s">
        <v>84</v>
      </c>
    </row>
    <row r="975" s="12" customFormat="1" ht="22.8" customHeight="1">
      <c r="A975" s="12"/>
      <c r="B975" s="199"/>
      <c r="C975" s="200"/>
      <c r="D975" s="201" t="s">
        <v>70</v>
      </c>
      <c r="E975" s="213" t="s">
        <v>784</v>
      </c>
      <c r="F975" s="213" t="s">
        <v>785</v>
      </c>
      <c r="G975" s="200"/>
      <c r="H975" s="200"/>
      <c r="I975" s="203"/>
      <c r="J975" s="214">
        <f>BK975</f>
        <v>0</v>
      </c>
      <c r="K975" s="200"/>
      <c r="L975" s="205"/>
      <c r="M975" s="206"/>
      <c r="N975" s="207"/>
      <c r="O975" s="207"/>
      <c r="P975" s="208">
        <f>SUM(P976:P993)</f>
        <v>0</v>
      </c>
      <c r="Q975" s="207"/>
      <c r="R975" s="208">
        <f>SUM(R976:R993)</f>
        <v>0.0033999999999999998</v>
      </c>
      <c r="S975" s="207"/>
      <c r="T975" s="209">
        <f>SUM(T976:T993)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0" t="s">
        <v>84</v>
      </c>
      <c r="AT975" s="211" t="s">
        <v>70</v>
      </c>
      <c r="AU975" s="211" t="s">
        <v>78</v>
      </c>
      <c r="AY975" s="210" t="s">
        <v>192</v>
      </c>
      <c r="BK975" s="212">
        <f>SUM(BK976:BK993)</f>
        <v>0</v>
      </c>
    </row>
    <row r="976" s="2" customFormat="1" ht="24.15" customHeight="1">
      <c r="A976" s="41"/>
      <c r="B976" s="42"/>
      <c r="C976" s="215" t="s">
        <v>786</v>
      </c>
      <c r="D976" s="215" t="s">
        <v>195</v>
      </c>
      <c r="E976" s="216" t="s">
        <v>787</v>
      </c>
      <c r="F976" s="217" t="s">
        <v>788</v>
      </c>
      <c r="G976" s="218" t="s">
        <v>239</v>
      </c>
      <c r="H976" s="219">
        <v>10</v>
      </c>
      <c r="I976" s="220"/>
      <c r="J976" s="221">
        <f>ROUND(I976*H976,2)</f>
        <v>0</v>
      </c>
      <c r="K976" s="217" t="s">
        <v>199</v>
      </c>
      <c r="L976" s="47"/>
      <c r="M976" s="222" t="s">
        <v>19</v>
      </c>
      <c r="N976" s="223" t="s">
        <v>43</v>
      </c>
      <c r="O976" s="87"/>
      <c r="P976" s="224">
        <f>O976*H976</f>
        <v>0</v>
      </c>
      <c r="Q976" s="224">
        <v>8.0000000000000007E-05</v>
      </c>
      <c r="R976" s="224">
        <f>Q976*H976</f>
        <v>0.00080000000000000004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321</v>
      </c>
      <c r="AT976" s="226" t="s">
        <v>195</v>
      </c>
      <c r="AU976" s="226" t="s">
        <v>84</v>
      </c>
      <c r="AY976" s="20" t="s">
        <v>192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84</v>
      </c>
      <c r="BK976" s="227">
        <f>ROUND(I976*H976,2)</f>
        <v>0</v>
      </c>
      <c r="BL976" s="20" t="s">
        <v>321</v>
      </c>
      <c r="BM976" s="226" t="s">
        <v>789</v>
      </c>
    </row>
    <row r="977" s="2" customFormat="1">
      <c r="A977" s="41"/>
      <c r="B977" s="42"/>
      <c r="C977" s="43"/>
      <c r="D977" s="228" t="s">
        <v>202</v>
      </c>
      <c r="E977" s="43"/>
      <c r="F977" s="229" t="s">
        <v>790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202</v>
      </c>
      <c r="AU977" s="20" t="s">
        <v>84</v>
      </c>
    </row>
    <row r="978" s="13" customFormat="1">
      <c r="A978" s="13"/>
      <c r="B978" s="233"/>
      <c r="C978" s="234"/>
      <c r="D978" s="235" t="s">
        <v>204</v>
      </c>
      <c r="E978" s="236" t="s">
        <v>19</v>
      </c>
      <c r="F978" s="237" t="s">
        <v>205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204</v>
      </c>
      <c r="AU978" s="243" t="s">
        <v>84</v>
      </c>
      <c r="AV978" s="13" t="s">
        <v>78</v>
      </c>
      <c r="AW978" s="13" t="s">
        <v>33</v>
      </c>
      <c r="AX978" s="13" t="s">
        <v>71</v>
      </c>
      <c r="AY978" s="243" t="s">
        <v>192</v>
      </c>
    </row>
    <row r="979" s="13" customFormat="1">
      <c r="A979" s="13"/>
      <c r="B979" s="233"/>
      <c r="C979" s="234"/>
      <c r="D979" s="235" t="s">
        <v>204</v>
      </c>
      <c r="E979" s="236" t="s">
        <v>19</v>
      </c>
      <c r="F979" s="237" t="s">
        <v>791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204</v>
      </c>
      <c r="AU979" s="243" t="s">
        <v>84</v>
      </c>
      <c r="AV979" s="13" t="s">
        <v>78</v>
      </c>
      <c r="AW979" s="13" t="s">
        <v>33</v>
      </c>
      <c r="AX979" s="13" t="s">
        <v>71</v>
      </c>
      <c r="AY979" s="243" t="s">
        <v>192</v>
      </c>
    </row>
    <row r="980" s="14" customFormat="1">
      <c r="A980" s="14"/>
      <c r="B980" s="244"/>
      <c r="C980" s="245"/>
      <c r="D980" s="235" t="s">
        <v>204</v>
      </c>
      <c r="E980" s="246" t="s">
        <v>19</v>
      </c>
      <c r="F980" s="247" t="s">
        <v>1391</v>
      </c>
      <c r="G980" s="245"/>
      <c r="H980" s="248">
        <v>10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204</v>
      </c>
      <c r="AU980" s="254" t="s">
        <v>84</v>
      </c>
      <c r="AV980" s="14" t="s">
        <v>84</v>
      </c>
      <c r="AW980" s="14" t="s">
        <v>33</v>
      </c>
      <c r="AX980" s="14" t="s">
        <v>71</v>
      </c>
      <c r="AY980" s="254" t="s">
        <v>192</v>
      </c>
    </row>
    <row r="981" s="15" customFormat="1">
      <c r="A981" s="15"/>
      <c r="B981" s="255"/>
      <c r="C981" s="256"/>
      <c r="D981" s="235" t="s">
        <v>204</v>
      </c>
      <c r="E981" s="257" t="s">
        <v>19</v>
      </c>
      <c r="F981" s="258" t="s">
        <v>210</v>
      </c>
      <c r="G981" s="256"/>
      <c r="H981" s="259">
        <v>10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5" t="s">
        <v>204</v>
      </c>
      <c r="AU981" s="265" t="s">
        <v>84</v>
      </c>
      <c r="AV981" s="15" t="s">
        <v>200</v>
      </c>
      <c r="AW981" s="15" t="s">
        <v>33</v>
      </c>
      <c r="AX981" s="15" t="s">
        <v>78</v>
      </c>
      <c r="AY981" s="265" t="s">
        <v>192</v>
      </c>
    </row>
    <row r="982" s="2" customFormat="1" ht="16.5" customHeight="1">
      <c r="A982" s="41"/>
      <c r="B982" s="42"/>
      <c r="C982" s="215" t="s">
        <v>793</v>
      </c>
      <c r="D982" s="215" t="s">
        <v>195</v>
      </c>
      <c r="E982" s="216" t="s">
        <v>794</v>
      </c>
      <c r="F982" s="217" t="s">
        <v>795</v>
      </c>
      <c r="G982" s="218" t="s">
        <v>239</v>
      </c>
      <c r="H982" s="219">
        <v>10</v>
      </c>
      <c r="I982" s="220"/>
      <c r="J982" s="221">
        <f>ROUND(I982*H982,2)</f>
        <v>0</v>
      </c>
      <c r="K982" s="217" t="s">
        <v>199</v>
      </c>
      <c r="L982" s="47"/>
      <c r="M982" s="222" t="s">
        <v>19</v>
      </c>
      <c r="N982" s="223" t="s">
        <v>43</v>
      </c>
      <c r="O982" s="87"/>
      <c r="P982" s="224">
        <f>O982*H982</f>
        <v>0</v>
      </c>
      <c r="Q982" s="224">
        <v>0.00013999999999999999</v>
      </c>
      <c r="R982" s="224">
        <f>Q982*H982</f>
        <v>0.0013999999999999998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321</v>
      </c>
      <c r="AT982" s="226" t="s">
        <v>195</v>
      </c>
      <c r="AU982" s="226" t="s">
        <v>84</v>
      </c>
      <c r="AY982" s="20" t="s">
        <v>192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84</v>
      </c>
      <c r="BK982" s="227">
        <f>ROUND(I982*H982,2)</f>
        <v>0</v>
      </c>
      <c r="BL982" s="20" t="s">
        <v>321</v>
      </c>
      <c r="BM982" s="226" t="s">
        <v>796</v>
      </c>
    </row>
    <row r="983" s="2" customFormat="1">
      <c r="A983" s="41"/>
      <c r="B983" s="42"/>
      <c r="C983" s="43"/>
      <c r="D983" s="228" t="s">
        <v>202</v>
      </c>
      <c r="E983" s="43"/>
      <c r="F983" s="229" t="s">
        <v>797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202</v>
      </c>
      <c r="AU983" s="20" t="s">
        <v>84</v>
      </c>
    </row>
    <row r="984" s="13" customFormat="1">
      <c r="A984" s="13"/>
      <c r="B984" s="233"/>
      <c r="C984" s="234"/>
      <c r="D984" s="235" t="s">
        <v>204</v>
      </c>
      <c r="E984" s="236" t="s">
        <v>19</v>
      </c>
      <c r="F984" s="237" t="s">
        <v>205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204</v>
      </c>
      <c r="AU984" s="243" t="s">
        <v>84</v>
      </c>
      <c r="AV984" s="13" t="s">
        <v>78</v>
      </c>
      <c r="AW984" s="13" t="s">
        <v>33</v>
      </c>
      <c r="AX984" s="13" t="s">
        <v>71</v>
      </c>
      <c r="AY984" s="243" t="s">
        <v>192</v>
      </c>
    </row>
    <row r="985" s="13" customFormat="1">
      <c r="A985" s="13"/>
      <c r="B985" s="233"/>
      <c r="C985" s="234"/>
      <c r="D985" s="235" t="s">
        <v>204</v>
      </c>
      <c r="E985" s="236" t="s">
        <v>19</v>
      </c>
      <c r="F985" s="237" t="s">
        <v>791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204</v>
      </c>
      <c r="AU985" s="243" t="s">
        <v>84</v>
      </c>
      <c r="AV985" s="13" t="s">
        <v>78</v>
      </c>
      <c r="AW985" s="13" t="s">
        <v>33</v>
      </c>
      <c r="AX985" s="13" t="s">
        <v>71</v>
      </c>
      <c r="AY985" s="243" t="s">
        <v>192</v>
      </c>
    </row>
    <row r="986" s="14" customFormat="1">
      <c r="A986" s="14"/>
      <c r="B986" s="244"/>
      <c r="C986" s="245"/>
      <c r="D986" s="235" t="s">
        <v>204</v>
      </c>
      <c r="E986" s="246" t="s">
        <v>19</v>
      </c>
      <c r="F986" s="247" t="s">
        <v>1391</v>
      </c>
      <c r="G986" s="245"/>
      <c r="H986" s="248">
        <v>10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204</v>
      </c>
      <c r="AU986" s="254" t="s">
        <v>84</v>
      </c>
      <c r="AV986" s="14" t="s">
        <v>84</v>
      </c>
      <c r="AW986" s="14" t="s">
        <v>33</v>
      </c>
      <c r="AX986" s="14" t="s">
        <v>71</v>
      </c>
      <c r="AY986" s="254" t="s">
        <v>192</v>
      </c>
    </row>
    <row r="987" s="15" customFormat="1">
      <c r="A987" s="15"/>
      <c r="B987" s="255"/>
      <c r="C987" s="256"/>
      <c r="D987" s="235" t="s">
        <v>204</v>
      </c>
      <c r="E987" s="257" t="s">
        <v>19</v>
      </c>
      <c r="F987" s="258" t="s">
        <v>210</v>
      </c>
      <c r="G987" s="256"/>
      <c r="H987" s="259">
        <v>10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204</v>
      </c>
      <c r="AU987" s="265" t="s">
        <v>84</v>
      </c>
      <c r="AV987" s="15" t="s">
        <v>200</v>
      </c>
      <c r="AW987" s="15" t="s">
        <v>33</v>
      </c>
      <c r="AX987" s="15" t="s">
        <v>78</v>
      </c>
      <c r="AY987" s="265" t="s">
        <v>192</v>
      </c>
    </row>
    <row r="988" s="2" customFormat="1" ht="16.5" customHeight="1">
      <c r="A988" s="41"/>
      <c r="B988" s="42"/>
      <c r="C988" s="215" t="s">
        <v>798</v>
      </c>
      <c r="D988" s="215" t="s">
        <v>195</v>
      </c>
      <c r="E988" s="216" t="s">
        <v>799</v>
      </c>
      <c r="F988" s="217" t="s">
        <v>800</v>
      </c>
      <c r="G988" s="218" t="s">
        <v>239</v>
      </c>
      <c r="H988" s="219">
        <v>10</v>
      </c>
      <c r="I988" s="220"/>
      <c r="J988" s="221">
        <f>ROUND(I988*H988,2)</f>
        <v>0</v>
      </c>
      <c r="K988" s="217" t="s">
        <v>199</v>
      </c>
      <c r="L988" s="47"/>
      <c r="M988" s="222" t="s">
        <v>19</v>
      </c>
      <c r="N988" s="223" t="s">
        <v>43</v>
      </c>
      <c r="O988" s="87"/>
      <c r="P988" s="224">
        <f>O988*H988</f>
        <v>0</v>
      </c>
      <c r="Q988" s="224">
        <v>0.00012</v>
      </c>
      <c r="R988" s="224">
        <f>Q988*H988</f>
        <v>0.0012000000000000001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321</v>
      </c>
      <c r="AT988" s="226" t="s">
        <v>195</v>
      </c>
      <c r="AU988" s="226" t="s">
        <v>84</v>
      </c>
      <c r="AY988" s="20" t="s">
        <v>192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84</v>
      </c>
      <c r="BK988" s="227">
        <f>ROUND(I988*H988,2)</f>
        <v>0</v>
      </c>
      <c r="BL988" s="20" t="s">
        <v>321</v>
      </c>
      <c r="BM988" s="226" t="s">
        <v>801</v>
      </c>
    </row>
    <row r="989" s="2" customFormat="1">
      <c r="A989" s="41"/>
      <c r="B989" s="42"/>
      <c r="C989" s="43"/>
      <c r="D989" s="228" t="s">
        <v>202</v>
      </c>
      <c r="E989" s="43"/>
      <c r="F989" s="229" t="s">
        <v>802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202</v>
      </c>
      <c r="AU989" s="20" t="s">
        <v>84</v>
      </c>
    </row>
    <row r="990" s="13" customFormat="1">
      <c r="A990" s="13"/>
      <c r="B990" s="233"/>
      <c r="C990" s="234"/>
      <c r="D990" s="235" t="s">
        <v>204</v>
      </c>
      <c r="E990" s="236" t="s">
        <v>19</v>
      </c>
      <c r="F990" s="237" t="s">
        <v>205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204</v>
      </c>
      <c r="AU990" s="243" t="s">
        <v>84</v>
      </c>
      <c r="AV990" s="13" t="s">
        <v>78</v>
      </c>
      <c r="AW990" s="13" t="s">
        <v>33</v>
      </c>
      <c r="AX990" s="13" t="s">
        <v>71</v>
      </c>
      <c r="AY990" s="243" t="s">
        <v>192</v>
      </c>
    </row>
    <row r="991" s="13" customFormat="1">
      <c r="A991" s="13"/>
      <c r="B991" s="233"/>
      <c r="C991" s="234"/>
      <c r="D991" s="235" t="s">
        <v>204</v>
      </c>
      <c r="E991" s="236" t="s">
        <v>19</v>
      </c>
      <c r="F991" s="237" t="s">
        <v>791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204</v>
      </c>
      <c r="AU991" s="243" t="s">
        <v>84</v>
      </c>
      <c r="AV991" s="13" t="s">
        <v>78</v>
      </c>
      <c r="AW991" s="13" t="s">
        <v>33</v>
      </c>
      <c r="AX991" s="13" t="s">
        <v>71</v>
      </c>
      <c r="AY991" s="243" t="s">
        <v>192</v>
      </c>
    </row>
    <row r="992" s="14" customFormat="1">
      <c r="A992" s="14"/>
      <c r="B992" s="244"/>
      <c r="C992" s="245"/>
      <c r="D992" s="235" t="s">
        <v>204</v>
      </c>
      <c r="E992" s="246" t="s">
        <v>19</v>
      </c>
      <c r="F992" s="247" t="s">
        <v>1391</v>
      </c>
      <c r="G992" s="245"/>
      <c r="H992" s="248">
        <v>10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204</v>
      </c>
      <c r="AU992" s="254" t="s">
        <v>84</v>
      </c>
      <c r="AV992" s="14" t="s">
        <v>84</v>
      </c>
      <c r="AW992" s="14" t="s">
        <v>33</v>
      </c>
      <c r="AX992" s="14" t="s">
        <v>71</v>
      </c>
      <c r="AY992" s="254" t="s">
        <v>192</v>
      </c>
    </row>
    <row r="993" s="15" customFormat="1">
      <c r="A993" s="15"/>
      <c r="B993" s="255"/>
      <c r="C993" s="256"/>
      <c r="D993" s="235" t="s">
        <v>204</v>
      </c>
      <c r="E993" s="257" t="s">
        <v>19</v>
      </c>
      <c r="F993" s="258" t="s">
        <v>210</v>
      </c>
      <c r="G993" s="256"/>
      <c r="H993" s="259">
        <v>10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5" t="s">
        <v>204</v>
      </c>
      <c r="AU993" s="265" t="s">
        <v>84</v>
      </c>
      <c r="AV993" s="15" t="s">
        <v>200</v>
      </c>
      <c r="AW993" s="15" t="s">
        <v>33</v>
      </c>
      <c r="AX993" s="15" t="s">
        <v>78</v>
      </c>
      <c r="AY993" s="265" t="s">
        <v>192</v>
      </c>
    </row>
    <row r="994" s="12" customFormat="1" ht="22.8" customHeight="1">
      <c r="A994" s="12"/>
      <c r="B994" s="199"/>
      <c r="C994" s="200"/>
      <c r="D994" s="201" t="s">
        <v>70</v>
      </c>
      <c r="E994" s="213" t="s">
        <v>803</v>
      </c>
      <c r="F994" s="213" t="s">
        <v>804</v>
      </c>
      <c r="G994" s="200"/>
      <c r="H994" s="200"/>
      <c r="I994" s="203"/>
      <c r="J994" s="214">
        <f>BK994</f>
        <v>0</v>
      </c>
      <c r="K994" s="200"/>
      <c r="L994" s="205"/>
      <c r="M994" s="206"/>
      <c r="N994" s="207"/>
      <c r="O994" s="207"/>
      <c r="P994" s="208">
        <f>SUM(P995:P1091)</f>
        <v>0</v>
      </c>
      <c r="Q994" s="207"/>
      <c r="R994" s="208">
        <f>SUM(R995:R1091)</f>
        <v>0.077251999999999987</v>
      </c>
      <c r="S994" s="207"/>
      <c r="T994" s="209">
        <f>SUM(T995:T1091)</f>
        <v>0</v>
      </c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R994" s="210" t="s">
        <v>84</v>
      </c>
      <c r="AT994" s="211" t="s">
        <v>70</v>
      </c>
      <c r="AU994" s="211" t="s">
        <v>78</v>
      </c>
      <c r="AY994" s="210" t="s">
        <v>192</v>
      </c>
      <c r="BK994" s="212">
        <f>SUM(BK995:BK1091)</f>
        <v>0</v>
      </c>
    </row>
    <row r="995" s="2" customFormat="1" ht="16.5" customHeight="1">
      <c r="A995" s="41"/>
      <c r="B995" s="42"/>
      <c r="C995" s="215" t="s">
        <v>805</v>
      </c>
      <c r="D995" s="215" t="s">
        <v>195</v>
      </c>
      <c r="E995" s="216" t="s">
        <v>806</v>
      </c>
      <c r="F995" s="217" t="s">
        <v>807</v>
      </c>
      <c r="G995" s="218" t="s">
        <v>239</v>
      </c>
      <c r="H995" s="219">
        <v>154.50399999999999</v>
      </c>
      <c r="I995" s="220"/>
      <c r="J995" s="221">
        <f>ROUND(I995*H995,2)</f>
        <v>0</v>
      </c>
      <c r="K995" s="217" t="s">
        <v>199</v>
      </c>
      <c r="L995" s="47"/>
      <c r="M995" s="222" t="s">
        <v>19</v>
      </c>
      <c r="N995" s="223" t="s">
        <v>43</v>
      </c>
      <c r="O995" s="87"/>
      <c r="P995" s="224">
        <f>O995*H995</f>
        <v>0</v>
      </c>
      <c r="Q995" s="224">
        <v>0.00021000000000000001</v>
      </c>
      <c r="R995" s="224">
        <f>Q995*H995</f>
        <v>0.032445839999999997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321</v>
      </c>
      <c r="AT995" s="226" t="s">
        <v>195</v>
      </c>
      <c r="AU995" s="226" t="s">
        <v>84</v>
      </c>
      <c r="AY995" s="20" t="s">
        <v>192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84</v>
      </c>
      <c r="BK995" s="227">
        <f>ROUND(I995*H995,2)</f>
        <v>0</v>
      </c>
      <c r="BL995" s="20" t="s">
        <v>321</v>
      </c>
      <c r="BM995" s="226" t="s">
        <v>808</v>
      </c>
    </row>
    <row r="996" s="2" customFormat="1">
      <c r="A996" s="41"/>
      <c r="B996" s="42"/>
      <c r="C996" s="43"/>
      <c r="D996" s="228" t="s">
        <v>202</v>
      </c>
      <c r="E996" s="43"/>
      <c r="F996" s="229" t="s">
        <v>809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202</v>
      </c>
      <c r="AU996" s="20" t="s">
        <v>84</v>
      </c>
    </row>
    <row r="997" s="13" customFormat="1">
      <c r="A997" s="13"/>
      <c r="B997" s="233"/>
      <c r="C997" s="234"/>
      <c r="D997" s="235" t="s">
        <v>204</v>
      </c>
      <c r="E997" s="236" t="s">
        <v>19</v>
      </c>
      <c r="F997" s="237" t="s">
        <v>205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204</v>
      </c>
      <c r="AU997" s="243" t="s">
        <v>84</v>
      </c>
      <c r="AV997" s="13" t="s">
        <v>78</v>
      </c>
      <c r="AW997" s="13" t="s">
        <v>33</v>
      </c>
      <c r="AX997" s="13" t="s">
        <v>71</v>
      </c>
      <c r="AY997" s="243" t="s">
        <v>192</v>
      </c>
    </row>
    <row r="998" s="13" customFormat="1">
      <c r="A998" s="13"/>
      <c r="B998" s="233"/>
      <c r="C998" s="234"/>
      <c r="D998" s="235" t="s">
        <v>204</v>
      </c>
      <c r="E998" s="236" t="s">
        <v>19</v>
      </c>
      <c r="F998" s="237" t="s">
        <v>268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204</v>
      </c>
      <c r="AU998" s="243" t="s">
        <v>84</v>
      </c>
      <c r="AV998" s="13" t="s">
        <v>78</v>
      </c>
      <c r="AW998" s="13" t="s">
        <v>33</v>
      </c>
      <c r="AX998" s="13" t="s">
        <v>71</v>
      </c>
      <c r="AY998" s="243" t="s">
        <v>192</v>
      </c>
    </row>
    <row r="999" s="14" customFormat="1">
      <c r="A999" s="14"/>
      <c r="B999" s="244"/>
      <c r="C999" s="245"/>
      <c r="D999" s="235" t="s">
        <v>204</v>
      </c>
      <c r="E999" s="246" t="s">
        <v>19</v>
      </c>
      <c r="F999" s="247" t="s">
        <v>269</v>
      </c>
      <c r="G999" s="245"/>
      <c r="H999" s="248">
        <v>3.1699999999999999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204</v>
      </c>
      <c r="AU999" s="254" t="s">
        <v>84</v>
      </c>
      <c r="AV999" s="14" t="s">
        <v>84</v>
      </c>
      <c r="AW999" s="14" t="s">
        <v>33</v>
      </c>
      <c r="AX999" s="14" t="s">
        <v>71</v>
      </c>
      <c r="AY999" s="254" t="s">
        <v>192</v>
      </c>
    </row>
    <row r="1000" s="13" customFormat="1">
      <c r="A1000" s="13"/>
      <c r="B1000" s="233"/>
      <c r="C1000" s="234"/>
      <c r="D1000" s="235" t="s">
        <v>204</v>
      </c>
      <c r="E1000" s="236" t="s">
        <v>19</v>
      </c>
      <c r="F1000" s="237" t="s">
        <v>280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204</v>
      </c>
      <c r="AU1000" s="243" t="s">
        <v>84</v>
      </c>
      <c r="AV1000" s="13" t="s">
        <v>78</v>
      </c>
      <c r="AW1000" s="13" t="s">
        <v>33</v>
      </c>
      <c r="AX1000" s="13" t="s">
        <v>71</v>
      </c>
      <c r="AY1000" s="243" t="s">
        <v>192</v>
      </c>
    </row>
    <row r="1001" s="14" customFormat="1">
      <c r="A1001" s="14"/>
      <c r="B1001" s="244"/>
      <c r="C1001" s="245"/>
      <c r="D1001" s="235" t="s">
        <v>204</v>
      </c>
      <c r="E1001" s="246" t="s">
        <v>19</v>
      </c>
      <c r="F1001" s="247" t="s">
        <v>281</v>
      </c>
      <c r="G1001" s="245"/>
      <c r="H1001" s="248">
        <v>2.6699999999999999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204</v>
      </c>
      <c r="AU1001" s="254" t="s">
        <v>84</v>
      </c>
      <c r="AV1001" s="14" t="s">
        <v>84</v>
      </c>
      <c r="AW1001" s="14" t="s">
        <v>33</v>
      </c>
      <c r="AX1001" s="14" t="s">
        <v>71</v>
      </c>
      <c r="AY1001" s="254" t="s">
        <v>192</v>
      </c>
    </row>
    <row r="1002" s="14" customFormat="1">
      <c r="A1002" s="14"/>
      <c r="B1002" s="244"/>
      <c r="C1002" s="245"/>
      <c r="D1002" s="235" t="s">
        <v>204</v>
      </c>
      <c r="E1002" s="246" t="s">
        <v>19</v>
      </c>
      <c r="F1002" s="247" t="s">
        <v>1364</v>
      </c>
      <c r="G1002" s="245"/>
      <c r="H1002" s="248">
        <v>2.2610000000000001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204</v>
      </c>
      <c r="AU1002" s="254" t="s">
        <v>84</v>
      </c>
      <c r="AV1002" s="14" t="s">
        <v>84</v>
      </c>
      <c r="AW1002" s="14" t="s">
        <v>33</v>
      </c>
      <c r="AX1002" s="14" t="s">
        <v>71</v>
      </c>
      <c r="AY1002" s="254" t="s">
        <v>192</v>
      </c>
    </row>
    <row r="1003" s="13" customFormat="1">
      <c r="A1003" s="13"/>
      <c r="B1003" s="233"/>
      <c r="C1003" s="234"/>
      <c r="D1003" s="235" t="s">
        <v>204</v>
      </c>
      <c r="E1003" s="236" t="s">
        <v>19</v>
      </c>
      <c r="F1003" s="237" t="s">
        <v>282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204</v>
      </c>
      <c r="AU1003" s="243" t="s">
        <v>84</v>
      </c>
      <c r="AV1003" s="13" t="s">
        <v>78</v>
      </c>
      <c r="AW1003" s="13" t="s">
        <v>33</v>
      </c>
      <c r="AX1003" s="13" t="s">
        <v>71</v>
      </c>
      <c r="AY1003" s="243" t="s">
        <v>192</v>
      </c>
    </row>
    <row r="1004" s="14" customFormat="1">
      <c r="A1004" s="14"/>
      <c r="B1004" s="244"/>
      <c r="C1004" s="245"/>
      <c r="D1004" s="235" t="s">
        <v>204</v>
      </c>
      <c r="E1004" s="246" t="s">
        <v>19</v>
      </c>
      <c r="F1004" s="247" t="s">
        <v>283</v>
      </c>
      <c r="G1004" s="245"/>
      <c r="H1004" s="248">
        <v>13.079000000000001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204</v>
      </c>
      <c r="AU1004" s="254" t="s">
        <v>84</v>
      </c>
      <c r="AV1004" s="14" t="s">
        <v>84</v>
      </c>
      <c r="AW1004" s="14" t="s">
        <v>33</v>
      </c>
      <c r="AX1004" s="14" t="s">
        <v>71</v>
      </c>
      <c r="AY1004" s="254" t="s">
        <v>192</v>
      </c>
    </row>
    <row r="1005" s="14" customFormat="1">
      <c r="A1005" s="14"/>
      <c r="B1005" s="244"/>
      <c r="C1005" s="245"/>
      <c r="D1005" s="235" t="s">
        <v>204</v>
      </c>
      <c r="E1005" s="246" t="s">
        <v>19</v>
      </c>
      <c r="F1005" s="247" t="s">
        <v>284</v>
      </c>
      <c r="G1005" s="245"/>
      <c r="H1005" s="248">
        <v>0.54900000000000004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204</v>
      </c>
      <c r="AU1005" s="254" t="s">
        <v>84</v>
      </c>
      <c r="AV1005" s="14" t="s">
        <v>84</v>
      </c>
      <c r="AW1005" s="14" t="s">
        <v>33</v>
      </c>
      <c r="AX1005" s="14" t="s">
        <v>71</v>
      </c>
      <c r="AY1005" s="254" t="s">
        <v>192</v>
      </c>
    </row>
    <row r="1006" s="13" customFormat="1">
      <c r="A1006" s="13"/>
      <c r="B1006" s="233"/>
      <c r="C1006" s="234"/>
      <c r="D1006" s="235" t="s">
        <v>204</v>
      </c>
      <c r="E1006" s="236" t="s">
        <v>19</v>
      </c>
      <c r="F1006" s="237" t="s">
        <v>1365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204</v>
      </c>
      <c r="AU1006" s="243" t="s">
        <v>84</v>
      </c>
      <c r="AV1006" s="13" t="s">
        <v>78</v>
      </c>
      <c r="AW1006" s="13" t="s">
        <v>33</v>
      </c>
      <c r="AX1006" s="13" t="s">
        <v>71</v>
      </c>
      <c r="AY1006" s="243" t="s">
        <v>192</v>
      </c>
    </row>
    <row r="1007" s="14" customFormat="1">
      <c r="A1007" s="14"/>
      <c r="B1007" s="244"/>
      <c r="C1007" s="245"/>
      <c r="D1007" s="235" t="s">
        <v>204</v>
      </c>
      <c r="E1007" s="246" t="s">
        <v>19</v>
      </c>
      <c r="F1007" s="247" t="s">
        <v>1366</v>
      </c>
      <c r="G1007" s="245"/>
      <c r="H1007" s="248">
        <v>16.309000000000001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204</v>
      </c>
      <c r="AU1007" s="254" t="s">
        <v>84</v>
      </c>
      <c r="AV1007" s="14" t="s">
        <v>84</v>
      </c>
      <c r="AW1007" s="14" t="s">
        <v>33</v>
      </c>
      <c r="AX1007" s="14" t="s">
        <v>71</v>
      </c>
      <c r="AY1007" s="254" t="s">
        <v>192</v>
      </c>
    </row>
    <row r="1008" s="13" customFormat="1">
      <c r="A1008" s="13"/>
      <c r="B1008" s="233"/>
      <c r="C1008" s="234"/>
      <c r="D1008" s="235" t="s">
        <v>204</v>
      </c>
      <c r="E1008" s="236" t="s">
        <v>19</v>
      </c>
      <c r="F1008" s="237" t="s">
        <v>1367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204</v>
      </c>
      <c r="AU1008" s="243" t="s">
        <v>84</v>
      </c>
      <c r="AV1008" s="13" t="s">
        <v>78</v>
      </c>
      <c r="AW1008" s="13" t="s">
        <v>33</v>
      </c>
      <c r="AX1008" s="13" t="s">
        <v>71</v>
      </c>
      <c r="AY1008" s="243" t="s">
        <v>192</v>
      </c>
    </row>
    <row r="1009" s="14" customFormat="1">
      <c r="A1009" s="14"/>
      <c r="B1009" s="244"/>
      <c r="C1009" s="245"/>
      <c r="D1009" s="235" t="s">
        <v>204</v>
      </c>
      <c r="E1009" s="246" t="s">
        <v>19</v>
      </c>
      <c r="F1009" s="247" t="s">
        <v>1368</v>
      </c>
      <c r="G1009" s="245"/>
      <c r="H1009" s="248">
        <v>2.234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204</v>
      </c>
      <c r="AU1009" s="254" t="s">
        <v>84</v>
      </c>
      <c r="AV1009" s="14" t="s">
        <v>84</v>
      </c>
      <c r="AW1009" s="14" t="s">
        <v>33</v>
      </c>
      <c r="AX1009" s="14" t="s">
        <v>71</v>
      </c>
      <c r="AY1009" s="254" t="s">
        <v>192</v>
      </c>
    </row>
    <row r="1010" s="16" customFormat="1">
      <c r="A1010" s="16"/>
      <c r="B1010" s="276"/>
      <c r="C1010" s="277"/>
      <c r="D1010" s="235" t="s">
        <v>204</v>
      </c>
      <c r="E1010" s="278" t="s">
        <v>19</v>
      </c>
      <c r="F1010" s="279" t="s">
        <v>246</v>
      </c>
      <c r="G1010" s="277"/>
      <c r="H1010" s="280">
        <v>40.271999999999998</v>
      </c>
      <c r="I1010" s="281"/>
      <c r="J1010" s="277"/>
      <c r="K1010" s="277"/>
      <c r="L1010" s="282"/>
      <c r="M1010" s="283"/>
      <c r="N1010" s="284"/>
      <c r="O1010" s="284"/>
      <c r="P1010" s="284"/>
      <c r="Q1010" s="284"/>
      <c r="R1010" s="284"/>
      <c r="S1010" s="284"/>
      <c r="T1010" s="285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6" t="s">
        <v>204</v>
      </c>
      <c r="AU1010" s="286" t="s">
        <v>84</v>
      </c>
      <c r="AV1010" s="16" t="s">
        <v>193</v>
      </c>
      <c r="AW1010" s="16" t="s">
        <v>33</v>
      </c>
      <c r="AX1010" s="16" t="s">
        <v>71</v>
      </c>
      <c r="AY1010" s="286" t="s">
        <v>192</v>
      </c>
    </row>
    <row r="1011" s="13" customFormat="1">
      <c r="A1011" s="13"/>
      <c r="B1011" s="233"/>
      <c r="C1011" s="234"/>
      <c r="D1011" s="235" t="s">
        <v>204</v>
      </c>
      <c r="E1011" s="236" t="s">
        <v>19</v>
      </c>
      <c r="F1011" s="237" t="s">
        <v>280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204</v>
      </c>
      <c r="AU1011" s="243" t="s">
        <v>84</v>
      </c>
      <c r="AV1011" s="13" t="s">
        <v>78</v>
      </c>
      <c r="AW1011" s="13" t="s">
        <v>33</v>
      </c>
      <c r="AX1011" s="13" t="s">
        <v>71</v>
      </c>
      <c r="AY1011" s="243" t="s">
        <v>192</v>
      </c>
    </row>
    <row r="1012" s="14" customFormat="1">
      <c r="A1012" s="14"/>
      <c r="B1012" s="244"/>
      <c r="C1012" s="245"/>
      <c r="D1012" s="235" t="s">
        <v>204</v>
      </c>
      <c r="E1012" s="246" t="s">
        <v>19</v>
      </c>
      <c r="F1012" s="247" t="s">
        <v>1392</v>
      </c>
      <c r="G1012" s="245"/>
      <c r="H1012" s="248">
        <v>5.0439999999999996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204</v>
      </c>
      <c r="AU1012" s="254" t="s">
        <v>84</v>
      </c>
      <c r="AV1012" s="14" t="s">
        <v>84</v>
      </c>
      <c r="AW1012" s="14" t="s">
        <v>33</v>
      </c>
      <c r="AX1012" s="14" t="s">
        <v>71</v>
      </c>
      <c r="AY1012" s="254" t="s">
        <v>192</v>
      </c>
    </row>
    <row r="1013" s="14" customFormat="1">
      <c r="A1013" s="14"/>
      <c r="B1013" s="244"/>
      <c r="C1013" s="245"/>
      <c r="D1013" s="235" t="s">
        <v>204</v>
      </c>
      <c r="E1013" s="246" t="s">
        <v>19</v>
      </c>
      <c r="F1013" s="247" t="s">
        <v>290</v>
      </c>
      <c r="G1013" s="245"/>
      <c r="H1013" s="248">
        <v>-1.1819999999999999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204</v>
      </c>
      <c r="AU1013" s="254" t="s">
        <v>84</v>
      </c>
      <c r="AV1013" s="14" t="s">
        <v>84</v>
      </c>
      <c r="AW1013" s="14" t="s">
        <v>33</v>
      </c>
      <c r="AX1013" s="14" t="s">
        <v>71</v>
      </c>
      <c r="AY1013" s="254" t="s">
        <v>192</v>
      </c>
    </row>
    <row r="1014" s="13" customFormat="1">
      <c r="A1014" s="13"/>
      <c r="B1014" s="233"/>
      <c r="C1014" s="234"/>
      <c r="D1014" s="235" t="s">
        <v>204</v>
      </c>
      <c r="E1014" s="236" t="s">
        <v>19</v>
      </c>
      <c r="F1014" s="237" t="s">
        <v>268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204</v>
      </c>
      <c r="AU1014" s="243" t="s">
        <v>84</v>
      </c>
      <c r="AV1014" s="13" t="s">
        <v>78</v>
      </c>
      <c r="AW1014" s="13" t="s">
        <v>33</v>
      </c>
      <c r="AX1014" s="13" t="s">
        <v>71</v>
      </c>
      <c r="AY1014" s="243" t="s">
        <v>192</v>
      </c>
    </row>
    <row r="1015" s="14" customFormat="1">
      <c r="A1015" s="14"/>
      <c r="B1015" s="244"/>
      <c r="C1015" s="245"/>
      <c r="D1015" s="235" t="s">
        <v>204</v>
      </c>
      <c r="E1015" s="246" t="s">
        <v>19</v>
      </c>
      <c r="F1015" s="247" t="s">
        <v>315</v>
      </c>
      <c r="G1015" s="245"/>
      <c r="H1015" s="248">
        <v>6.3390000000000004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204</v>
      </c>
      <c r="AU1015" s="254" t="s">
        <v>84</v>
      </c>
      <c r="AV1015" s="14" t="s">
        <v>84</v>
      </c>
      <c r="AW1015" s="14" t="s">
        <v>33</v>
      </c>
      <c r="AX1015" s="14" t="s">
        <v>71</v>
      </c>
      <c r="AY1015" s="254" t="s">
        <v>192</v>
      </c>
    </row>
    <row r="1016" s="14" customFormat="1">
      <c r="A1016" s="14"/>
      <c r="B1016" s="244"/>
      <c r="C1016" s="245"/>
      <c r="D1016" s="235" t="s">
        <v>204</v>
      </c>
      <c r="E1016" s="246" t="s">
        <v>19</v>
      </c>
      <c r="F1016" s="247" t="s">
        <v>316</v>
      </c>
      <c r="G1016" s="245"/>
      <c r="H1016" s="248">
        <v>-0.59999999999999998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204</v>
      </c>
      <c r="AU1016" s="254" t="s">
        <v>84</v>
      </c>
      <c r="AV1016" s="14" t="s">
        <v>84</v>
      </c>
      <c r="AW1016" s="14" t="s">
        <v>33</v>
      </c>
      <c r="AX1016" s="14" t="s">
        <v>71</v>
      </c>
      <c r="AY1016" s="254" t="s">
        <v>192</v>
      </c>
    </row>
    <row r="1017" s="14" customFormat="1">
      <c r="A1017" s="14"/>
      <c r="B1017" s="244"/>
      <c r="C1017" s="245"/>
      <c r="D1017" s="235" t="s">
        <v>204</v>
      </c>
      <c r="E1017" s="246" t="s">
        <v>19</v>
      </c>
      <c r="F1017" s="247" t="s">
        <v>317</v>
      </c>
      <c r="G1017" s="245"/>
      <c r="H1017" s="248">
        <v>1.046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204</v>
      </c>
      <c r="AU1017" s="254" t="s">
        <v>84</v>
      </c>
      <c r="AV1017" s="14" t="s">
        <v>84</v>
      </c>
      <c r="AW1017" s="14" t="s">
        <v>33</v>
      </c>
      <c r="AX1017" s="14" t="s">
        <v>71</v>
      </c>
      <c r="AY1017" s="254" t="s">
        <v>192</v>
      </c>
    </row>
    <row r="1018" s="13" customFormat="1">
      <c r="A1018" s="13"/>
      <c r="B1018" s="233"/>
      <c r="C1018" s="234"/>
      <c r="D1018" s="235" t="s">
        <v>204</v>
      </c>
      <c r="E1018" s="236" t="s">
        <v>19</v>
      </c>
      <c r="F1018" s="237" t="s">
        <v>282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204</v>
      </c>
      <c r="AU1018" s="243" t="s">
        <v>84</v>
      </c>
      <c r="AV1018" s="13" t="s">
        <v>78</v>
      </c>
      <c r="AW1018" s="13" t="s">
        <v>33</v>
      </c>
      <c r="AX1018" s="13" t="s">
        <v>71</v>
      </c>
      <c r="AY1018" s="243" t="s">
        <v>192</v>
      </c>
    </row>
    <row r="1019" s="14" customFormat="1">
      <c r="A1019" s="14"/>
      <c r="B1019" s="244"/>
      <c r="C1019" s="245"/>
      <c r="D1019" s="235" t="s">
        <v>204</v>
      </c>
      <c r="E1019" s="246" t="s">
        <v>19</v>
      </c>
      <c r="F1019" s="247" t="s">
        <v>318</v>
      </c>
      <c r="G1019" s="245"/>
      <c r="H1019" s="248">
        <v>0.33600000000000002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204</v>
      </c>
      <c r="AU1019" s="254" t="s">
        <v>84</v>
      </c>
      <c r="AV1019" s="14" t="s">
        <v>84</v>
      </c>
      <c r="AW1019" s="14" t="s">
        <v>33</v>
      </c>
      <c r="AX1019" s="14" t="s">
        <v>71</v>
      </c>
      <c r="AY1019" s="254" t="s">
        <v>192</v>
      </c>
    </row>
    <row r="1020" s="14" customFormat="1">
      <c r="A1020" s="14"/>
      <c r="B1020" s="244"/>
      <c r="C1020" s="245"/>
      <c r="D1020" s="235" t="s">
        <v>204</v>
      </c>
      <c r="E1020" s="246" t="s">
        <v>19</v>
      </c>
      <c r="F1020" s="247" t="s">
        <v>319</v>
      </c>
      <c r="G1020" s="245"/>
      <c r="H1020" s="248">
        <v>3.4220000000000002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204</v>
      </c>
      <c r="AU1020" s="254" t="s">
        <v>84</v>
      </c>
      <c r="AV1020" s="14" t="s">
        <v>84</v>
      </c>
      <c r="AW1020" s="14" t="s">
        <v>33</v>
      </c>
      <c r="AX1020" s="14" t="s">
        <v>71</v>
      </c>
      <c r="AY1020" s="254" t="s">
        <v>192</v>
      </c>
    </row>
    <row r="1021" s="14" customFormat="1">
      <c r="A1021" s="14"/>
      <c r="B1021" s="244"/>
      <c r="C1021" s="245"/>
      <c r="D1021" s="235" t="s">
        <v>204</v>
      </c>
      <c r="E1021" s="246" t="s">
        <v>19</v>
      </c>
      <c r="F1021" s="247" t="s">
        <v>299</v>
      </c>
      <c r="G1021" s="245"/>
      <c r="H1021" s="248">
        <v>-0.44500000000000001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204</v>
      </c>
      <c r="AU1021" s="254" t="s">
        <v>84</v>
      </c>
      <c r="AV1021" s="14" t="s">
        <v>84</v>
      </c>
      <c r="AW1021" s="14" t="s">
        <v>33</v>
      </c>
      <c r="AX1021" s="14" t="s">
        <v>71</v>
      </c>
      <c r="AY1021" s="254" t="s">
        <v>192</v>
      </c>
    </row>
    <row r="1022" s="14" customFormat="1">
      <c r="A1022" s="14"/>
      <c r="B1022" s="244"/>
      <c r="C1022" s="245"/>
      <c r="D1022" s="235" t="s">
        <v>204</v>
      </c>
      <c r="E1022" s="246" t="s">
        <v>19</v>
      </c>
      <c r="F1022" s="247" t="s">
        <v>320</v>
      </c>
      <c r="G1022" s="245"/>
      <c r="H1022" s="248">
        <v>1.1759999999999999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204</v>
      </c>
      <c r="AU1022" s="254" t="s">
        <v>84</v>
      </c>
      <c r="AV1022" s="14" t="s">
        <v>84</v>
      </c>
      <c r="AW1022" s="14" t="s">
        <v>33</v>
      </c>
      <c r="AX1022" s="14" t="s">
        <v>71</v>
      </c>
      <c r="AY1022" s="254" t="s">
        <v>192</v>
      </c>
    </row>
    <row r="1023" s="16" customFormat="1">
      <c r="A1023" s="16"/>
      <c r="B1023" s="276"/>
      <c r="C1023" s="277"/>
      <c r="D1023" s="235" t="s">
        <v>204</v>
      </c>
      <c r="E1023" s="278" t="s">
        <v>19</v>
      </c>
      <c r="F1023" s="279" t="s">
        <v>246</v>
      </c>
      <c r="G1023" s="277"/>
      <c r="H1023" s="280">
        <v>15.136000000000001</v>
      </c>
      <c r="I1023" s="281"/>
      <c r="J1023" s="277"/>
      <c r="K1023" s="277"/>
      <c r="L1023" s="282"/>
      <c r="M1023" s="283"/>
      <c r="N1023" s="284"/>
      <c r="O1023" s="284"/>
      <c r="P1023" s="284"/>
      <c r="Q1023" s="284"/>
      <c r="R1023" s="284"/>
      <c r="S1023" s="284"/>
      <c r="T1023" s="285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86" t="s">
        <v>204</v>
      </c>
      <c r="AU1023" s="286" t="s">
        <v>84</v>
      </c>
      <c r="AV1023" s="16" t="s">
        <v>193</v>
      </c>
      <c r="AW1023" s="16" t="s">
        <v>33</v>
      </c>
      <c r="AX1023" s="16" t="s">
        <v>71</v>
      </c>
      <c r="AY1023" s="286" t="s">
        <v>192</v>
      </c>
    </row>
    <row r="1024" s="13" customFormat="1">
      <c r="A1024" s="13"/>
      <c r="B1024" s="233"/>
      <c r="C1024" s="234"/>
      <c r="D1024" s="235" t="s">
        <v>204</v>
      </c>
      <c r="E1024" s="236" t="s">
        <v>19</v>
      </c>
      <c r="F1024" s="237" t="s">
        <v>280</v>
      </c>
      <c r="G1024" s="234"/>
      <c r="H1024" s="236" t="s">
        <v>19</v>
      </c>
      <c r="I1024" s="238"/>
      <c r="J1024" s="234"/>
      <c r="K1024" s="234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204</v>
      </c>
      <c r="AU1024" s="243" t="s">
        <v>84</v>
      </c>
      <c r="AV1024" s="13" t="s">
        <v>78</v>
      </c>
      <c r="AW1024" s="13" t="s">
        <v>33</v>
      </c>
      <c r="AX1024" s="13" t="s">
        <v>71</v>
      </c>
      <c r="AY1024" s="243" t="s">
        <v>192</v>
      </c>
    </row>
    <row r="1025" s="14" customFormat="1">
      <c r="A1025" s="14"/>
      <c r="B1025" s="244"/>
      <c r="C1025" s="245"/>
      <c r="D1025" s="235" t="s">
        <v>204</v>
      </c>
      <c r="E1025" s="246" t="s">
        <v>19</v>
      </c>
      <c r="F1025" s="247" t="s">
        <v>327</v>
      </c>
      <c r="G1025" s="245"/>
      <c r="H1025" s="248">
        <v>14.776999999999999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204</v>
      </c>
      <c r="AU1025" s="254" t="s">
        <v>84</v>
      </c>
      <c r="AV1025" s="14" t="s">
        <v>84</v>
      </c>
      <c r="AW1025" s="14" t="s">
        <v>33</v>
      </c>
      <c r="AX1025" s="14" t="s">
        <v>71</v>
      </c>
      <c r="AY1025" s="254" t="s">
        <v>192</v>
      </c>
    </row>
    <row r="1026" s="14" customFormat="1">
      <c r="A1026" s="14"/>
      <c r="B1026" s="244"/>
      <c r="C1026" s="245"/>
      <c r="D1026" s="235" t="s">
        <v>204</v>
      </c>
      <c r="E1026" s="246" t="s">
        <v>19</v>
      </c>
      <c r="F1026" s="247" t="s">
        <v>1370</v>
      </c>
      <c r="G1026" s="245"/>
      <c r="H1026" s="248">
        <v>15.877000000000001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204</v>
      </c>
      <c r="AU1026" s="254" t="s">
        <v>84</v>
      </c>
      <c r="AV1026" s="14" t="s">
        <v>84</v>
      </c>
      <c r="AW1026" s="14" t="s">
        <v>33</v>
      </c>
      <c r="AX1026" s="14" t="s">
        <v>71</v>
      </c>
      <c r="AY1026" s="254" t="s">
        <v>192</v>
      </c>
    </row>
    <row r="1027" s="14" customFormat="1">
      <c r="A1027" s="14"/>
      <c r="B1027" s="244"/>
      <c r="C1027" s="245"/>
      <c r="D1027" s="235" t="s">
        <v>204</v>
      </c>
      <c r="E1027" s="246" t="s">
        <v>19</v>
      </c>
      <c r="F1027" s="247" t="s">
        <v>1371</v>
      </c>
      <c r="G1027" s="245"/>
      <c r="H1027" s="248">
        <v>0.63600000000000001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204</v>
      </c>
      <c r="AU1027" s="254" t="s">
        <v>84</v>
      </c>
      <c r="AV1027" s="14" t="s">
        <v>84</v>
      </c>
      <c r="AW1027" s="14" t="s">
        <v>33</v>
      </c>
      <c r="AX1027" s="14" t="s">
        <v>71</v>
      </c>
      <c r="AY1027" s="254" t="s">
        <v>192</v>
      </c>
    </row>
    <row r="1028" s="14" customFormat="1">
      <c r="A1028" s="14"/>
      <c r="B1028" s="244"/>
      <c r="C1028" s="245"/>
      <c r="D1028" s="235" t="s">
        <v>204</v>
      </c>
      <c r="E1028" s="246" t="s">
        <v>19</v>
      </c>
      <c r="F1028" s="247" t="s">
        <v>1393</v>
      </c>
      <c r="G1028" s="245"/>
      <c r="H1028" s="248">
        <v>-5.9100000000000001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204</v>
      </c>
      <c r="AU1028" s="254" t="s">
        <v>84</v>
      </c>
      <c r="AV1028" s="14" t="s">
        <v>84</v>
      </c>
      <c r="AW1028" s="14" t="s">
        <v>33</v>
      </c>
      <c r="AX1028" s="14" t="s">
        <v>71</v>
      </c>
      <c r="AY1028" s="254" t="s">
        <v>192</v>
      </c>
    </row>
    <row r="1029" s="13" customFormat="1">
      <c r="A1029" s="13"/>
      <c r="B1029" s="233"/>
      <c r="C1029" s="234"/>
      <c r="D1029" s="235" t="s">
        <v>204</v>
      </c>
      <c r="E1029" s="236" t="s">
        <v>19</v>
      </c>
      <c r="F1029" s="237" t="s">
        <v>282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204</v>
      </c>
      <c r="AU1029" s="243" t="s">
        <v>84</v>
      </c>
      <c r="AV1029" s="13" t="s">
        <v>78</v>
      </c>
      <c r="AW1029" s="13" t="s">
        <v>33</v>
      </c>
      <c r="AX1029" s="13" t="s">
        <v>71</v>
      </c>
      <c r="AY1029" s="243" t="s">
        <v>192</v>
      </c>
    </row>
    <row r="1030" s="14" customFormat="1">
      <c r="A1030" s="14"/>
      <c r="B1030" s="244"/>
      <c r="C1030" s="245"/>
      <c r="D1030" s="235" t="s">
        <v>204</v>
      </c>
      <c r="E1030" s="246" t="s">
        <v>19</v>
      </c>
      <c r="F1030" s="247" t="s">
        <v>810</v>
      </c>
      <c r="G1030" s="245"/>
      <c r="H1030" s="248">
        <v>29.606000000000002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204</v>
      </c>
      <c r="AU1030" s="254" t="s">
        <v>84</v>
      </c>
      <c r="AV1030" s="14" t="s">
        <v>84</v>
      </c>
      <c r="AW1030" s="14" t="s">
        <v>33</v>
      </c>
      <c r="AX1030" s="14" t="s">
        <v>71</v>
      </c>
      <c r="AY1030" s="254" t="s">
        <v>192</v>
      </c>
    </row>
    <row r="1031" s="14" customFormat="1">
      <c r="A1031" s="14"/>
      <c r="B1031" s="244"/>
      <c r="C1031" s="245"/>
      <c r="D1031" s="235" t="s">
        <v>204</v>
      </c>
      <c r="E1031" s="246" t="s">
        <v>19</v>
      </c>
      <c r="F1031" s="247" t="s">
        <v>330</v>
      </c>
      <c r="G1031" s="245"/>
      <c r="H1031" s="248">
        <v>1.4179999999999999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204</v>
      </c>
      <c r="AU1031" s="254" t="s">
        <v>84</v>
      </c>
      <c r="AV1031" s="14" t="s">
        <v>84</v>
      </c>
      <c r="AW1031" s="14" t="s">
        <v>33</v>
      </c>
      <c r="AX1031" s="14" t="s">
        <v>71</v>
      </c>
      <c r="AY1031" s="254" t="s">
        <v>192</v>
      </c>
    </row>
    <row r="1032" s="14" customFormat="1">
      <c r="A1032" s="14"/>
      <c r="B1032" s="244"/>
      <c r="C1032" s="245"/>
      <c r="D1032" s="235" t="s">
        <v>204</v>
      </c>
      <c r="E1032" s="246" t="s">
        <v>19</v>
      </c>
      <c r="F1032" s="247" t="s">
        <v>1373</v>
      </c>
      <c r="G1032" s="245"/>
      <c r="H1032" s="248">
        <v>-7.2320000000000002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204</v>
      </c>
      <c r="AU1032" s="254" t="s">
        <v>84</v>
      </c>
      <c r="AV1032" s="14" t="s">
        <v>84</v>
      </c>
      <c r="AW1032" s="14" t="s">
        <v>33</v>
      </c>
      <c r="AX1032" s="14" t="s">
        <v>71</v>
      </c>
      <c r="AY1032" s="254" t="s">
        <v>192</v>
      </c>
    </row>
    <row r="1033" s="14" customFormat="1">
      <c r="A1033" s="14"/>
      <c r="B1033" s="244"/>
      <c r="C1033" s="245"/>
      <c r="D1033" s="235" t="s">
        <v>204</v>
      </c>
      <c r="E1033" s="246" t="s">
        <v>19</v>
      </c>
      <c r="F1033" s="247" t="s">
        <v>332</v>
      </c>
      <c r="G1033" s="245"/>
      <c r="H1033" s="248">
        <v>-2.0249999999999999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204</v>
      </c>
      <c r="AU1033" s="254" t="s">
        <v>84</v>
      </c>
      <c r="AV1033" s="14" t="s">
        <v>84</v>
      </c>
      <c r="AW1033" s="14" t="s">
        <v>33</v>
      </c>
      <c r="AX1033" s="14" t="s">
        <v>71</v>
      </c>
      <c r="AY1033" s="254" t="s">
        <v>192</v>
      </c>
    </row>
    <row r="1034" s="13" customFormat="1">
      <c r="A1034" s="13"/>
      <c r="B1034" s="233"/>
      <c r="C1034" s="234"/>
      <c r="D1034" s="235" t="s">
        <v>204</v>
      </c>
      <c r="E1034" s="236" t="s">
        <v>19</v>
      </c>
      <c r="F1034" s="237" t="s">
        <v>1365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204</v>
      </c>
      <c r="AU1034" s="243" t="s">
        <v>84</v>
      </c>
      <c r="AV1034" s="13" t="s">
        <v>78</v>
      </c>
      <c r="AW1034" s="13" t="s">
        <v>33</v>
      </c>
      <c r="AX1034" s="13" t="s">
        <v>71</v>
      </c>
      <c r="AY1034" s="243" t="s">
        <v>192</v>
      </c>
    </row>
    <row r="1035" s="14" customFormat="1">
      <c r="A1035" s="14"/>
      <c r="B1035" s="244"/>
      <c r="C1035" s="245"/>
      <c r="D1035" s="235" t="s">
        <v>204</v>
      </c>
      <c r="E1035" s="246" t="s">
        <v>19</v>
      </c>
      <c r="F1035" s="247" t="s">
        <v>1374</v>
      </c>
      <c r="G1035" s="245"/>
      <c r="H1035" s="248">
        <v>42.811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204</v>
      </c>
      <c r="AU1035" s="254" t="s">
        <v>84</v>
      </c>
      <c r="AV1035" s="14" t="s">
        <v>84</v>
      </c>
      <c r="AW1035" s="14" t="s">
        <v>33</v>
      </c>
      <c r="AX1035" s="14" t="s">
        <v>71</v>
      </c>
      <c r="AY1035" s="254" t="s">
        <v>192</v>
      </c>
    </row>
    <row r="1036" s="14" customFormat="1">
      <c r="A1036" s="14"/>
      <c r="B1036" s="244"/>
      <c r="C1036" s="245"/>
      <c r="D1036" s="235" t="s">
        <v>204</v>
      </c>
      <c r="E1036" s="246" t="s">
        <v>19</v>
      </c>
      <c r="F1036" s="247" t="s">
        <v>1375</v>
      </c>
      <c r="G1036" s="245"/>
      <c r="H1036" s="248">
        <v>1.0600000000000001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204</v>
      </c>
      <c r="AU1036" s="254" t="s">
        <v>84</v>
      </c>
      <c r="AV1036" s="14" t="s">
        <v>84</v>
      </c>
      <c r="AW1036" s="14" t="s">
        <v>33</v>
      </c>
      <c r="AX1036" s="14" t="s">
        <v>71</v>
      </c>
      <c r="AY1036" s="254" t="s">
        <v>192</v>
      </c>
    </row>
    <row r="1037" s="14" customFormat="1">
      <c r="A1037" s="14"/>
      <c r="B1037" s="244"/>
      <c r="C1037" s="245"/>
      <c r="D1037" s="235" t="s">
        <v>204</v>
      </c>
      <c r="E1037" s="246" t="s">
        <v>19</v>
      </c>
      <c r="F1037" s="247" t="s">
        <v>1376</v>
      </c>
      <c r="G1037" s="245"/>
      <c r="H1037" s="248">
        <v>-6.5119999999999996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204</v>
      </c>
      <c r="AU1037" s="254" t="s">
        <v>84</v>
      </c>
      <c r="AV1037" s="14" t="s">
        <v>84</v>
      </c>
      <c r="AW1037" s="14" t="s">
        <v>33</v>
      </c>
      <c r="AX1037" s="14" t="s">
        <v>71</v>
      </c>
      <c r="AY1037" s="254" t="s">
        <v>192</v>
      </c>
    </row>
    <row r="1038" s="13" customFormat="1">
      <c r="A1038" s="13"/>
      <c r="B1038" s="233"/>
      <c r="C1038" s="234"/>
      <c r="D1038" s="235" t="s">
        <v>204</v>
      </c>
      <c r="E1038" s="236" t="s">
        <v>19</v>
      </c>
      <c r="F1038" s="237" t="s">
        <v>1367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204</v>
      </c>
      <c r="AU1038" s="243" t="s">
        <v>84</v>
      </c>
      <c r="AV1038" s="13" t="s">
        <v>78</v>
      </c>
      <c r="AW1038" s="13" t="s">
        <v>33</v>
      </c>
      <c r="AX1038" s="13" t="s">
        <v>71</v>
      </c>
      <c r="AY1038" s="243" t="s">
        <v>192</v>
      </c>
    </row>
    <row r="1039" s="14" customFormat="1">
      <c r="A1039" s="14"/>
      <c r="B1039" s="244"/>
      <c r="C1039" s="245"/>
      <c r="D1039" s="235" t="s">
        <v>204</v>
      </c>
      <c r="E1039" s="246" t="s">
        <v>19</v>
      </c>
      <c r="F1039" s="247" t="s">
        <v>1377</v>
      </c>
      <c r="G1039" s="245"/>
      <c r="H1039" s="248">
        <v>15.772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204</v>
      </c>
      <c r="AU1039" s="254" t="s">
        <v>84</v>
      </c>
      <c r="AV1039" s="14" t="s">
        <v>84</v>
      </c>
      <c r="AW1039" s="14" t="s">
        <v>33</v>
      </c>
      <c r="AX1039" s="14" t="s">
        <v>71</v>
      </c>
      <c r="AY1039" s="254" t="s">
        <v>192</v>
      </c>
    </row>
    <row r="1040" s="14" customFormat="1">
      <c r="A1040" s="14"/>
      <c r="B1040" s="244"/>
      <c r="C1040" s="245"/>
      <c r="D1040" s="235" t="s">
        <v>204</v>
      </c>
      <c r="E1040" s="246" t="s">
        <v>19</v>
      </c>
      <c r="F1040" s="247" t="s">
        <v>290</v>
      </c>
      <c r="G1040" s="245"/>
      <c r="H1040" s="248">
        <v>-1.1819999999999999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204</v>
      </c>
      <c r="AU1040" s="254" t="s">
        <v>84</v>
      </c>
      <c r="AV1040" s="14" t="s">
        <v>84</v>
      </c>
      <c r="AW1040" s="14" t="s">
        <v>33</v>
      </c>
      <c r="AX1040" s="14" t="s">
        <v>71</v>
      </c>
      <c r="AY1040" s="254" t="s">
        <v>192</v>
      </c>
    </row>
    <row r="1041" s="16" customFormat="1">
      <c r="A1041" s="16"/>
      <c r="B1041" s="276"/>
      <c r="C1041" s="277"/>
      <c r="D1041" s="235" t="s">
        <v>204</v>
      </c>
      <c r="E1041" s="278" t="s">
        <v>19</v>
      </c>
      <c r="F1041" s="279" t="s">
        <v>246</v>
      </c>
      <c r="G1041" s="277"/>
      <c r="H1041" s="280">
        <v>99.096000000000004</v>
      </c>
      <c r="I1041" s="281"/>
      <c r="J1041" s="277"/>
      <c r="K1041" s="277"/>
      <c r="L1041" s="282"/>
      <c r="M1041" s="283"/>
      <c r="N1041" s="284"/>
      <c r="O1041" s="284"/>
      <c r="P1041" s="284"/>
      <c r="Q1041" s="284"/>
      <c r="R1041" s="284"/>
      <c r="S1041" s="284"/>
      <c r="T1041" s="285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6" t="s">
        <v>204</v>
      </c>
      <c r="AU1041" s="286" t="s">
        <v>84</v>
      </c>
      <c r="AV1041" s="16" t="s">
        <v>193</v>
      </c>
      <c r="AW1041" s="16" t="s">
        <v>33</v>
      </c>
      <c r="AX1041" s="16" t="s">
        <v>71</v>
      </c>
      <c r="AY1041" s="286" t="s">
        <v>192</v>
      </c>
    </row>
    <row r="1042" s="15" customFormat="1">
      <c r="A1042" s="15"/>
      <c r="B1042" s="255"/>
      <c r="C1042" s="256"/>
      <c r="D1042" s="235" t="s">
        <v>204</v>
      </c>
      <c r="E1042" s="257" t="s">
        <v>19</v>
      </c>
      <c r="F1042" s="258" t="s">
        <v>210</v>
      </c>
      <c r="G1042" s="256"/>
      <c r="H1042" s="259">
        <v>154.50399999999999</v>
      </c>
      <c r="I1042" s="260"/>
      <c r="J1042" s="256"/>
      <c r="K1042" s="256"/>
      <c r="L1042" s="261"/>
      <c r="M1042" s="262"/>
      <c r="N1042" s="263"/>
      <c r="O1042" s="263"/>
      <c r="P1042" s="263"/>
      <c r="Q1042" s="263"/>
      <c r="R1042" s="263"/>
      <c r="S1042" s="263"/>
      <c r="T1042" s="264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5" t="s">
        <v>204</v>
      </c>
      <c r="AU1042" s="265" t="s">
        <v>84</v>
      </c>
      <c r="AV1042" s="15" t="s">
        <v>200</v>
      </c>
      <c r="AW1042" s="15" t="s">
        <v>33</v>
      </c>
      <c r="AX1042" s="15" t="s">
        <v>78</v>
      </c>
      <c r="AY1042" s="265" t="s">
        <v>192</v>
      </c>
    </row>
    <row r="1043" s="2" customFormat="1" ht="24.15" customHeight="1">
      <c r="A1043" s="41"/>
      <c r="B1043" s="42"/>
      <c r="C1043" s="215" t="s">
        <v>811</v>
      </c>
      <c r="D1043" s="215" t="s">
        <v>195</v>
      </c>
      <c r="E1043" s="216" t="s">
        <v>812</v>
      </c>
      <c r="F1043" s="217" t="s">
        <v>813</v>
      </c>
      <c r="G1043" s="218" t="s">
        <v>239</v>
      </c>
      <c r="H1043" s="219">
        <v>154.50399999999999</v>
      </c>
      <c r="I1043" s="220"/>
      <c r="J1043" s="221">
        <f>ROUND(I1043*H1043,2)</f>
        <v>0</v>
      </c>
      <c r="K1043" s="217" t="s">
        <v>199</v>
      </c>
      <c r="L1043" s="47"/>
      <c r="M1043" s="222" t="s">
        <v>19</v>
      </c>
      <c r="N1043" s="223" t="s">
        <v>43</v>
      </c>
      <c r="O1043" s="87"/>
      <c r="P1043" s="224">
        <f>O1043*H1043</f>
        <v>0</v>
      </c>
      <c r="Q1043" s="224">
        <v>0.00029</v>
      </c>
      <c r="R1043" s="224">
        <f>Q1043*H1043</f>
        <v>0.044806159999999998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321</v>
      </c>
      <c r="AT1043" s="226" t="s">
        <v>195</v>
      </c>
      <c r="AU1043" s="226" t="s">
        <v>84</v>
      </c>
      <c r="AY1043" s="20" t="s">
        <v>192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84</v>
      </c>
      <c r="BK1043" s="227">
        <f>ROUND(I1043*H1043,2)</f>
        <v>0</v>
      </c>
      <c r="BL1043" s="20" t="s">
        <v>321</v>
      </c>
      <c r="BM1043" s="226" t="s">
        <v>814</v>
      </c>
    </row>
    <row r="1044" s="2" customFormat="1">
      <c r="A1044" s="41"/>
      <c r="B1044" s="42"/>
      <c r="C1044" s="43"/>
      <c r="D1044" s="228" t="s">
        <v>202</v>
      </c>
      <c r="E1044" s="43"/>
      <c r="F1044" s="229" t="s">
        <v>815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202</v>
      </c>
      <c r="AU1044" s="20" t="s">
        <v>84</v>
      </c>
    </row>
    <row r="1045" s="13" customFormat="1">
      <c r="A1045" s="13"/>
      <c r="B1045" s="233"/>
      <c r="C1045" s="234"/>
      <c r="D1045" s="235" t="s">
        <v>204</v>
      </c>
      <c r="E1045" s="236" t="s">
        <v>19</v>
      </c>
      <c r="F1045" s="237" t="s">
        <v>205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204</v>
      </c>
      <c r="AU1045" s="243" t="s">
        <v>84</v>
      </c>
      <c r="AV1045" s="13" t="s">
        <v>78</v>
      </c>
      <c r="AW1045" s="13" t="s">
        <v>33</v>
      </c>
      <c r="AX1045" s="13" t="s">
        <v>71</v>
      </c>
      <c r="AY1045" s="243" t="s">
        <v>192</v>
      </c>
    </row>
    <row r="1046" s="13" customFormat="1">
      <c r="A1046" s="13"/>
      <c r="B1046" s="233"/>
      <c r="C1046" s="234"/>
      <c r="D1046" s="235" t="s">
        <v>204</v>
      </c>
      <c r="E1046" s="236" t="s">
        <v>19</v>
      </c>
      <c r="F1046" s="237" t="s">
        <v>268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204</v>
      </c>
      <c r="AU1046" s="243" t="s">
        <v>84</v>
      </c>
      <c r="AV1046" s="13" t="s">
        <v>78</v>
      </c>
      <c r="AW1046" s="13" t="s">
        <v>33</v>
      </c>
      <c r="AX1046" s="13" t="s">
        <v>71</v>
      </c>
      <c r="AY1046" s="243" t="s">
        <v>192</v>
      </c>
    </row>
    <row r="1047" s="14" customFormat="1">
      <c r="A1047" s="14"/>
      <c r="B1047" s="244"/>
      <c r="C1047" s="245"/>
      <c r="D1047" s="235" t="s">
        <v>204</v>
      </c>
      <c r="E1047" s="246" t="s">
        <v>19</v>
      </c>
      <c r="F1047" s="247" t="s">
        <v>269</v>
      </c>
      <c r="G1047" s="245"/>
      <c r="H1047" s="248">
        <v>3.1699999999999999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204</v>
      </c>
      <c r="AU1047" s="254" t="s">
        <v>84</v>
      </c>
      <c r="AV1047" s="14" t="s">
        <v>84</v>
      </c>
      <c r="AW1047" s="14" t="s">
        <v>33</v>
      </c>
      <c r="AX1047" s="14" t="s">
        <v>71</v>
      </c>
      <c r="AY1047" s="254" t="s">
        <v>192</v>
      </c>
    </row>
    <row r="1048" s="13" customFormat="1">
      <c r="A1048" s="13"/>
      <c r="B1048" s="233"/>
      <c r="C1048" s="234"/>
      <c r="D1048" s="235" t="s">
        <v>204</v>
      </c>
      <c r="E1048" s="236" t="s">
        <v>19</v>
      </c>
      <c r="F1048" s="237" t="s">
        <v>280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204</v>
      </c>
      <c r="AU1048" s="243" t="s">
        <v>84</v>
      </c>
      <c r="AV1048" s="13" t="s">
        <v>78</v>
      </c>
      <c r="AW1048" s="13" t="s">
        <v>33</v>
      </c>
      <c r="AX1048" s="13" t="s">
        <v>71</v>
      </c>
      <c r="AY1048" s="243" t="s">
        <v>192</v>
      </c>
    </row>
    <row r="1049" s="14" customFormat="1">
      <c r="A1049" s="14"/>
      <c r="B1049" s="244"/>
      <c r="C1049" s="245"/>
      <c r="D1049" s="235" t="s">
        <v>204</v>
      </c>
      <c r="E1049" s="246" t="s">
        <v>19</v>
      </c>
      <c r="F1049" s="247" t="s">
        <v>281</v>
      </c>
      <c r="G1049" s="245"/>
      <c r="H1049" s="248">
        <v>2.6699999999999999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204</v>
      </c>
      <c r="AU1049" s="254" t="s">
        <v>84</v>
      </c>
      <c r="AV1049" s="14" t="s">
        <v>84</v>
      </c>
      <c r="AW1049" s="14" t="s">
        <v>33</v>
      </c>
      <c r="AX1049" s="14" t="s">
        <v>71</v>
      </c>
      <c r="AY1049" s="254" t="s">
        <v>192</v>
      </c>
    </row>
    <row r="1050" s="14" customFormat="1">
      <c r="A1050" s="14"/>
      <c r="B1050" s="244"/>
      <c r="C1050" s="245"/>
      <c r="D1050" s="235" t="s">
        <v>204</v>
      </c>
      <c r="E1050" s="246" t="s">
        <v>19</v>
      </c>
      <c r="F1050" s="247" t="s">
        <v>1364</v>
      </c>
      <c r="G1050" s="245"/>
      <c r="H1050" s="248">
        <v>2.2610000000000001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204</v>
      </c>
      <c r="AU1050" s="254" t="s">
        <v>84</v>
      </c>
      <c r="AV1050" s="14" t="s">
        <v>84</v>
      </c>
      <c r="AW1050" s="14" t="s">
        <v>33</v>
      </c>
      <c r="AX1050" s="14" t="s">
        <v>71</v>
      </c>
      <c r="AY1050" s="254" t="s">
        <v>192</v>
      </c>
    </row>
    <row r="1051" s="13" customFormat="1">
      <c r="A1051" s="13"/>
      <c r="B1051" s="233"/>
      <c r="C1051" s="234"/>
      <c r="D1051" s="235" t="s">
        <v>204</v>
      </c>
      <c r="E1051" s="236" t="s">
        <v>19</v>
      </c>
      <c r="F1051" s="237" t="s">
        <v>282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204</v>
      </c>
      <c r="AU1051" s="243" t="s">
        <v>84</v>
      </c>
      <c r="AV1051" s="13" t="s">
        <v>78</v>
      </c>
      <c r="AW1051" s="13" t="s">
        <v>33</v>
      </c>
      <c r="AX1051" s="13" t="s">
        <v>71</v>
      </c>
      <c r="AY1051" s="243" t="s">
        <v>192</v>
      </c>
    </row>
    <row r="1052" s="14" customFormat="1">
      <c r="A1052" s="14"/>
      <c r="B1052" s="244"/>
      <c r="C1052" s="245"/>
      <c r="D1052" s="235" t="s">
        <v>204</v>
      </c>
      <c r="E1052" s="246" t="s">
        <v>19</v>
      </c>
      <c r="F1052" s="247" t="s">
        <v>283</v>
      </c>
      <c r="G1052" s="245"/>
      <c r="H1052" s="248">
        <v>13.079000000000001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204</v>
      </c>
      <c r="AU1052" s="254" t="s">
        <v>84</v>
      </c>
      <c r="AV1052" s="14" t="s">
        <v>84</v>
      </c>
      <c r="AW1052" s="14" t="s">
        <v>33</v>
      </c>
      <c r="AX1052" s="14" t="s">
        <v>71</v>
      </c>
      <c r="AY1052" s="254" t="s">
        <v>192</v>
      </c>
    </row>
    <row r="1053" s="14" customFormat="1">
      <c r="A1053" s="14"/>
      <c r="B1053" s="244"/>
      <c r="C1053" s="245"/>
      <c r="D1053" s="235" t="s">
        <v>204</v>
      </c>
      <c r="E1053" s="246" t="s">
        <v>19</v>
      </c>
      <c r="F1053" s="247" t="s">
        <v>284</v>
      </c>
      <c r="G1053" s="245"/>
      <c r="H1053" s="248">
        <v>0.54900000000000004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204</v>
      </c>
      <c r="AU1053" s="254" t="s">
        <v>84</v>
      </c>
      <c r="AV1053" s="14" t="s">
        <v>84</v>
      </c>
      <c r="AW1053" s="14" t="s">
        <v>33</v>
      </c>
      <c r="AX1053" s="14" t="s">
        <v>71</v>
      </c>
      <c r="AY1053" s="254" t="s">
        <v>192</v>
      </c>
    </row>
    <row r="1054" s="13" customFormat="1">
      <c r="A1054" s="13"/>
      <c r="B1054" s="233"/>
      <c r="C1054" s="234"/>
      <c r="D1054" s="235" t="s">
        <v>204</v>
      </c>
      <c r="E1054" s="236" t="s">
        <v>19</v>
      </c>
      <c r="F1054" s="237" t="s">
        <v>1365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204</v>
      </c>
      <c r="AU1054" s="243" t="s">
        <v>84</v>
      </c>
      <c r="AV1054" s="13" t="s">
        <v>78</v>
      </c>
      <c r="AW1054" s="13" t="s">
        <v>33</v>
      </c>
      <c r="AX1054" s="13" t="s">
        <v>71</v>
      </c>
      <c r="AY1054" s="243" t="s">
        <v>192</v>
      </c>
    </row>
    <row r="1055" s="14" customFormat="1">
      <c r="A1055" s="14"/>
      <c r="B1055" s="244"/>
      <c r="C1055" s="245"/>
      <c r="D1055" s="235" t="s">
        <v>204</v>
      </c>
      <c r="E1055" s="246" t="s">
        <v>19</v>
      </c>
      <c r="F1055" s="247" t="s">
        <v>1366</v>
      </c>
      <c r="G1055" s="245"/>
      <c r="H1055" s="248">
        <v>16.309000000000001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204</v>
      </c>
      <c r="AU1055" s="254" t="s">
        <v>84</v>
      </c>
      <c r="AV1055" s="14" t="s">
        <v>84</v>
      </c>
      <c r="AW1055" s="14" t="s">
        <v>33</v>
      </c>
      <c r="AX1055" s="14" t="s">
        <v>71</v>
      </c>
      <c r="AY1055" s="254" t="s">
        <v>192</v>
      </c>
    </row>
    <row r="1056" s="13" customFormat="1">
      <c r="A1056" s="13"/>
      <c r="B1056" s="233"/>
      <c r="C1056" s="234"/>
      <c r="D1056" s="235" t="s">
        <v>204</v>
      </c>
      <c r="E1056" s="236" t="s">
        <v>19</v>
      </c>
      <c r="F1056" s="237" t="s">
        <v>1367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204</v>
      </c>
      <c r="AU1056" s="243" t="s">
        <v>84</v>
      </c>
      <c r="AV1056" s="13" t="s">
        <v>78</v>
      </c>
      <c r="AW1056" s="13" t="s">
        <v>33</v>
      </c>
      <c r="AX1056" s="13" t="s">
        <v>71</v>
      </c>
      <c r="AY1056" s="243" t="s">
        <v>192</v>
      </c>
    </row>
    <row r="1057" s="14" customFormat="1">
      <c r="A1057" s="14"/>
      <c r="B1057" s="244"/>
      <c r="C1057" s="245"/>
      <c r="D1057" s="235" t="s">
        <v>204</v>
      </c>
      <c r="E1057" s="246" t="s">
        <v>19</v>
      </c>
      <c r="F1057" s="247" t="s">
        <v>1368</v>
      </c>
      <c r="G1057" s="245"/>
      <c r="H1057" s="248">
        <v>2.234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204</v>
      </c>
      <c r="AU1057" s="254" t="s">
        <v>84</v>
      </c>
      <c r="AV1057" s="14" t="s">
        <v>84</v>
      </c>
      <c r="AW1057" s="14" t="s">
        <v>33</v>
      </c>
      <c r="AX1057" s="14" t="s">
        <v>71</v>
      </c>
      <c r="AY1057" s="254" t="s">
        <v>192</v>
      </c>
    </row>
    <row r="1058" s="16" customFormat="1">
      <c r="A1058" s="16"/>
      <c r="B1058" s="276"/>
      <c r="C1058" s="277"/>
      <c r="D1058" s="235" t="s">
        <v>204</v>
      </c>
      <c r="E1058" s="278" t="s">
        <v>19</v>
      </c>
      <c r="F1058" s="279" t="s">
        <v>246</v>
      </c>
      <c r="G1058" s="277"/>
      <c r="H1058" s="280">
        <v>40.271999999999998</v>
      </c>
      <c r="I1058" s="281"/>
      <c r="J1058" s="277"/>
      <c r="K1058" s="277"/>
      <c r="L1058" s="282"/>
      <c r="M1058" s="283"/>
      <c r="N1058" s="284"/>
      <c r="O1058" s="284"/>
      <c r="P1058" s="284"/>
      <c r="Q1058" s="284"/>
      <c r="R1058" s="284"/>
      <c r="S1058" s="284"/>
      <c r="T1058" s="285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86" t="s">
        <v>204</v>
      </c>
      <c r="AU1058" s="286" t="s">
        <v>84</v>
      </c>
      <c r="AV1058" s="16" t="s">
        <v>193</v>
      </c>
      <c r="AW1058" s="16" t="s">
        <v>33</v>
      </c>
      <c r="AX1058" s="16" t="s">
        <v>71</v>
      </c>
      <c r="AY1058" s="286" t="s">
        <v>192</v>
      </c>
    </row>
    <row r="1059" s="13" customFormat="1">
      <c r="A1059" s="13"/>
      <c r="B1059" s="233"/>
      <c r="C1059" s="234"/>
      <c r="D1059" s="235" t="s">
        <v>204</v>
      </c>
      <c r="E1059" s="236" t="s">
        <v>19</v>
      </c>
      <c r="F1059" s="237" t="s">
        <v>280</v>
      </c>
      <c r="G1059" s="234"/>
      <c r="H1059" s="236" t="s">
        <v>19</v>
      </c>
      <c r="I1059" s="238"/>
      <c r="J1059" s="234"/>
      <c r="K1059" s="234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204</v>
      </c>
      <c r="AU1059" s="243" t="s">
        <v>84</v>
      </c>
      <c r="AV1059" s="13" t="s">
        <v>78</v>
      </c>
      <c r="AW1059" s="13" t="s">
        <v>33</v>
      </c>
      <c r="AX1059" s="13" t="s">
        <v>71</v>
      </c>
      <c r="AY1059" s="243" t="s">
        <v>192</v>
      </c>
    </row>
    <row r="1060" s="14" customFormat="1">
      <c r="A1060" s="14"/>
      <c r="B1060" s="244"/>
      <c r="C1060" s="245"/>
      <c r="D1060" s="235" t="s">
        <v>204</v>
      </c>
      <c r="E1060" s="246" t="s">
        <v>19</v>
      </c>
      <c r="F1060" s="247" t="s">
        <v>1392</v>
      </c>
      <c r="G1060" s="245"/>
      <c r="H1060" s="248">
        <v>5.0439999999999996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204</v>
      </c>
      <c r="AU1060" s="254" t="s">
        <v>84</v>
      </c>
      <c r="AV1060" s="14" t="s">
        <v>84</v>
      </c>
      <c r="AW1060" s="14" t="s">
        <v>33</v>
      </c>
      <c r="AX1060" s="14" t="s">
        <v>71</v>
      </c>
      <c r="AY1060" s="254" t="s">
        <v>192</v>
      </c>
    </row>
    <row r="1061" s="14" customFormat="1">
      <c r="A1061" s="14"/>
      <c r="B1061" s="244"/>
      <c r="C1061" s="245"/>
      <c r="D1061" s="235" t="s">
        <v>204</v>
      </c>
      <c r="E1061" s="246" t="s">
        <v>19</v>
      </c>
      <c r="F1061" s="247" t="s">
        <v>290</v>
      </c>
      <c r="G1061" s="245"/>
      <c r="H1061" s="248">
        <v>-1.1819999999999999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204</v>
      </c>
      <c r="AU1061" s="254" t="s">
        <v>84</v>
      </c>
      <c r="AV1061" s="14" t="s">
        <v>84</v>
      </c>
      <c r="AW1061" s="14" t="s">
        <v>33</v>
      </c>
      <c r="AX1061" s="14" t="s">
        <v>71</v>
      </c>
      <c r="AY1061" s="254" t="s">
        <v>192</v>
      </c>
    </row>
    <row r="1062" s="13" customFormat="1">
      <c r="A1062" s="13"/>
      <c r="B1062" s="233"/>
      <c r="C1062" s="234"/>
      <c r="D1062" s="235" t="s">
        <v>204</v>
      </c>
      <c r="E1062" s="236" t="s">
        <v>19</v>
      </c>
      <c r="F1062" s="237" t="s">
        <v>268</v>
      </c>
      <c r="G1062" s="234"/>
      <c r="H1062" s="236" t="s">
        <v>19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204</v>
      </c>
      <c r="AU1062" s="243" t="s">
        <v>84</v>
      </c>
      <c r="AV1062" s="13" t="s">
        <v>78</v>
      </c>
      <c r="AW1062" s="13" t="s">
        <v>33</v>
      </c>
      <c r="AX1062" s="13" t="s">
        <v>71</v>
      </c>
      <c r="AY1062" s="243" t="s">
        <v>192</v>
      </c>
    </row>
    <row r="1063" s="14" customFormat="1">
      <c r="A1063" s="14"/>
      <c r="B1063" s="244"/>
      <c r="C1063" s="245"/>
      <c r="D1063" s="235" t="s">
        <v>204</v>
      </c>
      <c r="E1063" s="246" t="s">
        <v>19</v>
      </c>
      <c r="F1063" s="247" t="s">
        <v>315</v>
      </c>
      <c r="G1063" s="245"/>
      <c r="H1063" s="248">
        <v>6.3390000000000004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204</v>
      </c>
      <c r="AU1063" s="254" t="s">
        <v>84</v>
      </c>
      <c r="AV1063" s="14" t="s">
        <v>84</v>
      </c>
      <c r="AW1063" s="14" t="s">
        <v>33</v>
      </c>
      <c r="AX1063" s="14" t="s">
        <v>71</v>
      </c>
      <c r="AY1063" s="254" t="s">
        <v>192</v>
      </c>
    </row>
    <row r="1064" s="14" customFormat="1">
      <c r="A1064" s="14"/>
      <c r="B1064" s="244"/>
      <c r="C1064" s="245"/>
      <c r="D1064" s="235" t="s">
        <v>204</v>
      </c>
      <c r="E1064" s="246" t="s">
        <v>19</v>
      </c>
      <c r="F1064" s="247" t="s">
        <v>316</v>
      </c>
      <c r="G1064" s="245"/>
      <c r="H1064" s="248">
        <v>-0.59999999999999998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204</v>
      </c>
      <c r="AU1064" s="254" t="s">
        <v>84</v>
      </c>
      <c r="AV1064" s="14" t="s">
        <v>84</v>
      </c>
      <c r="AW1064" s="14" t="s">
        <v>33</v>
      </c>
      <c r="AX1064" s="14" t="s">
        <v>71</v>
      </c>
      <c r="AY1064" s="254" t="s">
        <v>192</v>
      </c>
    </row>
    <row r="1065" s="14" customFormat="1">
      <c r="A1065" s="14"/>
      <c r="B1065" s="244"/>
      <c r="C1065" s="245"/>
      <c r="D1065" s="235" t="s">
        <v>204</v>
      </c>
      <c r="E1065" s="246" t="s">
        <v>19</v>
      </c>
      <c r="F1065" s="247" t="s">
        <v>317</v>
      </c>
      <c r="G1065" s="245"/>
      <c r="H1065" s="248">
        <v>1.046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204</v>
      </c>
      <c r="AU1065" s="254" t="s">
        <v>84</v>
      </c>
      <c r="AV1065" s="14" t="s">
        <v>84</v>
      </c>
      <c r="AW1065" s="14" t="s">
        <v>33</v>
      </c>
      <c r="AX1065" s="14" t="s">
        <v>71</v>
      </c>
      <c r="AY1065" s="254" t="s">
        <v>192</v>
      </c>
    </row>
    <row r="1066" s="13" customFormat="1">
      <c r="A1066" s="13"/>
      <c r="B1066" s="233"/>
      <c r="C1066" s="234"/>
      <c r="D1066" s="235" t="s">
        <v>204</v>
      </c>
      <c r="E1066" s="236" t="s">
        <v>19</v>
      </c>
      <c r="F1066" s="237" t="s">
        <v>282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204</v>
      </c>
      <c r="AU1066" s="243" t="s">
        <v>84</v>
      </c>
      <c r="AV1066" s="13" t="s">
        <v>78</v>
      </c>
      <c r="AW1066" s="13" t="s">
        <v>33</v>
      </c>
      <c r="AX1066" s="13" t="s">
        <v>71</v>
      </c>
      <c r="AY1066" s="243" t="s">
        <v>192</v>
      </c>
    </row>
    <row r="1067" s="14" customFormat="1">
      <c r="A1067" s="14"/>
      <c r="B1067" s="244"/>
      <c r="C1067" s="245"/>
      <c r="D1067" s="235" t="s">
        <v>204</v>
      </c>
      <c r="E1067" s="246" t="s">
        <v>19</v>
      </c>
      <c r="F1067" s="247" t="s">
        <v>318</v>
      </c>
      <c r="G1067" s="245"/>
      <c r="H1067" s="248">
        <v>0.33600000000000002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204</v>
      </c>
      <c r="AU1067" s="254" t="s">
        <v>84</v>
      </c>
      <c r="AV1067" s="14" t="s">
        <v>84</v>
      </c>
      <c r="AW1067" s="14" t="s">
        <v>33</v>
      </c>
      <c r="AX1067" s="14" t="s">
        <v>71</v>
      </c>
      <c r="AY1067" s="254" t="s">
        <v>192</v>
      </c>
    </row>
    <row r="1068" s="14" customFormat="1">
      <c r="A1068" s="14"/>
      <c r="B1068" s="244"/>
      <c r="C1068" s="245"/>
      <c r="D1068" s="235" t="s">
        <v>204</v>
      </c>
      <c r="E1068" s="246" t="s">
        <v>19</v>
      </c>
      <c r="F1068" s="247" t="s">
        <v>319</v>
      </c>
      <c r="G1068" s="245"/>
      <c r="H1068" s="248">
        <v>3.4220000000000002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204</v>
      </c>
      <c r="AU1068" s="254" t="s">
        <v>84</v>
      </c>
      <c r="AV1068" s="14" t="s">
        <v>84</v>
      </c>
      <c r="AW1068" s="14" t="s">
        <v>33</v>
      </c>
      <c r="AX1068" s="14" t="s">
        <v>71</v>
      </c>
      <c r="AY1068" s="254" t="s">
        <v>192</v>
      </c>
    </row>
    <row r="1069" s="14" customFormat="1">
      <c r="A1069" s="14"/>
      <c r="B1069" s="244"/>
      <c r="C1069" s="245"/>
      <c r="D1069" s="235" t="s">
        <v>204</v>
      </c>
      <c r="E1069" s="246" t="s">
        <v>19</v>
      </c>
      <c r="F1069" s="247" t="s">
        <v>299</v>
      </c>
      <c r="G1069" s="245"/>
      <c r="H1069" s="248">
        <v>-0.44500000000000001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204</v>
      </c>
      <c r="AU1069" s="254" t="s">
        <v>84</v>
      </c>
      <c r="AV1069" s="14" t="s">
        <v>84</v>
      </c>
      <c r="AW1069" s="14" t="s">
        <v>33</v>
      </c>
      <c r="AX1069" s="14" t="s">
        <v>71</v>
      </c>
      <c r="AY1069" s="254" t="s">
        <v>192</v>
      </c>
    </row>
    <row r="1070" s="14" customFormat="1">
      <c r="A1070" s="14"/>
      <c r="B1070" s="244"/>
      <c r="C1070" s="245"/>
      <c r="D1070" s="235" t="s">
        <v>204</v>
      </c>
      <c r="E1070" s="246" t="s">
        <v>19</v>
      </c>
      <c r="F1070" s="247" t="s">
        <v>320</v>
      </c>
      <c r="G1070" s="245"/>
      <c r="H1070" s="248">
        <v>1.1759999999999999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204</v>
      </c>
      <c r="AU1070" s="254" t="s">
        <v>84</v>
      </c>
      <c r="AV1070" s="14" t="s">
        <v>84</v>
      </c>
      <c r="AW1070" s="14" t="s">
        <v>33</v>
      </c>
      <c r="AX1070" s="14" t="s">
        <v>71</v>
      </c>
      <c r="AY1070" s="254" t="s">
        <v>192</v>
      </c>
    </row>
    <row r="1071" s="16" customFormat="1">
      <c r="A1071" s="16"/>
      <c r="B1071" s="276"/>
      <c r="C1071" s="277"/>
      <c r="D1071" s="235" t="s">
        <v>204</v>
      </c>
      <c r="E1071" s="278" t="s">
        <v>19</v>
      </c>
      <c r="F1071" s="279" t="s">
        <v>246</v>
      </c>
      <c r="G1071" s="277"/>
      <c r="H1071" s="280">
        <v>15.136000000000001</v>
      </c>
      <c r="I1071" s="281"/>
      <c r="J1071" s="277"/>
      <c r="K1071" s="277"/>
      <c r="L1071" s="282"/>
      <c r="M1071" s="283"/>
      <c r="N1071" s="284"/>
      <c r="O1071" s="284"/>
      <c r="P1071" s="284"/>
      <c r="Q1071" s="284"/>
      <c r="R1071" s="284"/>
      <c r="S1071" s="284"/>
      <c r="T1071" s="285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86" t="s">
        <v>204</v>
      </c>
      <c r="AU1071" s="286" t="s">
        <v>84</v>
      </c>
      <c r="AV1071" s="16" t="s">
        <v>193</v>
      </c>
      <c r="AW1071" s="16" t="s">
        <v>33</v>
      </c>
      <c r="AX1071" s="16" t="s">
        <v>71</v>
      </c>
      <c r="AY1071" s="286" t="s">
        <v>192</v>
      </c>
    </row>
    <row r="1072" s="13" customFormat="1">
      <c r="A1072" s="13"/>
      <c r="B1072" s="233"/>
      <c r="C1072" s="234"/>
      <c r="D1072" s="235" t="s">
        <v>204</v>
      </c>
      <c r="E1072" s="236" t="s">
        <v>19</v>
      </c>
      <c r="F1072" s="237" t="s">
        <v>280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204</v>
      </c>
      <c r="AU1072" s="243" t="s">
        <v>84</v>
      </c>
      <c r="AV1072" s="13" t="s">
        <v>78</v>
      </c>
      <c r="AW1072" s="13" t="s">
        <v>33</v>
      </c>
      <c r="AX1072" s="13" t="s">
        <v>71</v>
      </c>
      <c r="AY1072" s="243" t="s">
        <v>192</v>
      </c>
    </row>
    <row r="1073" s="14" customFormat="1">
      <c r="A1073" s="14"/>
      <c r="B1073" s="244"/>
      <c r="C1073" s="245"/>
      <c r="D1073" s="235" t="s">
        <v>204</v>
      </c>
      <c r="E1073" s="246" t="s">
        <v>19</v>
      </c>
      <c r="F1073" s="247" t="s">
        <v>327</v>
      </c>
      <c r="G1073" s="245"/>
      <c r="H1073" s="248">
        <v>14.776999999999999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204</v>
      </c>
      <c r="AU1073" s="254" t="s">
        <v>84</v>
      </c>
      <c r="AV1073" s="14" t="s">
        <v>84</v>
      </c>
      <c r="AW1073" s="14" t="s">
        <v>33</v>
      </c>
      <c r="AX1073" s="14" t="s">
        <v>71</v>
      </c>
      <c r="AY1073" s="254" t="s">
        <v>192</v>
      </c>
    </row>
    <row r="1074" s="14" customFormat="1">
      <c r="A1074" s="14"/>
      <c r="B1074" s="244"/>
      <c r="C1074" s="245"/>
      <c r="D1074" s="235" t="s">
        <v>204</v>
      </c>
      <c r="E1074" s="246" t="s">
        <v>19</v>
      </c>
      <c r="F1074" s="247" t="s">
        <v>1370</v>
      </c>
      <c r="G1074" s="245"/>
      <c r="H1074" s="248">
        <v>15.877000000000001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204</v>
      </c>
      <c r="AU1074" s="254" t="s">
        <v>84</v>
      </c>
      <c r="AV1074" s="14" t="s">
        <v>84</v>
      </c>
      <c r="AW1074" s="14" t="s">
        <v>33</v>
      </c>
      <c r="AX1074" s="14" t="s">
        <v>71</v>
      </c>
      <c r="AY1074" s="254" t="s">
        <v>192</v>
      </c>
    </row>
    <row r="1075" s="14" customFormat="1">
      <c r="A1075" s="14"/>
      <c r="B1075" s="244"/>
      <c r="C1075" s="245"/>
      <c r="D1075" s="235" t="s">
        <v>204</v>
      </c>
      <c r="E1075" s="246" t="s">
        <v>19</v>
      </c>
      <c r="F1075" s="247" t="s">
        <v>1371</v>
      </c>
      <c r="G1075" s="245"/>
      <c r="H1075" s="248">
        <v>0.63600000000000001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204</v>
      </c>
      <c r="AU1075" s="254" t="s">
        <v>84</v>
      </c>
      <c r="AV1075" s="14" t="s">
        <v>84</v>
      </c>
      <c r="AW1075" s="14" t="s">
        <v>33</v>
      </c>
      <c r="AX1075" s="14" t="s">
        <v>71</v>
      </c>
      <c r="AY1075" s="254" t="s">
        <v>192</v>
      </c>
    </row>
    <row r="1076" s="14" customFormat="1">
      <c r="A1076" s="14"/>
      <c r="B1076" s="244"/>
      <c r="C1076" s="245"/>
      <c r="D1076" s="235" t="s">
        <v>204</v>
      </c>
      <c r="E1076" s="246" t="s">
        <v>19</v>
      </c>
      <c r="F1076" s="247" t="s">
        <v>1393</v>
      </c>
      <c r="G1076" s="245"/>
      <c r="H1076" s="248">
        <v>-5.9100000000000001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204</v>
      </c>
      <c r="AU1076" s="254" t="s">
        <v>84</v>
      </c>
      <c r="AV1076" s="14" t="s">
        <v>84</v>
      </c>
      <c r="AW1076" s="14" t="s">
        <v>33</v>
      </c>
      <c r="AX1076" s="14" t="s">
        <v>71</v>
      </c>
      <c r="AY1076" s="254" t="s">
        <v>192</v>
      </c>
    </row>
    <row r="1077" s="13" customFormat="1">
      <c r="A1077" s="13"/>
      <c r="B1077" s="233"/>
      <c r="C1077" s="234"/>
      <c r="D1077" s="235" t="s">
        <v>204</v>
      </c>
      <c r="E1077" s="236" t="s">
        <v>19</v>
      </c>
      <c r="F1077" s="237" t="s">
        <v>282</v>
      </c>
      <c r="G1077" s="234"/>
      <c r="H1077" s="236" t="s">
        <v>19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204</v>
      </c>
      <c r="AU1077" s="243" t="s">
        <v>84</v>
      </c>
      <c r="AV1077" s="13" t="s">
        <v>78</v>
      </c>
      <c r="AW1077" s="13" t="s">
        <v>33</v>
      </c>
      <c r="AX1077" s="13" t="s">
        <v>71</v>
      </c>
      <c r="AY1077" s="243" t="s">
        <v>192</v>
      </c>
    </row>
    <row r="1078" s="14" customFormat="1">
      <c r="A1078" s="14"/>
      <c r="B1078" s="244"/>
      <c r="C1078" s="245"/>
      <c r="D1078" s="235" t="s">
        <v>204</v>
      </c>
      <c r="E1078" s="246" t="s">
        <v>19</v>
      </c>
      <c r="F1078" s="247" t="s">
        <v>810</v>
      </c>
      <c r="G1078" s="245"/>
      <c r="H1078" s="248">
        <v>29.606000000000002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204</v>
      </c>
      <c r="AU1078" s="254" t="s">
        <v>84</v>
      </c>
      <c r="AV1078" s="14" t="s">
        <v>84</v>
      </c>
      <c r="AW1078" s="14" t="s">
        <v>33</v>
      </c>
      <c r="AX1078" s="14" t="s">
        <v>71</v>
      </c>
      <c r="AY1078" s="254" t="s">
        <v>192</v>
      </c>
    </row>
    <row r="1079" s="14" customFormat="1">
      <c r="A1079" s="14"/>
      <c r="B1079" s="244"/>
      <c r="C1079" s="245"/>
      <c r="D1079" s="235" t="s">
        <v>204</v>
      </c>
      <c r="E1079" s="246" t="s">
        <v>19</v>
      </c>
      <c r="F1079" s="247" t="s">
        <v>330</v>
      </c>
      <c r="G1079" s="245"/>
      <c r="H1079" s="248">
        <v>1.4179999999999999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204</v>
      </c>
      <c r="AU1079" s="254" t="s">
        <v>84</v>
      </c>
      <c r="AV1079" s="14" t="s">
        <v>84</v>
      </c>
      <c r="AW1079" s="14" t="s">
        <v>33</v>
      </c>
      <c r="AX1079" s="14" t="s">
        <v>71</v>
      </c>
      <c r="AY1079" s="254" t="s">
        <v>192</v>
      </c>
    </row>
    <row r="1080" s="14" customFormat="1">
      <c r="A1080" s="14"/>
      <c r="B1080" s="244"/>
      <c r="C1080" s="245"/>
      <c r="D1080" s="235" t="s">
        <v>204</v>
      </c>
      <c r="E1080" s="246" t="s">
        <v>19</v>
      </c>
      <c r="F1080" s="247" t="s">
        <v>1373</v>
      </c>
      <c r="G1080" s="245"/>
      <c r="H1080" s="248">
        <v>-7.2320000000000002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204</v>
      </c>
      <c r="AU1080" s="254" t="s">
        <v>84</v>
      </c>
      <c r="AV1080" s="14" t="s">
        <v>84</v>
      </c>
      <c r="AW1080" s="14" t="s">
        <v>33</v>
      </c>
      <c r="AX1080" s="14" t="s">
        <v>71</v>
      </c>
      <c r="AY1080" s="254" t="s">
        <v>192</v>
      </c>
    </row>
    <row r="1081" s="14" customFormat="1">
      <c r="A1081" s="14"/>
      <c r="B1081" s="244"/>
      <c r="C1081" s="245"/>
      <c r="D1081" s="235" t="s">
        <v>204</v>
      </c>
      <c r="E1081" s="246" t="s">
        <v>19</v>
      </c>
      <c r="F1081" s="247" t="s">
        <v>332</v>
      </c>
      <c r="G1081" s="245"/>
      <c r="H1081" s="248">
        <v>-2.0249999999999999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204</v>
      </c>
      <c r="AU1081" s="254" t="s">
        <v>84</v>
      </c>
      <c r="AV1081" s="14" t="s">
        <v>84</v>
      </c>
      <c r="AW1081" s="14" t="s">
        <v>33</v>
      </c>
      <c r="AX1081" s="14" t="s">
        <v>71</v>
      </c>
      <c r="AY1081" s="254" t="s">
        <v>192</v>
      </c>
    </row>
    <row r="1082" s="16" customFormat="1">
      <c r="A1082" s="16"/>
      <c r="B1082" s="276"/>
      <c r="C1082" s="277"/>
      <c r="D1082" s="235" t="s">
        <v>204</v>
      </c>
      <c r="E1082" s="278" t="s">
        <v>19</v>
      </c>
      <c r="F1082" s="279" t="s">
        <v>246</v>
      </c>
      <c r="G1082" s="277"/>
      <c r="H1082" s="280">
        <v>47.147000000000006</v>
      </c>
      <c r="I1082" s="281"/>
      <c r="J1082" s="277"/>
      <c r="K1082" s="277"/>
      <c r="L1082" s="282"/>
      <c r="M1082" s="283"/>
      <c r="N1082" s="284"/>
      <c r="O1082" s="284"/>
      <c r="P1082" s="284"/>
      <c r="Q1082" s="284"/>
      <c r="R1082" s="284"/>
      <c r="S1082" s="284"/>
      <c r="T1082" s="285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86" t="s">
        <v>204</v>
      </c>
      <c r="AU1082" s="286" t="s">
        <v>84</v>
      </c>
      <c r="AV1082" s="16" t="s">
        <v>193</v>
      </c>
      <c r="AW1082" s="16" t="s">
        <v>33</v>
      </c>
      <c r="AX1082" s="16" t="s">
        <v>71</v>
      </c>
      <c r="AY1082" s="286" t="s">
        <v>192</v>
      </c>
    </row>
    <row r="1083" s="13" customFormat="1">
      <c r="A1083" s="13"/>
      <c r="B1083" s="233"/>
      <c r="C1083" s="234"/>
      <c r="D1083" s="235" t="s">
        <v>204</v>
      </c>
      <c r="E1083" s="236" t="s">
        <v>19</v>
      </c>
      <c r="F1083" s="237" t="s">
        <v>1365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204</v>
      </c>
      <c r="AU1083" s="243" t="s">
        <v>84</v>
      </c>
      <c r="AV1083" s="13" t="s">
        <v>78</v>
      </c>
      <c r="AW1083" s="13" t="s">
        <v>33</v>
      </c>
      <c r="AX1083" s="13" t="s">
        <v>71</v>
      </c>
      <c r="AY1083" s="243" t="s">
        <v>192</v>
      </c>
    </row>
    <row r="1084" s="14" customFormat="1">
      <c r="A1084" s="14"/>
      <c r="B1084" s="244"/>
      <c r="C1084" s="245"/>
      <c r="D1084" s="235" t="s">
        <v>204</v>
      </c>
      <c r="E1084" s="246" t="s">
        <v>19</v>
      </c>
      <c r="F1084" s="247" t="s">
        <v>1374</v>
      </c>
      <c r="G1084" s="245"/>
      <c r="H1084" s="248">
        <v>42.811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204</v>
      </c>
      <c r="AU1084" s="254" t="s">
        <v>84</v>
      </c>
      <c r="AV1084" s="14" t="s">
        <v>84</v>
      </c>
      <c r="AW1084" s="14" t="s">
        <v>33</v>
      </c>
      <c r="AX1084" s="14" t="s">
        <v>71</v>
      </c>
      <c r="AY1084" s="254" t="s">
        <v>192</v>
      </c>
    </row>
    <row r="1085" s="14" customFormat="1">
      <c r="A1085" s="14"/>
      <c r="B1085" s="244"/>
      <c r="C1085" s="245"/>
      <c r="D1085" s="235" t="s">
        <v>204</v>
      </c>
      <c r="E1085" s="246" t="s">
        <v>19</v>
      </c>
      <c r="F1085" s="247" t="s">
        <v>1375</v>
      </c>
      <c r="G1085" s="245"/>
      <c r="H1085" s="248">
        <v>1.0600000000000001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204</v>
      </c>
      <c r="AU1085" s="254" t="s">
        <v>84</v>
      </c>
      <c r="AV1085" s="14" t="s">
        <v>84</v>
      </c>
      <c r="AW1085" s="14" t="s">
        <v>33</v>
      </c>
      <c r="AX1085" s="14" t="s">
        <v>71</v>
      </c>
      <c r="AY1085" s="254" t="s">
        <v>192</v>
      </c>
    </row>
    <row r="1086" s="14" customFormat="1">
      <c r="A1086" s="14"/>
      <c r="B1086" s="244"/>
      <c r="C1086" s="245"/>
      <c r="D1086" s="235" t="s">
        <v>204</v>
      </c>
      <c r="E1086" s="246" t="s">
        <v>19</v>
      </c>
      <c r="F1086" s="247" t="s">
        <v>1376</v>
      </c>
      <c r="G1086" s="245"/>
      <c r="H1086" s="248">
        <v>-6.5119999999999996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204</v>
      </c>
      <c r="AU1086" s="254" t="s">
        <v>84</v>
      </c>
      <c r="AV1086" s="14" t="s">
        <v>84</v>
      </c>
      <c r="AW1086" s="14" t="s">
        <v>33</v>
      </c>
      <c r="AX1086" s="14" t="s">
        <v>71</v>
      </c>
      <c r="AY1086" s="254" t="s">
        <v>192</v>
      </c>
    </row>
    <row r="1087" s="13" customFormat="1">
      <c r="A1087" s="13"/>
      <c r="B1087" s="233"/>
      <c r="C1087" s="234"/>
      <c r="D1087" s="235" t="s">
        <v>204</v>
      </c>
      <c r="E1087" s="236" t="s">
        <v>19</v>
      </c>
      <c r="F1087" s="237" t="s">
        <v>1367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204</v>
      </c>
      <c r="AU1087" s="243" t="s">
        <v>84</v>
      </c>
      <c r="AV1087" s="13" t="s">
        <v>78</v>
      </c>
      <c r="AW1087" s="13" t="s">
        <v>33</v>
      </c>
      <c r="AX1087" s="13" t="s">
        <v>71</v>
      </c>
      <c r="AY1087" s="243" t="s">
        <v>192</v>
      </c>
    </row>
    <row r="1088" s="14" customFormat="1">
      <c r="A1088" s="14"/>
      <c r="B1088" s="244"/>
      <c r="C1088" s="245"/>
      <c r="D1088" s="235" t="s">
        <v>204</v>
      </c>
      <c r="E1088" s="246" t="s">
        <v>19</v>
      </c>
      <c r="F1088" s="247" t="s">
        <v>1377</v>
      </c>
      <c r="G1088" s="245"/>
      <c r="H1088" s="248">
        <v>15.772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204</v>
      </c>
      <c r="AU1088" s="254" t="s">
        <v>84</v>
      </c>
      <c r="AV1088" s="14" t="s">
        <v>84</v>
      </c>
      <c r="AW1088" s="14" t="s">
        <v>33</v>
      </c>
      <c r="AX1088" s="14" t="s">
        <v>71</v>
      </c>
      <c r="AY1088" s="254" t="s">
        <v>192</v>
      </c>
    </row>
    <row r="1089" s="14" customFormat="1">
      <c r="A1089" s="14"/>
      <c r="B1089" s="244"/>
      <c r="C1089" s="245"/>
      <c r="D1089" s="235" t="s">
        <v>204</v>
      </c>
      <c r="E1089" s="246" t="s">
        <v>19</v>
      </c>
      <c r="F1089" s="247" t="s">
        <v>290</v>
      </c>
      <c r="G1089" s="245"/>
      <c r="H1089" s="248">
        <v>-1.1819999999999999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204</v>
      </c>
      <c r="AU1089" s="254" t="s">
        <v>84</v>
      </c>
      <c r="AV1089" s="14" t="s">
        <v>84</v>
      </c>
      <c r="AW1089" s="14" t="s">
        <v>33</v>
      </c>
      <c r="AX1089" s="14" t="s">
        <v>71</v>
      </c>
      <c r="AY1089" s="254" t="s">
        <v>192</v>
      </c>
    </row>
    <row r="1090" s="16" customFormat="1">
      <c r="A1090" s="16"/>
      <c r="B1090" s="276"/>
      <c r="C1090" s="277"/>
      <c r="D1090" s="235" t="s">
        <v>204</v>
      </c>
      <c r="E1090" s="278" t="s">
        <v>19</v>
      </c>
      <c r="F1090" s="279" t="s">
        <v>246</v>
      </c>
      <c r="G1090" s="277"/>
      <c r="H1090" s="280">
        <v>51.948999999999998</v>
      </c>
      <c r="I1090" s="281"/>
      <c r="J1090" s="277"/>
      <c r="K1090" s="277"/>
      <c r="L1090" s="282"/>
      <c r="M1090" s="283"/>
      <c r="N1090" s="284"/>
      <c r="O1090" s="284"/>
      <c r="P1090" s="284"/>
      <c r="Q1090" s="284"/>
      <c r="R1090" s="284"/>
      <c r="S1090" s="284"/>
      <c r="T1090" s="28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6" t="s">
        <v>204</v>
      </c>
      <c r="AU1090" s="286" t="s">
        <v>84</v>
      </c>
      <c r="AV1090" s="16" t="s">
        <v>193</v>
      </c>
      <c r="AW1090" s="16" t="s">
        <v>33</v>
      </c>
      <c r="AX1090" s="16" t="s">
        <v>71</v>
      </c>
      <c r="AY1090" s="286" t="s">
        <v>192</v>
      </c>
    </row>
    <row r="1091" s="15" customFormat="1">
      <c r="A1091" s="15"/>
      <c r="B1091" s="255"/>
      <c r="C1091" s="256"/>
      <c r="D1091" s="235" t="s">
        <v>204</v>
      </c>
      <c r="E1091" s="257" t="s">
        <v>19</v>
      </c>
      <c r="F1091" s="258" t="s">
        <v>210</v>
      </c>
      <c r="G1091" s="256"/>
      <c r="H1091" s="259">
        <v>154.50399999999999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204</v>
      </c>
      <c r="AU1091" s="265" t="s">
        <v>84</v>
      </c>
      <c r="AV1091" s="15" t="s">
        <v>200</v>
      </c>
      <c r="AW1091" s="15" t="s">
        <v>33</v>
      </c>
      <c r="AX1091" s="15" t="s">
        <v>78</v>
      </c>
      <c r="AY1091" s="265" t="s">
        <v>192</v>
      </c>
    </row>
    <row r="1092" s="12" customFormat="1" ht="25.92" customHeight="1">
      <c r="A1092" s="12"/>
      <c r="B1092" s="199"/>
      <c r="C1092" s="200"/>
      <c r="D1092" s="201" t="s">
        <v>70</v>
      </c>
      <c r="E1092" s="202" t="s">
        <v>816</v>
      </c>
      <c r="F1092" s="202" t="s">
        <v>817</v>
      </c>
      <c r="G1092" s="200"/>
      <c r="H1092" s="200"/>
      <c r="I1092" s="203"/>
      <c r="J1092" s="204">
        <f>BK1092</f>
        <v>0</v>
      </c>
      <c r="K1092" s="200"/>
      <c r="L1092" s="205"/>
      <c r="M1092" s="206"/>
      <c r="N1092" s="207"/>
      <c r="O1092" s="207"/>
      <c r="P1092" s="208">
        <f>SUM(P1093:P1100)</f>
        <v>0</v>
      </c>
      <c r="Q1092" s="207"/>
      <c r="R1092" s="208">
        <f>SUM(R1093:R1100)</f>
        <v>0</v>
      </c>
      <c r="S1092" s="207"/>
      <c r="T1092" s="209">
        <f>SUM(T1093:T1100)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0" t="s">
        <v>232</v>
      </c>
      <c r="AT1092" s="211" t="s">
        <v>70</v>
      </c>
      <c r="AU1092" s="211" t="s">
        <v>71</v>
      </c>
      <c r="AY1092" s="210" t="s">
        <v>192</v>
      </c>
      <c r="BK1092" s="212">
        <f>SUM(BK1093:BK1100)</f>
        <v>0</v>
      </c>
    </row>
    <row r="1093" s="2" customFormat="1" ht="16.5" customHeight="1">
      <c r="A1093" s="41"/>
      <c r="B1093" s="42"/>
      <c r="C1093" s="215" t="s">
        <v>818</v>
      </c>
      <c r="D1093" s="215" t="s">
        <v>195</v>
      </c>
      <c r="E1093" s="216" t="s">
        <v>819</v>
      </c>
      <c r="F1093" s="217" t="s">
        <v>820</v>
      </c>
      <c r="G1093" s="218" t="s">
        <v>821</v>
      </c>
      <c r="H1093" s="219">
        <v>1</v>
      </c>
      <c r="I1093" s="220"/>
      <c r="J1093" s="221">
        <f>ROUND(I1093*H1093,2)</f>
        <v>0</v>
      </c>
      <c r="K1093" s="217" t="s">
        <v>19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200</v>
      </c>
      <c r="AT1093" s="226" t="s">
        <v>195</v>
      </c>
      <c r="AU1093" s="226" t="s">
        <v>78</v>
      </c>
      <c r="AY1093" s="20" t="s">
        <v>192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84</v>
      </c>
      <c r="BK1093" s="227">
        <f>ROUND(I1093*H1093,2)</f>
        <v>0</v>
      </c>
      <c r="BL1093" s="20" t="s">
        <v>200</v>
      </c>
      <c r="BM1093" s="226" t="s">
        <v>822</v>
      </c>
    </row>
    <row r="1094" s="2" customFormat="1" ht="16.5" customHeight="1">
      <c r="A1094" s="41"/>
      <c r="B1094" s="42"/>
      <c r="C1094" s="215" t="s">
        <v>823</v>
      </c>
      <c r="D1094" s="215" t="s">
        <v>195</v>
      </c>
      <c r="E1094" s="216" t="s">
        <v>824</v>
      </c>
      <c r="F1094" s="217" t="s">
        <v>825</v>
      </c>
      <c r="G1094" s="218" t="s">
        <v>821</v>
      </c>
      <c r="H1094" s="219">
        <v>1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43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200</v>
      </c>
      <c r="AT1094" s="226" t="s">
        <v>195</v>
      </c>
      <c r="AU1094" s="226" t="s">
        <v>78</v>
      </c>
      <c r="AY1094" s="20" t="s">
        <v>192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84</v>
      </c>
      <c r="BK1094" s="227">
        <f>ROUND(I1094*H1094,2)</f>
        <v>0</v>
      </c>
      <c r="BL1094" s="20" t="s">
        <v>200</v>
      </c>
      <c r="BM1094" s="226" t="s">
        <v>826</v>
      </c>
    </row>
    <row r="1095" s="2" customFormat="1" ht="24.15" customHeight="1">
      <c r="A1095" s="41"/>
      <c r="B1095" s="42"/>
      <c r="C1095" s="215" t="s">
        <v>827</v>
      </c>
      <c r="D1095" s="215" t="s">
        <v>195</v>
      </c>
      <c r="E1095" s="216" t="s">
        <v>828</v>
      </c>
      <c r="F1095" s="217" t="s">
        <v>829</v>
      </c>
      <c r="G1095" s="218" t="s">
        <v>821</v>
      </c>
      <c r="H1095" s="219">
        <v>1</v>
      </c>
      <c r="I1095" s="220"/>
      <c r="J1095" s="221">
        <f>ROUND(I1095*H1095,2)</f>
        <v>0</v>
      </c>
      <c r="K1095" s="217" t="s">
        <v>19</v>
      </c>
      <c r="L1095" s="47"/>
      <c r="M1095" s="222" t="s">
        <v>19</v>
      </c>
      <c r="N1095" s="223" t="s">
        <v>43</v>
      </c>
      <c r="O1095" s="87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200</v>
      </c>
      <c r="AT1095" s="226" t="s">
        <v>195</v>
      </c>
      <c r="AU1095" s="226" t="s">
        <v>78</v>
      </c>
      <c r="AY1095" s="20" t="s">
        <v>192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84</v>
      </c>
      <c r="BK1095" s="227">
        <f>ROUND(I1095*H1095,2)</f>
        <v>0</v>
      </c>
      <c r="BL1095" s="20" t="s">
        <v>200</v>
      </c>
      <c r="BM1095" s="226" t="s">
        <v>830</v>
      </c>
    </row>
    <row r="1096" s="2" customFormat="1" ht="16.5" customHeight="1">
      <c r="A1096" s="41"/>
      <c r="B1096" s="42"/>
      <c r="C1096" s="215" t="s">
        <v>831</v>
      </c>
      <c r="D1096" s="215" t="s">
        <v>195</v>
      </c>
      <c r="E1096" s="216" t="s">
        <v>832</v>
      </c>
      <c r="F1096" s="217" t="s">
        <v>833</v>
      </c>
      <c r="G1096" s="218" t="s">
        <v>821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43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200</v>
      </c>
      <c r="AT1096" s="226" t="s">
        <v>195</v>
      </c>
      <c r="AU1096" s="226" t="s">
        <v>78</v>
      </c>
      <c r="AY1096" s="20" t="s">
        <v>192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84</v>
      </c>
      <c r="BK1096" s="227">
        <f>ROUND(I1096*H1096,2)</f>
        <v>0</v>
      </c>
      <c r="BL1096" s="20" t="s">
        <v>200</v>
      </c>
      <c r="BM1096" s="226" t="s">
        <v>834</v>
      </c>
    </row>
    <row r="1097" s="2" customFormat="1" ht="16.5" customHeight="1">
      <c r="A1097" s="41"/>
      <c r="B1097" s="42"/>
      <c r="C1097" s="215" t="s">
        <v>835</v>
      </c>
      <c r="D1097" s="215" t="s">
        <v>195</v>
      </c>
      <c r="E1097" s="216" t="s">
        <v>836</v>
      </c>
      <c r="F1097" s="217" t="s">
        <v>837</v>
      </c>
      <c r="G1097" s="218" t="s">
        <v>821</v>
      </c>
      <c r="H1097" s="219">
        <v>1</v>
      </c>
      <c r="I1097" s="220"/>
      <c r="J1097" s="221">
        <f>ROUND(I1097*H1097,2)</f>
        <v>0</v>
      </c>
      <c r="K1097" s="217" t="s">
        <v>19</v>
      </c>
      <c r="L1097" s="47"/>
      <c r="M1097" s="222" t="s">
        <v>19</v>
      </c>
      <c r="N1097" s="223" t="s">
        <v>43</v>
      </c>
      <c r="O1097" s="87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200</v>
      </c>
      <c r="AT1097" s="226" t="s">
        <v>195</v>
      </c>
      <c r="AU1097" s="226" t="s">
        <v>78</v>
      </c>
      <c r="AY1097" s="20" t="s">
        <v>192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84</v>
      </c>
      <c r="BK1097" s="227">
        <f>ROUND(I1097*H1097,2)</f>
        <v>0</v>
      </c>
      <c r="BL1097" s="20" t="s">
        <v>200</v>
      </c>
      <c r="BM1097" s="226" t="s">
        <v>838</v>
      </c>
    </row>
    <row r="1098" s="2" customFormat="1" ht="24.15" customHeight="1">
      <c r="A1098" s="41"/>
      <c r="B1098" s="42"/>
      <c r="C1098" s="215" t="s">
        <v>839</v>
      </c>
      <c r="D1098" s="215" t="s">
        <v>195</v>
      </c>
      <c r="E1098" s="216" t="s">
        <v>840</v>
      </c>
      <c r="F1098" s="217" t="s">
        <v>841</v>
      </c>
      <c r="G1098" s="218" t="s">
        <v>821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43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200</v>
      </c>
      <c r="AT1098" s="226" t="s">
        <v>195</v>
      </c>
      <c r="AU1098" s="226" t="s">
        <v>78</v>
      </c>
      <c r="AY1098" s="20" t="s">
        <v>192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84</v>
      </c>
      <c r="BK1098" s="227">
        <f>ROUND(I1098*H1098,2)</f>
        <v>0</v>
      </c>
      <c r="BL1098" s="20" t="s">
        <v>200</v>
      </c>
      <c r="BM1098" s="226" t="s">
        <v>842</v>
      </c>
    </row>
    <row r="1099" s="2" customFormat="1" ht="33" customHeight="1">
      <c r="A1099" s="41"/>
      <c r="B1099" s="42"/>
      <c r="C1099" s="215" t="s">
        <v>843</v>
      </c>
      <c r="D1099" s="215" t="s">
        <v>195</v>
      </c>
      <c r="E1099" s="216" t="s">
        <v>844</v>
      </c>
      <c r="F1099" s="217" t="s">
        <v>845</v>
      </c>
      <c r="G1099" s="218" t="s">
        <v>821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200</v>
      </c>
      <c r="AT1099" s="226" t="s">
        <v>195</v>
      </c>
      <c r="AU1099" s="226" t="s">
        <v>78</v>
      </c>
      <c r="AY1099" s="20" t="s">
        <v>192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84</v>
      </c>
      <c r="BK1099" s="227">
        <f>ROUND(I1099*H1099,2)</f>
        <v>0</v>
      </c>
      <c r="BL1099" s="20" t="s">
        <v>200</v>
      </c>
      <c r="BM1099" s="226" t="s">
        <v>846</v>
      </c>
    </row>
    <row r="1100" s="2" customFormat="1" ht="16.5" customHeight="1">
      <c r="A1100" s="41"/>
      <c r="B1100" s="42"/>
      <c r="C1100" s="215" t="s">
        <v>847</v>
      </c>
      <c r="D1100" s="215" t="s">
        <v>195</v>
      </c>
      <c r="E1100" s="216" t="s">
        <v>848</v>
      </c>
      <c r="F1100" s="217" t="s">
        <v>849</v>
      </c>
      <c r="G1100" s="218" t="s">
        <v>821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87" t="s">
        <v>19</v>
      </c>
      <c r="N1100" s="288" t="s">
        <v>43</v>
      </c>
      <c r="O1100" s="289"/>
      <c r="P1100" s="290">
        <f>O1100*H1100</f>
        <v>0</v>
      </c>
      <c r="Q1100" s="290">
        <v>0</v>
      </c>
      <c r="R1100" s="290">
        <f>Q1100*H1100</f>
        <v>0</v>
      </c>
      <c r="S1100" s="290">
        <v>0</v>
      </c>
      <c r="T1100" s="29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200</v>
      </c>
      <c r="AT1100" s="226" t="s">
        <v>195</v>
      </c>
      <c r="AU1100" s="226" t="s">
        <v>78</v>
      </c>
      <c r="AY1100" s="20" t="s">
        <v>192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84</v>
      </c>
      <c r="BK1100" s="227">
        <f>ROUND(I1100*H1100,2)</f>
        <v>0</v>
      </c>
      <c r="BL1100" s="20" t="s">
        <v>200</v>
      </c>
      <c r="BM1100" s="226" t="s">
        <v>850</v>
      </c>
    </row>
    <row r="1101" s="2" customFormat="1" ht="6.96" customHeight="1">
      <c r="A1101" s="41"/>
      <c r="B1101" s="62"/>
      <c r="C1101" s="63"/>
      <c r="D1101" s="63"/>
      <c r="E1101" s="63"/>
      <c r="F1101" s="63"/>
      <c r="G1101" s="63"/>
      <c r="H1101" s="63"/>
      <c r="I1101" s="63"/>
      <c r="J1101" s="63"/>
      <c r="K1101" s="63"/>
      <c r="L1101" s="47"/>
      <c r="M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</row>
  </sheetData>
  <sheetProtection sheet="1" autoFilter="0" formatColumns="0" formatRows="0" objects="1" scenarios="1" spinCount="100000" saltValue="6eNl802rqz/M+ytIgDCJG1ZwZlp3jHI3msPCS81t5oA0bs060T8yOyjq2iXzTyBWcnHoTm8+GmtVvI/EjRnfQA==" hashValue="KWsB09fzHtrCNeoyHNZjLGq8/9wcXtGLocGcoSUj2wWsvWBYQ7EUMr/Jc+nl7+bg3tGJECqGPEMNXTiP+v6NJw==" algorithmName="SHA-512" password="CC35"/>
  <autoFilter ref="C100:K1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310002101"/>
    <hyperlink ref="F128" r:id="rId2" display="https://podminky.urs.cz/item/CS_URS_2024_02/317941121"/>
    <hyperlink ref="F141" r:id="rId3" display="https://podminky.urs.cz/item/CS_URS_2024_02/342272215"/>
    <hyperlink ref="F154" r:id="rId4" display="https://podminky.urs.cz/item/CS_URS_2024_02/342291131"/>
    <hyperlink ref="F159" r:id="rId5" display="https://podminky.urs.cz/item/CS_URS_2024_02/346244353"/>
    <hyperlink ref="F166" r:id="rId6" display="https://podminky.urs.cz/item/CS_URS_2024_02/611142001"/>
    <hyperlink ref="F172" r:id="rId7" display="https://podminky.urs.cz/item/CS_URS_2024_02/611321131"/>
    <hyperlink ref="F178" r:id="rId8" display="https://podminky.urs.cz/item/CS_URS_2024_02/611325422"/>
    <hyperlink ref="F192" r:id="rId9" display="https://podminky.urs.cz/item/CS_URS_2024_02/612121112"/>
    <hyperlink ref="F214" r:id="rId10" display="https://podminky.urs.cz/item/CS_URS_2024_02/612131121"/>
    <hyperlink ref="F236" r:id="rId11" display="https://podminky.urs.cz/item/CS_URS_2024_02/612142001"/>
    <hyperlink ref="F258" r:id="rId12" display="https://podminky.urs.cz/item/CS_URS_2024_02/612321131"/>
    <hyperlink ref="F275" r:id="rId13" display="https://podminky.urs.cz/item/CS_URS_2024_02/612325422"/>
    <hyperlink ref="F297" r:id="rId14" display="https://podminky.urs.cz/item/CS_URS_2024_02/619991011"/>
    <hyperlink ref="F306" r:id="rId15" display="https://podminky.urs.cz/item/CS_URS_2024_02/642942111"/>
    <hyperlink ref="F317" r:id="rId16" display="https://podminky.urs.cz/item/CS_URS_2024_02/644941111"/>
    <hyperlink ref="F331" r:id="rId17" display="https://podminky.urs.cz/item/CS_URS_2024_02/949101111"/>
    <hyperlink ref="F340" r:id="rId18" display="https://podminky.urs.cz/item/CS_URS_2024_02/952901111"/>
    <hyperlink ref="F349" r:id="rId19" display="https://podminky.urs.cz/item/CS_URS_2024_02/965081213"/>
    <hyperlink ref="F355" r:id="rId20" display="https://podminky.urs.cz/item/CS_URS_2024_02/978011141"/>
    <hyperlink ref="F369" r:id="rId21" display="https://podminky.urs.cz/item/CS_URS_2024_02/978013141"/>
    <hyperlink ref="F392" r:id="rId22" display="https://podminky.urs.cz/item/CS_URS_2024_02/997013217"/>
    <hyperlink ref="F394" r:id="rId23" display="https://podminky.urs.cz/item/CS_URS_2024_02/997013501"/>
    <hyperlink ref="F396" r:id="rId24" display="https://podminky.urs.cz/item/CS_URS_2024_02/997013509"/>
    <hyperlink ref="F400" r:id="rId25" display="https://podminky.urs.cz/item/CS_URS_2024_02/997013631"/>
    <hyperlink ref="F403" r:id="rId26" display="https://podminky.urs.cz/item/CS_URS_2024_02/998018003"/>
    <hyperlink ref="F407" r:id="rId27" display="https://podminky.urs.cz/item/CS_URS_2024_02/751377012"/>
    <hyperlink ref="F416" r:id="rId28" display="https://podminky.urs.cz/item/CS_URS_2024_02/998751122"/>
    <hyperlink ref="F419" r:id="rId29" display="https://podminky.urs.cz/item/CS_URS_2024_02/761111111"/>
    <hyperlink ref="F425" r:id="rId30" display="https://podminky.urs.cz/item/CS_URS_2024_02/998761123"/>
    <hyperlink ref="F428" r:id="rId31" display="https://podminky.urs.cz/item/CS_URS_2024_02/766111820"/>
    <hyperlink ref="F436" r:id="rId32" display="https://podminky.urs.cz/item/CS_URS_2024_02/766421812"/>
    <hyperlink ref="F444" r:id="rId33" display="https://podminky.urs.cz/item/CS_URS_2024_02/766660001"/>
    <hyperlink ref="F484" r:id="rId34" display="https://podminky.urs.cz/item/CS_URS_2024_02/766660728"/>
    <hyperlink ref="F503" r:id="rId35" display="https://podminky.urs.cz/item/CS_URS_2024_02/766660729"/>
    <hyperlink ref="F531" r:id="rId36" display="https://podminky.urs.cz/item/CS_URS_2024_02/766660730"/>
    <hyperlink ref="F552" r:id="rId37" display="https://podminky.urs.cz/item/CS_URS_2024_02/766691914"/>
    <hyperlink ref="F565" r:id="rId38" display="https://podminky.urs.cz/item/CS_URS_2024_02/766811141"/>
    <hyperlink ref="F576" r:id="rId39" display="https://podminky.urs.cz/item/CS_URS_2024_02/766812820"/>
    <hyperlink ref="F581" r:id="rId40" display="https://podminky.urs.cz/item/CS_URS_2024_02/766821122"/>
    <hyperlink ref="F590" r:id="rId41" display="https://podminky.urs.cz/item/CS_URS_2024_02/766825811"/>
    <hyperlink ref="F595" r:id="rId42" display="https://podminky.urs.cz/item/CS_URS_2024_02/998766123"/>
    <hyperlink ref="F598" r:id="rId43" display="https://podminky.urs.cz/item/CS_URS_2024_02/771111011"/>
    <hyperlink ref="F606" r:id="rId44" display="https://podminky.urs.cz/item/CS_URS_2024_02/771121011"/>
    <hyperlink ref="F614" r:id="rId45" display="https://podminky.urs.cz/item/CS_URS_2024_02/771121027"/>
    <hyperlink ref="F622" r:id="rId46" display="https://podminky.urs.cz/item/CS_URS_2024_02/771151023"/>
    <hyperlink ref="F630" r:id="rId47" display="https://podminky.urs.cz/item/CS_URS_2024_02/771161021"/>
    <hyperlink ref="F644" r:id="rId48" display="https://podminky.urs.cz/item/CS_URS_2024_02/771574416"/>
    <hyperlink ref="F660" r:id="rId49" display="https://podminky.urs.cz/item/CS_URS_2024_02/771577211"/>
    <hyperlink ref="F668" r:id="rId50" display="https://podminky.urs.cz/item/CS_URS_2024_02/771591112"/>
    <hyperlink ref="F674" r:id="rId51" display="https://podminky.urs.cz/item/CS_URS_2024_02/771591241"/>
    <hyperlink ref="F680" r:id="rId52" display="https://podminky.urs.cz/item/CS_URS_2024_02/771591242"/>
    <hyperlink ref="F686" r:id="rId53" display="https://podminky.urs.cz/item/CS_URS_2024_02/771591264"/>
    <hyperlink ref="F693" r:id="rId54" display="https://podminky.urs.cz/item/CS_URS_2024_02/998771123"/>
    <hyperlink ref="F696" r:id="rId55" display="https://podminky.urs.cz/item/CS_URS_2024_02/776111117"/>
    <hyperlink ref="F710" r:id="rId56" display="https://podminky.urs.cz/item/CS_URS_2024_02/776111311"/>
    <hyperlink ref="F724" r:id="rId57" display="https://podminky.urs.cz/item/CS_URS_2024_02/776121321"/>
    <hyperlink ref="F738" r:id="rId58" display="https://podminky.urs.cz/item/CS_URS_2024_02/776141123"/>
    <hyperlink ref="F752" r:id="rId59" display="https://podminky.urs.cz/item/CS_URS_2024_02/776201811"/>
    <hyperlink ref="F769" r:id="rId60" display="https://podminky.urs.cz/item/CS_URS_2024_02/776241111"/>
    <hyperlink ref="F797" r:id="rId61" display="https://podminky.urs.cz/item/CS_URS_2024_02/776411111"/>
    <hyperlink ref="F833" r:id="rId62" display="https://podminky.urs.cz/item/CS_URS_2024_02/776991121"/>
    <hyperlink ref="F847" r:id="rId63" display="https://podminky.urs.cz/item/CS_URS_2024_02/776991141"/>
    <hyperlink ref="F861" r:id="rId64" display="https://podminky.urs.cz/item/CS_URS_2024_02/998776123"/>
    <hyperlink ref="F864" r:id="rId65" display="https://podminky.urs.cz/item/CS_URS_2024_02/781121011"/>
    <hyperlink ref="F882" r:id="rId66" display="https://podminky.urs.cz/item/CS_URS_2024_02/781131112"/>
    <hyperlink ref="F900" r:id="rId67" display="https://podminky.urs.cz/item/CS_URS_2024_02/781472218"/>
    <hyperlink ref="F936" r:id="rId68" display="https://podminky.urs.cz/item/CS_URS_2024_02/781492211"/>
    <hyperlink ref="F954" r:id="rId69" display="https://podminky.urs.cz/item/CS_URS_2024_02/781492251"/>
    <hyperlink ref="F974" r:id="rId70" display="https://podminky.urs.cz/item/CS_URS_2024_02/998781123"/>
    <hyperlink ref="F977" r:id="rId71" display="https://podminky.urs.cz/item/CS_URS_2024_02/783301311"/>
    <hyperlink ref="F983" r:id="rId72" display="https://podminky.urs.cz/item/CS_URS_2024_02/783314101"/>
    <hyperlink ref="F989" r:id="rId73" display="https://podminky.urs.cz/item/CS_URS_2024_02/783317101"/>
    <hyperlink ref="F996" r:id="rId74" display="https://podminky.urs.cz/item/CS_URS_2024_02/784181101"/>
    <hyperlink ref="F1044" r:id="rId7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1408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1412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ROUND((SUM(BE93:BE335)),  2)</f>
        <v>0</v>
      </c>
      <c r="G35" s="41"/>
      <c r="H35" s="41"/>
      <c r="I35" s="160">
        <v>0.20999999999999999</v>
      </c>
      <c r="J35" s="159">
        <f>ROUND(((SUM(BE93:BE335))*I35),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ROUND((SUM(BF93:BF335)),  2)</f>
        <v>0</v>
      </c>
      <c r="G36" s="41"/>
      <c r="H36" s="41"/>
      <c r="I36" s="160">
        <v>0.12</v>
      </c>
      <c r="J36" s="159">
        <f>ROUND(((SUM(BF93:BF335))*I36),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052 - Byt č.105 2+ KK - ZTI a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J104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852</v>
      </c>
      <c r="E67" s="185"/>
      <c r="F67" s="185"/>
      <c r="G67" s="185"/>
      <c r="H67" s="185"/>
      <c r="I67" s="185"/>
      <c r="J67" s="186">
        <f>J105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853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854</v>
      </c>
      <c r="E69" s="185"/>
      <c r="F69" s="185"/>
      <c r="G69" s="185"/>
      <c r="H69" s="185"/>
      <c r="I69" s="185"/>
      <c r="J69" s="186">
        <f>J185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168</v>
      </c>
      <c r="E70" s="185"/>
      <c r="F70" s="185"/>
      <c r="G70" s="185"/>
      <c r="H70" s="185"/>
      <c r="I70" s="185"/>
      <c r="J70" s="186">
        <f>J304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176</v>
      </c>
      <c r="E71" s="180"/>
      <c r="F71" s="180"/>
      <c r="G71" s="180"/>
      <c r="H71" s="180"/>
      <c r="I71" s="180"/>
      <c r="J71" s="181">
        <f>J329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1408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052 - Byt č.105 2+ KK - ZTI a VZT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P94+P104+P329</f>
        <v>0</v>
      </c>
      <c r="Q93" s="99"/>
      <c r="R93" s="196">
        <f>R94+R104+R329</f>
        <v>0.1356</v>
      </c>
      <c r="S93" s="99"/>
      <c r="T93" s="197">
        <f>T94+T104+T329</f>
        <v>0.13089999999999999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BK94+BK104+BK329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190</v>
      </c>
      <c r="F94" s="202" t="s">
        <v>191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78</v>
      </c>
      <c r="AT94" s="211" t="s">
        <v>70</v>
      </c>
      <c r="AU94" s="211" t="s">
        <v>71</v>
      </c>
      <c r="AY94" s="210" t="s">
        <v>192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389</v>
      </c>
      <c r="F95" s="213" t="s">
        <v>390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SUM(BK96:BK103)</f>
        <v>0</v>
      </c>
    </row>
    <row r="96" s="2" customFormat="1" ht="24.15" customHeight="1">
      <c r="A96" s="41"/>
      <c r="B96" s="42"/>
      <c r="C96" s="215" t="s">
        <v>580</v>
      </c>
      <c r="D96" s="215" t="s">
        <v>195</v>
      </c>
      <c r="E96" s="216" t="s">
        <v>392</v>
      </c>
      <c r="F96" s="217" t="s">
        <v>393</v>
      </c>
      <c r="G96" s="218" t="s">
        <v>226</v>
      </c>
      <c r="H96" s="219">
        <v>0.13100000000000001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200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200</v>
      </c>
      <c r="BM96" s="226" t="s">
        <v>855</v>
      </c>
    </row>
    <row r="97" s="2" customFormat="1">
      <c r="A97" s="41"/>
      <c r="B97" s="42"/>
      <c r="C97" s="43"/>
      <c r="D97" s="228" t="s">
        <v>202</v>
      </c>
      <c r="E97" s="43"/>
      <c r="F97" s="229" t="s">
        <v>395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2" customFormat="1" ht="21.75" customHeight="1">
      <c r="A98" s="41"/>
      <c r="B98" s="42"/>
      <c r="C98" s="215" t="s">
        <v>587</v>
      </c>
      <c r="D98" s="215" t="s">
        <v>195</v>
      </c>
      <c r="E98" s="216" t="s">
        <v>397</v>
      </c>
      <c r="F98" s="217" t="s">
        <v>398</v>
      </c>
      <c r="G98" s="218" t="s">
        <v>226</v>
      </c>
      <c r="H98" s="219">
        <v>0.13100000000000001</v>
      </c>
      <c r="I98" s="220"/>
      <c r="J98" s="221">
        <f>ROUND(I98*H98,2)</f>
        <v>0</v>
      </c>
      <c r="K98" s="217" t="s">
        <v>199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200</v>
      </c>
      <c r="AT98" s="226" t="s">
        <v>195</v>
      </c>
      <c r="AU98" s="226" t="s">
        <v>84</v>
      </c>
      <c r="AY98" s="20" t="s">
        <v>192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200</v>
      </c>
      <c r="BM98" s="226" t="s">
        <v>856</v>
      </c>
    </row>
    <row r="99" s="2" customFormat="1">
      <c r="A99" s="41"/>
      <c r="B99" s="42"/>
      <c r="C99" s="43"/>
      <c r="D99" s="228" t="s">
        <v>202</v>
      </c>
      <c r="E99" s="43"/>
      <c r="F99" s="229" t="s">
        <v>400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84</v>
      </c>
    </row>
    <row r="100" s="2" customFormat="1" ht="24.15" customHeight="1">
      <c r="A100" s="41"/>
      <c r="B100" s="42"/>
      <c r="C100" s="215" t="s">
        <v>592</v>
      </c>
      <c r="D100" s="215" t="s">
        <v>195</v>
      </c>
      <c r="E100" s="216" t="s">
        <v>402</v>
      </c>
      <c r="F100" s="217" t="s">
        <v>403</v>
      </c>
      <c r="G100" s="218" t="s">
        <v>226</v>
      </c>
      <c r="H100" s="219">
        <v>0.13100000000000001</v>
      </c>
      <c r="I100" s="220"/>
      <c r="J100" s="221">
        <f>ROUND(I100*H100,2)</f>
        <v>0</v>
      </c>
      <c r="K100" s="217" t="s">
        <v>199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200</v>
      </c>
      <c r="AT100" s="226" t="s">
        <v>195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200</v>
      </c>
      <c r="BM100" s="226" t="s">
        <v>857</v>
      </c>
    </row>
    <row r="101" s="2" customFormat="1">
      <c r="A101" s="41"/>
      <c r="B101" s="42"/>
      <c r="C101" s="43"/>
      <c r="D101" s="228" t="s">
        <v>202</v>
      </c>
      <c r="E101" s="43"/>
      <c r="F101" s="229" t="s">
        <v>405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84</v>
      </c>
    </row>
    <row r="102" s="2" customFormat="1" ht="24.15" customHeight="1">
      <c r="A102" s="41"/>
      <c r="B102" s="42"/>
      <c r="C102" s="215" t="s">
        <v>597</v>
      </c>
      <c r="D102" s="215" t="s">
        <v>195</v>
      </c>
      <c r="E102" s="216" t="s">
        <v>408</v>
      </c>
      <c r="F102" s="217" t="s">
        <v>409</v>
      </c>
      <c r="G102" s="218" t="s">
        <v>226</v>
      </c>
      <c r="H102" s="219">
        <v>0.13100000000000001</v>
      </c>
      <c r="I102" s="220"/>
      <c r="J102" s="221">
        <f>ROUND(I102*H102,2)</f>
        <v>0</v>
      </c>
      <c r="K102" s="217" t="s">
        <v>199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200</v>
      </c>
      <c r="AT102" s="226" t="s">
        <v>195</v>
      </c>
      <c r="AU102" s="226" t="s">
        <v>84</v>
      </c>
      <c r="AY102" s="20" t="s">
        <v>192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200</v>
      </c>
      <c r="BM102" s="226" t="s">
        <v>858</v>
      </c>
    </row>
    <row r="103" s="2" customFormat="1">
      <c r="A103" s="41"/>
      <c r="B103" s="42"/>
      <c r="C103" s="43"/>
      <c r="D103" s="228" t="s">
        <v>202</v>
      </c>
      <c r="E103" s="43"/>
      <c r="F103" s="229" t="s">
        <v>411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202</v>
      </c>
      <c r="AU103" s="20" t="s">
        <v>84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419</v>
      </c>
      <c r="F104" s="202" t="s">
        <v>420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P105+P145+P185+P304</f>
        <v>0</v>
      </c>
      <c r="Q104" s="207"/>
      <c r="R104" s="208">
        <f>R105+R145+R185+R304</f>
        <v>0.1356</v>
      </c>
      <c r="S104" s="207"/>
      <c r="T104" s="209">
        <f>T105+T145+T185+T304</f>
        <v>0.13089999999999999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70</v>
      </c>
      <c r="AU104" s="211" t="s">
        <v>71</v>
      </c>
      <c r="AY104" s="210" t="s">
        <v>192</v>
      </c>
      <c r="BK104" s="212">
        <f>BK105+BK145+BK185+BK304</f>
        <v>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859</v>
      </c>
      <c r="F105" s="213" t="s">
        <v>860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SUM(P106:P144)</f>
        <v>0</v>
      </c>
      <c r="Q105" s="207"/>
      <c r="R105" s="208">
        <f>SUM(R106:R144)</f>
        <v>0.0070899999999999999</v>
      </c>
      <c r="S105" s="207"/>
      <c r="T105" s="209">
        <f>SUM(T106:T144)</f>
        <v>0.01038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84</v>
      </c>
      <c r="AT105" s="211" t="s">
        <v>70</v>
      </c>
      <c r="AU105" s="211" t="s">
        <v>78</v>
      </c>
      <c r="AY105" s="210" t="s">
        <v>192</v>
      </c>
      <c r="BK105" s="212">
        <f>SUM(BK106:BK144)</f>
        <v>0</v>
      </c>
    </row>
    <row r="106" s="2" customFormat="1" ht="16.5" customHeight="1">
      <c r="A106" s="41"/>
      <c r="B106" s="42"/>
      <c r="C106" s="215" t="s">
        <v>78</v>
      </c>
      <c r="D106" s="215" t="s">
        <v>195</v>
      </c>
      <c r="E106" s="216" t="s">
        <v>861</v>
      </c>
      <c r="F106" s="217" t="s">
        <v>862</v>
      </c>
      <c r="G106" s="218" t="s">
        <v>214</v>
      </c>
      <c r="H106" s="219">
        <v>4</v>
      </c>
      <c r="I106" s="220"/>
      <c r="J106" s="221">
        <f>ROUND(I106*H106,2)</f>
        <v>0</v>
      </c>
      <c r="K106" s="217" t="s">
        <v>199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0.0020999999999999999</v>
      </c>
      <c r="T106" s="225">
        <f>S106*H106</f>
        <v>0.0083999999999999995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321</v>
      </c>
      <c r="AT106" s="226" t="s">
        <v>195</v>
      </c>
      <c r="AU106" s="226" t="s">
        <v>84</v>
      </c>
      <c r="AY106" s="20" t="s">
        <v>192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321</v>
      </c>
      <c r="BM106" s="226" t="s">
        <v>863</v>
      </c>
    </row>
    <row r="107" s="2" customFormat="1">
      <c r="A107" s="41"/>
      <c r="B107" s="42"/>
      <c r="C107" s="43"/>
      <c r="D107" s="228" t="s">
        <v>202</v>
      </c>
      <c r="E107" s="43"/>
      <c r="F107" s="229" t="s">
        <v>864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202</v>
      </c>
      <c r="AU107" s="20" t="s">
        <v>84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865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84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866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84</v>
      </c>
      <c r="G111" s="245"/>
      <c r="H111" s="248">
        <v>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15" t="s">
        <v>84</v>
      </c>
      <c r="D113" s="215" t="s">
        <v>195</v>
      </c>
      <c r="E113" s="216" t="s">
        <v>867</v>
      </c>
      <c r="F113" s="217" t="s">
        <v>868</v>
      </c>
      <c r="G113" s="218" t="s">
        <v>214</v>
      </c>
      <c r="H113" s="219">
        <v>1</v>
      </c>
      <c r="I113" s="220"/>
      <c r="J113" s="221">
        <f>ROUND(I113*H113,2)</f>
        <v>0</v>
      </c>
      <c r="K113" s="217" t="s">
        <v>199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0.00198</v>
      </c>
      <c r="T113" s="225">
        <f>S113*H113</f>
        <v>0.00198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321</v>
      </c>
      <c r="AT113" s="226" t="s">
        <v>195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321</v>
      </c>
      <c r="BM113" s="226" t="s">
        <v>869</v>
      </c>
    </row>
    <row r="114" s="2" customFormat="1">
      <c r="A114" s="41"/>
      <c r="B114" s="42"/>
      <c r="C114" s="43"/>
      <c r="D114" s="228" t="s">
        <v>202</v>
      </c>
      <c r="E114" s="43"/>
      <c r="F114" s="229" t="s">
        <v>870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84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871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78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15" t="s">
        <v>193</v>
      </c>
      <c r="D118" s="215" t="s">
        <v>195</v>
      </c>
      <c r="E118" s="216" t="s">
        <v>872</v>
      </c>
      <c r="F118" s="217" t="s">
        <v>873</v>
      </c>
      <c r="G118" s="218" t="s">
        <v>198</v>
      </c>
      <c r="H118" s="219">
        <v>2</v>
      </c>
      <c r="I118" s="220"/>
      <c r="J118" s="221">
        <f>ROUND(I118*H118,2)</f>
        <v>0</v>
      </c>
      <c r="K118" s="217" t="s">
        <v>199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0.001</v>
      </c>
      <c r="R118" s="224">
        <f>Q118*H118</f>
        <v>0.002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321</v>
      </c>
      <c r="AT118" s="226" t="s">
        <v>195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874</v>
      </c>
    </row>
    <row r="119" s="2" customFormat="1">
      <c r="A119" s="41"/>
      <c r="B119" s="42"/>
      <c r="C119" s="43"/>
      <c r="D119" s="228" t="s">
        <v>202</v>
      </c>
      <c r="E119" s="43"/>
      <c r="F119" s="229" t="s">
        <v>875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202</v>
      </c>
      <c r="AU119" s="20" t="s">
        <v>84</v>
      </c>
    </row>
    <row r="120" s="14" customFormat="1">
      <c r="A120" s="14"/>
      <c r="B120" s="244"/>
      <c r="C120" s="245"/>
      <c r="D120" s="235" t="s">
        <v>204</v>
      </c>
      <c r="E120" s="246" t="s">
        <v>19</v>
      </c>
      <c r="F120" s="247" t="s">
        <v>84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204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192</v>
      </c>
    </row>
    <row r="121" s="15" customFormat="1">
      <c r="A121" s="15"/>
      <c r="B121" s="255"/>
      <c r="C121" s="256"/>
      <c r="D121" s="235" t="s">
        <v>204</v>
      </c>
      <c r="E121" s="257" t="s">
        <v>19</v>
      </c>
      <c r="F121" s="258" t="s">
        <v>210</v>
      </c>
      <c r="G121" s="256"/>
      <c r="H121" s="259">
        <v>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204</v>
      </c>
      <c r="AU121" s="265" t="s">
        <v>84</v>
      </c>
      <c r="AV121" s="15" t="s">
        <v>200</v>
      </c>
      <c r="AW121" s="15" t="s">
        <v>33</v>
      </c>
      <c r="AX121" s="15" t="s">
        <v>78</v>
      </c>
      <c r="AY121" s="265" t="s">
        <v>192</v>
      </c>
    </row>
    <row r="122" s="2" customFormat="1" ht="16.5" customHeight="1">
      <c r="A122" s="41"/>
      <c r="B122" s="42"/>
      <c r="C122" s="215" t="s">
        <v>200</v>
      </c>
      <c r="D122" s="215" t="s">
        <v>195</v>
      </c>
      <c r="E122" s="216" t="s">
        <v>876</v>
      </c>
      <c r="F122" s="217" t="s">
        <v>877</v>
      </c>
      <c r="G122" s="218" t="s">
        <v>214</v>
      </c>
      <c r="H122" s="219">
        <v>4</v>
      </c>
      <c r="I122" s="220"/>
      <c r="J122" s="221">
        <f>ROUND(I122*H122,2)</f>
        <v>0</v>
      </c>
      <c r="K122" s="217" t="s">
        <v>199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0.00042999999999999999</v>
      </c>
      <c r="R122" s="224">
        <f>Q122*H122</f>
        <v>0.00172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321</v>
      </c>
      <c r="AT122" s="226" t="s">
        <v>195</v>
      </c>
      <c r="AU122" s="226" t="s">
        <v>84</v>
      </c>
      <c r="AY122" s="20" t="s">
        <v>192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321</v>
      </c>
      <c r="BM122" s="226" t="s">
        <v>878</v>
      </c>
    </row>
    <row r="123" s="2" customFormat="1">
      <c r="A123" s="41"/>
      <c r="B123" s="42"/>
      <c r="C123" s="43"/>
      <c r="D123" s="228" t="s">
        <v>202</v>
      </c>
      <c r="E123" s="43"/>
      <c r="F123" s="229" t="s">
        <v>879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84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200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2" customFormat="1" ht="16.5" customHeight="1">
      <c r="A126" s="41"/>
      <c r="B126" s="42"/>
      <c r="C126" s="215" t="s">
        <v>232</v>
      </c>
      <c r="D126" s="215" t="s">
        <v>195</v>
      </c>
      <c r="E126" s="216" t="s">
        <v>880</v>
      </c>
      <c r="F126" s="217" t="s">
        <v>881</v>
      </c>
      <c r="G126" s="218" t="s">
        <v>214</v>
      </c>
      <c r="H126" s="219">
        <v>3</v>
      </c>
      <c r="I126" s="220"/>
      <c r="J126" s="221">
        <f>ROUND(I126*H126,2)</f>
        <v>0</v>
      </c>
      <c r="K126" s="217" t="s">
        <v>199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0.00050000000000000001</v>
      </c>
      <c r="R126" s="224">
        <f>Q126*H126</f>
        <v>0.0015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321</v>
      </c>
      <c r="AT126" s="226" t="s">
        <v>195</v>
      </c>
      <c r="AU126" s="226" t="s">
        <v>84</v>
      </c>
      <c r="AY126" s="20" t="s">
        <v>192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321</v>
      </c>
      <c r="BM126" s="226" t="s">
        <v>882</v>
      </c>
    </row>
    <row r="127" s="2" customFormat="1">
      <c r="A127" s="41"/>
      <c r="B127" s="42"/>
      <c r="C127" s="43"/>
      <c r="D127" s="228" t="s">
        <v>202</v>
      </c>
      <c r="E127" s="43"/>
      <c r="F127" s="229" t="s">
        <v>883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84</v>
      </c>
    </row>
    <row r="128" s="14" customFormat="1">
      <c r="A128" s="14"/>
      <c r="B128" s="244"/>
      <c r="C128" s="245"/>
      <c r="D128" s="235" t="s">
        <v>204</v>
      </c>
      <c r="E128" s="246" t="s">
        <v>19</v>
      </c>
      <c r="F128" s="247" t="s">
        <v>193</v>
      </c>
      <c r="G128" s="245"/>
      <c r="H128" s="248">
        <v>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204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192</v>
      </c>
    </row>
    <row r="129" s="15" customFormat="1">
      <c r="A129" s="15"/>
      <c r="B129" s="255"/>
      <c r="C129" s="256"/>
      <c r="D129" s="235" t="s">
        <v>204</v>
      </c>
      <c r="E129" s="257" t="s">
        <v>19</v>
      </c>
      <c r="F129" s="258" t="s">
        <v>210</v>
      </c>
      <c r="G129" s="256"/>
      <c r="H129" s="259">
        <v>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204</v>
      </c>
      <c r="AU129" s="265" t="s">
        <v>84</v>
      </c>
      <c r="AV129" s="15" t="s">
        <v>200</v>
      </c>
      <c r="AW129" s="15" t="s">
        <v>33</v>
      </c>
      <c r="AX129" s="15" t="s">
        <v>78</v>
      </c>
      <c r="AY129" s="265" t="s">
        <v>192</v>
      </c>
    </row>
    <row r="130" s="2" customFormat="1" ht="16.5" customHeight="1">
      <c r="A130" s="41"/>
      <c r="B130" s="42"/>
      <c r="C130" s="215" t="s">
        <v>236</v>
      </c>
      <c r="D130" s="215" t="s">
        <v>195</v>
      </c>
      <c r="E130" s="216" t="s">
        <v>884</v>
      </c>
      <c r="F130" s="217" t="s">
        <v>885</v>
      </c>
      <c r="G130" s="218" t="s">
        <v>214</v>
      </c>
      <c r="H130" s="219">
        <v>1</v>
      </c>
      <c r="I130" s="220"/>
      <c r="J130" s="221">
        <f>ROUND(I130*H130,2)</f>
        <v>0</v>
      </c>
      <c r="K130" s="217" t="s">
        <v>199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0.0015299999999999999</v>
      </c>
      <c r="R130" s="224">
        <f>Q130*H130</f>
        <v>0.0015299999999999999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321</v>
      </c>
      <c r="AT130" s="226" t="s">
        <v>195</v>
      </c>
      <c r="AU130" s="226" t="s">
        <v>84</v>
      </c>
      <c r="AY130" s="20" t="s">
        <v>192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321</v>
      </c>
      <c r="BM130" s="226" t="s">
        <v>886</v>
      </c>
    </row>
    <row r="131" s="2" customFormat="1">
      <c r="A131" s="41"/>
      <c r="B131" s="42"/>
      <c r="C131" s="43"/>
      <c r="D131" s="228" t="s">
        <v>202</v>
      </c>
      <c r="E131" s="43"/>
      <c r="F131" s="229" t="s">
        <v>887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84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15" t="s">
        <v>250</v>
      </c>
      <c r="D134" s="215" t="s">
        <v>195</v>
      </c>
      <c r="E134" s="216" t="s">
        <v>888</v>
      </c>
      <c r="F134" s="217" t="s">
        <v>889</v>
      </c>
      <c r="G134" s="218" t="s">
        <v>198</v>
      </c>
      <c r="H134" s="219">
        <v>1</v>
      </c>
      <c r="I134" s="220"/>
      <c r="J134" s="221">
        <f>ROUND(I134*H134,2)</f>
        <v>0</v>
      </c>
      <c r="K134" s="217" t="s">
        <v>199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0.00034000000000000002</v>
      </c>
      <c r="R134" s="224">
        <f>Q134*H134</f>
        <v>0.00034000000000000002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321</v>
      </c>
      <c r="AT134" s="226" t="s">
        <v>195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890</v>
      </c>
    </row>
    <row r="135" s="2" customFormat="1">
      <c r="A135" s="41"/>
      <c r="B135" s="42"/>
      <c r="C135" s="43"/>
      <c r="D135" s="228" t="s">
        <v>202</v>
      </c>
      <c r="E135" s="43"/>
      <c r="F135" s="229" t="s">
        <v>891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202</v>
      </c>
      <c r="AU135" s="20" t="s">
        <v>84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892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4" customFormat="1">
      <c r="A137" s="14"/>
      <c r="B137" s="244"/>
      <c r="C137" s="245"/>
      <c r="D137" s="235" t="s">
        <v>204</v>
      </c>
      <c r="E137" s="246" t="s">
        <v>19</v>
      </c>
      <c r="F137" s="247" t="s">
        <v>78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204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192</v>
      </c>
    </row>
    <row r="138" s="15" customFormat="1">
      <c r="A138" s="15"/>
      <c r="B138" s="255"/>
      <c r="C138" s="256"/>
      <c r="D138" s="235" t="s">
        <v>204</v>
      </c>
      <c r="E138" s="257" t="s">
        <v>19</v>
      </c>
      <c r="F138" s="258" t="s">
        <v>210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204</v>
      </c>
      <c r="AU138" s="265" t="s">
        <v>84</v>
      </c>
      <c r="AV138" s="15" t="s">
        <v>200</v>
      </c>
      <c r="AW138" s="15" t="s">
        <v>33</v>
      </c>
      <c r="AX138" s="15" t="s">
        <v>78</v>
      </c>
      <c r="AY138" s="265" t="s">
        <v>192</v>
      </c>
    </row>
    <row r="139" s="2" customFormat="1" ht="16.5" customHeight="1">
      <c r="A139" s="41"/>
      <c r="B139" s="42"/>
      <c r="C139" s="215" t="s">
        <v>215</v>
      </c>
      <c r="D139" s="215" t="s">
        <v>195</v>
      </c>
      <c r="E139" s="216" t="s">
        <v>893</v>
      </c>
      <c r="F139" s="217" t="s">
        <v>894</v>
      </c>
      <c r="G139" s="218" t="s">
        <v>214</v>
      </c>
      <c r="H139" s="219">
        <v>8</v>
      </c>
      <c r="I139" s="220"/>
      <c r="J139" s="221">
        <f>ROUND(I139*H139,2)</f>
        <v>0</v>
      </c>
      <c r="K139" s="217" t="s">
        <v>199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321</v>
      </c>
      <c r="AT139" s="226" t="s">
        <v>195</v>
      </c>
      <c r="AU139" s="226" t="s">
        <v>84</v>
      </c>
      <c r="AY139" s="20" t="s">
        <v>192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321</v>
      </c>
      <c r="BM139" s="226" t="s">
        <v>895</v>
      </c>
    </row>
    <row r="140" s="2" customFormat="1">
      <c r="A140" s="41"/>
      <c r="B140" s="42"/>
      <c r="C140" s="43"/>
      <c r="D140" s="228" t="s">
        <v>202</v>
      </c>
      <c r="E140" s="43"/>
      <c r="F140" s="229" t="s">
        <v>896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84</v>
      </c>
    </row>
    <row r="141" s="14" customFormat="1">
      <c r="A141" s="14"/>
      <c r="B141" s="244"/>
      <c r="C141" s="245"/>
      <c r="D141" s="235" t="s">
        <v>204</v>
      </c>
      <c r="E141" s="246" t="s">
        <v>19</v>
      </c>
      <c r="F141" s="247" t="s">
        <v>215</v>
      </c>
      <c r="G141" s="245"/>
      <c r="H141" s="248">
        <v>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204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192</v>
      </c>
    </row>
    <row r="142" s="15" customFormat="1">
      <c r="A142" s="15"/>
      <c r="B142" s="255"/>
      <c r="C142" s="256"/>
      <c r="D142" s="235" t="s">
        <v>204</v>
      </c>
      <c r="E142" s="257" t="s">
        <v>19</v>
      </c>
      <c r="F142" s="258" t="s">
        <v>210</v>
      </c>
      <c r="G142" s="256"/>
      <c r="H142" s="259">
        <v>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204</v>
      </c>
      <c r="AU142" s="265" t="s">
        <v>84</v>
      </c>
      <c r="AV142" s="15" t="s">
        <v>200</v>
      </c>
      <c r="AW142" s="15" t="s">
        <v>33</v>
      </c>
      <c r="AX142" s="15" t="s">
        <v>78</v>
      </c>
      <c r="AY142" s="265" t="s">
        <v>192</v>
      </c>
    </row>
    <row r="143" s="2" customFormat="1" ht="24.15" customHeight="1">
      <c r="A143" s="41"/>
      <c r="B143" s="42"/>
      <c r="C143" s="215" t="s">
        <v>263</v>
      </c>
      <c r="D143" s="215" t="s">
        <v>195</v>
      </c>
      <c r="E143" s="216" t="s">
        <v>897</v>
      </c>
      <c r="F143" s="217" t="s">
        <v>898</v>
      </c>
      <c r="G143" s="218" t="s">
        <v>226</v>
      </c>
      <c r="H143" s="219">
        <v>0.0070000000000000001</v>
      </c>
      <c r="I143" s="220"/>
      <c r="J143" s="221">
        <f>ROUND(I143*H143,2)</f>
        <v>0</v>
      </c>
      <c r="K143" s="217" t="s">
        <v>199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321</v>
      </c>
      <c r="AT143" s="226" t="s">
        <v>195</v>
      </c>
      <c r="AU143" s="226" t="s">
        <v>84</v>
      </c>
      <c r="AY143" s="20" t="s">
        <v>192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321</v>
      </c>
      <c r="BM143" s="226" t="s">
        <v>899</v>
      </c>
    </row>
    <row r="144" s="2" customFormat="1">
      <c r="A144" s="41"/>
      <c r="B144" s="42"/>
      <c r="C144" s="43"/>
      <c r="D144" s="228" t="s">
        <v>202</v>
      </c>
      <c r="E144" s="43"/>
      <c r="F144" s="229" t="s">
        <v>900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202</v>
      </c>
      <c r="AU144" s="20" t="s">
        <v>84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901</v>
      </c>
      <c r="F145" s="213" t="s">
        <v>902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SUM(P146:P184)</f>
        <v>0</v>
      </c>
      <c r="Q145" s="207"/>
      <c r="R145" s="208">
        <f>SUM(R146:R184)</f>
        <v>0.01252</v>
      </c>
      <c r="S145" s="207"/>
      <c r="T145" s="209">
        <f>SUM(T146:T184)</f>
        <v>0.01704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70</v>
      </c>
      <c r="AU145" s="211" t="s">
        <v>78</v>
      </c>
      <c r="AY145" s="210" t="s">
        <v>192</v>
      </c>
      <c r="BK145" s="212">
        <f>SUM(BK146:BK184)</f>
        <v>0</v>
      </c>
    </row>
    <row r="146" s="2" customFormat="1" ht="16.5" customHeight="1">
      <c r="A146" s="41"/>
      <c r="B146" s="42"/>
      <c r="C146" s="215" t="s">
        <v>270</v>
      </c>
      <c r="D146" s="215" t="s">
        <v>195</v>
      </c>
      <c r="E146" s="216" t="s">
        <v>903</v>
      </c>
      <c r="F146" s="217" t="s">
        <v>904</v>
      </c>
      <c r="G146" s="218" t="s">
        <v>214</v>
      </c>
      <c r="H146" s="219">
        <v>8</v>
      </c>
      <c r="I146" s="220"/>
      <c r="J146" s="221">
        <f>ROUND(I146*H146,2)</f>
        <v>0</v>
      </c>
      <c r="K146" s="217" t="s">
        <v>199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0.0021299999999999999</v>
      </c>
      <c r="T146" s="225">
        <f>S146*H146</f>
        <v>0.01704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321</v>
      </c>
      <c r="AT146" s="226" t="s">
        <v>195</v>
      </c>
      <c r="AU146" s="226" t="s">
        <v>84</v>
      </c>
      <c r="AY146" s="20" t="s">
        <v>192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321</v>
      </c>
      <c r="BM146" s="226" t="s">
        <v>905</v>
      </c>
    </row>
    <row r="147" s="2" customFormat="1">
      <c r="A147" s="41"/>
      <c r="B147" s="42"/>
      <c r="C147" s="43"/>
      <c r="D147" s="228" t="s">
        <v>202</v>
      </c>
      <c r="E147" s="43"/>
      <c r="F147" s="229" t="s">
        <v>906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202</v>
      </c>
      <c r="AU147" s="20" t="s">
        <v>84</v>
      </c>
    </row>
    <row r="148" s="14" customFormat="1">
      <c r="A148" s="14"/>
      <c r="B148" s="244"/>
      <c r="C148" s="245"/>
      <c r="D148" s="235" t="s">
        <v>204</v>
      </c>
      <c r="E148" s="246" t="s">
        <v>19</v>
      </c>
      <c r="F148" s="247" t="s">
        <v>215</v>
      </c>
      <c r="G148" s="245"/>
      <c r="H148" s="248">
        <v>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204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192</v>
      </c>
    </row>
    <row r="149" s="15" customFormat="1">
      <c r="A149" s="15"/>
      <c r="B149" s="255"/>
      <c r="C149" s="256"/>
      <c r="D149" s="235" t="s">
        <v>204</v>
      </c>
      <c r="E149" s="257" t="s">
        <v>19</v>
      </c>
      <c r="F149" s="258" t="s">
        <v>210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204</v>
      </c>
      <c r="AU149" s="265" t="s">
        <v>84</v>
      </c>
      <c r="AV149" s="15" t="s">
        <v>200</v>
      </c>
      <c r="AW149" s="15" t="s">
        <v>33</v>
      </c>
      <c r="AX149" s="15" t="s">
        <v>78</v>
      </c>
      <c r="AY149" s="265" t="s">
        <v>192</v>
      </c>
    </row>
    <row r="150" s="2" customFormat="1" ht="21.75" customHeight="1">
      <c r="A150" s="41"/>
      <c r="B150" s="42"/>
      <c r="C150" s="215" t="s">
        <v>275</v>
      </c>
      <c r="D150" s="215" t="s">
        <v>195</v>
      </c>
      <c r="E150" s="216" t="s">
        <v>907</v>
      </c>
      <c r="F150" s="217" t="s">
        <v>908</v>
      </c>
      <c r="G150" s="218" t="s">
        <v>198</v>
      </c>
      <c r="H150" s="219">
        <v>2</v>
      </c>
      <c r="I150" s="220"/>
      <c r="J150" s="221">
        <f>ROUND(I150*H150,2)</f>
        <v>0</v>
      </c>
      <c r="K150" s="217" t="s">
        <v>199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0.00042999999999999999</v>
      </c>
      <c r="R150" s="224">
        <f>Q150*H150</f>
        <v>0.00085999999999999998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321</v>
      </c>
      <c r="AT150" s="226" t="s">
        <v>195</v>
      </c>
      <c r="AU150" s="226" t="s">
        <v>84</v>
      </c>
      <c r="AY150" s="20" t="s">
        <v>192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321</v>
      </c>
      <c r="BM150" s="226" t="s">
        <v>909</v>
      </c>
    </row>
    <row r="151" s="2" customFormat="1">
      <c r="A151" s="41"/>
      <c r="B151" s="42"/>
      <c r="C151" s="43"/>
      <c r="D151" s="228" t="s">
        <v>202</v>
      </c>
      <c r="E151" s="43"/>
      <c r="F151" s="229" t="s">
        <v>910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202</v>
      </c>
      <c r="AU151" s="20" t="s">
        <v>84</v>
      </c>
    </row>
    <row r="152" s="13" customFormat="1">
      <c r="A152" s="13"/>
      <c r="B152" s="233"/>
      <c r="C152" s="234"/>
      <c r="D152" s="235" t="s">
        <v>204</v>
      </c>
      <c r="E152" s="236" t="s">
        <v>19</v>
      </c>
      <c r="F152" s="237" t="s">
        <v>911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204</v>
      </c>
      <c r="AU152" s="243" t="s">
        <v>84</v>
      </c>
      <c r="AV152" s="13" t="s">
        <v>78</v>
      </c>
      <c r="AW152" s="13" t="s">
        <v>33</v>
      </c>
      <c r="AX152" s="13" t="s">
        <v>71</v>
      </c>
      <c r="AY152" s="243" t="s">
        <v>192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2" customFormat="1" ht="21.75" customHeight="1">
      <c r="A155" s="41"/>
      <c r="B155" s="42"/>
      <c r="C155" s="215" t="s">
        <v>8</v>
      </c>
      <c r="D155" s="215" t="s">
        <v>195</v>
      </c>
      <c r="E155" s="216" t="s">
        <v>912</v>
      </c>
      <c r="F155" s="217" t="s">
        <v>913</v>
      </c>
      <c r="G155" s="218" t="s">
        <v>214</v>
      </c>
      <c r="H155" s="219">
        <v>10</v>
      </c>
      <c r="I155" s="220"/>
      <c r="J155" s="221">
        <f>ROUND(I155*H155,2)</f>
        <v>0</v>
      </c>
      <c r="K155" s="217" t="s">
        <v>199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0.00075000000000000002</v>
      </c>
      <c r="R155" s="224">
        <f>Q155*H155</f>
        <v>0.0074999999999999997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321</v>
      </c>
      <c r="AT155" s="226" t="s">
        <v>195</v>
      </c>
      <c r="AU155" s="226" t="s">
        <v>84</v>
      </c>
      <c r="AY155" s="20" t="s">
        <v>192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321</v>
      </c>
      <c r="BM155" s="226" t="s">
        <v>914</v>
      </c>
    </row>
    <row r="156" s="2" customFormat="1">
      <c r="A156" s="41"/>
      <c r="B156" s="42"/>
      <c r="C156" s="43"/>
      <c r="D156" s="228" t="s">
        <v>202</v>
      </c>
      <c r="E156" s="43"/>
      <c r="F156" s="229" t="s">
        <v>915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202</v>
      </c>
      <c r="AU156" s="20" t="s">
        <v>84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270</v>
      </c>
      <c r="G157" s="245"/>
      <c r="H157" s="248">
        <v>10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10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2" customFormat="1" ht="33" customHeight="1">
      <c r="A159" s="41"/>
      <c r="B159" s="42"/>
      <c r="C159" s="215" t="s">
        <v>300</v>
      </c>
      <c r="D159" s="215" t="s">
        <v>195</v>
      </c>
      <c r="E159" s="216" t="s">
        <v>916</v>
      </c>
      <c r="F159" s="217" t="s">
        <v>917</v>
      </c>
      <c r="G159" s="218" t="s">
        <v>214</v>
      </c>
      <c r="H159" s="219">
        <v>10</v>
      </c>
      <c r="I159" s="220"/>
      <c r="J159" s="221">
        <f>ROUND(I159*H159,2)</f>
        <v>0</v>
      </c>
      <c r="K159" s="217" t="s">
        <v>199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0.00011</v>
      </c>
      <c r="R159" s="224">
        <f>Q159*H159</f>
        <v>0.0011000000000000001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321</v>
      </c>
      <c r="AT159" s="226" t="s">
        <v>195</v>
      </c>
      <c r="AU159" s="226" t="s">
        <v>84</v>
      </c>
      <c r="AY159" s="20" t="s">
        <v>192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321</v>
      </c>
      <c r="BM159" s="226" t="s">
        <v>918</v>
      </c>
    </row>
    <row r="160" s="2" customFormat="1">
      <c r="A160" s="41"/>
      <c r="B160" s="42"/>
      <c r="C160" s="43"/>
      <c r="D160" s="228" t="s">
        <v>202</v>
      </c>
      <c r="E160" s="43"/>
      <c r="F160" s="229" t="s">
        <v>919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202</v>
      </c>
      <c r="AU160" s="20" t="s">
        <v>84</v>
      </c>
    </row>
    <row r="161" s="14" customFormat="1">
      <c r="A161" s="14"/>
      <c r="B161" s="244"/>
      <c r="C161" s="245"/>
      <c r="D161" s="235" t="s">
        <v>204</v>
      </c>
      <c r="E161" s="246" t="s">
        <v>19</v>
      </c>
      <c r="F161" s="247" t="s">
        <v>270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204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192</v>
      </c>
    </row>
    <row r="162" s="15" customFormat="1">
      <c r="A162" s="15"/>
      <c r="B162" s="255"/>
      <c r="C162" s="256"/>
      <c r="D162" s="235" t="s">
        <v>204</v>
      </c>
      <c r="E162" s="257" t="s">
        <v>19</v>
      </c>
      <c r="F162" s="258" t="s">
        <v>210</v>
      </c>
      <c r="G162" s="256"/>
      <c r="H162" s="259">
        <v>10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204</v>
      </c>
      <c r="AU162" s="265" t="s">
        <v>84</v>
      </c>
      <c r="AV162" s="15" t="s">
        <v>200</v>
      </c>
      <c r="AW162" s="15" t="s">
        <v>33</v>
      </c>
      <c r="AX162" s="15" t="s">
        <v>78</v>
      </c>
      <c r="AY162" s="265" t="s">
        <v>192</v>
      </c>
    </row>
    <row r="163" s="2" customFormat="1" ht="21.75" customHeight="1">
      <c r="A163" s="41"/>
      <c r="B163" s="42"/>
      <c r="C163" s="215" t="s">
        <v>305</v>
      </c>
      <c r="D163" s="215" t="s">
        <v>195</v>
      </c>
      <c r="E163" s="216" t="s">
        <v>920</v>
      </c>
      <c r="F163" s="217" t="s">
        <v>921</v>
      </c>
      <c r="G163" s="218" t="s">
        <v>198</v>
      </c>
      <c r="H163" s="219">
        <v>1</v>
      </c>
      <c r="I163" s="220"/>
      <c r="J163" s="221">
        <f>ROUND(I163*H163,2)</f>
        <v>0</v>
      </c>
      <c r="K163" s="217" t="s">
        <v>199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321</v>
      </c>
      <c r="AT163" s="226" t="s">
        <v>195</v>
      </c>
      <c r="AU163" s="226" t="s">
        <v>84</v>
      </c>
      <c r="AY163" s="20" t="s">
        <v>192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321</v>
      </c>
      <c r="BM163" s="226" t="s">
        <v>922</v>
      </c>
    </row>
    <row r="164" s="2" customFormat="1">
      <c r="A164" s="41"/>
      <c r="B164" s="42"/>
      <c r="C164" s="43"/>
      <c r="D164" s="228" t="s">
        <v>202</v>
      </c>
      <c r="E164" s="43"/>
      <c r="F164" s="229" t="s">
        <v>923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202</v>
      </c>
      <c r="AU164" s="20" t="s">
        <v>84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16.5" customHeight="1">
      <c r="A167" s="41"/>
      <c r="B167" s="42"/>
      <c r="C167" s="215" t="s">
        <v>310</v>
      </c>
      <c r="D167" s="215" t="s">
        <v>195</v>
      </c>
      <c r="E167" s="216" t="s">
        <v>924</v>
      </c>
      <c r="F167" s="217" t="s">
        <v>925</v>
      </c>
      <c r="G167" s="218" t="s">
        <v>198</v>
      </c>
      <c r="H167" s="219">
        <v>8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0.00017000000000000001</v>
      </c>
      <c r="R167" s="224">
        <f>Q167*H167</f>
        <v>0.0013600000000000001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926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927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215</v>
      </c>
      <c r="G169" s="245"/>
      <c r="H169" s="248">
        <v>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321</v>
      </c>
      <c r="D171" s="215" t="s">
        <v>195</v>
      </c>
      <c r="E171" s="216" t="s">
        <v>928</v>
      </c>
      <c r="F171" s="217" t="s">
        <v>929</v>
      </c>
      <c r="G171" s="218" t="s">
        <v>198</v>
      </c>
      <c r="H171" s="219">
        <v>4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0.00035</v>
      </c>
      <c r="R171" s="224">
        <f>Q171*H171</f>
        <v>0.0014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321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930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931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4" customFormat="1">
      <c r="A173" s="14"/>
      <c r="B173" s="244"/>
      <c r="C173" s="245"/>
      <c r="D173" s="235" t="s">
        <v>204</v>
      </c>
      <c r="E173" s="246" t="s">
        <v>19</v>
      </c>
      <c r="F173" s="247" t="s">
        <v>200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204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192</v>
      </c>
    </row>
    <row r="174" s="15" customFormat="1">
      <c r="A174" s="15"/>
      <c r="B174" s="255"/>
      <c r="C174" s="256"/>
      <c r="D174" s="235" t="s">
        <v>204</v>
      </c>
      <c r="E174" s="257" t="s">
        <v>19</v>
      </c>
      <c r="F174" s="258" t="s">
        <v>210</v>
      </c>
      <c r="G174" s="256"/>
      <c r="H174" s="259">
        <v>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204</v>
      </c>
      <c r="AU174" s="265" t="s">
        <v>84</v>
      </c>
      <c r="AV174" s="15" t="s">
        <v>200</v>
      </c>
      <c r="AW174" s="15" t="s">
        <v>33</v>
      </c>
      <c r="AX174" s="15" t="s">
        <v>78</v>
      </c>
      <c r="AY174" s="265" t="s">
        <v>192</v>
      </c>
    </row>
    <row r="175" s="2" customFormat="1" ht="21.75" customHeight="1">
      <c r="A175" s="41"/>
      <c r="B175" s="42"/>
      <c r="C175" s="215" t="s">
        <v>333</v>
      </c>
      <c r="D175" s="215" t="s">
        <v>195</v>
      </c>
      <c r="E175" s="216" t="s">
        <v>932</v>
      </c>
      <c r="F175" s="217" t="s">
        <v>933</v>
      </c>
      <c r="G175" s="218" t="s">
        <v>214</v>
      </c>
      <c r="H175" s="219">
        <v>10</v>
      </c>
      <c r="I175" s="220"/>
      <c r="J175" s="221">
        <f>ROUND(I175*H175,2)</f>
        <v>0</v>
      </c>
      <c r="K175" s="217" t="s">
        <v>199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1.0000000000000001E-05</v>
      </c>
      <c r="R175" s="224">
        <f>Q175*H175</f>
        <v>0.00010000000000000001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321</v>
      </c>
      <c r="AT175" s="226" t="s">
        <v>195</v>
      </c>
      <c r="AU175" s="226" t="s">
        <v>84</v>
      </c>
      <c r="AY175" s="20" t="s">
        <v>192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321</v>
      </c>
      <c r="BM175" s="226" t="s">
        <v>934</v>
      </c>
    </row>
    <row r="176" s="2" customFormat="1">
      <c r="A176" s="41"/>
      <c r="B176" s="42"/>
      <c r="C176" s="43"/>
      <c r="D176" s="228" t="s">
        <v>202</v>
      </c>
      <c r="E176" s="43"/>
      <c r="F176" s="229" t="s">
        <v>935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202</v>
      </c>
      <c r="AU176" s="20" t="s">
        <v>84</v>
      </c>
    </row>
    <row r="177" s="14" customFormat="1">
      <c r="A177" s="14"/>
      <c r="B177" s="244"/>
      <c r="C177" s="245"/>
      <c r="D177" s="235" t="s">
        <v>204</v>
      </c>
      <c r="E177" s="246" t="s">
        <v>19</v>
      </c>
      <c r="F177" s="247" t="s">
        <v>270</v>
      </c>
      <c r="G177" s="245"/>
      <c r="H177" s="248">
        <v>10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204</v>
      </c>
      <c r="AU177" s="254" t="s">
        <v>84</v>
      </c>
      <c r="AV177" s="14" t="s">
        <v>84</v>
      </c>
      <c r="AW177" s="14" t="s">
        <v>33</v>
      </c>
      <c r="AX177" s="14" t="s">
        <v>71</v>
      </c>
      <c r="AY177" s="254" t="s">
        <v>192</v>
      </c>
    </row>
    <row r="178" s="15" customFormat="1">
      <c r="A178" s="15"/>
      <c r="B178" s="255"/>
      <c r="C178" s="256"/>
      <c r="D178" s="235" t="s">
        <v>204</v>
      </c>
      <c r="E178" s="257" t="s">
        <v>19</v>
      </c>
      <c r="F178" s="258" t="s">
        <v>210</v>
      </c>
      <c r="G178" s="256"/>
      <c r="H178" s="259">
        <v>10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204</v>
      </c>
      <c r="AU178" s="265" t="s">
        <v>84</v>
      </c>
      <c r="AV178" s="15" t="s">
        <v>200</v>
      </c>
      <c r="AW178" s="15" t="s">
        <v>33</v>
      </c>
      <c r="AX178" s="15" t="s">
        <v>78</v>
      </c>
      <c r="AY178" s="265" t="s">
        <v>192</v>
      </c>
    </row>
    <row r="179" s="2" customFormat="1" ht="24.15" customHeight="1">
      <c r="A179" s="41"/>
      <c r="B179" s="42"/>
      <c r="C179" s="215" t="s">
        <v>341</v>
      </c>
      <c r="D179" s="215" t="s">
        <v>195</v>
      </c>
      <c r="E179" s="216" t="s">
        <v>936</v>
      </c>
      <c r="F179" s="217" t="s">
        <v>937</v>
      </c>
      <c r="G179" s="218" t="s">
        <v>214</v>
      </c>
      <c r="H179" s="219">
        <v>10</v>
      </c>
      <c r="I179" s="220"/>
      <c r="J179" s="221">
        <f>ROUND(I179*H179,2)</f>
        <v>0</v>
      </c>
      <c r="K179" s="217" t="s">
        <v>199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2.0000000000000002E-05</v>
      </c>
      <c r="R179" s="224">
        <f>Q179*H179</f>
        <v>0.00020000000000000001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321</v>
      </c>
      <c r="AT179" s="226" t="s">
        <v>195</v>
      </c>
      <c r="AU179" s="226" t="s">
        <v>84</v>
      </c>
      <c r="AY179" s="20" t="s">
        <v>192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321</v>
      </c>
      <c r="BM179" s="226" t="s">
        <v>938</v>
      </c>
    </row>
    <row r="180" s="2" customFormat="1">
      <c r="A180" s="41"/>
      <c r="B180" s="42"/>
      <c r="C180" s="43"/>
      <c r="D180" s="228" t="s">
        <v>202</v>
      </c>
      <c r="E180" s="43"/>
      <c r="F180" s="229" t="s">
        <v>939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202</v>
      </c>
      <c r="AU180" s="20" t="s">
        <v>84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270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5" customFormat="1">
      <c r="A182" s="15"/>
      <c r="B182" s="255"/>
      <c r="C182" s="256"/>
      <c r="D182" s="235" t="s">
        <v>204</v>
      </c>
      <c r="E182" s="257" t="s">
        <v>19</v>
      </c>
      <c r="F182" s="258" t="s">
        <v>210</v>
      </c>
      <c r="G182" s="256"/>
      <c r="H182" s="259">
        <v>10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204</v>
      </c>
      <c r="AU182" s="265" t="s">
        <v>84</v>
      </c>
      <c r="AV182" s="15" t="s">
        <v>200</v>
      </c>
      <c r="AW182" s="15" t="s">
        <v>33</v>
      </c>
      <c r="AX182" s="15" t="s">
        <v>78</v>
      </c>
      <c r="AY182" s="265" t="s">
        <v>192</v>
      </c>
    </row>
    <row r="183" s="2" customFormat="1" ht="24.15" customHeight="1">
      <c r="A183" s="41"/>
      <c r="B183" s="42"/>
      <c r="C183" s="215" t="s">
        <v>346</v>
      </c>
      <c r="D183" s="215" t="s">
        <v>195</v>
      </c>
      <c r="E183" s="216" t="s">
        <v>940</v>
      </c>
      <c r="F183" s="217" t="s">
        <v>941</v>
      </c>
      <c r="G183" s="218" t="s">
        <v>226</v>
      </c>
      <c r="H183" s="219">
        <v>0.012999999999999999</v>
      </c>
      <c r="I183" s="220"/>
      <c r="J183" s="221">
        <f>ROUND(I183*H183,2)</f>
        <v>0</v>
      </c>
      <c r="K183" s="217" t="s">
        <v>199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321</v>
      </c>
      <c r="AT183" s="226" t="s">
        <v>195</v>
      </c>
      <c r="AU183" s="226" t="s">
        <v>84</v>
      </c>
      <c r="AY183" s="20" t="s">
        <v>192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321</v>
      </c>
      <c r="BM183" s="226" t="s">
        <v>942</v>
      </c>
    </row>
    <row r="184" s="2" customFormat="1">
      <c r="A184" s="41"/>
      <c r="B184" s="42"/>
      <c r="C184" s="43"/>
      <c r="D184" s="228" t="s">
        <v>202</v>
      </c>
      <c r="E184" s="43"/>
      <c r="F184" s="229" t="s">
        <v>943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202</v>
      </c>
      <c r="AU184" s="20" t="s">
        <v>84</v>
      </c>
    </row>
    <row r="185" s="12" customFormat="1" ht="22.8" customHeight="1">
      <c r="A185" s="12"/>
      <c r="B185" s="199"/>
      <c r="C185" s="200"/>
      <c r="D185" s="201" t="s">
        <v>70</v>
      </c>
      <c r="E185" s="213" t="s">
        <v>944</v>
      </c>
      <c r="F185" s="213" t="s">
        <v>945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SUM(P186:P303)</f>
        <v>0</v>
      </c>
      <c r="Q185" s="207"/>
      <c r="R185" s="208">
        <f>SUM(R186:R303)</f>
        <v>0.10556</v>
      </c>
      <c r="S185" s="207"/>
      <c r="T185" s="209">
        <f>SUM(T186:T303)</f>
        <v>0.10347999999999999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84</v>
      </c>
      <c r="AT185" s="211" t="s">
        <v>70</v>
      </c>
      <c r="AU185" s="211" t="s">
        <v>78</v>
      </c>
      <c r="AY185" s="210" t="s">
        <v>192</v>
      </c>
      <c r="BK185" s="212">
        <f>SUM(BK186:BK303)</f>
        <v>0</v>
      </c>
    </row>
    <row r="186" s="2" customFormat="1" ht="16.5" customHeight="1">
      <c r="A186" s="41"/>
      <c r="B186" s="42"/>
      <c r="C186" s="215" t="s">
        <v>350</v>
      </c>
      <c r="D186" s="215" t="s">
        <v>195</v>
      </c>
      <c r="E186" s="216" t="s">
        <v>946</v>
      </c>
      <c r="F186" s="217" t="s">
        <v>947</v>
      </c>
      <c r="G186" s="218" t="s">
        <v>821</v>
      </c>
      <c r="H186" s="219">
        <v>1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0.034200000000000001</v>
      </c>
      <c r="T186" s="225">
        <f>S186*H186</f>
        <v>0.034200000000000001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321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321</v>
      </c>
      <c r="BM186" s="226" t="s">
        <v>948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949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4" customFormat="1">
      <c r="A188" s="14"/>
      <c r="B188" s="244"/>
      <c r="C188" s="245"/>
      <c r="D188" s="235" t="s">
        <v>204</v>
      </c>
      <c r="E188" s="246" t="s">
        <v>19</v>
      </c>
      <c r="F188" s="247" t="s">
        <v>78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204</v>
      </c>
      <c r="AU188" s="254" t="s">
        <v>84</v>
      </c>
      <c r="AV188" s="14" t="s">
        <v>84</v>
      </c>
      <c r="AW188" s="14" t="s">
        <v>33</v>
      </c>
      <c r="AX188" s="14" t="s">
        <v>71</v>
      </c>
      <c r="AY188" s="254" t="s">
        <v>192</v>
      </c>
    </row>
    <row r="189" s="15" customFormat="1">
      <c r="A189" s="15"/>
      <c r="B189" s="255"/>
      <c r="C189" s="256"/>
      <c r="D189" s="235" t="s">
        <v>204</v>
      </c>
      <c r="E189" s="257" t="s">
        <v>19</v>
      </c>
      <c r="F189" s="258" t="s">
        <v>210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204</v>
      </c>
      <c r="AU189" s="265" t="s">
        <v>84</v>
      </c>
      <c r="AV189" s="15" t="s">
        <v>200</v>
      </c>
      <c r="AW189" s="15" t="s">
        <v>33</v>
      </c>
      <c r="AX189" s="15" t="s">
        <v>78</v>
      </c>
      <c r="AY189" s="265" t="s">
        <v>192</v>
      </c>
    </row>
    <row r="190" s="2" customFormat="1" ht="16.5" customHeight="1">
      <c r="A190" s="41"/>
      <c r="B190" s="42"/>
      <c r="C190" s="215" t="s">
        <v>7</v>
      </c>
      <c r="D190" s="215" t="s">
        <v>195</v>
      </c>
      <c r="E190" s="216" t="s">
        <v>950</v>
      </c>
      <c r="F190" s="217" t="s">
        <v>951</v>
      </c>
      <c r="G190" s="218" t="s">
        <v>821</v>
      </c>
      <c r="H190" s="219">
        <v>1</v>
      </c>
      <c r="I190" s="220"/>
      <c r="J190" s="221">
        <f>ROUND(I190*H190,2)</f>
        <v>0</v>
      </c>
      <c r="K190" s="217" t="s">
        <v>199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0.028719999999999999</v>
      </c>
      <c r="R190" s="224">
        <f>Q190*H190</f>
        <v>0.028719999999999999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321</v>
      </c>
      <c r="AT190" s="226" t="s">
        <v>195</v>
      </c>
      <c r="AU190" s="226" t="s">
        <v>84</v>
      </c>
      <c r="AY190" s="20" t="s">
        <v>192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321</v>
      </c>
      <c r="BM190" s="226" t="s">
        <v>952</v>
      </c>
    </row>
    <row r="191" s="2" customFormat="1">
      <c r="A191" s="41"/>
      <c r="B191" s="42"/>
      <c r="C191" s="43"/>
      <c r="D191" s="228" t="s">
        <v>202</v>
      </c>
      <c r="E191" s="43"/>
      <c r="F191" s="229" t="s">
        <v>953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202</v>
      </c>
      <c r="AU191" s="20" t="s">
        <v>84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78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5" customFormat="1">
      <c r="A193" s="15"/>
      <c r="B193" s="255"/>
      <c r="C193" s="256"/>
      <c r="D193" s="235" t="s">
        <v>204</v>
      </c>
      <c r="E193" s="257" t="s">
        <v>19</v>
      </c>
      <c r="F193" s="258" t="s">
        <v>210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204</v>
      </c>
      <c r="AU193" s="265" t="s">
        <v>84</v>
      </c>
      <c r="AV193" s="15" t="s">
        <v>200</v>
      </c>
      <c r="AW193" s="15" t="s">
        <v>33</v>
      </c>
      <c r="AX193" s="15" t="s">
        <v>78</v>
      </c>
      <c r="AY193" s="265" t="s">
        <v>192</v>
      </c>
    </row>
    <row r="194" s="2" customFormat="1" ht="16.5" customHeight="1">
      <c r="A194" s="41"/>
      <c r="B194" s="42"/>
      <c r="C194" s="215" t="s">
        <v>360</v>
      </c>
      <c r="D194" s="215" t="s">
        <v>195</v>
      </c>
      <c r="E194" s="216" t="s">
        <v>954</v>
      </c>
      <c r="F194" s="217" t="s">
        <v>955</v>
      </c>
      <c r="G194" s="218" t="s">
        <v>198</v>
      </c>
      <c r="H194" s="219">
        <v>1</v>
      </c>
      <c r="I194" s="220"/>
      <c r="J194" s="221">
        <f>ROUND(I194*H194,2)</f>
        <v>0</v>
      </c>
      <c r="K194" s="217" t="s">
        <v>199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321</v>
      </c>
      <c r="AT194" s="226" t="s">
        <v>195</v>
      </c>
      <c r="AU194" s="226" t="s">
        <v>84</v>
      </c>
      <c r="AY194" s="20" t="s">
        <v>192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321</v>
      </c>
      <c r="BM194" s="226" t="s">
        <v>956</v>
      </c>
    </row>
    <row r="195" s="2" customFormat="1">
      <c r="A195" s="41"/>
      <c r="B195" s="42"/>
      <c r="C195" s="43"/>
      <c r="D195" s="228" t="s">
        <v>202</v>
      </c>
      <c r="E195" s="43"/>
      <c r="F195" s="229" t="s">
        <v>957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84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78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5" customFormat="1">
      <c r="A197" s="15"/>
      <c r="B197" s="255"/>
      <c r="C197" s="256"/>
      <c r="D197" s="235" t="s">
        <v>204</v>
      </c>
      <c r="E197" s="257" t="s">
        <v>19</v>
      </c>
      <c r="F197" s="258" t="s">
        <v>210</v>
      </c>
      <c r="G197" s="256"/>
      <c r="H197" s="259">
        <v>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204</v>
      </c>
      <c r="AU197" s="265" t="s">
        <v>84</v>
      </c>
      <c r="AV197" s="15" t="s">
        <v>200</v>
      </c>
      <c r="AW197" s="15" t="s">
        <v>33</v>
      </c>
      <c r="AX197" s="15" t="s">
        <v>78</v>
      </c>
      <c r="AY197" s="265" t="s">
        <v>192</v>
      </c>
    </row>
    <row r="198" s="2" customFormat="1" ht="16.5" customHeight="1">
      <c r="A198" s="41"/>
      <c r="B198" s="42"/>
      <c r="C198" s="266" t="s">
        <v>366</v>
      </c>
      <c r="D198" s="266" t="s">
        <v>211</v>
      </c>
      <c r="E198" s="267" t="s">
        <v>958</v>
      </c>
      <c r="F198" s="268" t="s">
        <v>959</v>
      </c>
      <c r="G198" s="269" t="s">
        <v>198</v>
      </c>
      <c r="H198" s="270">
        <v>1</v>
      </c>
      <c r="I198" s="271"/>
      <c r="J198" s="272">
        <f>ROUND(I198*H198,2)</f>
        <v>0</v>
      </c>
      <c r="K198" s="268" t="s">
        <v>199</v>
      </c>
      <c r="L198" s="273"/>
      <c r="M198" s="274" t="s">
        <v>19</v>
      </c>
      <c r="N198" s="275" t="s">
        <v>43</v>
      </c>
      <c r="O198" s="87"/>
      <c r="P198" s="224">
        <f>O198*H198</f>
        <v>0</v>
      </c>
      <c r="Q198" s="224">
        <v>0.0012800000000000001</v>
      </c>
      <c r="R198" s="224">
        <f>Q198*H198</f>
        <v>0.0012800000000000001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423</v>
      </c>
      <c r="AT198" s="226" t="s">
        <v>211</v>
      </c>
      <c r="AU198" s="226" t="s">
        <v>84</v>
      </c>
      <c r="AY198" s="20" t="s">
        <v>192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84</v>
      </c>
      <c r="BK198" s="227">
        <f>ROUND(I198*H198,2)</f>
        <v>0</v>
      </c>
      <c r="BL198" s="20" t="s">
        <v>321</v>
      </c>
      <c r="BM198" s="226" t="s">
        <v>960</v>
      </c>
    </row>
    <row r="199" s="2" customFormat="1" ht="16.5" customHeight="1">
      <c r="A199" s="41"/>
      <c r="B199" s="42"/>
      <c r="C199" s="215" t="s">
        <v>371</v>
      </c>
      <c r="D199" s="215" t="s">
        <v>195</v>
      </c>
      <c r="E199" s="216" t="s">
        <v>961</v>
      </c>
      <c r="F199" s="217" t="s">
        <v>962</v>
      </c>
      <c r="G199" s="218" t="s">
        <v>821</v>
      </c>
      <c r="H199" s="219">
        <v>1</v>
      </c>
      <c r="I199" s="220"/>
      <c r="J199" s="221">
        <f>ROUND(I199*H199,2)</f>
        <v>0</v>
      </c>
      <c r="K199" s="217" t="s">
        <v>199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0.019460000000000002</v>
      </c>
      <c r="T199" s="225">
        <f>S199*H199</f>
        <v>0.019460000000000002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321</v>
      </c>
      <c r="AT199" s="226" t="s">
        <v>195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963</v>
      </c>
    </row>
    <row r="200" s="2" customFormat="1">
      <c r="A200" s="41"/>
      <c r="B200" s="42"/>
      <c r="C200" s="43"/>
      <c r="D200" s="228" t="s">
        <v>202</v>
      </c>
      <c r="E200" s="43"/>
      <c r="F200" s="229" t="s">
        <v>964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202</v>
      </c>
      <c r="AU200" s="20" t="s">
        <v>84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78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5" customFormat="1">
      <c r="A202" s="15"/>
      <c r="B202" s="255"/>
      <c r="C202" s="256"/>
      <c r="D202" s="235" t="s">
        <v>204</v>
      </c>
      <c r="E202" s="257" t="s">
        <v>19</v>
      </c>
      <c r="F202" s="258" t="s">
        <v>210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204</v>
      </c>
      <c r="AU202" s="265" t="s">
        <v>84</v>
      </c>
      <c r="AV202" s="15" t="s">
        <v>200</v>
      </c>
      <c r="AW202" s="15" t="s">
        <v>33</v>
      </c>
      <c r="AX202" s="15" t="s">
        <v>78</v>
      </c>
      <c r="AY202" s="265" t="s">
        <v>192</v>
      </c>
    </row>
    <row r="203" s="2" customFormat="1" ht="24.15" customHeight="1">
      <c r="A203" s="41"/>
      <c r="B203" s="42"/>
      <c r="C203" s="215" t="s">
        <v>379</v>
      </c>
      <c r="D203" s="215" t="s">
        <v>195</v>
      </c>
      <c r="E203" s="216" t="s">
        <v>965</v>
      </c>
      <c r="F203" s="217" t="s">
        <v>966</v>
      </c>
      <c r="G203" s="218" t="s">
        <v>821</v>
      </c>
      <c r="H203" s="219">
        <v>1</v>
      </c>
      <c r="I203" s="220"/>
      <c r="J203" s="221">
        <f>ROUND(I203*H203,2)</f>
        <v>0</v>
      </c>
      <c r="K203" s="217" t="s">
        <v>199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0.021229999999999999</v>
      </c>
      <c r="R203" s="224">
        <f>Q203*H203</f>
        <v>0.021229999999999999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321</v>
      </c>
      <c r="AT203" s="226" t="s">
        <v>195</v>
      </c>
      <c r="AU203" s="226" t="s">
        <v>84</v>
      </c>
      <c r="AY203" s="20" t="s">
        <v>192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321</v>
      </c>
      <c r="BM203" s="226" t="s">
        <v>967</v>
      </c>
    </row>
    <row r="204" s="2" customFormat="1">
      <c r="A204" s="41"/>
      <c r="B204" s="42"/>
      <c r="C204" s="43"/>
      <c r="D204" s="228" t="s">
        <v>202</v>
      </c>
      <c r="E204" s="43"/>
      <c r="F204" s="229" t="s">
        <v>968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202</v>
      </c>
      <c r="AU204" s="20" t="s">
        <v>84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78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5" customFormat="1">
      <c r="A206" s="15"/>
      <c r="B206" s="255"/>
      <c r="C206" s="256"/>
      <c r="D206" s="235" t="s">
        <v>204</v>
      </c>
      <c r="E206" s="257" t="s">
        <v>19</v>
      </c>
      <c r="F206" s="258" t="s">
        <v>210</v>
      </c>
      <c r="G206" s="256"/>
      <c r="H206" s="259">
        <v>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204</v>
      </c>
      <c r="AU206" s="265" t="s">
        <v>84</v>
      </c>
      <c r="AV206" s="15" t="s">
        <v>200</v>
      </c>
      <c r="AW206" s="15" t="s">
        <v>33</v>
      </c>
      <c r="AX206" s="15" t="s">
        <v>78</v>
      </c>
      <c r="AY206" s="265" t="s">
        <v>192</v>
      </c>
    </row>
    <row r="207" s="2" customFormat="1" ht="16.5" customHeight="1">
      <c r="A207" s="41"/>
      <c r="B207" s="42"/>
      <c r="C207" s="215" t="s">
        <v>384</v>
      </c>
      <c r="D207" s="215" t="s">
        <v>195</v>
      </c>
      <c r="E207" s="216" t="s">
        <v>969</v>
      </c>
      <c r="F207" s="217" t="s">
        <v>970</v>
      </c>
      <c r="G207" s="218" t="s">
        <v>821</v>
      </c>
      <c r="H207" s="219">
        <v>1</v>
      </c>
      <c r="I207" s="220"/>
      <c r="J207" s="221">
        <f>ROUND(I207*H207,2)</f>
        <v>0</v>
      </c>
      <c r="K207" s="217" t="s">
        <v>199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0.032899999999999999</v>
      </c>
      <c r="T207" s="225">
        <f>S207*H207</f>
        <v>0.032899999999999999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321</v>
      </c>
      <c r="AT207" s="226" t="s">
        <v>195</v>
      </c>
      <c r="AU207" s="226" t="s">
        <v>84</v>
      </c>
      <c r="AY207" s="20" t="s">
        <v>192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321</v>
      </c>
      <c r="BM207" s="226" t="s">
        <v>971</v>
      </c>
    </row>
    <row r="208" s="2" customFormat="1">
      <c r="A208" s="41"/>
      <c r="B208" s="42"/>
      <c r="C208" s="43"/>
      <c r="D208" s="228" t="s">
        <v>202</v>
      </c>
      <c r="E208" s="43"/>
      <c r="F208" s="229" t="s">
        <v>972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84</v>
      </c>
    </row>
    <row r="209" s="14" customFormat="1">
      <c r="A209" s="14"/>
      <c r="B209" s="244"/>
      <c r="C209" s="245"/>
      <c r="D209" s="235" t="s">
        <v>204</v>
      </c>
      <c r="E209" s="246" t="s">
        <v>19</v>
      </c>
      <c r="F209" s="247" t="s">
        <v>78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204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192</v>
      </c>
    </row>
    <row r="210" s="15" customFormat="1">
      <c r="A210" s="15"/>
      <c r="B210" s="255"/>
      <c r="C210" s="256"/>
      <c r="D210" s="235" t="s">
        <v>204</v>
      </c>
      <c r="E210" s="257" t="s">
        <v>19</v>
      </c>
      <c r="F210" s="258" t="s">
        <v>210</v>
      </c>
      <c r="G210" s="256"/>
      <c r="H210" s="259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204</v>
      </c>
      <c r="AU210" s="265" t="s">
        <v>84</v>
      </c>
      <c r="AV210" s="15" t="s">
        <v>200</v>
      </c>
      <c r="AW210" s="15" t="s">
        <v>33</v>
      </c>
      <c r="AX210" s="15" t="s">
        <v>78</v>
      </c>
      <c r="AY210" s="265" t="s">
        <v>192</v>
      </c>
    </row>
    <row r="211" s="2" customFormat="1" ht="16.5" customHeight="1">
      <c r="A211" s="41"/>
      <c r="B211" s="42"/>
      <c r="C211" s="215" t="s">
        <v>391</v>
      </c>
      <c r="D211" s="215" t="s">
        <v>195</v>
      </c>
      <c r="E211" s="216" t="s">
        <v>973</v>
      </c>
      <c r="F211" s="217" t="s">
        <v>974</v>
      </c>
      <c r="G211" s="218" t="s">
        <v>821</v>
      </c>
      <c r="H211" s="219">
        <v>1</v>
      </c>
      <c r="I211" s="220"/>
      <c r="J211" s="221">
        <f>ROUND(I211*H211,2)</f>
        <v>0</v>
      </c>
      <c r="K211" s="217" t="s">
        <v>199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0.016990000000000002</v>
      </c>
      <c r="R211" s="224">
        <f>Q211*H211</f>
        <v>0.016990000000000002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321</v>
      </c>
      <c r="AT211" s="226" t="s">
        <v>195</v>
      </c>
      <c r="AU211" s="226" t="s">
        <v>84</v>
      </c>
      <c r="AY211" s="20" t="s">
        <v>192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321</v>
      </c>
      <c r="BM211" s="226" t="s">
        <v>975</v>
      </c>
    </row>
    <row r="212" s="2" customFormat="1">
      <c r="A212" s="41"/>
      <c r="B212" s="42"/>
      <c r="C212" s="43"/>
      <c r="D212" s="228" t="s">
        <v>202</v>
      </c>
      <c r="E212" s="43"/>
      <c r="F212" s="229" t="s">
        <v>976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84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78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24.15" customHeight="1">
      <c r="A215" s="41"/>
      <c r="B215" s="42"/>
      <c r="C215" s="215" t="s">
        <v>396</v>
      </c>
      <c r="D215" s="215" t="s">
        <v>195</v>
      </c>
      <c r="E215" s="216" t="s">
        <v>977</v>
      </c>
      <c r="F215" s="217" t="s">
        <v>978</v>
      </c>
      <c r="G215" s="218" t="s">
        <v>821</v>
      </c>
      <c r="H215" s="219">
        <v>1</v>
      </c>
      <c r="I215" s="220"/>
      <c r="J215" s="221">
        <f>ROUND(I215*H215,2)</f>
        <v>0</v>
      </c>
      <c r="K215" s="217" t="s">
        <v>199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0.0201</v>
      </c>
      <c r="R215" s="224">
        <f>Q215*H215</f>
        <v>0.0201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321</v>
      </c>
      <c r="AT215" s="226" t="s">
        <v>195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979</v>
      </c>
    </row>
    <row r="216" s="2" customFormat="1">
      <c r="A216" s="41"/>
      <c r="B216" s="42"/>
      <c r="C216" s="43"/>
      <c r="D216" s="228" t="s">
        <v>202</v>
      </c>
      <c r="E216" s="43"/>
      <c r="F216" s="229" t="s">
        <v>980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202</v>
      </c>
      <c r="AU216" s="20" t="s">
        <v>84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78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5" customFormat="1">
      <c r="A218" s="15"/>
      <c r="B218" s="255"/>
      <c r="C218" s="256"/>
      <c r="D218" s="235" t="s">
        <v>204</v>
      </c>
      <c r="E218" s="257" t="s">
        <v>19</v>
      </c>
      <c r="F218" s="258" t="s">
        <v>210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204</v>
      </c>
      <c r="AU218" s="265" t="s">
        <v>84</v>
      </c>
      <c r="AV218" s="15" t="s">
        <v>200</v>
      </c>
      <c r="AW218" s="15" t="s">
        <v>33</v>
      </c>
      <c r="AX218" s="15" t="s">
        <v>78</v>
      </c>
      <c r="AY218" s="265" t="s">
        <v>192</v>
      </c>
    </row>
    <row r="219" s="2" customFormat="1" ht="16.5" customHeight="1">
      <c r="A219" s="41"/>
      <c r="B219" s="42"/>
      <c r="C219" s="215" t="s">
        <v>401</v>
      </c>
      <c r="D219" s="215" t="s">
        <v>195</v>
      </c>
      <c r="E219" s="216" t="s">
        <v>981</v>
      </c>
      <c r="F219" s="217" t="s">
        <v>982</v>
      </c>
      <c r="G219" s="218" t="s">
        <v>821</v>
      </c>
      <c r="H219" s="219">
        <v>1</v>
      </c>
      <c r="I219" s="220"/>
      <c r="J219" s="221">
        <f>ROUND(I219*H219,2)</f>
        <v>0</v>
      </c>
      <c r="K219" s="217" t="s">
        <v>199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0.0091999999999999998</v>
      </c>
      <c r="T219" s="225">
        <f>S219*H219</f>
        <v>0.0091999999999999998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321</v>
      </c>
      <c r="AT219" s="226" t="s">
        <v>195</v>
      </c>
      <c r="AU219" s="226" t="s">
        <v>84</v>
      </c>
      <c r="AY219" s="20" t="s">
        <v>192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321</v>
      </c>
      <c r="BM219" s="226" t="s">
        <v>983</v>
      </c>
    </row>
    <row r="220" s="2" customFormat="1">
      <c r="A220" s="41"/>
      <c r="B220" s="42"/>
      <c r="C220" s="43"/>
      <c r="D220" s="228" t="s">
        <v>202</v>
      </c>
      <c r="E220" s="43"/>
      <c r="F220" s="229" t="s">
        <v>984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84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78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5" customFormat="1">
      <c r="A222" s="15"/>
      <c r="B222" s="255"/>
      <c r="C222" s="256"/>
      <c r="D222" s="235" t="s">
        <v>204</v>
      </c>
      <c r="E222" s="257" t="s">
        <v>19</v>
      </c>
      <c r="F222" s="258" t="s">
        <v>210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204</v>
      </c>
      <c r="AU222" s="265" t="s">
        <v>84</v>
      </c>
      <c r="AV222" s="15" t="s">
        <v>200</v>
      </c>
      <c r="AW222" s="15" t="s">
        <v>33</v>
      </c>
      <c r="AX222" s="15" t="s">
        <v>78</v>
      </c>
      <c r="AY222" s="265" t="s">
        <v>192</v>
      </c>
    </row>
    <row r="223" s="2" customFormat="1" ht="24.15" customHeight="1">
      <c r="A223" s="41"/>
      <c r="B223" s="42"/>
      <c r="C223" s="215" t="s">
        <v>407</v>
      </c>
      <c r="D223" s="215" t="s">
        <v>195</v>
      </c>
      <c r="E223" s="216" t="s">
        <v>985</v>
      </c>
      <c r="F223" s="217" t="s">
        <v>986</v>
      </c>
      <c r="G223" s="218" t="s">
        <v>821</v>
      </c>
      <c r="H223" s="219">
        <v>1</v>
      </c>
      <c r="I223" s="220"/>
      <c r="J223" s="221">
        <f>ROUND(I223*H223,2)</f>
        <v>0</v>
      </c>
      <c r="K223" s="217" t="s">
        <v>199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0.0050600000000000003</v>
      </c>
      <c r="R223" s="224">
        <f>Q223*H223</f>
        <v>0.0050600000000000003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321</v>
      </c>
      <c r="AT223" s="226" t="s">
        <v>195</v>
      </c>
      <c r="AU223" s="226" t="s">
        <v>84</v>
      </c>
      <c r="AY223" s="20" t="s">
        <v>192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321</v>
      </c>
      <c r="BM223" s="226" t="s">
        <v>987</v>
      </c>
    </row>
    <row r="224" s="2" customFormat="1">
      <c r="A224" s="41"/>
      <c r="B224" s="42"/>
      <c r="C224" s="43"/>
      <c r="D224" s="228" t="s">
        <v>202</v>
      </c>
      <c r="E224" s="43"/>
      <c r="F224" s="229" t="s">
        <v>988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84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78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15" t="s">
        <v>414</v>
      </c>
      <c r="D227" s="215" t="s">
        <v>195</v>
      </c>
      <c r="E227" s="216" t="s">
        <v>989</v>
      </c>
      <c r="F227" s="217" t="s">
        <v>990</v>
      </c>
      <c r="G227" s="218" t="s">
        <v>198</v>
      </c>
      <c r="H227" s="219">
        <v>1</v>
      </c>
      <c r="I227" s="220"/>
      <c r="J227" s="221">
        <f>ROUND(I227*H227,2)</f>
        <v>0</v>
      </c>
      <c r="K227" s="217" t="s">
        <v>199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0.00048999999999999998</v>
      </c>
      <c r="T227" s="225">
        <f>S227*H227</f>
        <v>0.00048999999999999998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321</v>
      </c>
      <c r="AT227" s="226" t="s">
        <v>195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991</v>
      </c>
    </row>
    <row r="228" s="2" customFormat="1">
      <c r="A228" s="41"/>
      <c r="B228" s="42"/>
      <c r="C228" s="43"/>
      <c r="D228" s="228" t="s">
        <v>202</v>
      </c>
      <c r="E228" s="43"/>
      <c r="F228" s="229" t="s">
        <v>992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84</v>
      </c>
    </row>
    <row r="229" s="13" customFormat="1">
      <c r="A229" s="13"/>
      <c r="B229" s="233"/>
      <c r="C229" s="234"/>
      <c r="D229" s="235" t="s">
        <v>204</v>
      </c>
      <c r="E229" s="236" t="s">
        <v>19</v>
      </c>
      <c r="F229" s="237" t="s">
        <v>993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204</v>
      </c>
      <c r="AU229" s="243" t="s">
        <v>84</v>
      </c>
      <c r="AV229" s="13" t="s">
        <v>78</v>
      </c>
      <c r="AW229" s="13" t="s">
        <v>33</v>
      </c>
      <c r="AX229" s="13" t="s">
        <v>71</v>
      </c>
      <c r="AY229" s="243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78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5" customFormat="1">
      <c r="A231" s="15"/>
      <c r="B231" s="255"/>
      <c r="C231" s="256"/>
      <c r="D231" s="235" t="s">
        <v>204</v>
      </c>
      <c r="E231" s="257" t="s">
        <v>19</v>
      </c>
      <c r="F231" s="258" t="s">
        <v>210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204</v>
      </c>
      <c r="AU231" s="265" t="s">
        <v>84</v>
      </c>
      <c r="AV231" s="15" t="s">
        <v>200</v>
      </c>
      <c r="AW231" s="15" t="s">
        <v>33</v>
      </c>
      <c r="AX231" s="15" t="s">
        <v>78</v>
      </c>
      <c r="AY231" s="265" t="s">
        <v>192</v>
      </c>
    </row>
    <row r="232" s="2" customFormat="1" ht="16.5" customHeight="1">
      <c r="A232" s="41"/>
      <c r="B232" s="42"/>
      <c r="C232" s="215" t="s">
        <v>423</v>
      </c>
      <c r="D232" s="215" t="s">
        <v>195</v>
      </c>
      <c r="E232" s="216" t="s">
        <v>994</v>
      </c>
      <c r="F232" s="217" t="s">
        <v>995</v>
      </c>
      <c r="G232" s="218" t="s">
        <v>198</v>
      </c>
      <c r="H232" s="219">
        <v>1</v>
      </c>
      <c r="I232" s="220"/>
      <c r="J232" s="221">
        <f>ROUND(I232*H232,2)</f>
        <v>0</v>
      </c>
      <c r="K232" s="217" t="s">
        <v>199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0.00109</v>
      </c>
      <c r="R232" s="224">
        <f>Q232*H232</f>
        <v>0.00109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321</v>
      </c>
      <c r="AT232" s="226" t="s">
        <v>195</v>
      </c>
      <c r="AU232" s="226" t="s">
        <v>84</v>
      </c>
      <c r="AY232" s="20" t="s">
        <v>192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321</v>
      </c>
      <c r="BM232" s="226" t="s">
        <v>996</v>
      </c>
    </row>
    <row r="233" s="2" customFormat="1">
      <c r="A233" s="41"/>
      <c r="B233" s="42"/>
      <c r="C233" s="43"/>
      <c r="D233" s="228" t="s">
        <v>202</v>
      </c>
      <c r="E233" s="43"/>
      <c r="F233" s="229" t="s">
        <v>997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84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78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5" customFormat="1">
      <c r="A235" s="15"/>
      <c r="B235" s="255"/>
      <c r="C235" s="256"/>
      <c r="D235" s="235" t="s">
        <v>204</v>
      </c>
      <c r="E235" s="257" t="s">
        <v>19</v>
      </c>
      <c r="F235" s="258" t="s">
        <v>210</v>
      </c>
      <c r="G235" s="256"/>
      <c r="H235" s="259">
        <v>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204</v>
      </c>
      <c r="AU235" s="265" t="s">
        <v>84</v>
      </c>
      <c r="AV235" s="15" t="s">
        <v>200</v>
      </c>
      <c r="AW235" s="15" t="s">
        <v>33</v>
      </c>
      <c r="AX235" s="15" t="s">
        <v>78</v>
      </c>
      <c r="AY235" s="265" t="s">
        <v>192</v>
      </c>
    </row>
    <row r="236" s="2" customFormat="1" ht="16.5" customHeight="1">
      <c r="A236" s="41"/>
      <c r="B236" s="42"/>
      <c r="C236" s="215" t="s">
        <v>428</v>
      </c>
      <c r="D236" s="215" t="s">
        <v>195</v>
      </c>
      <c r="E236" s="216" t="s">
        <v>998</v>
      </c>
      <c r="F236" s="217" t="s">
        <v>999</v>
      </c>
      <c r="G236" s="218" t="s">
        <v>821</v>
      </c>
      <c r="H236" s="219">
        <v>1</v>
      </c>
      <c r="I236" s="220"/>
      <c r="J236" s="221">
        <f>ROUND(I236*H236,2)</f>
        <v>0</v>
      </c>
      <c r="K236" s="217" t="s">
        <v>199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9.0000000000000006E-05</v>
      </c>
      <c r="R236" s="224">
        <f>Q236*H236</f>
        <v>9.0000000000000006E-05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321</v>
      </c>
      <c r="AT236" s="226" t="s">
        <v>195</v>
      </c>
      <c r="AU236" s="226" t="s">
        <v>84</v>
      </c>
      <c r="AY236" s="20" t="s">
        <v>192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321</v>
      </c>
      <c r="BM236" s="226" t="s">
        <v>1000</v>
      </c>
    </row>
    <row r="237" s="2" customFormat="1">
      <c r="A237" s="41"/>
      <c r="B237" s="42"/>
      <c r="C237" s="43"/>
      <c r="D237" s="228" t="s">
        <v>202</v>
      </c>
      <c r="E237" s="43"/>
      <c r="F237" s="229" t="s">
        <v>1001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84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1002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78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5" customFormat="1">
      <c r="A240" s="15"/>
      <c r="B240" s="255"/>
      <c r="C240" s="256"/>
      <c r="D240" s="235" t="s">
        <v>204</v>
      </c>
      <c r="E240" s="257" t="s">
        <v>19</v>
      </c>
      <c r="F240" s="258" t="s">
        <v>210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204</v>
      </c>
      <c r="AU240" s="265" t="s">
        <v>84</v>
      </c>
      <c r="AV240" s="15" t="s">
        <v>200</v>
      </c>
      <c r="AW240" s="15" t="s">
        <v>33</v>
      </c>
      <c r="AX240" s="15" t="s">
        <v>78</v>
      </c>
      <c r="AY240" s="265" t="s">
        <v>192</v>
      </c>
    </row>
    <row r="241" s="2" customFormat="1" ht="16.5" customHeight="1">
      <c r="A241" s="41"/>
      <c r="B241" s="42"/>
      <c r="C241" s="266" t="s">
        <v>432</v>
      </c>
      <c r="D241" s="266" t="s">
        <v>211</v>
      </c>
      <c r="E241" s="267" t="s">
        <v>1003</v>
      </c>
      <c r="F241" s="268" t="s">
        <v>1004</v>
      </c>
      <c r="G241" s="269" t="s">
        <v>198</v>
      </c>
      <c r="H241" s="270">
        <v>1</v>
      </c>
      <c r="I241" s="271"/>
      <c r="J241" s="272">
        <f>ROUND(I241*H241,2)</f>
        <v>0</v>
      </c>
      <c r="K241" s="268" t="s">
        <v>199</v>
      </c>
      <c r="L241" s="273"/>
      <c r="M241" s="274" t="s">
        <v>19</v>
      </c>
      <c r="N241" s="275" t="s">
        <v>43</v>
      </c>
      <c r="O241" s="87"/>
      <c r="P241" s="224">
        <f>O241*H241</f>
        <v>0</v>
      </c>
      <c r="Q241" s="224">
        <v>0.00014999999999999999</v>
      </c>
      <c r="R241" s="224">
        <f>Q241*H241</f>
        <v>0.00014999999999999999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423</v>
      </c>
      <c r="AT241" s="226" t="s">
        <v>211</v>
      </c>
      <c r="AU241" s="226" t="s">
        <v>84</v>
      </c>
      <c r="AY241" s="20" t="s">
        <v>192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321</v>
      </c>
      <c r="BM241" s="226" t="s">
        <v>1005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1002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78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5" customFormat="1">
      <c r="A244" s="15"/>
      <c r="B244" s="255"/>
      <c r="C244" s="256"/>
      <c r="D244" s="235" t="s">
        <v>204</v>
      </c>
      <c r="E244" s="257" t="s">
        <v>19</v>
      </c>
      <c r="F244" s="258" t="s">
        <v>210</v>
      </c>
      <c r="G244" s="256"/>
      <c r="H244" s="259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204</v>
      </c>
      <c r="AU244" s="265" t="s">
        <v>84</v>
      </c>
      <c r="AV244" s="15" t="s">
        <v>200</v>
      </c>
      <c r="AW244" s="15" t="s">
        <v>33</v>
      </c>
      <c r="AX244" s="15" t="s">
        <v>78</v>
      </c>
      <c r="AY244" s="265" t="s">
        <v>192</v>
      </c>
    </row>
    <row r="245" s="2" customFormat="1" ht="16.5" customHeight="1">
      <c r="A245" s="41"/>
      <c r="B245" s="42"/>
      <c r="C245" s="266" t="s">
        <v>439</v>
      </c>
      <c r="D245" s="266" t="s">
        <v>211</v>
      </c>
      <c r="E245" s="267" t="s">
        <v>1006</v>
      </c>
      <c r="F245" s="268" t="s">
        <v>1007</v>
      </c>
      <c r="G245" s="269" t="s">
        <v>214</v>
      </c>
      <c r="H245" s="270">
        <v>1</v>
      </c>
      <c r="I245" s="271"/>
      <c r="J245" s="272">
        <f>ROUND(I245*H245,2)</f>
        <v>0</v>
      </c>
      <c r="K245" s="268" t="s">
        <v>199</v>
      </c>
      <c r="L245" s="273"/>
      <c r="M245" s="274" t="s">
        <v>19</v>
      </c>
      <c r="N245" s="275" t="s">
        <v>43</v>
      </c>
      <c r="O245" s="87"/>
      <c r="P245" s="224">
        <f>O245*H245</f>
        <v>0</v>
      </c>
      <c r="Q245" s="224">
        <v>0.00012</v>
      </c>
      <c r="R245" s="224">
        <f>Q245*H245</f>
        <v>0.00012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423</v>
      </c>
      <c r="AT245" s="226" t="s">
        <v>211</v>
      </c>
      <c r="AU245" s="226" t="s">
        <v>84</v>
      </c>
      <c r="AY245" s="20" t="s">
        <v>192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321</v>
      </c>
      <c r="BM245" s="226" t="s">
        <v>1008</v>
      </c>
    </row>
    <row r="246" s="13" customFormat="1">
      <c r="A246" s="13"/>
      <c r="B246" s="233"/>
      <c r="C246" s="234"/>
      <c r="D246" s="235" t="s">
        <v>204</v>
      </c>
      <c r="E246" s="236" t="s">
        <v>19</v>
      </c>
      <c r="F246" s="237" t="s">
        <v>1002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204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78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5" customFormat="1">
      <c r="A248" s="15"/>
      <c r="B248" s="255"/>
      <c r="C248" s="256"/>
      <c r="D248" s="235" t="s">
        <v>204</v>
      </c>
      <c r="E248" s="257" t="s">
        <v>19</v>
      </c>
      <c r="F248" s="258" t="s">
        <v>210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204</v>
      </c>
      <c r="AU248" s="265" t="s">
        <v>84</v>
      </c>
      <c r="AV248" s="15" t="s">
        <v>200</v>
      </c>
      <c r="AW248" s="15" t="s">
        <v>33</v>
      </c>
      <c r="AX248" s="15" t="s">
        <v>78</v>
      </c>
      <c r="AY248" s="265" t="s">
        <v>192</v>
      </c>
    </row>
    <row r="249" s="2" customFormat="1" ht="16.5" customHeight="1">
      <c r="A249" s="41"/>
      <c r="B249" s="42"/>
      <c r="C249" s="215" t="s">
        <v>446</v>
      </c>
      <c r="D249" s="215" t="s">
        <v>195</v>
      </c>
      <c r="E249" s="216" t="s">
        <v>1009</v>
      </c>
      <c r="F249" s="217" t="s">
        <v>1010</v>
      </c>
      <c r="G249" s="218" t="s">
        <v>821</v>
      </c>
      <c r="H249" s="219">
        <v>3</v>
      </c>
      <c r="I249" s="220"/>
      <c r="J249" s="221">
        <f>ROUND(I249*H249,2)</f>
        <v>0</v>
      </c>
      <c r="K249" s="217" t="s">
        <v>199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0.00156</v>
      </c>
      <c r="T249" s="225">
        <f>S249*H249</f>
        <v>0.0046800000000000001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321</v>
      </c>
      <c r="AT249" s="226" t="s">
        <v>195</v>
      </c>
      <c r="AU249" s="226" t="s">
        <v>84</v>
      </c>
      <c r="AY249" s="20" t="s">
        <v>192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84</v>
      </c>
      <c r="BK249" s="227">
        <f>ROUND(I249*H249,2)</f>
        <v>0</v>
      </c>
      <c r="BL249" s="20" t="s">
        <v>321</v>
      </c>
      <c r="BM249" s="226" t="s">
        <v>1011</v>
      </c>
    </row>
    <row r="250" s="2" customFormat="1">
      <c r="A250" s="41"/>
      <c r="B250" s="42"/>
      <c r="C250" s="43"/>
      <c r="D250" s="228" t="s">
        <v>202</v>
      </c>
      <c r="E250" s="43"/>
      <c r="F250" s="229" t="s">
        <v>1012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84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193</v>
      </c>
      <c r="G251" s="245"/>
      <c r="H251" s="248">
        <v>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5" customFormat="1">
      <c r="A252" s="15"/>
      <c r="B252" s="255"/>
      <c r="C252" s="256"/>
      <c r="D252" s="235" t="s">
        <v>204</v>
      </c>
      <c r="E252" s="257" t="s">
        <v>19</v>
      </c>
      <c r="F252" s="258" t="s">
        <v>210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204</v>
      </c>
      <c r="AU252" s="265" t="s">
        <v>84</v>
      </c>
      <c r="AV252" s="15" t="s">
        <v>200</v>
      </c>
      <c r="AW252" s="15" t="s">
        <v>33</v>
      </c>
      <c r="AX252" s="15" t="s">
        <v>78</v>
      </c>
      <c r="AY252" s="265" t="s">
        <v>192</v>
      </c>
    </row>
    <row r="253" s="2" customFormat="1" ht="16.5" customHeight="1">
      <c r="A253" s="41"/>
      <c r="B253" s="42"/>
      <c r="C253" s="215" t="s">
        <v>453</v>
      </c>
      <c r="D253" s="215" t="s">
        <v>195</v>
      </c>
      <c r="E253" s="216" t="s">
        <v>1013</v>
      </c>
      <c r="F253" s="217" t="s">
        <v>1014</v>
      </c>
      <c r="G253" s="218" t="s">
        <v>821</v>
      </c>
      <c r="H253" s="219">
        <v>1</v>
      </c>
      <c r="I253" s="220"/>
      <c r="J253" s="221">
        <f>ROUND(I253*H253,2)</f>
        <v>0</v>
      </c>
      <c r="K253" s="217" t="s">
        <v>199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0.0018</v>
      </c>
      <c r="R253" s="224">
        <f>Q253*H253</f>
        <v>0.0018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321</v>
      </c>
      <c r="AT253" s="226" t="s">
        <v>195</v>
      </c>
      <c r="AU253" s="226" t="s">
        <v>84</v>
      </c>
      <c r="AY253" s="20" t="s">
        <v>192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321</v>
      </c>
      <c r="BM253" s="226" t="s">
        <v>1015</v>
      </c>
    </row>
    <row r="254" s="2" customFormat="1">
      <c r="A254" s="41"/>
      <c r="B254" s="42"/>
      <c r="C254" s="43"/>
      <c r="D254" s="228" t="s">
        <v>202</v>
      </c>
      <c r="E254" s="43"/>
      <c r="F254" s="229" t="s">
        <v>1016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84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1017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78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5" customFormat="1">
      <c r="A257" s="15"/>
      <c r="B257" s="255"/>
      <c r="C257" s="256"/>
      <c r="D257" s="235" t="s">
        <v>204</v>
      </c>
      <c r="E257" s="257" t="s">
        <v>19</v>
      </c>
      <c r="F257" s="258" t="s">
        <v>210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204</v>
      </c>
      <c r="AU257" s="265" t="s">
        <v>84</v>
      </c>
      <c r="AV257" s="15" t="s">
        <v>200</v>
      </c>
      <c r="AW257" s="15" t="s">
        <v>33</v>
      </c>
      <c r="AX257" s="15" t="s">
        <v>78</v>
      </c>
      <c r="AY257" s="265" t="s">
        <v>192</v>
      </c>
    </row>
    <row r="258" s="2" customFormat="1" ht="16.5" customHeight="1">
      <c r="A258" s="41"/>
      <c r="B258" s="42"/>
      <c r="C258" s="215" t="s">
        <v>463</v>
      </c>
      <c r="D258" s="215" t="s">
        <v>195</v>
      </c>
      <c r="E258" s="216" t="s">
        <v>1018</v>
      </c>
      <c r="F258" s="217" t="s">
        <v>1019</v>
      </c>
      <c r="G258" s="218" t="s">
        <v>821</v>
      </c>
      <c r="H258" s="219">
        <v>1</v>
      </c>
      <c r="I258" s="220"/>
      <c r="J258" s="221">
        <f>ROUND(I258*H258,2)</f>
        <v>0</v>
      </c>
      <c r="K258" s="217" t="s">
        <v>199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0.0018</v>
      </c>
      <c r="R258" s="224">
        <f>Q258*H258</f>
        <v>0.0018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321</v>
      </c>
      <c r="AT258" s="226" t="s">
        <v>195</v>
      </c>
      <c r="AU258" s="226" t="s">
        <v>84</v>
      </c>
      <c r="AY258" s="20" t="s">
        <v>192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321</v>
      </c>
      <c r="BM258" s="226" t="s">
        <v>1020</v>
      </c>
    </row>
    <row r="259" s="2" customFormat="1">
      <c r="A259" s="41"/>
      <c r="B259" s="42"/>
      <c r="C259" s="43"/>
      <c r="D259" s="228" t="s">
        <v>202</v>
      </c>
      <c r="E259" s="43"/>
      <c r="F259" s="229" t="s">
        <v>1021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84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78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5" customFormat="1">
      <c r="A261" s="15"/>
      <c r="B261" s="255"/>
      <c r="C261" s="256"/>
      <c r="D261" s="235" t="s">
        <v>204</v>
      </c>
      <c r="E261" s="257" t="s">
        <v>19</v>
      </c>
      <c r="F261" s="258" t="s">
        <v>210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204</v>
      </c>
      <c r="AU261" s="265" t="s">
        <v>84</v>
      </c>
      <c r="AV261" s="15" t="s">
        <v>200</v>
      </c>
      <c r="AW261" s="15" t="s">
        <v>33</v>
      </c>
      <c r="AX261" s="15" t="s">
        <v>78</v>
      </c>
      <c r="AY261" s="265" t="s">
        <v>192</v>
      </c>
    </row>
    <row r="262" s="2" customFormat="1" ht="16.5" customHeight="1">
      <c r="A262" s="41"/>
      <c r="B262" s="42"/>
      <c r="C262" s="215" t="s">
        <v>472</v>
      </c>
      <c r="D262" s="215" t="s">
        <v>195</v>
      </c>
      <c r="E262" s="216" t="s">
        <v>1022</v>
      </c>
      <c r="F262" s="217" t="s">
        <v>1023</v>
      </c>
      <c r="G262" s="218" t="s">
        <v>198</v>
      </c>
      <c r="H262" s="219">
        <v>1</v>
      </c>
      <c r="I262" s="220"/>
      <c r="J262" s="221">
        <f>ROUND(I262*H262,2)</f>
        <v>0</v>
      </c>
      <c r="K262" s="217" t="s">
        <v>199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0.00013999999999999999</v>
      </c>
      <c r="R262" s="224">
        <f>Q262*H262</f>
        <v>0.00013999999999999999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321</v>
      </c>
      <c r="AT262" s="226" t="s">
        <v>195</v>
      </c>
      <c r="AU262" s="226" t="s">
        <v>84</v>
      </c>
      <c r="AY262" s="20" t="s">
        <v>192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84</v>
      </c>
      <c r="BK262" s="227">
        <f>ROUND(I262*H262,2)</f>
        <v>0</v>
      </c>
      <c r="BL262" s="20" t="s">
        <v>321</v>
      </c>
      <c r="BM262" s="226" t="s">
        <v>1024</v>
      </c>
    </row>
    <row r="263" s="2" customFormat="1">
      <c r="A263" s="41"/>
      <c r="B263" s="42"/>
      <c r="C263" s="43"/>
      <c r="D263" s="228" t="s">
        <v>202</v>
      </c>
      <c r="E263" s="43"/>
      <c r="F263" s="229" t="s">
        <v>1025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84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78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5" customFormat="1">
      <c r="A265" s="15"/>
      <c r="B265" s="255"/>
      <c r="C265" s="256"/>
      <c r="D265" s="235" t="s">
        <v>204</v>
      </c>
      <c r="E265" s="257" t="s">
        <v>19</v>
      </c>
      <c r="F265" s="258" t="s">
        <v>210</v>
      </c>
      <c r="G265" s="256"/>
      <c r="H265" s="259">
        <v>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204</v>
      </c>
      <c r="AU265" s="265" t="s">
        <v>84</v>
      </c>
      <c r="AV265" s="15" t="s">
        <v>200</v>
      </c>
      <c r="AW265" s="15" t="s">
        <v>33</v>
      </c>
      <c r="AX265" s="15" t="s">
        <v>78</v>
      </c>
      <c r="AY265" s="265" t="s">
        <v>192</v>
      </c>
    </row>
    <row r="266" s="2" customFormat="1" ht="16.5" customHeight="1">
      <c r="A266" s="41"/>
      <c r="B266" s="42"/>
      <c r="C266" s="266" t="s">
        <v>479</v>
      </c>
      <c r="D266" s="266" t="s">
        <v>211</v>
      </c>
      <c r="E266" s="267" t="s">
        <v>1026</v>
      </c>
      <c r="F266" s="268" t="s">
        <v>1027</v>
      </c>
      <c r="G266" s="269" t="s">
        <v>198</v>
      </c>
      <c r="H266" s="270">
        <v>1</v>
      </c>
      <c r="I266" s="271"/>
      <c r="J266" s="272">
        <f>ROUND(I266*H266,2)</f>
        <v>0</v>
      </c>
      <c r="K266" s="268" t="s">
        <v>199</v>
      </c>
      <c r="L266" s="273"/>
      <c r="M266" s="274" t="s">
        <v>19</v>
      </c>
      <c r="N266" s="275" t="s">
        <v>43</v>
      </c>
      <c r="O266" s="87"/>
      <c r="P266" s="224">
        <f>O266*H266</f>
        <v>0</v>
      </c>
      <c r="Q266" s="224">
        <v>0.0053800000000000002</v>
      </c>
      <c r="R266" s="224">
        <f>Q266*H266</f>
        <v>0.0053800000000000002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423</v>
      </c>
      <c r="AT266" s="226" t="s">
        <v>211</v>
      </c>
      <c r="AU266" s="226" t="s">
        <v>84</v>
      </c>
      <c r="AY266" s="20" t="s">
        <v>192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84</v>
      </c>
      <c r="BK266" s="227">
        <f>ROUND(I266*H266,2)</f>
        <v>0</v>
      </c>
      <c r="BL266" s="20" t="s">
        <v>321</v>
      </c>
      <c r="BM266" s="226" t="s">
        <v>1028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78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16.5" customHeight="1">
      <c r="A269" s="41"/>
      <c r="B269" s="42"/>
      <c r="C269" s="215" t="s">
        <v>483</v>
      </c>
      <c r="D269" s="215" t="s">
        <v>195</v>
      </c>
      <c r="E269" s="216" t="s">
        <v>1029</v>
      </c>
      <c r="F269" s="217" t="s">
        <v>1030</v>
      </c>
      <c r="G269" s="218" t="s">
        <v>198</v>
      </c>
      <c r="H269" s="219">
        <v>1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0.00016000000000000001</v>
      </c>
      <c r="R269" s="224">
        <f>Q269*H269</f>
        <v>0.00016000000000000001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321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321</v>
      </c>
      <c r="BM269" s="226" t="s">
        <v>1031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1032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1033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78</v>
      </c>
      <c r="G272" s="245"/>
      <c r="H272" s="248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16.5" customHeight="1">
      <c r="A274" s="41"/>
      <c r="B274" s="42"/>
      <c r="C274" s="215" t="s">
        <v>487</v>
      </c>
      <c r="D274" s="215" t="s">
        <v>195</v>
      </c>
      <c r="E274" s="216" t="s">
        <v>1034</v>
      </c>
      <c r="F274" s="217" t="s">
        <v>1035</v>
      </c>
      <c r="G274" s="218" t="s">
        <v>198</v>
      </c>
      <c r="H274" s="219">
        <v>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0.00013999999999999999</v>
      </c>
      <c r="R274" s="224">
        <f>Q274*H274</f>
        <v>0.00013999999999999999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321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321</v>
      </c>
      <c r="BM274" s="226" t="s">
        <v>1036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1037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1038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78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2" customFormat="1" ht="16.5" customHeight="1">
      <c r="A279" s="41"/>
      <c r="B279" s="42"/>
      <c r="C279" s="215" t="s">
        <v>494</v>
      </c>
      <c r="D279" s="215" t="s">
        <v>195</v>
      </c>
      <c r="E279" s="216" t="s">
        <v>1039</v>
      </c>
      <c r="F279" s="217" t="s">
        <v>1040</v>
      </c>
      <c r="G279" s="218" t="s">
        <v>198</v>
      </c>
      <c r="H279" s="219">
        <v>3</v>
      </c>
      <c r="I279" s="220"/>
      <c r="J279" s="221">
        <f>ROUND(I279*H279,2)</f>
        <v>0</v>
      </c>
      <c r="K279" s="217" t="s">
        <v>199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0.00084999999999999995</v>
      </c>
      <c r="T279" s="225">
        <f>S279*H279</f>
        <v>0.0025499999999999997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321</v>
      </c>
      <c r="AT279" s="226" t="s">
        <v>195</v>
      </c>
      <c r="AU279" s="226" t="s">
        <v>84</v>
      </c>
      <c r="AY279" s="20" t="s">
        <v>192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321</v>
      </c>
      <c r="BM279" s="226" t="s">
        <v>1041</v>
      </c>
    </row>
    <row r="280" s="2" customFormat="1">
      <c r="A280" s="41"/>
      <c r="B280" s="42"/>
      <c r="C280" s="43"/>
      <c r="D280" s="228" t="s">
        <v>202</v>
      </c>
      <c r="E280" s="43"/>
      <c r="F280" s="229" t="s">
        <v>1042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84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193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5" customFormat="1">
      <c r="A282" s="15"/>
      <c r="B282" s="255"/>
      <c r="C282" s="256"/>
      <c r="D282" s="235" t="s">
        <v>204</v>
      </c>
      <c r="E282" s="257" t="s">
        <v>19</v>
      </c>
      <c r="F282" s="258" t="s">
        <v>210</v>
      </c>
      <c r="G282" s="256"/>
      <c r="H282" s="259">
        <v>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204</v>
      </c>
      <c r="AU282" s="265" t="s">
        <v>84</v>
      </c>
      <c r="AV282" s="15" t="s">
        <v>200</v>
      </c>
      <c r="AW282" s="15" t="s">
        <v>33</v>
      </c>
      <c r="AX282" s="15" t="s">
        <v>78</v>
      </c>
      <c r="AY282" s="265" t="s">
        <v>192</v>
      </c>
    </row>
    <row r="283" s="2" customFormat="1" ht="16.5" customHeight="1">
      <c r="A283" s="41"/>
      <c r="B283" s="42"/>
      <c r="C283" s="215" t="s">
        <v>498</v>
      </c>
      <c r="D283" s="215" t="s">
        <v>195</v>
      </c>
      <c r="E283" s="216" t="s">
        <v>1043</v>
      </c>
      <c r="F283" s="217" t="s">
        <v>1044</v>
      </c>
      <c r="G283" s="218" t="s">
        <v>198</v>
      </c>
      <c r="H283" s="219">
        <v>1</v>
      </c>
      <c r="I283" s="220"/>
      <c r="J283" s="221">
        <f>ROUND(I283*H283,2)</f>
        <v>0</v>
      </c>
      <c r="K283" s="217" t="s">
        <v>199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0.00024000000000000001</v>
      </c>
      <c r="R283" s="224">
        <f>Q283*H283</f>
        <v>0.00024000000000000001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321</v>
      </c>
      <c r="AT283" s="226" t="s">
        <v>195</v>
      </c>
      <c r="AU283" s="226" t="s">
        <v>84</v>
      </c>
      <c r="AY283" s="20" t="s">
        <v>192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321</v>
      </c>
      <c r="BM283" s="226" t="s">
        <v>1045</v>
      </c>
    </row>
    <row r="284" s="2" customFormat="1">
      <c r="A284" s="41"/>
      <c r="B284" s="42"/>
      <c r="C284" s="43"/>
      <c r="D284" s="228" t="s">
        <v>202</v>
      </c>
      <c r="E284" s="43"/>
      <c r="F284" s="229" t="s">
        <v>1046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84</v>
      </c>
    </row>
    <row r="285" s="13" customFormat="1">
      <c r="A285" s="13"/>
      <c r="B285" s="233"/>
      <c r="C285" s="234"/>
      <c r="D285" s="235" t="s">
        <v>204</v>
      </c>
      <c r="E285" s="236" t="s">
        <v>19</v>
      </c>
      <c r="F285" s="237" t="s">
        <v>1038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204</v>
      </c>
      <c r="AU285" s="243" t="s">
        <v>84</v>
      </c>
      <c r="AV285" s="13" t="s">
        <v>78</v>
      </c>
      <c r="AW285" s="13" t="s">
        <v>33</v>
      </c>
      <c r="AX285" s="13" t="s">
        <v>71</v>
      </c>
      <c r="AY285" s="243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78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16.5" customHeight="1">
      <c r="A288" s="41"/>
      <c r="B288" s="42"/>
      <c r="C288" s="215" t="s">
        <v>503</v>
      </c>
      <c r="D288" s="215" t="s">
        <v>195</v>
      </c>
      <c r="E288" s="216" t="s">
        <v>1047</v>
      </c>
      <c r="F288" s="217" t="s">
        <v>1048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0.00027999999999999998</v>
      </c>
      <c r="R288" s="224">
        <f>Q288*H288</f>
        <v>0.00027999999999999998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1049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1050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1033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78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5" customFormat="1">
      <c r="A292" s="15"/>
      <c r="B292" s="255"/>
      <c r="C292" s="256"/>
      <c r="D292" s="235" t="s">
        <v>204</v>
      </c>
      <c r="E292" s="257" t="s">
        <v>19</v>
      </c>
      <c r="F292" s="258" t="s">
        <v>210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204</v>
      </c>
      <c r="AU292" s="265" t="s">
        <v>84</v>
      </c>
      <c r="AV292" s="15" t="s">
        <v>200</v>
      </c>
      <c r="AW292" s="15" t="s">
        <v>33</v>
      </c>
      <c r="AX292" s="15" t="s">
        <v>78</v>
      </c>
      <c r="AY292" s="265" t="s">
        <v>192</v>
      </c>
    </row>
    <row r="293" s="2" customFormat="1" ht="24.15" customHeight="1">
      <c r="A293" s="41"/>
      <c r="B293" s="42"/>
      <c r="C293" s="215" t="s">
        <v>507</v>
      </c>
      <c r="D293" s="215" t="s">
        <v>195</v>
      </c>
      <c r="E293" s="216" t="s">
        <v>1051</v>
      </c>
      <c r="F293" s="217" t="s">
        <v>1052</v>
      </c>
      <c r="G293" s="218" t="s">
        <v>198</v>
      </c>
      <c r="H293" s="219">
        <v>1</v>
      </c>
      <c r="I293" s="220"/>
      <c r="J293" s="221">
        <f>ROUND(I293*H293,2)</f>
        <v>0</v>
      </c>
      <c r="K293" s="217" t="s">
        <v>199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0.00048000000000000001</v>
      </c>
      <c r="R293" s="224">
        <f>Q293*H293</f>
        <v>0.00048000000000000001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321</v>
      </c>
      <c r="AT293" s="226" t="s">
        <v>195</v>
      </c>
      <c r="AU293" s="226" t="s">
        <v>84</v>
      </c>
      <c r="AY293" s="20" t="s">
        <v>192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84</v>
      </c>
      <c r="BK293" s="227">
        <f>ROUND(I293*H293,2)</f>
        <v>0</v>
      </c>
      <c r="BL293" s="20" t="s">
        <v>321</v>
      </c>
      <c r="BM293" s="226" t="s">
        <v>1053</v>
      </c>
    </row>
    <row r="294" s="2" customFormat="1">
      <c r="A294" s="41"/>
      <c r="B294" s="42"/>
      <c r="C294" s="43"/>
      <c r="D294" s="228" t="s">
        <v>202</v>
      </c>
      <c r="E294" s="43"/>
      <c r="F294" s="229" t="s">
        <v>1054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84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260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78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15" t="s">
        <v>512</v>
      </c>
      <c r="D298" s="215" t="s">
        <v>195</v>
      </c>
      <c r="E298" s="216" t="s">
        <v>1055</v>
      </c>
      <c r="F298" s="217" t="s">
        <v>1056</v>
      </c>
      <c r="G298" s="218" t="s">
        <v>198</v>
      </c>
      <c r="H298" s="219">
        <v>1</v>
      </c>
      <c r="I298" s="220"/>
      <c r="J298" s="221">
        <f>ROUND(I298*H298,2)</f>
        <v>0</v>
      </c>
      <c r="K298" s="217" t="s">
        <v>490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0.00031</v>
      </c>
      <c r="R298" s="224">
        <f>Q298*H298</f>
        <v>0.00031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321</v>
      </c>
      <c r="AT298" s="226" t="s">
        <v>195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1057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1058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78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5" customFormat="1">
      <c r="A301" s="15"/>
      <c r="B301" s="255"/>
      <c r="C301" s="256"/>
      <c r="D301" s="235" t="s">
        <v>204</v>
      </c>
      <c r="E301" s="257" t="s">
        <v>19</v>
      </c>
      <c r="F301" s="258" t="s">
        <v>210</v>
      </c>
      <c r="G301" s="256"/>
      <c r="H301" s="259">
        <v>1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204</v>
      </c>
      <c r="AU301" s="265" t="s">
        <v>84</v>
      </c>
      <c r="AV301" s="15" t="s">
        <v>200</v>
      </c>
      <c r="AW301" s="15" t="s">
        <v>33</v>
      </c>
      <c r="AX301" s="15" t="s">
        <v>78</v>
      </c>
      <c r="AY301" s="265" t="s">
        <v>192</v>
      </c>
    </row>
    <row r="302" s="2" customFormat="1" ht="24.15" customHeight="1">
      <c r="A302" s="41"/>
      <c r="B302" s="42"/>
      <c r="C302" s="215" t="s">
        <v>516</v>
      </c>
      <c r="D302" s="215" t="s">
        <v>195</v>
      </c>
      <c r="E302" s="216" t="s">
        <v>1059</v>
      </c>
      <c r="F302" s="217" t="s">
        <v>1060</v>
      </c>
      <c r="G302" s="218" t="s">
        <v>226</v>
      </c>
      <c r="H302" s="219">
        <v>0.106</v>
      </c>
      <c r="I302" s="220"/>
      <c r="J302" s="221">
        <f>ROUND(I302*H302,2)</f>
        <v>0</v>
      </c>
      <c r="K302" s="217" t="s">
        <v>199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321</v>
      </c>
      <c r="AT302" s="226" t="s">
        <v>195</v>
      </c>
      <c r="AU302" s="226" t="s">
        <v>84</v>
      </c>
      <c r="AY302" s="20" t="s">
        <v>192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84</v>
      </c>
      <c r="BK302" s="227">
        <f>ROUND(I302*H302,2)</f>
        <v>0</v>
      </c>
      <c r="BL302" s="20" t="s">
        <v>321</v>
      </c>
      <c r="BM302" s="226" t="s">
        <v>1061</v>
      </c>
    </row>
    <row r="303" s="2" customFormat="1">
      <c r="A303" s="41"/>
      <c r="B303" s="42"/>
      <c r="C303" s="43"/>
      <c r="D303" s="228" t="s">
        <v>202</v>
      </c>
      <c r="E303" s="43"/>
      <c r="F303" s="229" t="s">
        <v>1062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202</v>
      </c>
      <c r="AU303" s="20" t="s">
        <v>84</v>
      </c>
    </row>
    <row r="304" s="12" customFormat="1" ht="22.8" customHeight="1">
      <c r="A304" s="12"/>
      <c r="B304" s="199"/>
      <c r="C304" s="200"/>
      <c r="D304" s="201" t="s">
        <v>70</v>
      </c>
      <c r="E304" s="213" t="s">
        <v>421</v>
      </c>
      <c r="F304" s="213" t="s">
        <v>422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SUM(P305:P328)</f>
        <v>0</v>
      </c>
      <c r="Q304" s="207"/>
      <c r="R304" s="208">
        <f>SUM(R305:R328)</f>
        <v>0.010429999999999998</v>
      </c>
      <c r="S304" s="207"/>
      <c r="T304" s="209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84</v>
      </c>
      <c r="AT304" s="211" t="s">
        <v>70</v>
      </c>
      <c r="AU304" s="211" t="s">
        <v>78</v>
      </c>
      <c r="AY304" s="210" t="s">
        <v>192</v>
      </c>
      <c r="BK304" s="212">
        <f>SUM(BK305:BK328)</f>
        <v>0</v>
      </c>
    </row>
    <row r="305" s="2" customFormat="1" ht="16.5" customHeight="1">
      <c r="A305" s="41"/>
      <c r="B305" s="42"/>
      <c r="C305" s="215" t="s">
        <v>520</v>
      </c>
      <c r="D305" s="215" t="s">
        <v>195</v>
      </c>
      <c r="E305" s="216" t="s">
        <v>1063</v>
      </c>
      <c r="F305" s="217" t="s">
        <v>1064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321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321</v>
      </c>
      <c r="BM305" s="226" t="s">
        <v>1065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1066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4" customFormat="1">
      <c r="A307" s="14"/>
      <c r="B307" s="244"/>
      <c r="C307" s="245"/>
      <c r="D307" s="235" t="s">
        <v>204</v>
      </c>
      <c r="E307" s="246" t="s">
        <v>19</v>
      </c>
      <c r="F307" s="247" t="s">
        <v>78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204</v>
      </c>
      <c r="AU307" s="254" t="s">
        <v>84</v>
      </c>
      <c r="AV307" s="14" t="s">
        <v>84</v>
      </c>
      <c r="AW307" s="14" t="s">
        <v>33</v>
      </c>
      <c r="AX307" s="14" t="s">
        <v>71</v>
      </c>
      <c r="AY307" s="254" t="s">
        <v>192</v>
      </c>
    </row>
    <row r="308" s="15" customFormat="1">
      <c r="A308" s="15"/>
      <c r="B308" s="255"/>
      <c r="C308" s="256"/>
      <c r="D308" s="235" t="s">
        <v>204</v>
      </c>
      <c r="E308" s="257" t="s">
        <v>19</v>
      </c>
      <c r="F308" s="258" t="s">
        <v>210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204</v>
      </c>
      <c r="AU308" s="265" t="s">
        <v>84</v>
      </c>
      <c r="AV308" s="15" t="s">
        <v>200</v>
      </c>
      <c r="AW308" s="15" t="s">
        <v>33</v>
      </c>
      <c r="AX308" s="15" t="s">
        <v>78</v>
      </c>
      <c r="AY308" s="265" t="s">
        <v>192</v>
      </c>
    </row>
    <row r="309" s="2" customFormat="1" ht="16.5" customHeight="1">
      <c r="A309" s="41"/>
      <c r="B309" s="42"/>
      <c r="C309" s="266" t="s">
        <v>525</v>
      </c>
      <c r="D309" s="266" t="s">
        <v>211</v>
      </c>
      <c r="E309" s="267" t="s">
        <v>1067</v>
      </c>
      <c r="F309" s="268" t="s">
        <v>1068</v>
      </c>
      <c r="G309" s="269" t="s">
        <v>198</v>
      </c>
      <c r="H309" s="270">
        <v>1</v>
      </c>
      <c r="I309" s="271"/>
      <c r="J309" s="272">
        <f>ROUND(I309*H309,2)</f>
        <v>0</v>
      </c>
      <c r="K309" s="268" t="s">
        <v>199</v>
      </c>
      <c r="L309" s="273"/>
      <c r="M309" s="274" t="s">
        <v>19</v>
      </c>
      <c r="N309" s="275" t="s">
        <v>43</v>
      </c>
      <c r="O309" s="87"/>
      <c r="P309" s="224">
        <f>O309*H309</f>
        <v>0</v>
      </c>
      <c r="Q309" s="224">
        <v>0.00076999999999999996</v>
      </c>
      <c r="R309" s="224">
        <f>Q309*H309</f>
        <v>0.00076999999999999996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423</v>
      </c>
      <c r="AT309" s="226" t="s">
        <v>211</v>
      </c>
      <c r="AU309" s="226" t="s">
        <v>84</v>
      </c>
      <c r="AY309" s="20" t="s">
        <v>192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84</v>
      </c>
      <c r="BK309" s="227">
        <f>ROUND(I309*H309,2)</f>
        <v>0</v>
      </c>
      <c r="BL309" s="20" t="s">
        <v>321</v>
      </c>
      <c r="BM309" s="226" t="s">
        <v>1069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78</v>
      </c>
      <c r="G310" s="245"/>
      <c r="H310" s="248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2" customFormat="1" ht="16.5" customHeight="1">
      <c r="A312" s="41"/>
      <c r="B312" s="42"/>
      <c r="C312" s="215" t="s">
        <v>527</v>
      </c>
      <c r="D312" s="215" t="s">
        <v>195</v>
      </c>
      <c r="E312" s="216" t="s">
        <v>1070</v>
      </c>
      <c r="F312" s="217" t="s">
        <v>1071</v>
      </c>
      <c r="G312" s="218" t="s">
        <v>198</v>
      </c>
      <c r="H312" s="219">
        <v>2</v>
      </c>
      <c r="I312" s="220"/>
      <c r="J312" s="221">
        <f>ROUND(I312*H312,2)</f>
        <v>0</v>
      </c>
      <c r="K312" s="217" t="s">
        <v>199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321</v>
      </c>
      <c r="AT312" s="226" t="s">
        <v>195</v>
      </c>
      <c r="AU312" s="226" t="s">
        <v>84</v>
      </c>
      <c r="AY312" s="20" t="s">
        <v>192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84</v>
      </c>
      <c r="BK312" s="227">
        <f>ROUND(I312*H312,2)</f>
        <v>0</v>
      </c>
      <c r="BL312" s="20" t="s">
        <v>321</v>
      </c>
      <c r="BM312" s="226" t="s">
        <v>1072</v>
      </c>
    </row>
    <row r="313" s="2" customFormat="1">
      <c r="A313" s="41"/>
      <c r="B313" s="42"/>
      <c r="C313" s="43"/>
      <c r="D313" s="228" t="s">
        <v>202</v>
      </c>
      <c r="E313" s="43"/>
      <c r="F313" s="229" t="s">
        <v>1073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84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84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66" t="s">
        <v>531</v>
      </c>
      <c r="D316" s="266" t="s">
        <v>211</v>
      </c>
      <c r="E316" s="267" t="s">
        <v>1074</v>
      </c>
      <c r="F316" s="268" t="s">
        <v>1075</v>
      </c>
      <c r="G316" s="269" t="s">
        <v>198</v>
      </c>
      <c r="H316" s="270">
        <v>2</v>
      </c>
      <c r="I316" s="271"/>
      <c r="J316" s="272">
        <f>ROUND(I316*H316,2)</f>
        <v>0</v>
      </c>
      <c r="K316" s="268" t="s">
        <v>199</v>
      </c>
      <c r="L316" s="273"/>
      <c r="M316" s="274" t="s">
        <v>19</v>
      </c>
      <c r="N316" s="275" t="s">
        <v>43</v>
      </c>
      <c r="O316" s="87"/>
      <c r="P316" s="224">
        <f>O316*H316</f>
        <v>0</v>
      </c>
      <c r="Q316" s="224">
        <v>0.00014999999999999999</v>
      </c>
      <c r="R316" s="224">
        <f>Q316*H316</f>
        <v>0.00029999999999999997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423</v>
      </c>
      <c r="AT316" s="226" t="s">
        <v>211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321</v>
      </c>
      <c r="BM316" s="226" t="s">
        <v>1076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84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535</v>
      </c>
      <c r="D319" s="215" t="s">
        <v>195</v>
      </c>
      <c r="E319" s="216" t="s">
        <v>1077</v>
      </c>
      <c r="F319" s="217" t="s">
        <v>1078</v>
      </c>
      <c r="G319" s="218" t="s">
        <v>214</v>
      </c>
      <c r="H319" s="219">
        <v>1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321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321</v>
      </c>
      <c r="BM319" s="226" t="s">
        <v>1079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1080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78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540</v>
      </c>
      <c r="D323" s="266" t="s">
        <v>211</v>
      </c>
      <c r="E323" s="267" t="s">
        <v>1081</v>
      </c>
      <c r="F323" s="268" t="s">
        <v>1082</v>
      </c>
      <c r="G323" s="269" t="s">
        <v>198</v>
      </c>
      <c r="H323" s="270">
        <v>1.2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0.0077999999999999996</v>
      </c>
      <c r="R323" s="224">
        <f>Q323*H323</f>
        <v>0.0093599999999999985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423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321</v>
      </c>
      <c r="BM323" s="226" t="s">
        <v>1083</v>
      </c>
    </row>
    <row r="324" s="14" customFormat="1">
      <c r="A324" s="14"/>
      <c r="B324" s="244"/>
      <c r="C324" s="245"/>
      <c r="D324" s="235" t="s">
        <v>204</v>
      </c>
      <c r="E324" s="246" t="s">
        <v>19</v>
      </c>
      <c r="F324" s="247" t="s">
        <v>78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204</v>
      </c>
      <c r="AU324" s="254" t="s">
        <v>84</v>
      </c>
      <c r="AV324" s="14" t="s">
        <v>84</v>
      </c>
      <c r="AW324" s="14" t="s">
        <v>33</v>
      </c>
      <c r="AX324" s="14" t="s">
        <v>71</v>
      </c>
      <c r="AY324" s="254" t="s">
        <v>192</v>
      </c>
    </row>
    <row r="325" s="15" customFormat="1">
      <c r="A325" s="15"/>
      <c r="B325" s="255"/>
      <c r="C325" s="256"/>
      <c r="D325" s="235" t="s">
        <v>204</v>
      </c>
      <c r="E325" s="257" t="s">
        <v>19</v>
      </c>
      <c r="F325" s="258" t="s">
        <v>210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204</v>
      </c>
      <c r="AU325" s="265" t="s">
        <v>84</v>
      </c>
      <c r="AV325" s="15" t="s">
        <v>200</v>
      </c>
      <c r="AW325" s="15" t="s">
        <v>33</v>
      </c>
      <c r="AX325" s="15" t="s">
        <v>78</v>
      </c>
      <c r="AY325" s="265" t="s">
        <v>192</v>
      </c>
    </row>
    <row r="326" s="14" customFormat="1">
      <c r="A326" s="14"/>
      <c r="B326" s="244"/>
      <c r="C326" s="245"/>
      <c r="D326" s="235" t="s">
        <v>204</v>
      </c>
      <c r="E326" s="245"/>
      <c r="F326" s="247" t="s">
        <v>1084</v>
      </c>
      <c r="G326" s="245"/>
      <c r="H326" s="248">
        <v>1.2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204</v>
      </c>
      <c r="AU326" s="254" t="s">
        <v>84</v>
      </c>
      <c r="AV326" s="14" t="s">
        <v>84</v>
      </c>
      <c r="AW326" s="14" t="s">
        <v>4</v>
      </c>
      <c r="AX326" s="14" t="s">
        <v>78</v>
      </c>
      <c r="AY326" s="254" t="s">
        <v>192</v>
      </c>
    </row>
    <row r="327" s="2" customFormat="1" ht="33" customHeight="1">
      <c r="A327" s="41"/>
      <c r="B327" s="42"/>
      <c r="C327" s="215" t="s">
        <v>573</v>
      </c>
      <c r="D327" s="215" t="s">
        <v>195</v>
      </c>
      <c r="E327" s="216" t="s">
        <v>433</v>
      </c>
      <c r="F327" s="217" t="s">
        <v>434</v>
      </c>
      <c r="G327" s="218" t="s">
        <v>226</v>
      </c>
      <c r="H327" s="219">
        <v>0.01</v>
      </c>
      <c r="I327" s="220"/>
      <c r="J327" s="221">
        <f>ROUND(I327*H327,2)</f>
        <v>0</v>
      </c>
      <c r="K327" s="217" t="s">
        <v>199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321</v>
      </c>
      <c r="AT327" s="226" t="s">
        <v>195</v>
      </c>
      <c r="AU327" s="226" t="s">
        <v>84</v>
      </c>
      <c r="AY327" s="20" t="s">
        <v>192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321</v>
      </c>
      <c r="BM327" s="226" t="s">
        <v>1085</v>
      </c>
    </row>
    <row r="328" s="2" customFormat="1">
      <c r="A328" s="41"/>
      <c r="B328" s="42"/>
      <c r="C328" s="43"/>
      <c r="D328" s="228" t="s">
        <v>202</v>
      </c>
      <c r="E328" s="43"/>
      <c r="F328" s="229" t="s">
        <v>436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84</v>
      </c>
    </row>
    <row r="329" s="12" customFormat="1" ht="25.92" customHeight="1">
      <c r="A329" s="12"/>
      <c r="B329" s="199"/>
      <c r="C329" s="200"/>
      <c r="D329" s="201" t="s">
        <v>70</v>
      </c>
      <c r="E329" s="202" t="s">
        <v>816</v>
      </c>
      <c r="F329" s="202" t="s">
        <v>817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SUM(P330:P335)</f>
        <v>0</v>
      </c>
      <c r="Q329" s="207"/>
      <c r="R329" s="208">
        <f>SUM(R330:R335)</f>
        <v>0</v>
      </c>
      <c r="S329" s="207"/>
      <c r="T329" s="20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232</v>
      </c>
      <c r="AT329" s="211" t="s">
        <v>70</v>
      </c>
      <c r="AU329" s="211" t="s">
        <v>71</v>
      </c>
      <c r="AY329" s="210" t="s">
        <v>192</v>
      </c>
      <c r="BK329" s="212">
        <f>SUM(BK330:BK335)</f>
        <v>0</v>
      </c>
    </row>
    <row r="330" s="2" customFormat="1" ht="16.5" customHeight="1">
      <c r="A330" s="41"/>
      <c r="B330" s="42"/>
      <c r="C330" s="215" t="s">
        <v>544</v>
      </c>
      <c r="D330" s="215" t="s">
        <v>195</v>
      </c>
      <c r="E330" s="216" t="s">
        <v>1086</v>
      </c>
      <c r="F330" s="217" t="s">
        <v>1087</v>
      </c>
      <c r="G330" s="218" t="s">
        <v>1088</v>
      </c>
      <c r="H330" s="292"/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78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1089</v>
      </c>
    </row>
    <row r="331" s="2" customFormat="1" ht="16.5" customHeight="1">
      <c r="A331" s="41"/>
      <c r="B331" s="42"/>
      <c r="C331" s="215" t="s">
        <v>549</v>
      </c>
      <c r="D331" s="215" t="s">
        <v>195</v>
      </c>
      <c r="E331" s="216" t="s">
        <v>1090</v>
      </c>
      <c r="F331" s="217" t="s">
        <v>1091</v>
      </c>
      <c r="G331" s="218" t="s">
        <v>1088</v>
      </c>
      <c r="H331" s="292"/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78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1092</v>
      </c>
    </row>
    <row r="332" s="2" customFormat="1" ht="16.5" customHeight="1">
      <c r="A332" s="41"/>
      <c r="B332" s="42"/>
      <c r="C332" s="215" t="s">
        <v>553</v>
      </c>
      <c r="D332" s="215" t="s">
        <v>195</v>
      </c>
      <c r="E332" s="216" t="s">
        <v>824</v>
      </c>
      <c r="F332" s="217" t="s">
        <v>825</v>
      </c>
      <c r="G332" s="218" t="s">
        <v>821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200</v>
      </c>
      <c r="AT332" s="226" t="s">
        <v>195</v>
      </c>
      <c r="AU332" s="226" t="s">
        <v>78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200</v>
      </c>
      <c r="BM332" s="226" t="s">
        <v>1093</v>
      </c>
    </row>
    <row r="333" s="2" customFormat="1" ht="24.15" customHeight="1">
      <c r="A333" s="41"/>
      <c r="B333" s="42"/>
      <c r="C333" s="215" t="s">
        <v>558</v>
      </c>
      <c r="D333" s="215" t="s">
        <v>195</v>
      </c>
      <c r="E333" s="216" t="s">
        <v>828</v>
      </c>
      <c r="F333" s="217" t="s">
        <v>829</v>
      </c>
      <c r="G333" s="218" t="s">
        <v>821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195</v>
      </c>
      <c r="AU333" s="226" t="s">
        <v>78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200</v>
      </c>
      <c r="BM333" s="226" t="s">
        <v>1094</v>
      </c>
    </row>
    <row r="334" s="2" customFormat="1" ht="16.5" customHeight="1">
      <c r="A334" s="41"/>
      <c r="B334" s="42"/>
      <c r="C334" s="215" t="s">
        <v>563</v>
      </c>
      <c r="D334" s="215" t="s">
        <v>195</v>
      </c>
      <c r="E334" s="216" t="s">
        <v>832</v>
      </c>
      <c r="F334" s="217" t="s">
        <v>833</v>
      </c>
      <c r="G334" s="218" t="s">
        <v>821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200</v>
      </c>
      <c r="AT334" s="226" t="s">
        <v>195</v>
      </c>
      <c r="AU334" s="226" t="s">
        <v>78</v>
      </c>
      <c r="AY334" s="20" t="s">
        <v>192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84</v>
      </c>
      <c r="BK334" s="227">
        <f>ROUND(I334*H334,2)</f>
        <v>0</v>
      </c>
      <c r="BL334" s="20" t="s">
        <v>200</v>
      </c>
      <c r="BM334" s="226" t="s">
        <v>1095</v>
      </c>
    </row>
    <row r="335" s="2" customFormat="1" ht="16.5" customHeight="1">
      <c r="A335" s="41"/>
      <c r="B335" s="42"/>
      <c r="C335" s="215" t="s">
        <v>568</v>
      </c>
      <c r="D335" s="215" t="s">
        <v>195</v>
      </c>
      <c r="E335" s="216" t="s">
        <v>848</v>
      </c>
      <c r="F335" s="217" t="s">
        <v>849</v>
      </c>
      <c r="G335" s="218" t="s">
        <v>821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87" t="s">
        <v>19</v>
      </c>
      <c r="N335" s="288" t="s">
        <v>43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200</v>
      </c>
      <c r="AT335" s="226" t="s">
        <v>195</v>
      </c>
      <c r="AU335" s="226" t="s">
        <v>78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200</v>
      </c>
      <c r="BM335" s="226" t="s">
        <v>1096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GLMEGYu4rk7dotsODmuLs+ZCwOha+rORU1hzMrCmBo9Ni+54LkFk3v+7+0NwILuSVlKefKaNWwPg5I9jcOCpLw==" hashValue="KbkEr6HSw0AZ6HZZ4CLpN4Nv6xIKTJAFWxIAU0c/slCTAp3Q86X10APUAfrJ+3ayHbQgQ73zTCAnrfzRlOthLA==" algorithmName="SHA-512" password="CC35"/>
  <autoFilter ref="C92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97013217"/>
    <hyperlink ref="F99" r:id="rId2" display="https://podminky.urs.cz/item/CS_URS_2024_02/997013501"/>
    <hyperlink ref="F101" r:id="rId3" display="https://podminky.urs.cz/item/CS_URS_2024_02/997013509"/>
    <hyperlink ref="F103" r:id="rId4" display="https://podminky.urs.cz/item/CS_URS_2024_02/997013631"/>
    <hyperlink ref="F107" r:id="rId5" display="https://podminky.urs.cz/item/CS_URS_2024_02/721171803"/>
    <hyperlink ref="F114" r:id="rId6" display="https://podminky.urs.cz/item/CS_URS_2024_02/721171808"/>
    <hyperlink ref="F119" r:id="rId7" display="https://podminky.urs.cz/item/CS_URS_2024_02/721171915"/>
    <hyperlink ref="F123" r:id="rId8" display="https://podminky.urs.cz/item/CS_URS_2024_02/721174042"/>
    <hyperlink ref="F127" r:id="rId9" display="https://podminky.urs.cz/item/CS_URS_2024_02/721174043"/>
    <hyperlink ref="F131" r:id="rId10" display="https://podminky.urs.cz/item/CS_URS_2024_02/721174045"/>
    <hyperlink ref="F135" r:id="rId11" display="https://podminky.urs.cz/item/CS_URS_2024_02/721226511"/>
    <hyperlink ref="F140" r:id="rId12" display="https://podminky.urs.cz/item/CS_URS_2024_02/721290111"/>
    <hyperlink ref="F144" r:id="rId13" display="https://podminky.urs.cz/item/CS_URS_2024_02/998721123"/>
    <hyperlink ref="F147" r:id="rId14" display="https://podminky.urs.cz/item/CS_URS_2024_02/722130801"/>
    <hyperlink ref="F151" r:id="rId15" display="https://podminky.urs.cz/item/CS_URS_2024_02/722131932"/>
    <hyperlink ref="F156" r:id="rId16" display="https://podminky.urs.cz/item/CS_URS_2024_02/722174002"/>
    <hyperlink ref="F160" r:id="rId17" display="https://podminky.urs.cz/item/CS_URS_2024_02/722181241"/>
    <hyperlink ref="F164" r:id="rId18" display="https://podminky.urs.cz/item/CS_URS_2024_02/722190901"/>
    <hyperlink ref="F168" r:id="rId19" display="https://podminky.urs.cz/item/CS_URS_2024_02/722220152"/>
    <hyperlink ref="F172" r:id="rId20" display="https://podminky.urs.cz/item/CS_URS_2024_02/722230101"/>
    <hyperlink ref="F176" r:id="rId21" display="https://podminky.urs.cz/item/CS_URS_2024_02/722290234"/>
    <hyperlink ref="F180" r:id="rId22" display="https://podminky.urs.cz/item/CS_URS_2024_02/722290246"/>
    <hyperlink ref="F184" r:id="rId23" display="https://podminky.urs.cz/item/CS_URS_2024_02/998722123"/>
    <hyperlink ref="F187" r:id="rId24" display="https://podminky.urs.cz/item/CS_URS_2024_02/725110814"/>
    <hyperlink ref="F191" r:id="rId25" display="https://podminky.urs.cz/item/CS_URS_2024_02/725112183"/>
    <hyperlink ref="F195" r:id="rId26" display="https://podminky.urs.cz/item/CS_URS_2024_02/725119131"/>
    <hyperlink ref="F200" r:id="rId27" display="https://podminky.urs.cz/item/CS_URS_2024_02/725210821"/>
    <hyperlink ref="F204" r:id="rId28" display="https://podminky.urs.cz/item/CS_URS_2024_02/725211616"/>
    <hyperlink ref="F208" r:id="rId29" display="https://podminky.urs.cz/item/CS_URS_2024_02/725220842"/>
    <hyperlink ref="F212" r:id="rId30" display="https://podminky.urs.cz/item/CS_URS_2024_02/725241123"/>
    <hyperlink ref="F216" r:id="rId31" display="https://podminky.urs.cz/item/CS_URS_2024_02/725244103"/>
    <hyperlink ref="F220" r:id="rId32" display="https://podminky.urs.cz/item/CS_URS_2024_02/725310823"/>
    <hyperlink ref="F224" r:id="rId33" display="https://podminky.urs.cz/item/CS_URS_2024_02/725311121"/>
    <hyperlink ref="F228" r:id="rId34" display="https://podminky.urs.cz/item/CS_URS_2024_02/725810811"/>
    <hyperlink ref="F233" r:id="rId35" display="https://podminky.urs.cz/item/CS_URS_2024_02/725813112"/>
    <hyperlink ref="F237" r:id="rId36" display="https://podminky.urs.cz/item/CS_URS_2024_02/725819401"/>
    <hyperlink ref="F250" r:id="rId37" display="https://podminky.urs.cz/item/CS_URS_2024_02/725820801"/>
    <hyperlink ref="F254" r:id="rId38" display="https://podminky.urs.cz/item/CS_URS_2024_02/725821325"/>
    <hyperlink ref="F259" r:id="rId39" display="https://podminky.urs.cz/item/CS_URS_2024_02/725822611"/>
    <hyperlink ref="F263" r:id="rId40" display="https://podminky.urs.cz/item/CS_URS_2024_02/725849411"/>
    <hyperlink ref="F270" r:id="rId41" display="https://podminky.urs.cz/item/CS_URS_2024_02/725851305"/>
    <hyperlink ref="F275" r:id="rId42" display="https://podminky.urs.cz/item/CS_URS_2024_02/725851325"/>
    <hyperlink ref="F280" r:id="rId43" display="https://podminky.urs.cz/item/CS_URS_2024_02/725860811"/>
    <hyperlink ref="F284" r:id="rId44" display="https://podminky.urs.cz/item/CS_URS_2024_02/725861102"/>
    <hyperlink ref="F289" r:id="rId45" display="https://podminky.urs.cz/item/CS_URS_2024_02/725862103"/>
    <hyperlink ref="F294" r:id="rId46" display="https://podminky.urs.cz/item/CS_URS_2024_02/725865312"/>
    <hyperlink ref="F303" r:id="rId47" display="https://podminky.urs.cz/item/CS_URS_2024_02/998725123"/>
    <hyperlink ref="F306" r:id="rId48" display="https://podminky.urs.cz/item/CS_URS_2024_02/751111052"/>
    <hyperlink ref="F313" r:id="rId49" display="https://podminky.urs.cz/item/CS_URS_2024_02/751398021"/>
    <hyperlink ref="F320" r:id="rId50" display="https://podminky.urs.cz/item/CS_URS_2024_02/751537146"/>
    <hyperlink ref="F328" r:id="rId51" display="https://podminky.urs.cz/item/CS_URS_2024_02/99875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1408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ROUND((SUM(BE93:BE338)),  2)</f>
        <v>0</v>
      </c>
      <c r="G35" s="41"/>
      <c r="H35" s="41"/>
      <c r="I35" s="160">
        <v>0.20999999999999999</v>
      </c>
      <c r="J35" s="159">
        <f>ROUND(((SUM(BE93:BE338))*I35),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ROUND((SUM(BF93:BF338)),  2)</f>
        <v>0</v>
      </c>
      <c r="G36" s="41"/>
      <c r="H36" s="41"/>
      <c r="I36" s="160">
        <v>0.12</v>
      </c>
      <c r="J36" s="159">
        <f>ROUND(((SUM(BF93:BF338))*I36),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1408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053 - Byt č.105 2+ KK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1098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1099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1100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1101</v>
      </c>
      <c r="E67" s="185"/>
      <c r="F67" s="185"/>
      <c r="G67" s="185"/>
      <c r="H67" s="185"/>
      <c r="I67" s="185"/>
      <c r="J67" s="186">
        <f>J155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1102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1103</v>
      </c>
      <c r="E69" s="185"/>
      <c r="F69" s="185"/>
      <c r="G69" s="185"/>
      <c r="H69" s="185"/>
      <c r="I69" s="185"/>
      <c r="J69" s="186">
        <f>J329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1104</v>
      </c>
      <c r="E70" s="185"/>
      <c r="F70" s="185"/>
      <c r="G70" s="185"/>
      <c r="H70" s="185"/>
      <c r="I70" s="185"/>
      <c r="J70" s="186">
        <f>J334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1105</v>
      </c>
      <c r="E71" s="185"/>
      <c r="F71" s="185"/>
      <c r="G71" s="185"/>
      <c r="H71" s="185"/>
      <c r="I71" s="185"/>
      <c r="J71" s="186">
        <f>J336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1408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053 - Byt č.105 2+ KK - Elektroinstalace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0.063774999999999998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1106</v>
      </c>
      <c r="F94" s="202" t="s">
        <v>1107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P95+P151+P155+P159+P329+P334+P336</f>
        <v>0</v>
      </c>
      <c r="Q94" s="207"/>
      <c r="R94" s="208">
        <f>R95+R151+R155+R159+R329+R334+R336</f>
        <v>0.063774999999999998</v>
      </c>
      <c r="S94" s="207"/>
      <c r="T94" s="209">
        <f>T95+T151+T155+T159+T329+T334+T336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193</v>
      </c>
      <c r="AT94" s="211" t="s">
        <v>70</v>
      </c>
      <c r="AU94" s="211" t="s">
        <v>71</v>
      </c>
      <c r="AY94" s="210" t="s">
        <v>192</v>
      </c>
      <c r="BK94" s="212">
        <f>BK95+BK151+BK155+BK159+BK329+BK334+BK336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1108</v>
      </c>
      <c r="F95" s="213" t="s">
        <v>1109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SUM(P96:P150)</f>
        <v>0</v>
      </c>
      <c r="Q95" s="207"/>
      <c r="R95" s="208">
        <f>SUM(R96:R150)</f>
        <v>0.0080700000000000008</v>
      </c>
      <c r="S95" s="207"/>
      <c r="T95" s="209">
        <f>SUM(T96:T150)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SUM(BK96:BK150)</f>
        <v>0</v>
      </c>
    </row>
    <row r="96" s="2" customFormat="1" ht="21.75" customHeight="1">
      <c r="A96" s="41"/>
      <c r="B96" s="42"/>
      <c r="C96" s="215" t="s">
        <v>78</v>
      </c>
      <c r="D96" s="215" t="s">
        <v>195</v>
      </c>
      <c r="E96" s="216" t="s">
        <v>1110</v>
      </c>
      <c r="F96" s="217" t="s">
        <v>1111</v>
      </c>
      <c r="G96" s="218" t="s">
        <v>198</v>
      </c>
      <c r="H96" s="219">
        <v>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321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321</v>
      </c>
      <c r="BM96" s="226" t="s">
        <v>1112</v>
      </c>
    </row>
    <row r="97" s="2" customFormat="1">
      <c r="A97" s="41"/>
      <c r="B97" s="42"/>
      <c r="C97" s="43"/>
      <c r="D97" s="228" t="s">
        <v>202</v>
      </c>
      <c r="E97" s="43"/>
      <c r="F97" s="229" t="s">
        <v>1113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14" customFormat="1">
      <c r="A98" s="14"/>
      <c r="B98" s="244"/>
      <c r="C98" s="245"/>
      <c r="D98" s="235" t="s">
        <v>204</v>
      </c>
      <c r="E98" s="246" t="s">
        <v>19</v>
      </c>
      <c r="F98" s="247" t="s">
        <v>78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204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192</v>
      </c>
    </row>
    <row r="99" s="15" customFormat="1">
      <c r="A99" s="15"/>
      <c r="B99" s="255"/>
      <c r="C99" s="256"/>
      <c r="D99" s="235" t="s">
        <v>204</v>
      </c>
      <c r="E99" s="257" t="s">
        <v>19</v>
      </c>
      <c r="F99" s="258" t="s">
        <v>210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204</v>
      </c>
      <c r="AU99" s="265" t="s">
        <v>84</v>
      </c>
      <c r="AV99" s="15" t="s">
        <v>200</v>
      </c>
      <c r="AW99" s="15" t="s">
        <v>33</v>
      </c>
      <c r="AX99" s="15" t="s">
        <v>78</v>
      </c>
      <c r="AY99" s="265" t="s">
        <v>192</v>
      </c>
    </row>
    <row r="100" s="2" customFormat="1" ht="16.5" customHeight="1">
      <c r="A100" s="41"/>
      <c r="B100" s="42"/>
      <c r="C100" s="266" t="s">
        <v>84</v>
      </c>
      <c r="D100" s="266" t="s">
        <v>211</v>
      </c>
      <c r="E100" s="267" t="s">
        <v>1114</v>
      </c>
      <c r="F100" s="268" t="s">
        <v>1115</v>
      </c>
      <c r="G100" s="269" t="s">
        <v>198</v>
      </c>
      <c r="H100" s="270">
        <v>1</v>
      </c>
      <c r="I100" s="271"/>
      <c r="J100" s="272">
        <f>ROUND(I100*H100,2)</f>
        <v>0</v>
      </c>
      <c r="K100" s="268" t="s">
        <v>199</v>
      </c>
      <c r="L100" s="273"/>
      <c r="M100" s="274" t="s">
        <v>19</v>
      </c>
      <c r="N100" s="275" t="s">
        <v>43</v>
      </c>
      <c r="O100" s="87"/>
      <c r="P100" s="224">
        <f>O100*H100</f>
        <v>0</v>
      </c>
      <c r="Q100" s="224">
        <v>0.0019</v>
      </c>
      <c r="R100" s="224">
        <f>Q100*H100</f>
        <v>0.0019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423</v>
      </c>
      <c r="AT100" s="226" t="s">
        <v>211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321</v>
      </c>
      <c r="BM100" s="226" t="s">
        <v>1116</v>
      </c>
    </row>
    <row r="101" s="14" customFormat="1">
      <c r="A101" s="14"/>
      <c r="B101" s="244"/>
      <c r="C101" s="245"/>
      <c r="D101" s="235" t="s">
        <v>204</v>
      </c>
      <c r="E101" s="246" t="s">
        <v>19</v>
      </c>
      <c r="F101" s="247" t="s">
        <v>78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204</v>
      </c>
      <c r="AU101" s="254" t="s">
        <v>84</v>
      </c>
      <c r="AV101" s="14" t="s">
        <v>84</v>
      </c>
      <c r="AW101" s="14" t="s">
        <v>33</v>
      </c>
      <c r="AX101" s="14" t="s">
        <v>71</v>
      </c>
      <c r="AY101" s="254" t="s">
        <v>192</v>
      </c>
    </row>
    <row r="102" s="15" customFormat="1">
      <c r="A102" s="15"/>
      <c r="B102" s="255"/>
      <c r="C102" s="256"/>
      <c r="D102" s="235" t="s">
        <v>204</v>
      </c>
      <c r="E102" s="257" t="s">
        <v>19</v>
      </c>
      <c r="F102" s="258" t="s">
        <v>210</v>
      </c>
      <c r="G102" s="256"/>
      <c r="H102" s="259">
        <v>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204</v>
      </c>
      <c r="AU102" s="265" t="s">
        <v>84</v>
      </c>
      <c r="AV102" s="15" t="s">
        <v>200</v>
      </c>
      <c r="AW102" s="15" t="s">
        <v>33</v>
      </c>
      <c r="AX102" s="15" t="s">
        <v>78</v>
      </c>
      <c r="AY102" s="265" t="s">
        <v>192</v>
      </c>
    </row>
    <row r="103" s="2" customFormat="1" ht="16.5" customHeight="1">
      <c r="A103" s="41"/>
      <c r="B103" s="42"/>
      <c r="C103" s="215" t="s">
        <v>193</v>
      </c>
      <c r="D103" s="215" t="s">
        <v>195</v>
      </c>
      <c r="E103" s="216" t="s">
        <v>1117</v>
      </c>
      <c r="F103" s="217" t="s">
        <v>1118</v>
      </c>
      <c r="G103" s="218" t="s">
        <v>198</v>
      </c>
      <c r="H103" s="219">
        <v>1</v>
      </c>
      <c r="I103" s="220"/>
      <c r="J103" s="221">
        <f>ROUND(I103*H103,2)</f>
        <v>0</v>
      </c>
      <c r="K103" s="217" t="s">
        <v>199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321</v>
      </c>
      <c r="AT103" s="226" t="s">
        <v>195</v>
      </c>
      <c r="AU103" s="226" t="s">
        <v>84</v>
      </c>
      <c r="AY103" s="20" t="s">
        <v>192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321</v>
      </c>
      <c r="BM103" s="226" t="s">
        <v>1119</v>
      </c>
    </row>
    <row r="104" s="2" customFormat="1">
      <c r="A104" s="41"/>
      <c r="B104" s="42"/>
      <c r="C104" s="43"/>
      <c r="D104" s="228" t="s">
        <v>202</v>
      </c>
      <c r="E104" s="43"/>
      <c r="F104" s="229" t="s">
        <v>1120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202</v>
      </c>
      <c r="AU104" s="20" t="s">
        <v>84</v>
      </c>
    </row>
    <row r="105" s="14" customFormat="1">
      <c r="A105" s="14"/>
      <c r="B105" s="244"/>
      <c r="C105" s="245"/>
      <c r="D105" s="235" t="s">
        <v>204</v>
      </c>
      <c r="E105" s="246" t="s">
        <v>19</v>
      </c>
      <c r="F105" s="247" t="s">
        <v>78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204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192</v>
      </c>
    </row>
    <row r="106" s="15" customFormat="1">
      <c r="A106" s="15"/>
      <c r="B106" s="255"/>
      <c r="C106" s="256"/>
      <c r="D106" s="235" t="s">
        <v>204</v>
      </c>
      <c r="E106" s="257" t="s">
        <v>19</v>
      </c>
      <c r="F106" s="258" t="s">
        <v>210</v>
      </c>
      <c r="G106" s="256"/>
      <c r="H106" s="259">
        <v>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204</v>
      </c>
      <c r="AU106" s="265" t="s">
        <v>84</v>
      </c>
      <c r="AV106" s="15" t="s">
        <v>200</v>
      </c>
      <c r="AW106" s="15" t="s">
        <v>33</v>
      </c>
      <c r="AX106" s="15" t="s">
        <v>78</v>
      </c>
      <c r="AY106" s="265" t="s">
        <v>192</v>
      </c>
    </row>
    <row r="107" s="2" customFormat="1" ht="16.5" customHeight="1">
      <c r="A107" s="41"/>
      <c r="B107" s="42"/>
      <c r="C107" s="266" t="s">
        <v>200</v>
      </c>
      <c r="D107" s="266" t="s">
        <v>211</v>
      </c>
      <c r="E107" s="267" t="s">
        <v>1121</v>
      </c>
      <c r="F107" s="268" t="s">
        <v>1122</v>
      </c>
      <c r="G107" s="269" t="s">
        <v>198</v>
      </c>
      <c r="H107" s="270">
        <v>1</v>
      </c>
      <c r="I107" s="271"/>
      <c r="J107" s="272">
        <f>ROUND(I107*H107,2)</f>
        <v>0</v>
      </c>
      <c r="K107" s="268" t="s">
        <v>199</v>
      </c>
      <c r="L107" s="273"/>
      <c r="M107" s="274" t="s">
        <v>19</v>
      </c>
      <c r="N107" s="275" t="s">
        <v>43</v>
      </c>
      <c r="O107" s="87"/>
      <c r="P107" s="224">
        <f>O107*H107</f>
        <v>0</v>
      </c>
      <c r="Q107" s="224">
        <v>0.0010499999999999999</v>
      </c>
      <c r="R107" s="224">
        <f>Q107*H107</f>
        <v>0.0010499999999999999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423</v>
      </c>
      <c r="AT107" s="226" t="s">
        <v>211</v>
      </c>
      <c r="AU107" s="226" t="s">
        <v>84</v>
      </c>
      <c r="AY107" s="20" t="s">
        <v>192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321</v>
      </c>
      <c r="BM107" s="226" t="s">
        <v>1123</v>
      </c>
    </row>
    <row r="108" s="14" customFormat="1">
      <c r="A108" s="14"/>
      <c r="B108" s="244"/>
      <c r="C108" s="245"/>
      <c r="D108" s="235" t="s">
        <v>204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204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192</v>
      </c>
    </row>
    <row r="109" s="15" customFormat="1">
      <c r="A109" s="15"/>
      <c r="B109" s="255"/>
      <c r="C109" s="256"/>
      <c r="D109" s="235" t="s">
        <v>204</v>
      </c>
      <c r="E109" s="257" t="s">
        <v>19</v>
      </c>
      <c r="F109" s="258" t="s">
        <v>210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204</v>
      </c>
      <c r="AU109" s="265" t="s">
        <v>84</v>
      </c>
      <c r="AV109" s="15" t="s">
        <v>200</v>
      </c>
      <c r="AW109" s="15" t="s">
        <v>33</v>
      </c>
      <c r="AX109" s="15" t="s">
        <v>78</v>
      </c>
      <c r="AY109" s="265" t="s">
        <v>192</v>
      </c>
    </row>
    <row r="110" s="2" customFormat="1" ht="16.5" customHeight="1">
      <c r="A110" s="41"/>
      <c r="B110" s="42"/>
      <c r="C110" s="215" t="s">
        <v>232</v>
      </c>
      <c r="D110" s="215" t="s">
        <v>195</v>
      </c>
      <c r="E110" s="216" t="s">
        <v>1124</v>
      </c>
      <c r="F110" s="217" t="s">
        <v>1125</v>
      </c>
      <c r="G110" s="218" t="s">
        <v>198</v>
      </c>
      <c r="H110" s="219">
        <v>10</v>
      </c>
      <c r="I110" s="220"/>
      <c r="J110" s="221">
        <f>ROUND(I110*H110,2)</f>
        <v>0</v>
      </c>
      <c r="K110" s="217" t="s">
        <v>199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321</v>
      </c>
      <c r="AT110" s="226" t="s">
        <v>195</v>
      </c>
      <c r="AU110" s="226" t="s">
        <v>84</v>
      </c>
      <c r="AY110" s="20" t="s">
        <v>192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321</v>
      </c>
      <c r="BM110" s="226" t="s">
        <v>1126</v>
      </c>
    </row>
    <row r="111" s="2" customFormat="1">
      <c r="A111" s="41"/>
      <c r="B111" s="42"/>
      <c r="C111" s="43"/>
      <c r="D111" s="228" t="s">
        <v>202</v>
      </c>
      <c r="E111" s="43"/>
      <c r="F111" s="229" t="s">
        <v>1127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202</v>
      </c>
      <c r="AU111" s="20" t="s">
        <v>84</v>
      </c>
    </row>
    <row r="112" s="14" customFormat="1">
      <c r="A112" s="14"/>
      <c r="B112" s="244"/>
      <c r="C112" s="245"/>
      <c r="D112" s="235" t="s">
        <v>204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204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192</v>
      </c>
    </row>
    <row r="113" s="14" customFormat="1">
      <c r="A113" s="14"/>
      <c r="B113" s="244"/>
      <c r="C113" s="245"/>
      <c r="D113" s="235" t="s">
        <v>204</v>
      </c>
      <c r="E113" s="246" t="s">
        <v>19</v>
      </c>
      <c r="F113" s="247" t="s">
        <v>215</v>
      </c>
      <c r="G113" s="245"/>
      <c r="H113" s="248">
        <v>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204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192</v>
      </c>
    </row>
    <row r="114" s="15" customFormat="1">
      <c r="A114" s="15"/>
      <c r="B114" s="255"/>
      <c r="C114" s="256"/>
      <c r="D114" s="235" t="s">
        <v>204</v>
      </c>
      <c r="E114" s="257" t="s">
        <v>19</v>
      </c>
      <c r="F114" s="258" t="s">
        <v>210</v>
      </c>
      <c r="G114" s="256"/>
      <c r="H114" s="259">
        <v>10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204</v>
      </c>
      <c r="AU114" s="265" t="s">
        <v>84</v>
      </c>
      <c r="AV114" s="15" t="s">
        <v>200</v>
      </c>
      <c r="AW114" s="15" t="s">
        <v>33</v>
      </c>
      <c r="AX114" s="15" t="s">
        <v>78</v>
      </c>
      <c r="AY114" s="265" t="s">
        <v>192</v>
      </c>
    </row>
    <row r="115" s="2" customFormat="1" ht="16.5" customHeight="1">
      <c r="A115" s="41"/>
      <c r="B115" s="42"/>
      <c r="C115" s="266" t="s">
        <v>236</v>
      </c>
      <c r="D115" s="266" t="s">
        <v>211</v>
      </c>
      <c r="E115" s="267" t="s">
        <v>1128</v>
      </c>
      <c r="F115" s="268" t="s">
        <v>1129</v>
      </c>
      <c r="G115" s="269" t="s">
        <v>198</v>
      </c>
      <c r="H115" s="270">
        <v>2</v>
      </c>
      <c r="I115" s="271"/>
      <c r="J115" s="272">
        <f>ROUND(I115*H115,2)</f>
        <v>0</v>
      </c>
      <c r="K115" s="268" t="s">
        <v>199</v>
      </c>
      <c r="L115" s="273"/>
      <c r="M115" s="274" t="s">
        <v>19</v>
      </c>
      <c r="N115" s="275" t="s">
        <v>43</v>
      </c>
      <c r="O115" s="87"/>
      <c r="P115" s="224">
        <f>O115*H115</f>
        <v>0</v>
      </c>
      <c r="Q115" s="224">
        <v>0.00040000000000000002</v>
      </c>
      <c r="R115" s="224">
        <f>Q115*H115</f>
        <v>0.00080000000000000004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423</v>
      </c>
      <c r="AT115" s="226" t="s">
        <v>211</v>
      </c>
      <c r="AU115" s="226" t="s">
        <v>84</v>
      </c>
      <c r="AY115" s="20" t="s">
        <v>192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321</v>
      </c>
      <c r="BM115" s="226" t="s">
        <v>1130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84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66" t="s">
        <v>250</v>
      </c>
      <c r="D118" s="266" t="s">
        <v>211</v>
      </c>
      <c r="E118" s="267" t="s">
        <v>1131</v>
      </c>
      <c r="F118" s="268" t="s">
        <v>1132</v>
      </c>
      <c r="G118" s="269" t="s">
        <v>198</v>
      </c>
      <c r="H118" s="270">
        <v>8</v>
      </c>
      <c r="I118" s="271"/>
      <c r="J118" s="272">
        <f>ROUND(I118*H118,2)</f>
        <v>0</v>
      </c>
      <c r="K118" s="268" t="s">
        <v>199</v>
      </c>
      <c r="L118" s="273"/>
      <c r="M118" s="274" t="s">
        <v>19</v>
      </c>
      <c r="N118" s="275" t="s">
        <v>43</v>
      </c>
      <c r="O118" s="87"/>
      <c r="P118" s="224">
        <f>O118*H118</f>
        <v>0</v>
      </c>
      <c r="Q118" s="224">
        <v>0.00040000000000000002</v>
      </c>
      <c r="R118" s="224">
        <f>Q118*H118</f>
        <v>0.0032000000000000002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423</v>
      </c>
      <c r="AT118" s="226" t="s">
        <v>211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1133</v>
      </c>
    </row>
    <row r="119" s="14" customFormat="1">
      <c r="A119" s="14"/>
      <c r="B119" s="244"/>
      <c r="C119" s="245"/>
      <c r="D119" s="235" t="s">
        <v>204</v>
      </c>
      <c r="E119" s="246" t="s">
        <v>19</v>
      </c>
      <c r="F119" s="247" t="s">
        <v>215</v>
      </c>
      <c r="G119" s="245"/>
      <c r="H119" s="248">
        <v>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192</v>
      </c>
    </row>
    <row r="120" s="15" customFormat="1">
      <c r="A120" s="15"/>
      <c r="B120" s="255"/>
      <c r="C120" s="256"/>
      <c r="D120" s="235" t="s">
        <v>204</v>
      </c>
      <c r="E120" s="257" t="s">
        <v>19</v>
      </c>
      <c r="F120" s="258" t="s">
        <v>210</v>
      </c>
      <c r="G120" s="256"/>
      <c r="H120" s="259">
        <v>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204</v>
      </c>
      <c r="AU120" s="265" t="s">
        <v>84</v>
      </c>
      <c r="AV120" s="15" t="s">
        <v>200</v>
      </c>
      <c r="AW120" s="15" t="s">
        <v>33</v>
      </c>
      <c r="AX120" s="15" t="s">
        <v>78</v>
      </c>
      <c r="AY120" s="265" t="s">
        <v>192</v>
      </c>
    </row>
    <row r="121" s="2" customFormat="1" ht="16.5" customHeight="1">
      <c r="A121" s="41"/>
      <c r="B121" s="42"/>
      <c r="C121" s="266" t="s">
        <v>215</v>
      </c>
      <c r="D121" s="266" t="s">
        <v>211</v>
      </c>
      <c r="E121" s="267" t="s">
        <v>1134</v>
      </c>
      <c r="F121" s="268" t="s">
        <v>1135</v>
      </c>
      <c r="G121" s="269" t="s">
        <v>198</v>
      </c>
      <c r="H121" s="270">
        <v>1</v>
      </c>
      <c r="I121" s="271"/>
      <c r="J121" s="272">
        <f>ROUND(I121*H121,2)</f>
        <v>0</v>
      </c>
      <c r="K121" s="268" t="s">
        <v>199</v>
      </c>
      <c r="L121" s="273"/>
      <c r="M121" s="274" t="s">
        <v>19</v>
      </c>
      <c r="N121" s="275" t="s">
        <v>43</v>
      </c>
      <c r="O121" s="87"/>
      <c r="P121" s="224">
        <f>O121*H121</f>
        <v>0</v>
      </c>
      <c r="Q121" s="224">
        <v>0.0010499999999999999</v>
      </c>
      <c r="R121" s="224">
        <f>Q121*H121</f>
        <v>0.0010499999999999999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423</v>
      </c>
      <c r="AT121" s="226" t="s">
        <v>211</v>
      </c>
      <c r="AU121" s="226" t="s">
        <v>84</v>
      </c>
      <c r="AY121" s="20" t="s">
        <v>192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321</v>
      </c>
      <c r="BM121" s="226" t="s">
        <v>1136</v>
      </c>
    </row>
    <row r="122" s="14" customFormat="1">
      <c r="A122" s="14"/>
      <c r="B122" s="244"/>
      <c r="C122" s="245"/>
      <c r="D122" s="235" t="s">
        <v>204</v>
      </c>
      <c r="E122" s="246" t="s">
        <v>19</v>
      </c>
      <c r="F122" s="247" t="s">
        <v>78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204</v>
      </c>
      <c r="AU122" s="254" t="s">
        <v>84</v>
      </c>
      <c r="AV122" s="14" t="s">
        <v>84</v>
      </c>
      <c r="AW122" s="14" t="s">
        <v>33</v>
      </c>
      <c r="AX122" s="14" t="s">
        <v>71</v>
      </c>
      <c r="AY122" s="254" t="s">
        <v>192</v>
      </c>
    </row>
    <row r="123" s="15" customFormat="1">
      <c r="A123" s="15"/>
      <c r="B123" s="255"/>
      <c r="C123" s="256"/>
      <c r="D123" s="235" t="s">
        <v>204</v>
      </c>
      <c r="E123" s="257" t="s">
        <v>19</v>
      </c>
      <c r="F123" s="258" t="s">
        <v>210</v>
      </c>
      <c r="G123" s="256"/>
      <c r="H123" s="259">
        <v>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204</v>
      </c>
      <c r="AU123" s="265" t="s">
        <v>84</v>
      </c>
      <c r="AV123" s="15" t="s">
        <v>200</v>
      </c>
      <c r="AW123" s="15" t="s">
        <v>33</v>
      </c>
      <c r="AX123" s="15" t="s">
        <v>78</v>
      </c>
      <c r="AY123" s="265" t="s">
        <v>192</v>
      </c>
    </row>
    <row r="124" s="2" customFormat="1" ht="16.5" customHeight="1">
      <c r="A124" s="41"/>
      <c r="B124" s="42"/>
      <c r="C124" s="215" t="s">
        <v>263</v>
      </c>
      <c r="D124" s="215" t="s">
        <v>195</v>
      </c>
      <c r="E124" s="216" t="s">
        <v>1137</v>
      </c>
      <c r="F124" s="217" t="s">
        <v>1138</v>
      </c>
      <c r="G124" s="218" t="s">
        <v>198</v>
      </c>
      <c r="H124" s="219">
        <v>1</v>
      </c>
      <c r="I124" s="220"/>
      <c r="J124" s="221">
        <f>ROUND(I124*H124,2)</f>
        <v>0</v>
      </c>
      <c r="K124" s="217" t="s">
        <v>199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321</v>
      </c>
      <c r="AT124" s="226" t="s">
        <v>195</v>
      </c>
      <c r="AU124" s="226" t="s">
        <v>84</v>
      </c>
      <c r="AY124" s="20" t="s">
        <v>192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321</v>
      </c>
      <c r="BM124" s="226" t="s">
        <v>1139</v>
      </c>
    </row>
    <row r="125" s="2" customFormat="1">
      <c r="A125" s="41"/>
      <c r="B125" s="42"/>
      <c r="C125" s="43"/>
      <c r="D125" s="228" t="s">
        <v>202</v>
      </c>
      <c r="E125" s="43"/>
      <c r="F125" s="229" t="s">
        <v>1140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202</v>
      </c>
      <c r="AU125" s="20" t="s">
        <v>84</v>
      </c>
    </row>
    <row r="126" s="14" customFormat="1">
      <c r="A126" s="14"/>
      <c r="B126" s="244"/>
      <c r="C126" s="245"/>
      <c r="D126" s="235" t="s">
        <v>204</v>
      </c>
      <c r="E126" s="246" t="s">
        <v>19</v>
      </c>
      <c r="F126" s="247" t="s">
        <v>78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192</v>
      </c>
    </row>
    <row r="127" s="15" customFormat="1">
      <c r="A127" s="15"/>
      <c r="B127" s="255"/>
      <c r="C127" s="256"/>
      <c r="D127" s="235" t="s">
        <v>204</v>
      </c>
      <c r="E127" s="257" t="s">
        <v>19</v>
      </c>
      <c r="F127" s="258" t="s">
        <v>210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204</v>
      </c>
      <c r="AU127" s="265" t="s">
        <v>84</v>
      </c>
      <c r="AV127" s="15" t="s">
        <v>200</v>
      </c>
      <c r="AW127" s="15" t="s">
        <v>33</v>
      </c>
      <c r="AX127" s="15" t="s">
        <v>78</v>
      </c>
      <c r="AY127" s="265" t="s">
        <v>192</v>
      </c>
    </row>
    <row r="128" s="2" customFormat="1" ht="16.5" customHeight="1">
      <c r="A128" s="41"/>
      <c r="B128" s="42"/>
      <c r="C128" s="266" t="s">
        <v>270</v>
      </c>
      <c r="D128" s="266" t="s">
        <v>211</v>
      </c>
      <c r="E128" s="267" t="s">
        <v>1141</v>
      </c>
      <c r="F128" s="268" t="s">
        <v>1142</v>
      </c>
      <c r="G128" s="269" t="s">
        <v>566</v>
      </c>
      <c r="H128" s="270">
        <v>1</v>
      </c>
      <c r="I128" s="271"/>
      <c r="J128" s="272">
        <f>ROUND(I128*H128,2)</f>
        <v>0</v>
      </c>
      <c r="K128" s="268" t="s">
        <v>490</v>
      </c>
      <c r="L128" s="273"/>
      <c r="M128" s="274" t="s">
        <v>19</v>
      </c>
      <c r="N128" s="275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423</v>
      </c>
      <c r="AT128" s="226" t="s">
        <v>211</v>
      </c>
      <c r="AU128" s="226" t="s">
        <v>84</v>
      </c>
      <c r="AY128" s="20" t="s">
        <v>192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321</v>
      </c>
      <c r="BM128" s="226" t="s">
        <v>1143</v>
      </c>
    </row>
    <row r="129" s="14" customFormat="1">
      <c r="A129" s="14"/>
      <c r="B129" s="244"/>
      <c r="C129" s="245"/>
      <c r="D129" s="235" t="s">
        <v>204</v>
      </c>
      <c r="E129" s="246" t="s">
        <v>19</v>
      </c>
      <c r="F129" s="247" t="s">
        <v>78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204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192</v>
      </c>
    </row>
    <row r="130" s="15" customFormat="1">
      <c r="A130" s="15"/>
      <c r="B130" s="255"/>
      <c r="C130" s="256"/>
      <c r="D130" s="235" t="s">
        <v>204</v>
      </c>
      <c r="E130" s="257" t="s">
        <v>19</v>
      </c>
      <c r="F130" s="258" t="s">
        <v>210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204</v>
      </c>
      <c r="AU130" s="265" t="s">
        <v>84</v>
      </c>
      <c r="AV130" s="15" t="s">
        <v>200</v>
      </c>
      <c r="AW130" s="15" t="s">
        <v>33</v>
      </c>
      <c r="AX130" s="15" t="s">
        <v>78</v>
      </c>
      <c r="AY130" s="265" t="s">
        <v>192</v>
      </c>
    </row>
    <row r="131" s="2" customFormat="1" ht="16.5" customHeight="1">
      <c r="A131" s="41"/>
      <c r="B131" s="42"/>
      <c r="C131" s="215" t="s">
        <v>275</v>
      </c>
      <c r="D131" s="215" t="s">
        <v>195</v>
      </c>
      <c r="E131" s="216" t="s">
        <v>1144</v>
      </c>
      <c r="F131" s="217" t="s">
        <v>1145</v>
      </c>
      <c r="G131" s="218" t="s">
        <v>198</v>
      </c>
      <c r="H131" s="219">
        <v>1</v>
      </c>
      <c r="I131" s="220"/>
      <c r="J131" s="221">
        <f>ROUND(I131*H131,2)</f>
        <v>0</v>
      </c>
      <c r="K131" s="217" t="s">
        <v>490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321</v>
      </c>
      <c r="AT131" s="226" t="s">
        <v>195</v>
      </c>
      <c r="AU131" s="226" t="s">
        <v>84</v>
      </c>
      <c r="AY131" s="20" t="s">
        <v>192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321</v>
      </c>
      <c r="BM131" s="226" t="s">
        <v>1146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8</v>
      </c>
      <c r="D134" s="266" t="s">
        <v>211</v>
      </c>
      <c r="E134" s="267" t="s">
        <v>1147</v>
      </c>
      <c r="F134" s="268" t="s">
        <v>1148</v>
      </c>
      <c r="G134" s="269" t="s">
        <v>566</v>
      </c>
      <c r="H134" s="270">
        <v>1</v>
      </c>
      <c r="I134" s="271"/>
      <c r="J134" s="272">
        <f>ROUND(I134*H134,2)</f>
        <v>0</v>
      </c>
      <c r="K134" s="268" t="s">
        <v>490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423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1149</v>
      </c>
    </row>
    <row r="135" s="14" customFormat="1">
      <c r="A135" s="14"/>
      <c r="B135" s="244"/>
      <c r="C135" s="245"/>
      <c r="D135" s="235" t="s">
        <v>204</v>
      </c>
      <c r="E135" s="246" t="s">
        <v>19</v>
      </c>
      <c r="F135" s="247" t="s">
        <v>78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204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192</v>
      </c>
    </row>
    <row r="136" s="15" customFormat="1">
      <c r="A136" s="15"/>
      <c r="B136" s="255"/>
      <c r="C136" s="256"/>
      <c r="D136" s="235" t="s">
        <v>204</v>
      </c>
      <c r="E136" s="257" t="s">
        <v>19</v>
      </c>
      <c r="F136" s="258" t="s">
        <v>210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204</v>
      </c>
      <c r="AU136" s="265" t="s">
        <v>84</v>
      </c>
      <c r="AV136" s="15" t="s">
        <v>200</v>
      </c>
      <c r="AW136" s="15" t="s">
        <v>33</v>
      </c>
      <c r="AX136" s="15" t="s">
        <v>78</v>
      </c>
      <c r="AY136" s="265" t="s">
        <v>192</v>
      </c>
    </row>
    <row r="137" s="2" customFormat="1" ht="24.15" customHeight="1">
      <c r="A137" s="41"/>
      <c r="B137" s="42"/>
      <c r="C137" s="215" t="s">
        <v>300</v>
      </c>
      <c r="D137" s="215" t="s">
        <v>195</v>
      </c>
      <c r="E137" s="216" t="s">
        <v>1150</v>
      </c>
      <c r="F137" s="217" t="s">
        <v>1151</v>
      </c>
      <c r="G137" s="218" t="s">
        <v>214</v>
      </c>
      <c r="H137" s="219">
        <v>1</v>
      </c>
      <c r="I137" s="220"/>
      <c r="J137" s="221">
        <f>ROUND(I137*H137,2)</f>
        <v>0</v>
      </c>
      <c r="K137" s="217" t="s">
        <v>199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321</v>
      </c>
      <c r="AT137" s="226" t="s">
        <v>195</v>
      </c>
      <c r="AU137" s="226" t="s">
        <v>84</v>
      </c>
      <c r="AY137" s="20" t="s">
        <v>192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321</v>
      </c>
      <c r="BM137" s="226" t="s">
        <v>1152</v>
      </c>
    </row>
    <row r="138" s="2" customFormat="1">
      <c r="A138" s="41"/>
      <c r="B138" s="42"/>
      <c r="C138" s="43"/>
      <c r="D138" s="228" t="s">
        <v>202</v>
      </c>
      <c r="E138" s="43"/>
      <c r="F138" s="229" t="s">
        <v>1153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84</v>
      </c>
    </row>
    <row r="139" s="14" customFormat="1">
      <c r="A139" s="14"/>
      <c r="B139" s="244"/>
      <c r="C139" s="245"/>
      <c r="D139" s="235" t="s">
        <v>204</v>
      </c>
      <c r="E139" s="246" t="s">
        <v>19</v>
      </c>
      <c r="F139" s="247" t="s">
        <v>78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204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192</v>
      </c>
    </row>
    <row r="140" s="15" customFormat="1">
      <c r="A140" s="15"/>
      <c r="B140" s="255"/>
      <c r="C140" s="256"/>
      <c r="D140" s="235" t="s">
        <v>204</v>
      </c>
      <c r="E140" s="257" t="s">
        <v>19</v>
      </c>
      <c r="F140" s="258" t="s">
        <v>210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204</v>
      </c>
      <c r="AU140" s="265" t="s">
        <v>84</v>
      </c>
      <c r="AV140" s="15" t="s">
        <v>200</v>
      </c>
      <c r="AW140" s="15" t="s">
        <v>33</v>
      </c>
      <c r="AX140" s="15" t="s">
        <v>78</v>
      </c>
      <c r="AY140" s="265" t="s">
        <v>192</v>
      </c>
    </row>
    <row r="141" s="2" customFormat="1" ht="16.5" customHeight="1">
      <c r="A141" s="41"/>
      <c r="B141" s="42"/>
      <c r="C141" s="266" t="s">
        <v>305</v>
      </c>
      <c r="D141" s="266" t="s">
        <v>211</v>
      </c>
      <c r="E141" s="267" t="s">
        <v>1154</v>
      </c>
      <c r="F141" s="268" t="s">
        <v>1155</v>
      </c>
      <c r="G141" s="269" t="s">
        <v>214</v>
      </c>
      <c r="H141" s="270">
        <v>1</v>
      </c>
      <c r="I141" s="271"/>
      <c r="J141" s="272">
        <f>ROUND(I141*H141,2)</f>
        <v>0</v>
      </c>
      <c r="K141" s="268" t="s">
        <v>199</v>
      </c>
      <c r="L141" s="273"/>
      <c r="M141" s="274" t="s">
        <v>19</v>
      </c>
      <c r="N141" s="275" t="s">
        <v>43</v>
      </c>
      <c r="O141" s="87"/>
      <c r="P141" s="224">
        <f>O141*H141</f>
        <v>0</v>
      </c>
      <c r="Q141" s="224">
        <v>6.9999999999999994E-05</v>
      </c>
      <c r="R141" s="224">
        <f>Q141*H141</f>
        <v>6.9999999999999994E-05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423</v>
      </c>
      <c r="AT141" s="226" t="s">
        <v>211</v>
      </c>
      <c r="AU141" s="226" t="s">
        <v>84</v>
      </c>
      <c r="AY141" s="20" t="s">
        <v>192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321</v>
      </c>
      <c r="BM141" s="226" t="s">
        <v>1156</v>
      </c>
    </row>
    <row r="142" s="14" customFormat="1">
      <c r="A142" s="14"/>
      <c r="B142" s="244"/>
      <c r="C142" s="245"/>
      <c r="D142" s="235" t="s">
        <v>204</v>
      </c>
      <c r="E142" s="246" t="s">
        <v>19</v>
      </c>
      <c r="F142" s="247" t="s">
        <v>78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204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192</v>
      </c>
    </row>
    <row r="143" s="15" customFormat="1">
      <c r="A143" s="15"/>
      <c r="B143" s="255"/>
      <c r="C143" s="256"/>
      <c r="D143" s="235" t="s">
        <v>204</v>
      </c>
      <c r="E143" s="257" t="s">
        <v>19</v>
      </c>
      <c r="F143" s="258" t="s">
        <v>210</v>
      </c>
      <c r="G143" s="256"/>
      <c r="H143" s="259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204</v>
      </c>
      <c r="AU143" s="265" t="s">
        <v>84</v>
      </c>
      <c r="AV143" s="15" t="s">
        <v>200</v>
      </c>
      <c r="AW143" s="15" t="s">
        <v>33</v>
      </c>
      <c r="AX143" s="15" t="s">
        <v>78</v>
      </c>
      <c r="AY143" s="265" t="s">
        <v>192</v>
      </c>
    </row>
    <row r="144" s="2" customFormat="1" ht="21.75" customHeight="1">
      <c r="A144" s="41"/>
      <c r="B144" s="42"/>
      <c r="C144" s="215" t="s">
        <v>310</v>
      </c>
      <c r="D144" s="215" t="s">
        <v>195</v>
      </c>
      <c r="E144" s="216" t="s">
        <v>1157</v>
      </c>
      <c r="F144" s="217" t="s">
        <v>1158</v>
      </c>
      <c r="G144" s="218" t="s">
        <v>198</v>
      </c>
      <c r="H144" s="219">
        <v>18</v>
      </c>
      <c r="I144" s="220"/>
      <c r="J144" s="221">
        <f>ROUND(I144*H144,2)</f>
        <v>0</v>
      </c>
      <c r="K144" s="217" t="s">
        <v>199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321</v>
      </c>
      <c r="AT144" s="226" t="s">
        <v>195</v>
      </c>
      <c r="AU144" s="226" t="s">
        <v>84</v>
      </c>
      <c r="AY144" s="20" t="s">
        <v>192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321</v>
      </c>
      <c r="BM144" s="226" t="s">
        <v>1159</v>
      </c>
    </row>
    <row r="145" s="2" customFormat="1">
      <c r="A145" s="41"/>
      <c r="B145" s="42"/>
      <c r="C145" s="43"/>
      <c r="D145" s="228" t="s">
        <v>202</v>
      </c>
      <c r="E145" s="43"/>
      <c r="F145" s="229" t="s">
        <v>1160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84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341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5" customFormat="1">
      <c r="A147" s="15"/>
      <c r="B147" s="255"/>
      <c r="C147" s="256"/>
      <c r="D147" s="235" t="s">
        <v>204</v>
      </c>
      <c r="E147" s="257" t="s">
        <v>19</v>
      </c>
      <c r="F147" s="258" t="s">
        <v>210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204</v>
      </c>
      <c r="AU147" s="265" t="s">
        <v>84</v>
      </c>
      <c r="AV147" s="15" t="s">
        <v>200</v>
      </c>
      <c r="AW147" s="15" t="s">
        <v>33</v>
      </c>
      <c r="AX147" s="15" t="s">
        <v>78</v>
      </c>
      <c r="AY147" s="265" t="s">
        <v>192</v>
      </c>
    </row>
    <row r="148" s="2" customFormat="1" ht="16.5" customHeight="1">
      <c r="A148" s="41"/>
      <c r="B148" s="42"/>
      <c r="C148" s="215" t="s">
        <v>321</v>
      </c>
      <c r="D148" s="215" t="s">
        <v>195</v>
      </c>
      <c r="E148" s="216" t="s">
        <v>1161</v>
      </c>
      <c r="F148" s="217" t="s">
        <v>1162</v>
      </c>
      <c r="G148" s="218" t="s">
        <v>566</v>
      </c>
      <c r="H148" s="219">
        <v>15</v>
      </c>
      <c r="I148" s="220"/>
      <c r="J148" s="221">
        <f>ROUND(I148*H148,2)</f>
        <v>0</v>
      </c>
      <c r="K148" s="217" t="s">
        <v>490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195</v>
      </c>
      <c r="AU148" s="226" t="s">
        <v>84</v>
      </c>
      <c r="AY148" s="20" t="s">
        <v>192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200</v>
      </c>
      <c r="BM148" s="226" t="s">
        <v>1163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310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5" customFormat="1">
      <c r="A150" s="15"/>
      <c r="B150" s="255"/>
      <c r="C150" s="256"/>
      <c r="D150" s="235" t="s">
        <v>204</v>
      </c>
      <c r="E150" s="257" t="s">
        <v>19</v>
      </c>
      <c r="F150" s="258" t="s">
        <v>210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204</v>
      </c>
      <c r="AU150" s="265" t="s">
        <v>84</v>
      </c>
      <c r="AV150" s="15" t="s">
        <v>200</v>
      </c>
      <c r="AW150" s="15" t="s">
        <v>33</v>
      </c>
      <c r="AX150" s="15" t="s">
        <v>78</v>
      </c>
      <c r="AY150" s="265" t="s">
        <v>192</v>
      </c>
    </row>
    <row r="151" s="12" customFormat="1" ht="22.8" customHeight="1">
      <c r="A151" s="12"/>
      <c r="B151" s="199"/>
      <c r="C151" s="200"/>
      <c r="D151" s="201" t="s">
        <v>70</v>
      </c>
      <c r="E151" s="213" t="s">
        <v>687</v>
      </c>
      <c r="F151" s="213" t="s">
        <v>1164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SUM(P152:P154)</f>
        <v>0</v>
      </c>
      <c r="Q151" s="207"/>
      <c r="R151" s="208">
        <f>SUM(R152:R154)</f>
        <v>0</v>
      </c>
      <c r="S151" s="207"/>
      <c r="T151" s="20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78</v>
      </c>
      <c r="AT151" s="211" t="s">
        <v>70</v>
      </c>
      <c r="AU151" s="211" t="s">
        <v>78</v>
      </c>
      <c r="AY151" s="210" t="s">
        <v>192</v>
      </c>
      <c r="BK151" s="212">
        <f>SUM(BK152:BK154)</f>
        <v>0</v>
      </c>
    </row>
    <row r="152" s="2" customFormat="1" ht="16.5" customHeight="1">
      <c r="A152" s="41"/>
      <c r="B152" s="42"/>
      <c r="C152" s="215" t="s">
        <v>333</v>
      </c>
      <c r="D152" s="215" t="s">
        <v>195</v>
      </c>
      <c r="E152" s="216" t="s">
        <v>1165</v>
      </c>
      <c r="F152" s="217" t="s">
        <v>1166</v>
      </c>
      <c r="G152" s="218" t="s">
        <v>1167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200</v>
      </c>
      <c r="AT152" s="226" t="s">
        <v>195</v>
      </c>
      <c r="AU152" s="226" t="s">
        <v>84</v>
      </c>
      <c r="AY152" s="20" t="s">
        <v>192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200</v>
      </c>
      <c r="BM152" s="226" t="s">
        <v>1168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12" customFormat="1" ht="22.8" customHeight="1">
      <c r="A155" s="12"/>
      <c r="B155" s="199"/>
      <c r="C155" s="200"/>
      <c r="D155" s="201" t="s">
        <v>70</v>
      </c>
      <c r="E155" s="213" t="s">
        <v>692</v>
      </c>
      <c r="F155" s="213" t="s">
        <v>1169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78</v>
      </c>
      <c r="AT155" s="211" t="s">
        <v>70</v>
      </c>
      <c r="AU155" s="211" t="s">
        <v>78</v>
      </c>
      <c r="AY155" s="210" t="s">
        <v>192</v>
      </c>
      <c r="BK155" s="212">
        <f>SUM(BK156:BK158)</f>
        <v>0</v>
      </c>
    </row>
    <row r="156" s="2" customFormat="1" ht="16.5" customHeight="1">
      <c r="A156" s="41"/>
      <c r="B156" s="42"/>
      <c r="C156" s="215" t="s">
        <v>341</v>
      </c>
      <c r="D156" s="215" t="s">
        <v>195</v>
      </c>
      <c r="E156" s="216" t="s">
        <v>1170</v>
      </c>
      <c r="F156" s="217" t="s">
        <v>1171</v>
      </c>
      <c r="G156" s="218" t="s">
        <v>1167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200</v>
      </c>
      <c r="AT156" s="226" t="s">
        <v>195</v>
      </c>
      <c r="AU156" s="226" t="s">
        <v>84</v>
      </c>
      <c r="AY156" s="20" t="s">
        <v>192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200</v>
      </c>
      <c r="BM156" s="226" t="s">
        <v>1172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12" customFormat="1" ht="22.8" customHeight="1">
      <c r="A159" s="12"/>
      <c r="B159" s="199"/>
      <c r="C159" s="200"/>
      <c r="D159" s="201" t="s">
        <v>70</v>
      </c>
      <c r="E159" s="213" t="s">
        <v>1173</v>
      </c>
      <c r="F159" s="213" t="s">
        <v>1174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SUM(P160:P328)</f>
        <v>0</v>
      </c>
      <c r="Q159" s="207"/>
      <c r="R159" s="208">
        <f>SUM(R160:R328)</f>
        <v>0.055704999999999998</v>
      </c>
      <c r="S159" s="207"/>
      <c r="T159" s="209">
        <f>SUM(T160:T328)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70</v>
      </c>
      <c r="AU159" s="211" t="s">
        <v>78</v>
      </c>
      <c r="AY159" s="210" t="s">
        <v>192</v>
      </c>
      <c r="BK159" s="212">
        <f>SUM(BK160:BK328)</f>
        <v>0</v>
      </c>
    </row>
    <row r="160" s="2" customFormat="1" ht="24.15" customHeight="1">
      <c r="A160" s="41"/>
      <c r="B160" s="42"/>
      <c r="C160" s="215" t="s">
        <v>346</v>
      </c>
      <c r="D160" s="215" t="s">
        <v>195</v>
      </c>
      <c r="E160" s="216" t="s">
        <v>1175</v>
      </c>
      <c r="F160" s="217" t="s">
        <v>1176</v>
      </c>
      <c r="G160" s="218" t="s">
        <v>198</v>
      </c>
      <c r="H160" s="219">
        <v>3</v>
      </c>
      <c r="I160" s="220"/>
      <c r="J160" s="221">
        <f>ROUND(I160*H160,2)</f>
        <v>0</v>
      </c>
      <c r="K160" s="217" t="s">
        <v>199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321</v>
      </c>
      <c r="AT160" s="226" t="s">
        <v>195</v>
      </c>
      <c r="AU160" s="226" t="s">
        <v>84</v>
      </c>
      <c r="AY160" s="20" t="s">
        <v>192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321</v>
      </c>
      <c r="BM160" s="226" t="s">
        <v>1177</v>
      </c>
    </row>
    <row r="161" s="2" customFormat="1">
      <c r="A161" s="41"/>
      <c r="B161" s="42"/>
      <c r="C161" s="43"/>
      <c r="D161" s="228" t="s">
        <v>202</v>
      </c>
      <c r="E161" s="43"/>
      <c r="F161" s="229" t="s">
        <v>1178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84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193</v>
      </c>
      <c r="G162" s="245"/>
      <c r="H162" s="248">
        <v>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2" customFormat="1" ht="16.5" customHeight="1">
      <c r="A164" s="41"/>
      <c r="B164" s="42"/>
      <c r="C164" s="266" t="s">
        <v>350</v>
      </c>
      <c r="D164" s="266" t="s">
        <v>211</v>
      </c>
      <c r="E164" s="267" t="s">
        <v>1179</v>
      </c>
      <c r="F164" s="268" t="s">
        <v>1180</v>
      </c>
      <c r="G164" s="269" t="s">
        <v>198</v>
      </c>
      <c r="H164" s="270">
        <v>3</v>
      </c>
      <c r="I164" s="271"/>
      <c r="J164" s="272">
        <f>ROUND(I164*H164,2)</f>
        <v>0</v>
      </c>
      <c r="K164" s="268" t="s">
        <v>199</v>
      </c>
      <c r="L164" s="273"/>
      <c r="M164" s="274" t="s">
        <v>19</v>
      </c>
      <c r="N164" s="275" t="s">
        <v>43</v>
      </c>
      <c r="O164" s="87"/>
      <c r="P164" s="224">
        <f>O164*H164</f>
        <v>0</v>
      </c>
      <c r="Q164" s="224">
        <v>9.0000000000000006E-05</v>
      </c>
      <c r="R164" s="224">
        <f>Q164*H164</f>
        <v>0.00027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423</v>
      </c>
      <c r="AT164" s="226" t="s">
        <v>211</v>
      </c>
      <c r="AU164" s="226" t="s">
        <v>84</v>
      </c>
      <c r="AY164" s="20" t="s">
        <v>192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321</v>
      </c>
      <c r="BM164" s="226" t="s">
        <v>1181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193</v>
      </c>
      <c r="G165" s="245"/>
      <c r="H165" s="248">
        <v>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24.15" customHeight="1">
      <c r="A167" s="41"/>
      <c r="B167" s="42"/>
      <c r="C167" s="215" t="s">
        <v>7</v>
      </c>
      <c r="D167" s="215" t="s">
        <v>195</v>
      </c>
      <c r="E167" s="216" t="s">
        <v>1182</v>
      </c>
      <c r="F167" s="217" t="s">
        <v>1183</v>
      </c>
      <c r="G167" s="218" t="s">
        <v>198</v>
      </c>
      <c r="H167" s="219">
        <v>2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1184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1185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84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66" t="s">
        <v>360</v>
      </c>
      <c r="D171" s="266" t="s">
        <v>211</v>
      </c>
      <c r="E171" s="267" t="s">
        <v>1186</v>
      </c>
      <c r="F171" s="268" t="s">
        <v>1187</v>
      </c>
      <c r="G171" s="269" t="s">
        <v>198</v>
      </c>
      <c r="H171" s="270">
        <v>2</v>
      </c>
      <c r="I171" s="271"/>
      <c r="J171" s="272">
        <f>ROUND(I171*H171,2)</f>
        <v>0</v>
      </c>
      <c r="K171" s="268" t="s">
        <v>199</v>
      </c>
      <c r="L171" s="273"/>
      <c r="M171" s="274" t="s">
        <v>19</v>
      </c>
      <c r="N171" s="275" t="s">
        <v>43</v>
      </c>
      <c r="O171" s="87"/>
      <c r="P171" s="224">
        <f>O171*H171</f>
        <v>0</v>
      </c>
      <c r="Q171" s="224">
        <v>0.00010000000000000001</v>
      </c>
      <c r="R171" s="224">
        <f>Q171*H171</f>
        <v>0.00020000000000000001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423</v>
      </c>
      <c r="AT171" s="226" t="s">
        <v>211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1188</v>
      </c>
    </row>
    <row r="172" s="14" customFormat="1">
      <c r="A172" s="14"/>
      <c r="B172" s="244"/>
      <c r="C172" s="245"/>
      <c r="D172" s="235" t="s">
        <v>204</v>
      </c>
      <c r="E172" s="246" t="s">
        <v>19</v>
      </c>
      <c r="F172" s="247" t="s">
        <v>84</v>
      </c>
      <c r="G172" s="245"/>
      <c r="H172" s="248">
        <v>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204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192</v>
      </c>
    </row>
    <row r="173" s="15" customFormat="1">
      <c r="A173" s="15"/>
      <c r="B173" s="255"/>
      <c r="C173" s="256"/>
      <c r="D173" s="235" t="s">
        <v>204</v>
      </c>
      <c r="E173" s="257" t="s">
        <v>19</v>
      </c>
      <c r="F173" s="258" t="s">
        <v>210</v>
      </c>
      <c r="G173" s="256"/>
      <c r="H173" s="259">
        <v>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204</v>
      </c>
      <c r="AU173" s="265" t="s">
        <v>84</v>
      </c>
      <c r="AV173" s="15" t="s">
        <v>200</v>
      </c>
      <c r="AW173" s="15" t="s">
        <v>33</v>
      </c>
      <c r="AX173" s="15" t="s">
        <v>78</v>
      </c>
      <c r="AY173" s="265" t="s">
        <v>192</v>
      </c>
    </row>
    <row r="174" s="2" customFormat="1" ht="24.15" customHeight="1">
      <c r="A174" s="41"/>
      <c r="B174" s="42"/>
      <c r="C174" s="215" t="s">
        <v>366</v>
      </c>
      <c r="D174" s="215" t="s">
        <v>195</v>
      </c>
      <c r="E174" s="216" t="s">
        <v>1189</v>
      </c>
      <c r="F174" s="217" t="s">
        <v>1190</v>
      </c>
      <c r="G174" s="218" t="s">
        <v>198</v>
      </c>
      <c r="H174" s="219">
        <v>4</v>
      </c>
      <c r="I174" s="220"/>
      <c r="J174" s="221">
        <f>ROUND(I174*H174,2)</f>
        <v>0</v>
      </c>
      <c r="K174" s="217" t="s">
        <v>199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321</v>
      </c>
      <c r="AT174" s="226" t="s">
        <v>195</v>
      </c>
      <c r="AU174" s="226" t="s">
        <v>84</v>
      </c>
      <c r="AY174" s="20" t="s">
        <v>192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321</v>
      </c>
      <c r="BM174" s="226" t="s">
        <v>1191</v>
      </c>
    </row>
    <row r="175" s="2" customFormat="1">
      <c r="A175" s="41"/>
      <c r="B175" s="42"/>
      <c r="C175" s="43"/>
      <c r="D175" s="228" t="s">
        <v>202</v>
      </c>
      <c r="E175" s="43"/>
      <c r="F175" s="229" t="s">
        <v>1192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202</v>
      </c>
      <c r="AU175" s="20" t="s">
        <v>84</v>
      </c>
    </row>
    <row r="176" s="14" customFormat="1">
      <c r="A176" s="14"/>
      <c r="B176" s="244"/>
      <c r="C176" s="245"/>
      <c r="D176" s="235" t="s">
        <v>204</v>
      </c>
      <c r="E176" s="246" t="s">
        <v>19</v>
      </c>
      <c r="F176" s="247" t="s">
        <v>200</v>
      </c>
      <c r="G176" s="245"/>
      <c r="H176" s="248">
        <v>4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204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192</v>
      </c>
    </row>
    <row r="177" s="15" customFormat="1">
      <c r="A177" s="15"/>
      <c r="B177" s="255"/>
      <c r="C177" s="256"/>
      <c r="D177" s="235" t="s">
        <v>204</v>
      </c>
      <c r="E177" s="257" t="s">
        <v>19</v>
      </c>
      <c r="F177" s="258" t="s">
        <v>210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204</v>
      </c>
      <c r="AU177" s="265" t="s">
        <v>84</v>
      </c>
      <c r="AV177" s="15" t="s">
        <v>200</v>
      </c>
      <c r="AW177" s="15" t="s">
        <v>33</v>
      </c>
      <c r="AX177" s="15" t="s">
        <v>78</v>
      </c>
      <c r="AY177" s="265" t="s">
        <v>192</v>
      </c>
    </row>
    <row r="178" s="2" customFormat="1" ht="16.5" customHeight="1">
      <c r="A178" s="41"/>
      <c r="B178" s="42"/>
      <c r="C178" s="266" t="s">
        <v>371</v>
      </c>
      <c r="D178" s="266" t="s">
        <v>211</v>
      </c>
      <c r="E178" s="267" t="s">
        <v>1193</v>
      </c>
      <c r="F178" s="268" t="s">
        <v>1194</v>
      </c>
      <c r="G178" s="269" t="s">
        <v>198</v>
      </c>
      <c r="H178" s="270">
        <v>4</v>
      </c>
      <c r="I178" s="271"/>
      <c r="J178" s="272">
        <f>ROUND(I178*H178,2)</f>
        <v>0</v>
      </c>
      <c r="K178" s="268" t="s">
        <v>199</v>
      </c>
      <c r="L178" s="273"/>
      <c r="M178" s="274" t="s">
        <v>19</v>
      </c>
      <c r="N178" s="275" t="s">
        <v>43</v>
      </c>
      <c r="O178" s="87"/>
      <c r="P178" s="224">
        <f>O178*H178</f>
        <v>0</v>
      </c>
      <c r="Q178" s="224">
        <v>9.0000000000000006E-05</v>
      </c>
      <c r="R178" s="224">
        <f>Q178*H178</f>
        <v>0.00036000000000000002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423</v>
      </c>
      <c r="AT178" s="226" t="s">
        <v>211</v>
      </c>
      <c r="AU178" s="226" t="s">
        <v>84</v>
      </c>
      <c r="AY178" s="20" t="s">
        <v>192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321</v>
      </c>
      <c r="BM178" s="226" t="s">
        <v>1195</v>
      </c>
    </row>
    <row r="179" s="14" customFormat="1">
      <c r="A179" s="14"/>
      <c r="B179" s="244"/>
      <c r="C179" s="245"/>
      <c r="D179" s="235" t="s">
        <v>204</v>
      </c>
      <c r="E179" s="246" t="s">
        <v>19</v>
      </c>
      <c r="F179" s="247" t="s">
        <v>200</v>
      </c>
      <c r="G179" s="245"/>
      <c r="H179" s="248">
        <v>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204</v>
      </c>
      <c r="AU179" s="254" t="s">
        <v>84</v>
      </c>
      <c r="AV179" s="14" t="s">
        <v>84</v>
      </c>
      <c r="AW179" s="14" t="s">
        <v>33</v>
      </c>
      <c r="AX179" s="14" t="s">
        <v>71</v>
      </c>
      <c r="AY179" s="254" t="s">
        <v>192</v>
      </c>
    </row>
    <row r="180" s="15" customFormat="1">
      <c r="A180" s="15"/>
      <c r="B180" s="255"/>
      <c r="C180" s="256"/>
      <c r="D180" s="235" t="s">
        <v>204</v>
      </c>
      <c r="E180" s="257" t="s">
        <v>19</v>
      </c>
      <c r="F180" s="258" t="s">
        <v>210</v>
      </c>
      <c r="G180" s="256"/>
      <c r="H180" s="259">
        <v>4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204</v>
      </c>
      <c r="AU180" s="265" t="s">
        <v>84</v>
      </c>
      <c r="AV180" s="15" t="s">
        <v>200</v>
      </c>
      <c r="AW180" s="15" t="s">
        <v>33</v>
      </c>
      <c r="AX180" s="15" t="s">
        <v>78</v>
      </c>
      <c r="AY180" s="265" t="s">
        <v>192</v>
      </c>
    </row>
    <row r="181" s="2" customFormat="1" ht="21.75" customHeight="1">
      <c r="A181" s="41"/>
      <c r="B181" s="42"/>
      <c r="C181" s="215" t="s">
        <v>379</v>
      </c>
      <c r="D181" s="215" t="s">
        <v>195</v>
      </c>
      <c r="E181" s="216" t="s">
        <v>1196</v>
      </c>
      <c r="F181" s="217" t="s">
        <v>1197</v>
      </c>
      <c r="G181" s="218" t="s">
        <v>198</v>
      </c>
      <c r="H181" s="219">
        <v>1</v>
      </c>
      <c r="I181" s="220"/>
      <c r="J181" s="221">
        <f>ROUND(I181*H181,2)</f>
        <v>0</v>
      </c>
      <c r="K181" s="217" t="s">
        <v>199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321</v>
      </c>
      <c r="AT181" s="226" t="s">
        <v>195</v>
      </c>
      <c r="AU181" s="226" t="s">
        <v>84</v>
      </c>
      <c r="AY181" s="20" t="s">
        <v>192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321</v>
      </c>
      <c r="BM181" s="226" t="s">
        <v>1198</v>
      </c>
    </row>
    <row r="182" s="2" customFormat="1">
      <c r="A182" s="41"/>
      <c r="B182" s="42"/>
      <c r="C182" s="43"/>
      <c r="D182" s="228" t="s">
        <v>202</v>
      </c>
      <c r="E182" s="43"/>
      <c r="F182" s="229" t="s">
        <v>1199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84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78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5" customFormat="1">
      <c r="A184" s="15"/>
      <c r="B184" s="255"/>
      <c r="C184" s="256"/>
      <c r="D184" s="235" t="s">
        <v>204</v>
      </c>
      <c r="E184" s="257" t="s">
        <v>19</v>
      </c>
      <c r="F184" s="258" t="s">
        <v>210</v>
      </c>
      <c r="G184" s="256"/>
      <c r="H184" s="259">
        <v>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204</v>
      </c>
      <c r="AU184" s="265" t="s">
        <v>84</v>
      </c>
      <c r="AV184" s="15" t="s">
        <v>200</v>
      </c>
      <c r="AW184" s="15" t="s">
        <v>33</v>
      </c>
      <c r="AX184" s="15" t="s">
        <v>78</v>
      </c>
      <c r="AY184" s="265" t="s">
        <v>192</v>
      </c>
    </row>
    <row r="185" s="2" customFormat="1" ht="16.5" customHeight="1">
      <c r="A185" s="41"/>
      <c r="B185" s="42"/>
      <c r="C185" s="266" t="s">
        <v>384</v>
      </c>
      <c r="D185" s="266" t="s">
        <v>211</v>
      </c>
      <c r="E185" s="267" t="s">
        <v>1200</v>
      </c>
      <c r="F185" s="268" t="s">
        <v>1201</v>
      </c>
      <c r="G185" s="269" t="s">
        <v>566</v>
      </c>
      <c r="H185" s="270">
        <v>1</v>
      </c>
      <c r="I185" s="271"/>
      <c r="J185" s="272">
        <f>ROUND(I185*H185,2)</f>
        <v>0</v>
      </c>
      <c r="K185" s="268" t="s">
        <v>490</v>
      </c>
      <c r="L185" s="273"/>
      <c r="M185" s="274" t="s">
        <v>19</v>
      </c>
      <c r="N185" s="275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423</v>
      </c>
      <c r="AT185" s="226" t="s">
        <v>211</v>
      </c>
      <c r="AU185" s="226" t="s">
        <v>84</v>
      </c>
      <c r="AY185" s="20" t="s">
        <v>192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321</v>
      </c>
      <c r="BM185" s="226" t="s">
        <v>1202</v>
      </c>
    </row>
    <row r="186" s="14" customFormat="1">
      <c r="A186" s="14"/>
      <c r="B186" s="244"/>
      <c r="C186" s="245"/>
      <c r="D186" s="235" t="s">
        <v>204</v>
      </c>
      <c r="E186" s="246" t="s">
        <v>19</v>
      </c>
      <c r="F186" s="247" t="s">
        <v>78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204</v>
      </c>
      <c r="AU186" s="254" t="s">
        <v>84</v>
      </c>
      <c r="AV186" s="14" t="s">
        <v>84</v>
      </c>
      <c r="AW186" s="14" t="s">
        <v>33</v>
      </c>
      <c r="AX186" s="14" t="s">
        <v>71</v>
      </c>
      <c r="AY186" s="254" t="s">
        <v>192</v>
      </c>
    </row>
    <row r="187" s="15" customFormat="1">
      <c r="A187" s="15"/>
      <c r="B187" s="255"/>
      <c r="C187" s="256"/>
      <c r="D187" s="235" t="s">
        <v>204</v>
      </c>
      <c r="E187" s="257" t="s">
        <v>19</v>
      </c>
      <c r="F187" s="258" t="s">
        <v>210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204</v>
      </c>
      <c r="AU187" s="265" t="s">
        <v>84</v>
      </c>
      <c r="AV187" s="15" t="s">
        <v>200</v>
      </c>
      <c r="AW187" s="15" t="s">
        <v>33</v>
      </c>
      <c r="AX187" s="15" t="s">
        <v>78</v>
      </c>
      <c r="AY187" s="265" t="s">
        <v>192</v>
      </c>
    </row>
    <row r="188" s="2" customFormat="1" ht="21.75" customHeight="1">
      <c r="A188" s="41"/>
      <c r="B188" s="42"/>
      <c r="C188" s="215" t="s">
        <v>391</v>
      </c>
      <c r="D188" s="215" t="s">
        <v>195</v>
      </c>
      <c r="E188" s="216" t="s">
        <v>1203</v>
      </c>
      <c r="F188" s="217" t="s">
        <v>1204</v>
      </c>
      <c r="G188" s="218" t="s">
        <v>198</v>
      </c>
      <c r="H188" s="219">
        <v>17</v>
      </c>
      <c r="I188" s="220"/>
      <c r="J188" s="221">
        <f>ROUND(I188*H188,2)</f>
        <v>0</v>
      </c>
      <c r="K188" s="217" t="s">
        <v>199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321</v>
      </c>
      <c r="AT188" s="226" t="s">
        <v>195</v>
      </c>
      <c r="AU188" s="226" t="s">
        <v>84</v>
      </c>
      <c r="AY188" s="20" t="s">
        <v>192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321</v>
      </c>
      <c r="BM188" s="226" t="s">
        <v>1205</v>
      </c>
    </row>
    <row r="189" s="2" customFormat="1">
      <c r="A189" s="41"/>
      <c r="B189" s="42"/>
      <c r="C189" s="43"/>
      <c r="D189" s="228" t="s">
        <v>202</v>
      </c>
      <c r="E189" s="43"/>
      <c r="F189" s="229" t="s">
        <v>1206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84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310</v>
      </c>
      <c r="G190" s="245"/>
      <c r="H190" s="248">
        <v>15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5" customFormat="1">
      <c r="A192" s="15"/>
      <c r="B192" s="255"/>
      <c r="C192" s="256"/>
      <c r="D192" s="235" t="s">
        <v>204</v>
      </c>
      <c r="E192" s="257" t="s">
        <v>19</v>
      </c>
      <c r="F192" s="258" t="s">
        <v>210</v>
      </c>
      <c r="G192" s="256"/>
      <c r="H192" s="259">
        <v>17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204</v>
      </c>
      <c r="AU192" s="265" t="s">
        <v>84</v>
      </c>
      <c r="AV192" s="15" t="s">
        <v>200</v>
      </c>
      <c r="AW192" s="15" t="s">
        <v>33</v>
      </c>
      <c r="AX192" s="15" t="s">
        <v>78</v>
      </c>
      <c r="AY192" s="265" t="s">
        <v>192</v>
      </c>
    </row>
    <row r="193" s="2" customFormat="1" ht="16.5" customHeight="1">
      <c r="A193" s="41"/>
      <c r="B193" s="42"/>
      <c r="C193" s="266" t="s">
        <v>396</v>
      </c>
      <c r="D193" s="266" t="s">
        <v>211</v>
      </c>
      <c r="E193" s="267" t="s">
        <v>1207</v>
      </c>
      <c r="F193" s="268" t="s">
        <v>1208</v>
      </c>
      <c r="G193" s="269" t="s">
        <v>198</v>
      </c>
      <c r="H193" s="270">
        <v>15</v>
      </c>
      <c r="I193" s="271"/>
      <c r="J193" s="272">
        <f>ROUND(I193*H193,2)</f>
        <v>0</v>
      </c>
      <c r="K193" s="268" t="s">
        <v>490</v>
      </c>
      <c r="L193" s="273"/>
      <c r="M193" s="274" t="s">
        <v>19</v>
      </c>
      <c r="N193" s="275" t="s">
        <v>43</v>
      </c>
      <c r="O193" s="87"/>
      <c r="P193" s="224">
        <f>O193*H193</f>
        <v>0</v>
      </c>
      <c r="Q193" s="224">
        <v>0.00012</v>
      </c>
      <c r="R193" s="224">
        <f>Q193*H193</f>
        <v>0.0018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423</v>
      </c>
      <c r="AT193" s="226" t="s">
        <v>211</v>
      </c>
      <c r="AU193" s="226" t="s">
        <v>84</v>
      </c>
      <c r="AY193" s="20" t="s">
        <v>192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321</v>
      </c>
      <c r="BM193" s="226" t="s">
        <v>1209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310</v>
      </c>
      <c r="G194" s="245"/>
      <c r="H194" s="248">
        <v>15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5" customFormat="1">
      <c r="A195" s="15"/>
      <c r="B195" s="255"/>
      <c r="C195" s="256"/>
      <c r="D195" s="235" t="s">
        <v>204</v>
      </c>
      <c r="E195" s="257" t="s">
        <v>19</v>
      </c>
      <c r="F195" s="258" t="s">
        <v>210</v>
      </c>
      <c r="G195" s="256"/>
      <c r="H195" s="259">
        <v>15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204</v>
      </c>
      <c r="AU195" s="265" t="s">
        <v>84</v>
      </c>
      <c r="AV195" s="15" t="s">
        <v>200</v>
      </c>
      <c r="AW195" s="15" t="s">
        <v>33</v>
      </c>
      <c r="AX195" s="15" t="s">
        <v>78</v>
      </c>
      <c r="AY195" s="265" t="s">
        <v>192</v>
      </c>
    </row>
    <row r="196" s="2" customFormat="1" ht="16.5" customHeight="1">
      <c r="A196" s="41"/>
      <c r="B196" s="42"/>
      <c r="C196" s="266" t="s">
        <v>401</v>
      </c>
      <c r="D196" s="266" t="s">
        <v>211</v>
      </c>
      <c r="E196" s="267" t="s">
        <v>1210</v>
      </c>
      <c r="F196" s="268" t="s">
        <v>1211</v>
      </c>
      <c r="G196" s="269" t="s">
        <v>198</v>
      </c>
      <c r="H196" s="270">
        <v>2</v>
      </c>
      <c r="I196" s="271"/>
      <c r="J196" s="272">
        <f>ROUND(I196*H196,2)</f>
        <v>0</v>
      </c>
      <c r="K196" s="268" t="s">
        <v>490</v>
      </c>
      <c r="L196" s="273"/>
      <c r="M196" s="274" t="s">
        <v>19</v>
      </c>
      <c r="N196" s="275" t="s">
        <v>43</v>
      </c>
      <c r="O196" s="87"/>
      <c r="P196" s="224">
        <f>O196*H196</f>
        <v>0</v>
      </c>
      <c r="Q196" s="224">
        <v>0.00012</v>
      </c>
      <c r="R196" s="224">
        <f>Q196*H196</f>
        <v>0.00024000000000000001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423</v>
      </c>
      <c r="AT196" s="226" t="s">
        <v>211</v>
      </c>
      <c r="AU196" s="226" t="s">
        <v>84</v>
      </c>
      <c r="AY196" s="20" t="s">
        <v>192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321</v>
      </c>
      <c r="BM196" s="226" t="s">
        <v>1212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84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5" customFormat="1">
      <c r="A198" s="15"/>
      <c r="B198" s="255"/>
      <c r="C198" s="256"/>
      <c r="D198" s="235" t="s">
        <v>204</v>
      </c>
      <c r="E198" s="257" t="s">
        <v>19</v>
      </c>
      <c r="F198" s="258" t="s">
        <v>210</v>
      </c>
      <c r="G198" s="256"/>
      <c r="H198" s="259">
        <v>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204</v>
      </c>
      <c r="AU198" s="265" t="s">
        <v>84</v>
      </c>
      <c r="AV198" s="15" t="s">
        <v>200</v>
      </c>
      <c r="AW198" s="15" t="s">
        <v>33</v>
      </c>
      <c r="AX198" s="15" t="s">
        <v>78</v>
      </c>
      <c r="AY198" s="265" t="s">
        <v>192</v>
      </c>
    </row>
    <row r="199" s="2" customFormat="1" ht="16.5" customHeight="1">
      <c r="A199" s="41"/>
      <c r="B199" s="42"/>
      <c r="C199" s="266" t="s">
        <v>407</v>
      </c>
      <c r="D199" s="266" t="s">
        <v>211</v>
      </c>
      <c r="E199" s="267" t="s">
        <v>1213</v>
      </c>
      <c r="F199" s="268" t="s">
        <v>1214</v>
      </c>
      <c r="G199" s="269" t="s">
        <v>198</v>
      </c>
      <c r="H199" s="270">
        <v>2</v>
      </c>
      <c r="I199" s="271"/>
      <c r="J199" s="272">
        <f>ROUND(I199*H199,2)</f>
        <v>0</v>
      </c>
      <c r="K199" s="268" t="s">
        <v>199</v>
      </c>
      <c r="L199" s="273"/>
      <c r="M199" s="274" t="s">
        <v>19</v>
      </c>
      <c r="N199" s="275" t="s">
        <v>43</v>
      </c>
      <c r="O199" s="87"/>
      <c r="P199" s="224">
        <f>O199*H199</f>
        <v>0</v>
      </c>
      <c r="Q199" s="224">
        <v>1.0000000000000001E-05</v>
      </c>
      <c r="R199" s="224">
        <f>Q199*H199</f>
        <v>2.0000000000000002E-05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423</v>
      </c>
      <c r="AT199" s="226" t="s">
        <v>211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1215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5" customFormat="1">
      <c r="A201" s="15"/>
      <c r="B201" s="255"/>
      <c r="C201" s="256"/>
      <c r="D201" s="235" t="s">
        <v>204</v>
      </c>
      <c r="E201" s="257" t="s">
        <v>19</v>
      </c>
      <c r="F201" s="258" t="s">
        <v>210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204</v>
      </c>
      <c r="AU201" s="265" t="s">
        <v>84</v>
      </c>
      <c r="AV201" s="15" t="s">
        <v>200</v>
      </c>
      <c r="AW201" s="15" t="s">
        <v>33</v>
      </c>
      <c r="AX201" s="15" t="s">
        <v>78</v>
      </c>
      <c r="AY201" s="265" t="s">
        <v>192</v>
      </c>
    </row>
    <row r="202" s="2" customFormat="1" ht="24.15" customHeight="1">
      <c r="A202" s="41"/>
      <c r="B202" s="42"/>
      <c r="C202" s="215" t="s">
        <v>414</v>
      </c>
      <c r="D202" s="215" t="s">
        <v>195</v>
      </c>
      <c r="E202" s="216" t="s">
        <v>1216</v>
      </c>
      <c r="F202" s="217" t="s">
        <v>1217</v>
      </c>
      <c r="G202" s="218" t="s">
        <v>198</v>
      </c>
      <c r="H202" s="219">
        <v>21</v>
      </c>
      <c r="I202" s="220"/>
      <c r="J202" s="221">
        <f>ROUND(I202*H202,2)</f>
        <v>0</v>
      </c>
      <c r="K202" s="217" t="s">
        <v>199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321</v>
      </c>
      <c r="AT202" s="226" t="s">
        <v>195</v>
      </c>
      <c r="AU202" s="226" t="s">
        <v>84</v>
      </c>
      <c r="AY202" s="20" t="s">
        <v>192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321</v>
      </c>
      <c r="BM202" s="226" t="s">
        <v>1218</v>
      </c>
    </row>
    <row r="203" s="2" customFormat="1">
      <c r="A203" s="41"/>
      <c r="B203" s="42"/>
      <c r="C203" s="43"/>
      <c r="D203" s="228" t="s">
        <v>202</v>
      </c>
      <c r="E203" s="43"/>
      <c r="F203" s="229" t="s">
        <v>1219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202</v>
      </c>
      <c r="AU203" s="20" t="s">
        <v>84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78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200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270</v>
      </c>
      <c r="G206" s="245"/>
      <c r="H206" s="248">
        <v>10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236</v>
      </c>
      <c r="G207" s="245"/>
      <c r="H207" s="248">
        <v>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5" customFormat="1">
      <c r="A208" s="15"/>
      <c r="B208" s="255"/>
      <c r="C208" s="256"/>
      <c r="D208" s="235" t="s">
        <v>204</v>
      </c>
      <c r="E208" s="257" t="s">
        <v>19</v>
      </c>
      <c r="F208" s="258" t="s">
        <v>210</v>
      </c>
      <c r="G208" s="256"/>
      <c r="H208" s="259">
        <v>21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204</v>
      </c>
      <c r="AU208" s="265" t="s">
        <v>84</v>
      </c>
      <c r="AV208" s="15" t="s">
        <v>200</v>
      </c>
      <c r="AW208" s="15" t="s">
        <v>33</v>
      </c>
      <c r="AX208" s="15" t="s">
        <v>78</v>
      </c>
      <c r="AY208" s="265" t="s">
        <v>192</v>
      </c>
    </row>
    <row r="209" s="2" customFormat="1" ht="16.5" customHeight="1">
      <c r="A209" s="41"/>
      <c r="B209" s="42"/>
      <c r="C209" s="266" t="s">
        <v>423</v>
      </c>
      <c r="D209" s="266" t="s">
        <v>211</v>
      </c>
      <c r="E209" s="267" t="s">
        <v>1220</v>
      </c>
      <c r="F209" s="268" t="s">
        <v>1221</v>
      </c>
      <c r="G209" s="269" t="s">
        <v>198</v>
      </c>
      <c r="H209" s="270">
        <v>1</v>
      </c>
      <c r="I209" s="271"/>
      <c r="J209" s="272">
        <f>ROUND(I209*H209,2)</f>
        <v>0</v>
      </c>
      <c r="K209" s="268" t="s">
        <v>199</v>
      </c>
      <c r="L209" s="273"/>
      <c r="M209" s="274" t="s">
        <v>19</v>
      </c>
      <c r="N209" s="275" t="s">
        <v>43</v>
      </c>
      <c r="O209" s="87"/>
      <c r="P209" s="224">
        <f>O209*H209</f>
        <v>0</v>
      </c>
      <c r="Q209" s="224">
        <v>4.0000000000000003E-05</v>
      </c>
      <c r="R209" s="224">
        <f>Q209*H209</f>
        <v>4.0000000000000003E-05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423</v>
      </c>
      <c r="AT209" s="226" t="s">
        <v>211</v>
      </c>
      <c r="AU209" s="226" t="s">
        <v>84</v>
      </c>
      <c r="AY209" s="20" t="s">
        <v>192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321</v>
      </c>
      <c r="BM209" s="226" t="s">
        <v>1222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78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5" customFormat="1">
      <c r="A211" s="15"/>
      <c r="B211" s="255"/>
      <c r="C211" s="256"/>
      <c r="D211" s="235" t="s">
        <v>204</v>
      </c>
      <c r="E211" s="257" t="s">
        <v>19</v>
      </c>
      <c r="F211" s="258" t="s">
        <v>210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204</v>
      </c>
      <c r="AU211" s="265" t="s">
        <v>84</v>
      </c>
      <c r="AV211" s="15" t="s">
        <v>200</v>
      </c>
      <c r="AW211" s="15" t="s">
        <v>33</v>
      </c>
      <c r="AX211" s="15" t="s">
        <v>78</v>
      </c>
      <c r="AY211" s="265" t="s">
        <v>192</v>
      </c>
    </row>
    <row r="212" s="2" customFormat="1" ht="16.5" customHeight="1">
      <c r="A212" s="41"/>
      <c r="B212" s="42"/>
      <c r="C212" s="266" t="s">
        <v>428</v>
      </c>
      <c r="D212" s="266" t="s">
        <v>211</v>
      </c>
      <c r="E212" s="267" t="s">
        <v>1223</v>
      </c>
      <c r="F212" s="268" t="s">
        <v>1224</v>
      </c>
      <c r="G212" s="269" t="s">
        <v>198</v>
      </c>
      <c r="H212" s="270">
        <v>4</v>
      </c>
      <c r="I212" s="271"/>
      <c r="J212" s="272">
        <f>ROUND(I212*H212,2)</f>
        <v>0</v>
      </c>
      <c r="K212" s="268" t="s">
        <v>199</v>
      </c>
      <c r="L212" s="273"/>
      <c r="M212" s="274" t="s">
        <v>19</v>
      </c>
      <c r="N212" s="275" t="s">
        <v>43</v>
      </c>
      <c r="O212" s="87"/>
      <c r="P212" s="224">
        <f>O212*H212</f>
        <v>0</v>
      </c>
      <c r="Q212" s="224">
        <v>4.0000000000000003E-05</v>
      </c>
      <c r="R212" s="224">
        <f>Q212*H212</f>
        <v>0.00016000000000000001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423</v>
      </c>
      <c r="AT212" s="226" t="s">
        <v>211</v>
      </c>
      <c r="AU212" s="226" t="s">
        <v>84</v>
      </c>
      <c r="AY212" s="20" t="s">
        <v>192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321</v>
      </c>
      <c r="BM212" s="226" t="s">
        <v>1225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200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16.5" customHeight="1">
      <c r="A215" s="41"/>
      <c r="B215" s="42"/>
      <c r="C215" s="266" t="s">
        <v>432</v>
      </c>
      <c r="D215" s="266" t="s">
        <v>211</v>
      </c>
      <c r="E215" s="267" t="s">
        <v>1226</v>
      </c>
      <c r="F215" s="268" t="s">
        <v>1227</v>
      </c>
      <c r="G215" s="269" t="s">
        <v>198</v>
      </c>
      <c r="H215" s="270">
        <v>10</v>
      </c>
      <c r="I215" s="271"/>
      <c r="J215" s="272">
        <f>ROUND(I215*H215,2)</f>
        <v>0</v>
      </c>
      <c r="K215" s="268" t="s">
        <v>19</v>
      </c>
      <c r="L215" s="273"/>
      <c r="M215" s="274" t="s">
        <v>19</v>
      </c>
      <c r="N215" s="275" t="s">
        <v>43</v>
      </c>
      <c r="O215" s="87"/>
      <c r="P215" s="224">
        <f>O215*H215</f>
        <v>0</v>
      </c>
      <c r="Q215" s="224">
        <v>3.0000000000000001E-05</v>
      </c>
      <c r="R215" s="224">
        <f>Q215*H215</f>
        <v>0.00030000000000000003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423</v>
      </c>
      <c r="AT215" s="226" t="s">
        <v>211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1228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270</v>
      </c>
      <c r="G216" s="245"/>
      <c r="H216" s="248">
        <v>10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5" customFormat="1">
      <c r="A217" s="15"/>
      <c r="B217" s="255"/>
      <c r="C217" s="256"/>
      <c r="D217" s="235" t="s">
        <v>204</v>
      </c>
      <c r="E217" s="257" t="s">
        <v>19</v>
      </c>
      <c r="F217" s="258" t="s">
        <v>210</v>
      </c>
      <c r="G217" s="256"/>
      <c r="H217" s="259">
        <v>10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204</v>
      </c>
      <c r="AU217" s="265" t="s">
        <v>84</v>
      </c>
      <c r="AV217" s="15" t="s">
        <v>200</v>
      </c>
      <c r="AW217" s="15" t="s">
        <v>33</v>
      </c>
      <c r="AX217" s="15" t="s">
        <v>78</v>
      </c>
      <c r="AY217" s="265" t="s">
        <v>192</v>
      </c>
    </row>
    <row r="218" s="2" customFormat="1" ht="16.5" customHeight="1">
      <c r="A218" s="41"/>
      <c r="B218" s="42"/>
      <c r="C218" s="266" t="s">
        <v>439</v>
      </c>
      <c r="D218" s="266" t="s">
        <v>211</v>
      </c>
      <c r="E218" s="267" t="s">
        <v>1229</v>
      </c>
      <c r="F218" s="268" t="s">
        <v>1230</v>
      </c>
      <c r="G218" s="269" t="s">
        <v>198</v>
      </c>
      <c r="H218" s="270">
        <v>13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7"/>
      <c r="P218" s="224">
        <f>O218*H218</f>
        <v>0</v>
      </c>
      <c r="Q218" s="224">
        <v>3.0000000000000001E-05</v>
      </c>
      <c r="R218" s="224">
        <f>Q218*H218</f>
        <v>0.00038999999999999999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423</v>
      </c>
      <c r="AT218" s="226" t="s">
        <v>211</v>
      </c>
      <c r="AU218" s="226" t="s">
        <v>84</v>
      </c>
      <c r="AY218" s="20" t="s">
        <v>192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321</v>
      </c>
      <c r="BM218" s="226" t="s">
        <v>1231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300</v>
      </c>
      <c r="G219" s="245"/>
      <c r="H219" s="248">
        <v>13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5" customFormat="1">
      <c r="A220" s="15"/>
      <c r="B220" s="255"/>
      <c r="C220" s="256"/>
      <c r="D220" s="235" t="s">
        <v>204</v>
      </c>
      <c r="E220" s="257" t="s">
        <v>19</v>
      </c>
      <c r="F220" s="258" t="s">
        <v>210</v>
      </c>
      <c r="G220" s="256"/>
      <c r="H220" s="259">
        <v>13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204</v>
      </c>
      <c r="AU220" s="265" t="s">
        <v>84</v>
      </c>
      <c r="AV220" s="15" t="s">
        <v>200</v>
      </c>
      <c r="AW220" s="15" t="s">
        <v>33</v>
      </c>
      <c r="AX220" s="15" t="s">
        <v>78</v>
      </c>
      <c r="AY220" s="265" t="s">
        <v>192</v>
      </c>
    </row>
    <row r="221" s="2" customFormat="1" ht="24.15" customHeight="1">
      <c r="A221" s="41"/>
      <c r="B221" s="42"/>
      <c r="C221" s="215" t="s">
        <v>446</v>
      </c>
      <c r="D221" s="215" t="s">
        <v>195</v>
      </c>
      <c r="E221" s="216" t="s">
        <v>1232</v>
      </c>
      <c r="F221" s="217" t="s">
        <v>1233</v>
      </c>
      <c r="G221" s="218" t="s">
        <v>214</v>
      </c>
      <c r="H221" s="219">
        <v>90</v>
      </c>
      <c r="I221" s="220"/>
      <c r="J221" s="221">
        <f>ROUND(I221*H221,2)</f>
        <v>0</v>
      </c>
      <c r="K221" s="217" t="s">
        <v>199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321</v>
      </c>
      <c r="AT221" s="226" t="s">
        <v>195</v>
      </c>
      <c r="AU221" s="226" t="s">
        <v>84</v>
      </c>
      <c r="AY221" s="20" t="s">
        <v>192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321</v>
      </c>
      <c r="BM221" s="226" t="s">
        <v>1234</v>
      </c>
    </row>
    <row r="222" s="2" customFormat="1">
      <c r="A222" s="41"/>
      <c r="B222" s="42"/>
      <c r="C222" s="43"/>
      <c r="D222" s="228" t="s">
        <v>202</v>
      </c>
      <c r="E222" s="43"/>
      <c r="F222" s="229" t="s">
        <v>1235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84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193</v>
      </c>
      <c r="G223" s="245"/>
      <c r="H223" s="248">
        <v>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487</v>
      </c>
      <c r="G224" s="245"/>
      <c r="H224" s="248">
        <v>42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503</v>
      </c>
      <c r="G225" s="245"/>
      <c r="H225" s="248">
        <v>45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66" t="s">
        <v>453</v>
      </c>
      <c r="D227" s="266" t="s">
        <v>211</v>
      </c>
      <c r="E227" s="267" t="s">
        <v>1236</v>
      </c>
      <c r="F227" s="268" t="s">
        <v>1237</v>
      </c>
      <c r="G227" s="269" t="s">
        <v>214</v>
      </c>
      <c r="H227" s="270">
        <v>3.1499999999999999</v>
      </c>
      <c r="I227" s="271"/>
      <c r="J227" s="272">
        <f>ROUND(I227*H227,2)</f>
        <v>0</v>
      </c>
      <c r="K227" s="268" t="s">
        <v>199</v>
      </c>
      <c r="L227" s="273"/>
      <c r="M227" s="274" t="s">
        <v>19</v>
      </c>
      <c r="N227" s="275" t="s">
        <v>43</v>
      </c>
      <c r="O227" s="87"/>
      <c r="P227" s="224">
        <f>O227*H227</f>
        <v>0</v>
      </c>
      <c r="Q227" s="224">
        <v>0.00018000000000000001</v>
      </c>
      <c r="R227" s="224">
        <f>Q227*H227</f>
        <v>0.00056700000000000001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423</v>
      </c>
      <c r="AT227" s="226" t="s">
        <v>211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1238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193</v>
      </c>
      <c r="G228" s="245"/>
      <c r="H228" s="248">
        <v>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14" customFormat="1">
      <c r="A230" s="14"/>
      <c r="B230" s="244"/>
      <c r="C230" s="245"/>
      <c r="D230" s="235" t="s">
        <v>204</v>
      </c>
      <c r="E230" s="245"/>
      <c r="F230" s="247" t="s">
        <v>1239</v>
      </c>
      <c r="G230" s="245"/>
      <c r="H230" s="248">
        <v>3.1499999999999999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4</v>
      </c>
      <c r="AX230" s="14" t="s">
        <v>78</v>
      </c>
      <c r="AY230" s="254" t="s">
        <v>192</v>
      </c>
    </row>
    <row r="231" s="2" customFormat="1" ht="16.5" customHeight="1">
      <c r="A231" s="41"/>
      <c r="B231" s="42"/>
      <c r="C231" s="266" t="s">
        <v>463</v>
      </c>
      <c r="D231" s="266" t="s">
        <v>211</v>
      </c>
      <c r="E231" s="267" t="s">
        <v>1240</v>
      </c>
      <c r="F231" s="268" t="s">
        <v>1241</v>
      </c>
      <c r="G231" s="269" t="s">
        <v>214</v>
      </c>
      <c r="H231" s="270">
        <v>44.100000000000001</v>
      </c>
      <c r="I231" s="271"/>
      <c r="J231" s="272">
        <f>ROUND(I231*H231,2)</f>
        <v>0</v>
      </c>
      <c r="K231" s="268" t="s">
        <v>199</v>
      </c>
      <c r="L231" s="273"/>
      <c r="M231" s="274" t="s">
        <v>19</v>
      </c>
      <c r="N231" s="275" t="s">
        <v>43</v>
      </c>
      <c r="O231" s="87"/>
      <c r="P231" s="224">
        <f>O231*H231</f>
        <v>0</v>
      </c>
      <c r="Q231" s="224">
        <v>0.00023000000000000001</v>
      </c>
      <c r="R231" s="224">
        <f>Q231*H231</f>
        <v>0.010143000000000001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423</v>
      </c>
      <c r="AT231" s="226" t="s">
        <v>211</v>
      </c>
      <c r="AU231" s="226" t="s">
        <v>84</v>
      </c>
      <c r="AY231" s="20" t="s">
        <v>192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84</v>
      </c>
      <c r="BK231" s="227">
        <f>ROUND(I231*H231,2)</f>
        <v>0</v>
      </c>
      <c r="BL231" s="20" t="s">
        <v>321</v>
      </c>
      <c r="BM231" s="226" t="s">
        <v>1242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487</v>
      </c>
      <c r="G232" s="245"/>
      <c r="H232" s="248">
        <v>42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5" customFormat="1">
      <c r="A233" s="15"/>
      <c r="B233" s="255"/>
      <c r="C233" s="256"/>
      <c r="D233" s="235" t="s">
        <v>204</v>
      </c>
      <c r="E233" s="257" t="s">
        <v>19</v>
      </c>
      <c r="F233" s="258" t="s">
        <v>210</v>
      </c>
      <c r="G233" s="256"/>
      <c r="H233" s="259">
        <v>42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204</v>
      </c>
      <c r="AU233" s="265" t="s">
        <v>84</v>
      </c>
      <c r="AV233" s="15" t="s">
        <v>200</v>
      </c>
      <c r="AW233" s="15" t="s">
        <v>33</v>
      </c>
      <c r="AX233" s="15" t="s">
        <v>78</v>
      </c>
      <c r="AY233" s="265" t="s">
        <v>192</v>
      </c>
    </row>
    <row r="234" s="14" customFormat="1">
      <c r="A234" s="14"/>
      <c r="B234" s="244"/>
      <c r="C234" s="245"/>
      <c r="D234" s="235" t="s">
        <v>204</v>
      </c>
      <c r="E234" s="245"/>
      <c r="F234" s="247" t="s">
        <v>1396</v>
      </c>
      <c r="G234" s="245"/>
      <c r="H234" s="248">
        <v>44.100000000000001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4</v>
      </c>
      <c r="AX234" s="14" t="s">
        <v>78</v>
      </c>
      <c r="AY234" s="254" t="s">
        <v>192</v>
      </c>
    </row>
    <row r="235" s="2" customFormat="1" ht="16.5" customHeight="1">
      <c r="A235" s="41"/>
      <c r="B235" s="42"/>
      <c r="C235" s="266" t="s">
        <v>472</v>
      </c>
      <c r="D235" s="266" t="s">
        <v>211</v>
      </c>
      <c r="E235" s="267" t="s">
        <v>1244</v>
      </c>
      <c r="F235" s="268" t="s">
        <v>1245</v>
      </c>
      <c r="G235" s="269" t="s">
        <v>214</v>
      </c>
      <c r="H235" s="270">
        <v>47.25</v>
      </c>
      <c r="I235" s="271"/>
      <c r="J235" s="272">
        <f>ROUND(I235*H235,2)</f>
        <v>0</v>
      </c>
      <c r="K235" s="268" t="s">
        <v>199</v>
      </c>
      <c r="L235" s="273"/>
      <c r="M235" s="274" t="s">
        <v>19</v>
      </c>
      <c r="N235" s="275" t="s">
        <v>43</v>
      </c>
      <c r="O235" s="87"/>
      <c r="P235" s="224">
        <f>O235*H235</f>
        <v>0</v>
      </c>
      <c r="Q235" s="224">
        <v>0.00014999999999999999</v>
      </c>
      <c r="R235" s="224">
        <f>Q235*H235</f>
        <v>0.0070874999999999992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423</v>
      </c>
      <c r="AT235" s="226" t="s">
        <v>211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321</v>
      </c>
      <c r="BM235" s="226" t="s">
        <v>1246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503</v>
      </c>
      <c r="G236" s="245"/>
      <c r="H236" s="248">
        <v>45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5" customFormat="1">
      <c r="A237" s="15"/>
      <c r="B237" s="255"/>
      <c r="C237" s="256"/>
      <c r="D237" s="235" t="s">
        <v>204</v>
      </c>
      <c r="E237" s="257" t="s">
        <v>19</v>
      </c>
      <c r="F237" s="258" t="s">
        <v>210</v>
      </c>
      <c r="G237" s="256"/>
      <c r="H237" s="259">
        <v>45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204</v>
      </c>
      <c r="AU237" s="265" t="s">
        <v>84</v>
      </c>
      <c r="AV237" s="15" t="s">
        <v>200</v>
      </c>
      <c r="AW237" s="15" t="s">
        <v>33</v>
      </c>
      <c r="AX237" s="15" t="s">
        <v>78</v>
      </c>
      <c r="AY237" s="265" t="s">
        <v>192</v>
      </c>
    </row>
    <row r="238" s="14" customFormat="1">
      <c r="A238" s="14"/>
      <c r="B238" s="244"/>
      <c r="C238" s="245"/>
      <c r="D238" s="235" t="s">
        <v>204</v>
      </c>
      <c r="E238" s="245"/>
      <c r="F238" s="247" t="s">
        <v>1397</v>
      </c>
      <c r="G238" s="245"/>
      <c r="H238" s="248">
        <v>47.25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4</v>
      </c>
      <c r="AX238" s="14" t="s">
        <v>78</v>
      </c>
      <c r="AY238" s="254" t="s">
        <v>192</v>
      </c>
    </row>
    <row r="239" s="2" customFormat="1" ht="24.15" customHeight="1">
      <c r="A239" s="41"/>
      <c r="B239" s="42"/>
      <c r="C239" s="215" t="s">
        <v>479</v>
      </c>
      <c r="D239" s="215" t="s">
        <v>195</v>
      </c>
      <c r="E239" s="216" t="s">
        <v>1248</v>
      </c>
      <c r="F239" s="217" t="s">
        <v>1249</v>
      </c>
      <c r="G239" s="218" t="s">
        <v>214</v>
      </c>
      <c r="H239" s="219">
        <v>4</v>
      </c>
      <c r="I239" s="220"/>
      <c r="J239" s="221">
        <f>ROUND(I239*H239,2)</f>
        <v>0</v>
      </c>
      <c r="K239" s="217" t="s">
        <v>199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321</v>
      </c>
      <c r="AT239" s="226" t="s">
        <v>195</v>
      </c>
      <c r="AU239" s="226" t="s">
        <v>84</v>
      </c>
      <c r="AY239" s="20" t="s">
        <v>192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84</v>
      </c>
      <c r="BK239" s="227">
        <f>ROUND(I239*H239,2)</f>
        <v>0</v>
      </c>
      <c r="BL239" s="20" t="s">
        <v>321</v>
      </c>
      <c r="BM239" s="226" t="s">
        <v>1250</v>
      </c>
    </row>
    <row r="240" s="2" customFormat="1">
      <c r="A240" s="41"/>
      <c r="B240" s="42"/>
      <c r="C240" s="43"/>
      <c r="D240" s="228" t="s">
        <v>202</v>
      </c>
      <c r="E240" s="43"/>
      <c r="F240" s="229" t="s">
        <v>1251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84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200</v>
      </c>
      <c r="G241" s="245"/>
      <c r="H241" s="248">
        <v>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5" customFormat="1">
      <c r="A242" s="15"/>
      <c r="B242" s="255"/>
      <c r="C242" s="256"/>
      <c r="D242" s="235" t="s">
        <v>204</v>
      </c>
      <c r="E242" s="257" t="s">
        <v>19</v>
      </c>
      <c r="F242" s="258" t="s">
        <v>210</v>
      </c>
      <c r="G242" s="256"/>
      <c r="H242" s="259">
        <v>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204</v>
      </c>
      <c r="AU242" s="265" t="s">
        <v>84</v>
      </c>
      <c r="AV242" s="15" t="s">
        <v>200</v>
      </c>
      <c r="AW242" s="15" t="s">
        <v>33</v>
      </c>
      <c r="AX242" s="15" t="s">
        <v>78</v>
      </c>
      <c r="AY242" s="265" t="s">
        <v>192</v>
      </c>
    </row>
    <row r="243" s="2" customFormat="1" ht="16.5" customHeight="1">
      <c r="A243" s="41"/>
      <c r="B243" s="42"/>
      <c r="C243" s="266" t="s">
        <v>483</v>
      </c>
      <c r="D243" s="266" t="s">
        <v>211</v>
      </c>
      <c r="E243" s="267" t="s">
        <v>1252</v>
      </c>
      <c r="F243" s="268" t="s">
        <v>1253</v>
      </c>
      <c r="G243" s="269" t="s">
        <v>214</v>
      </c>
      <c r="H243" s="270">
        <v>4.2000000000000002</v>
      </c>
      <c r="I243" s="271"/>
      <c r="J243" s="272">
        <f>ROUND(I243*H243,2)</f>
        <v>0</v>
      </c>
      <c r="K243" s="268" t="s">
        <v>199</v>
      </c>
      <c r="L243" s="273"/>
      <c r="M243" s="274" t="s">
        <v>19</v>
      </c>
      <c r="N243" s="275" t="s">
        <v>43</v>
      </c>
      <c r="O243" s="87"/>
      <c r="P243" s="224">
        <f>O243*H243</f>
        <v>0</v>
      </c>
      <c r="Q243" s="224">
        <v>0.00010000000000000001</v>
      </c>
      <c r="R243" s="224">
        <f>Q243*H243</f>
        <v>0.00042000000000000002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423</v>
      </c>
      <c r="AT243" s="226" t="s">
        <v>211</v>
      </c>
      <c r="AU243" s="226" t="s">
        <v>84</v>
      </c>
      <c r="AY243" s="20" t="s">
        <v>192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321</v>
      </c>
      <c r="BM243" s="226" t="s">
        <v>1254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200</v>
      </c>
      <c r="G244" s="245"/>
      <c r="H244" s="248">
        <v>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5" customFormat="1">
      <c r="A245" s="15"/>
      <c r="B245" s="255"/>
      <c r="C245" s="256"/>
      <c r="D245" s="235" t="s">
        <v>204</v>
      </c>
      <c r="E245" s="257" t="s">
        <v>19</v>
      </c>
      <c r="F245" s="258" t="s">
        <v>210</v>
      </c>
      <c r="G245" s="256"/>
      <c r="H245" s="259">
        <v>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204</v>
      </c>
      <c r="AU245" s="265" t="s">
        <v>84</v>
      </c>
      <c r="AV245" s="15" t="s">
        <v>200</v>
      </c>
      <c r="AW245" s="15" t="s">
        <v>33</v>
      </c>
      <c r="AX245" s="15" t="s">
        <v>78</v>
      </c>
      <c r="AY245" s="265" t="s">
        <v>192</v>
      </c>
    </row>
    <row r="246" s="14" customFormat="1">
      <c r="A246" s="14"/>
      <c r="B246" s="244"/>
      <c r="C246" s="245"/>
      <c r="D246" s="235" t="s">
        <v>204</v>
      </c>
      <c r="E246" s="245"/>
      <c r="F246" s="247" t="s">
        <v>1255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4</v>
      </c>
      <c r="AX246" s="14" t="s">
        <v>78</v>
      </c>
      <c r="AY246" s="254" t="s">
        <v>192</v>
      </c>
    </row>
    <row r="247" s="2" customFormat="1" ht="24.15" customHeight="1">
      <c r="A247" s="41"/>
      <c r="B247" s="42"/>
      <c r="C247" s="215" t="s">
        <v>487</v>
      </c>
      <c r="D247" s="215" t="s">
        <v>195</v>
      </c>
      <c r="E247" s="216" t="s">
        <v>1256</v>
      </c>
      <c r="F247" s="217" t="s">
        <v>1257</v>
      </c>
      <c r="G247" s="218" t="s">
        <v>214</v>
      </c>
      <c r="H247" s="219">
        <v>14</v>
      </c>
      <c r="I247" s="220"/>
      <c r="J247" s="221">
        <f>ROUND(I247*H247,2)</f>
        <v>0</v>
      </c>
      <c r="K247" s="217" t="s">
        <v>199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321</v>
      </c>
      <c r="AT247" s="226" t="s">
        <v>195</v>
      </c>
      <c r="AU247" s="226" t="s">
        <v>84</v>
      </c>
      <c r="AY247" s="20" t="s">
        <v>192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84</v>
      </c>
      <c r="BK247" s="227">
        <f>ROUND(I247*H247,2)</f>
        <v>0</v>
      </c>
      <c r="BL247" s="20" t="s">
        <v>321</v>
      </c>
      <c r="BM247" s="226" t="s">
        <v>1258</v>
      </c>
    </row>
    <row r="248" s="2" customFormat="1">
      <c r="A248" s="41"/>
      <c r="B248" s="42"/>
      <c r="C248" s="43"/>
      <c r="D248" s="228" t="s">
        <v>202</v>
      </c>
      <c r="E248" s="43"/>
      <c r="F248" s="229" t="s">
        <v>1259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84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215</v>
      </c>
      <c r="G249" s="245"/>
      <c r="H249" s="248">
        <v>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236</v>
      </c>
      <c r="G250" s="245"/>
      <c r="H250" s="248">
        <v>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14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66" t="s">
        <v>494</v>
      </c>
      <c r="D252" s="266" t="s">
        <v>211</v>
      </c>
      <c r="E252" s="267" t="s">
        <v>1260</v>
      </c>
      <c r="F252" s="268" t="s">
        <v>1261</v>
      </c>
      <c r="G252" s="269" t="s">
        <v>214</v>
      </c>
      <c r="H252" s="270">
        <v>9.1999999999999993</v>
      </c>
      <c r="I252" s="271"/>
      <c r="J252" s="272">
        <f>ROUND(I252*H252,2)</f>
        <v>0</v>
      </c>
      <c r="K252" s="268" t="s">
        <v>199</v>
      </c>
      <c r="L252" s="273"/>
      <c r="M252" s="274" t="s">
        <v>19</v>
      </c>
      <c r="N252" s="275" t="s">
        <v>43</v>
      </c>
      <c r="O252" s="87"/>
      <c r="P252" s="224">
        <f>O252*H252</f>
        <v>0</v>
      </c>
      <c r="Q252" s="224">
        <v>0.00025000000000000001</v>
      </c>
      <c r="R252" s="224">
        <f>Q252*H252</f>
        <v>0.0023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423</v>
      </c>
      <c r="AT252" s="226" t="s">
        <v>211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321</v>
      </c>
      <c r="BM252" s="226" t="s">
        <v>1262</v>
      </c>
    </row>
    <row r="253" s="14" customFormat="1">
      <c r="A253" s="14"/>
      <c r="B253" s="244"/>
      <c r="C253" s="245"/>
      <c r="D253" s="235" t="s">
        <v>204</v>
      </c>
      <c r="E253" s="246" t="s">
        <v>19</v>
      </c>
      <c r="F253" s="247" t="s">
        <v>215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204</v>
      </c>
      <c r="AU253" s="254" t="s">
        <v>84</v>
      </c>
      <c r="AV253" s="14" t="s">
        <v>84</v>
      </c>
      <c r="AW253" s="14" t="s">
        <v>33</v>
      </c>
      <c r="AX253" s="14" t="s">
        <v>71</v>
      </c>
      <c r="AY253" s="254" t="s">
        <v>192</v>
      </c>
    </row>
    <row r="254" s="15" customFormat="1">
      <c r="A254" s="15"/>
      <c r="B254" s="255"/>
      <c r="C254" s="256"/>
      <c r="D254" s="235" t="s">
        <v>204</v>
      </c>
      <c r="E254" s="257" t="s">
        <v>19</v>
      </c>
      <c r="F254" s="258" t="s">
        <v>210</v>
      </c>
      <c r="G254" s="256"/>
      <c r="H254" s="259">
        <v>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204</v>
      </c>
      <c r="AU254" s="265" t="s">
        <v>84</v>
      </c>
      <c r="AV254" s="15" t="s">
        <v>200</v>
      </c>
      <c r="AW254" s="15" t="s">
        <v>33</v>
      </c>
      <c r="AX254" s="15" t="s">
        <v>78</v>
      </c>
      <c r="AY254" s="265" t="s">
        <v>192</v>
      </c>
    </row>
    <row r="255" s="14" customFormat="1">
      <c r="A255" s="14"/>
      <c r="B255" s="244"/>
      <c r="C255" s="245"/>
      <c r="D255" s="235" t="s">
        <v>204</v>
      </c>
      <c r="E255" s="245"/>
      <c r="F255" s="247" t="s">
        <v>1263</v>
      </c>
      <c r="G255" s="245"/>
      <c r="H255" s="248">
        <v>9.1999999999999993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4</v>
      </c>
      <c r="AX255" s="14" t="s">
        <v>78</v>
      </c>
      <c r="AY255" s="254" t="s">
        <v>192</v>
      </c>
    </row>
    <row r="256" s="2" customFormat="1" ht="16.5" customHeight="1">
      <c r="A256" s="41"/>
      <c r="B256" s="42"/>
      <c r="C256" s="266" t="s">
        <v>498</v>
      </c>
      <c r="D256" s="266" t="s">
        <v>211</v>
      </c>
      <c r="E256" s="267" t="s">
        <v>1264</v>
      </c>
      <c r="F256" s="268" t="s">
        <v>1265</v>
      </c>
      <c r="G256" s="269" t="s">
        <v>214</v>
      </c>
      <c r="H256" s="270">
        <v>6.9000000000000004</v>
      </c>
      <c r="I256" s="271"/>
      <c r="J256" s="272">
        <f>ROUND(I256*H256,2)</f>
        <v>0</v>
      </c>
      <c r="K256" s="268" t="s">
        <v>199</v>
      </c>
      <c r="L256" s="273"/>
      <c r="M256" s="274" t="s">
        <v>19</v>
      </c>
      <c r="N256" s="275" t="s">
        <v>43</v>
      </c>
      <c r="O256" s="87"/>
      <c r="P256" s="224">
        <f>O256*H256</f>
        <v>0</v>
      </c>
      <c r="Q256" s="224">
        <v>0.00016000000000000001</v>
      </c>
      <c r="R256" s="224">
        <f>Q256*H256</f>
        <v>0.0011040000000000002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423</v>
      </c>
      <c r="AT256" s="226" t="s">
        <v>211</v>
      </c>
      <c r="AU256" s="226" t="s">
        <v>84</v>
      </c>
      <c r="AY256" s="20" t="s">
        <v>192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321</v>
      </c>
      <c r="BM256" s="226" t="s">
        <v>1266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236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5" customFormat="1">
      <c r="A258" s="15"/>
      <c r="B258" s="255"/>
      <c r="C258" s="256"/>
      <c r="D258" s="235" t="s">
        <v>204</v>
      </c>
      <c r="E258" s="257" t="s">
        <v>19</v>
      </c>
      <c r="F258" s="258" t="s">
        <v>210</v>
      </c>
      <c r="G258" s="256"/>
      <c r="H258" s="259">
        <v>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204</v>
      </c>
      <c r="AU258" s="265" t="s">
        <v>84</v>
      </c>
      <c r="AV258" s="15" t="s">
        <v>200</v>
      </c>
      <c r="AW258" s="15" t="s">
        <v>33</v>
      </c>
      <c r="AX258" s="15" t="s">
        <v>78</v>
      </c>
      <c r="AY258" s="265" t="s">
        <v>192</v>
      </c>
    </row>
    <row r="259" s="14" customFormat="1">
      <c r="A259" s="14"/>
      <c r="B259" s="244"/>
      <c r="C259" s="245"/>
      <c r="D259" s="235" t="s">
        <v>204</v>
      </c>
      <c r="E259" s="245"/>
      <c r="F259" s="247" t="s">
        <v>1267</v>
      </c>
      <c r="G259" s="245"/>
      <c r="H259" s="248">
        <v>6.9000000000000004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204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192</v>
      </c>
    </row>
    <row r="260" s="2" customFormat="1" ht="24.15" customHeight="1">
      <c r="A260" s="41"/>
      <c r="B260" s="42"/>
      <c r="C260" s="215" t="s">
        <v>503</v>
      </c>
      <c r="D260" s="215" t="s">
        <v>195</v>
      </c>
      <c r="E260" s="216" t="s">
        <v>1268</v>
      </c>
      <c r="F260" s="217" t="s">
        <v>1269</v>
      </c>
      <c r="G260" s="218" t="s">
        <v>214</v>
      </c>
      <c r="H260" s="219">
        <v>152</v>
      </c>
      <c r="I260" s="220"/>
      <c r="J260" s="221">
        <f>ROUND(I260*H260,2)</f>
        <v>0</v>
      </c>
      <c r="K260" s="217" t="s">
        <v>199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321</v>
      </c>
      <c r="AT260" s="226" t="s">
        <v>195</v>
      </c>
      <c r="AU260" s="226" t="s">
        <v>84</v>
      </c>
      <c r="AY260" s="20" t="s">
        <v>192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321</v>
      </c>
      <c r="BM260" s="226" t="s">
        <v>1270</v>
      </c>
    </row>
    <row r="261" s="2" customFormat="1">
      <c r="A261" s="41"/>
      <c r="B261" s="42"/>
      <c r="C261" s="43"/>
      <c r="D261" s="228" t="s">
        <v>202</v>
      </c>
      <c r="E261" s="43"/>
      <c r="F261" s="229" t="s">
        <v>1271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84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1398</v>
      </c>
      <c r="G262" s="245"/>
      <c r="H262" s="248">
        <v>152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5" customFormat="1">
      <c r="A263" s="15"/>
      <c r="B263" s="255"/>
      <c r="C263" s="256"/>
      <c r="D263" s="235" t="s">
        <v>204</v>
      </c>
      <c r="E263" s="257" t="s">
        <v>19</v>
      </c>
      <c r="F263" s="258" t="s">
        <v>210</v>
      </c>
      <c r="G263" s="256"/>
      <c r="H263" s="259">
        <v>152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204</v>
      </c>
      <c r="AU263" s="265" t="s">
        <v>84</v>
      </c>
      <c r="AV263" s="15" t="s">
        <v>200</v>
      </c>
      <c r="AW263" s="15" t="s">
        <v>33</v>
      </c>
      <c r="AX263" s="15" t="s">
        <v>78</v>
      </c>
      <c r="AY263" s="265" t="s">
        <v>192</v>
      </c>
    </row>
    <row r="264" s="2" customFormat="1" ht="16.5" customHeight="1">
      <c r="A264" s="41"/>
      <c r="B264" s="42"/>
      <c r="C264" s="266" t="s">
        <v>507</v>
      </c>
      <c r="D264" s="266" t="s">
        <v>211</v>
      </c>
      <c r="E264" s="267" t="s">
        <v>1272</v>
      </c>
      <c r="F264" s="268" t="s">
        <v>1273</v>
      </c>
      <c r="G264" s="269" t="s">
        <v>214</v>
      </c>
      <c r="H264" s="270">
        <v>109.25</v>
      </c>
      <c r="I264" s="271"/>
      <c r="J264" s="272">
        <f>ROUND(I264*H264,2)</f>
        <v>0</v>
      </c>
      <c r="K264" s="268" t="s">
        <v>199</v>
      </c>
      <c r="L264" s="273"/>
      <c r="M264" s="274" t="s">
        <v>19</v>
      </c>
      <c r="N264" s="275" t="s">
        <v>43</v>
      </c>
      <c r="O264" s="87"/>
      <c r="P264" s="224">
        <f>O264*H264</f>
        <v>0</v>
      </c>
      <c r="Q264" s="224">
        <v>0.00017000000000000001</v>
      </c>
      <c r="R264" s="224">
        <f>Q264*H264</f>
        <v>0.018572500000000002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423</v>
      </c>
      <c r="AT264" s="226" t="s">
        <v>211</v>
      </c>
      <c r="AU264" s="226" t="s">
        <v>84</v>
      </c>
      <c r="AY264" s="20" t="s">
        <v>192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321</v>
      </c>
      <c r="BM264" s="226" t="s">
        <v>1274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776</v>
      </c>
      <c r="G265" s="245"/>
      <c r="H265" s="248">
        <v>95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5" customFormat="1">
      <c r="A266" s="15"/>
      <c r="B266" s="255"/>
      <c r="C266" s="256"/>
      <c r="D266" s="235" t="s">
        <v>204</v>
      </c>
      <c r="E266" s="257" t="s">
        <v>19</v>
      </c>
      <c r="F266" s="258" t="s">
        <v>210</v>
      </c>
      <c r="G266" s="256"/>
      <c r="H266" s="259">
        <v>95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204</v>
      </c>
      <c r="AU266" s="265" t="s">
        <v>84</v>
      </c>
      <c r="AV266" s="15" t="s">
        <v>200</v>
      </c>
      <c r="AW266" s="15" t="s">
        <v>33</v>
      </c>
      <c r="AX266" s="15" t="s">
        <v>78</v>
      </c>
      <c r="AY266" s="265" t="s">
        <v>192</v>
      </c>
    </row>
    <row r="267" s="14" customFormat="1">
      <c r="A267" s="14"/>
      <c r="B267" s="244"/>
      <c r="C267" s="245"/>
      <c r="D267" s="235" t="s">
        <v>204</v>
      </c>
      <c r="E267" s="245"/>
      <c r="F267" s="247" t="s">
        <v>1399</v>
      </c>
      <c r="G267" s="245"/>
      <c r="H267" s="248">
        <v>109.25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4</v>
      </c>
      <c r="AX267" s="14" t="s">
        <v>78</v>
      </c>
      <c r="AY267" s="254" t="s">
        <v>192</v>
      </c>
    </row>
    <row r="268" s="2" customFormat="1" ht="16.5" customHeight="1">
      <c r="A268" s="41"/>
      <c r="B268" s="42"/>
      <c r="C268" s="266" t="s">
        <v>512</v>
      </c>
      <c r="D268" s="266" t="s">
        <v>211</v>
      </c>
      <c r="E268" s="267" t="s">
        <v>1276</v>
      </c>
      <c r="F268" s="268" t="s">
        <v>1277</v>
      </c>
      <c r="G268" s="269" t="s">
        <v>214</v>
      </c>
      <c r="H268" s="270">
        <v>65.549999999999997</v>
      </c>
      <c r="I268" s="271"/>
      <c r="J268" s="272">
        <f>ROUND(I268*H268,2)</f>
        <v>0</v>
      </c>
      <c r="K268" s="268" t="s">
        <v>199</v>
      </c>
      <c r="L268" s="273"/>
      <c r="M268" s="274" t="s">
        <v>19</v>
      </c>
      <c r="N268" s="275" t="s">
        <v>43</v>
      </c>
      <c r="O268" s="87"/>
      <c r="P268" s="224">
        <f>O268*H268</f>
        <v>0</v>
      </c>
      <c r="Q268" s="224">
        <v>0.00012</v>
      </c>
      <c r="R268" s="224">
        <f>Q268*H268</f>
        <v>0.0078659999999999997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423</v>
      </c>
      <c r="AT268" s="226" t="s">
        <v>211</v>
      </c>
      <c r="AU268" s="226" t="s">
        <v>84</v>
      </c>
      <c r="AY268" s="20" t="s">
        <v>192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321</v>
      </c>
      <c r="BM268" s="226" t="s">
        <v>1278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553</v>
      </c>
      <c r="G269" s="245"/>
      <c r="H269" s="248">
        <v>57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5" customFormat="1">
      <c r="A270" s="15"/>
      <c r="B270" s="255"/>
      <c r="C270" s="256"/>
      <c r="D270" s="235" t="s">
        <v>204</v>
      </c>
      <c r="E270" s="257" t="s">
        <v>19</v>
      </c>
      <c r="F270" s="258" t="s">
        <v>210</v>
      </c>
      <c r="G270" s="256"/>
      <c r="H270" s="259">
        <v>57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204</v>
      </c>
      <c r="AU270" s="265" t="s">
        <v>84</v>
      </c>
      <c r="AV270" s="15" t="s">
        <v>200</v>
      </c>
      <c r="AW270" s="15" t="s">
        <v>33</v>
      </c>
      <c r="AX270" s="15" t="s">
        <v>78</v>
      </c>
      <c r="AY270" s="265" t="s">
        <v>192</v>
      </c>
    </row>
    <row r="271" s="14" customFormat="1">
      <c r="A271" s="14"/>
      <c r="B271" s="244"/>
      <c r="C271" s="245"/>
      <c r="D271" s="235" t="s">
        <v>204</v>
      </c>
      <c r="E271" s="245"/>
      <c r="F271" s="247" t="s">
        <v>1400</v>
      </c>
      <c r="G271" s="245"/>
      <c r="H271" s="248">
        <v>65.549999999999997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4</v>
      </c>
      <c r="AX271" s="14" t="s">
        <v>78</v>
      </c>
      <c r="AY271" s="254" t="s">
        <v>192</v>
      </c>
    </row>
    <row r="272" s="2" customFormat="1" ht="24.15" customHeight="1">
      <c r="A272" s="41"/>
      <c r="B272" s="42"/>
      <c r="C272" s="215" t="s">
        <v>516</v>
      </c>
      <c r="D272" s="215" t="s">
        <v>195</v>
      </c>
      <c r="E272" s="216" t="s">
        <v>1280</v>
      </c>
      <c r="F272" s="217" t="s">
        <v>1281</v>
      </c>
      <c r="G272" s="218" t="s">
        <v>214</v>
      </c>
      <c r="H272" s="219">
        <v>10</v>
      </c>
      <c r="I272" s="220"/>
      <c r="J272" s="221">
        <f>ROUND(I272*H272,2)</f>
        <v>0</v>
      </c>
      <c r="K272" s="217" t="s">
        <v>199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321</v>
      </c>
      <c r="AT272" s="226" t="s">
        <v>195</v>
      </c>
      <c r="AU272" s="226" t="s">
        <v>84</v>
      </c>
      <c r="AY272" s="20" t="s">
        <v>192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321</v>
      </c>
      <c r="BM272" s="226" t="s">
        <v>1282</v>
      </c>
    </row>
    <row r="273" s="2" customFormat="1">
      <c r="A273" s="41"/>
      <c r="B273" s="42"/>
      <c r="C273" s="43"/>
      <c r="D273" s="228" t="s">
        <v>202</v>
      </c>
      <c r="E273" s="43"/>
      <c r="F273" s="229" t="s">
        <v>1283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202</v>
      </c>
      <c r="AU273" s="20" t="s">
        <v>84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270</v>
      </c>
      <c r="G274" s="245"/>
      <c r="H274" s="248">
        <v>10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5" customFormat="1">
      <c r="A275" s="15"/>
      <c r="B275" s="255"/>
      <c r="C275" s="256"/>
      <c r="D275" s="235" t="s">
        <v>204</v>
      </c>
      <c r="E275" s="257" t="s">
        <v>19</v>
      </c>
      <c r="F275" s="258" t="s">
        <v>210</v>
      </c>
      <c r="G275" s="256"/>
      <c r="H275" s="259">
        <v>10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204</v>
      </c>
      <c r="AU275" s="265" t="s">
        <v>84</v>
      </c>
      <c r="AV275" s="15" t="s">
        <v>200</v>
      </c>
      <c r="AW275" s="15" t="s">
        <v>33</v>
      </c>
      <c r="AX275" s="15" t="s">
        <v>78</v>
      </c>
      <c r="AY275" s="265" t="s">
        <v>192</v>
      </c>
    </row>
    <row r="276" s="2" customFormat="1" ht="16.5" customHeight="1">
      <c r="A276" s="41"/>
      <c r="B276" s="42"/>
      <c r="C276" s="266" t="s">
        <v>520</v>
      </c>
      <c r="D276" s="266" t="s">
        <v>211</v>
      </c>
      <c r="E276" s="267" t="s">
        <v>1284</v>
      </c>
      <c r="F276" s="268" t="s">
        <v>1285</v>
      </c>
      <c r="G276" s="269" t="s">
        <v>214</v>
      </c>
      <c r="H276" s="270">
        <v>11.5</v>
      </c>
      <c r="I276" s="271"/>
      <c r="J276" s="272">
        <f>ROUND(I276*H276,2)</f>
        <v>0</v>
      </c>
      <c r="K276" s="268" t="s">
        <v>199</v>
      </c>
      <c r="L276" s="273"/>
      <c r="M276" s="274" t="s">
        <v>19</v>
      </c>
      <c r="N276" s="275" t="s">
        <v>43</v>
      </c>
      <c r="O276" s="87"/>
      <c r="P276" s="224">
        <f>O276*H276</f>
        <v>0</v>
      </c>
      <c r="Q276" s="224">
        <v>0.00010000000000000001</v>
      </c>
      <c r="R276" s="224">
        <f>Q276*H276</f>
        <v>0.00115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423</v>
      </c>
      <c r="AT276" s="226" t="s">
        <v>211</v>
      </c>
      <c r="AU276" s="226" t="s">
        <v>84</v>
      </c>
      <c r="AY276" s="20" t="s">
        <v>192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321</v>
      </c>
      <c r="BM276" s="226" t="s">
        <v>1286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270</v>
      </c>
      <c r="G277" s="245"/>
      <c r="H277" s="248">
        <v>10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10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14" customFormat="1">
      <c r="A279" s="14"/>
      <c r="B279" s="244"/>
      <c r="C279" s="245"/>
      <c r="D279" s="235" t="s">
        <v>204</v>
      </c>
      <c r="E279" s="245"/>
      <c r="F279" s="247" t="s">
        <v>1401</v>
      </c>
      <c r="G279" s="245"/>
      <c r="H279" s="248">
        <v>11.5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4</v>
      </c>
      <c r="AX279" s="14" t="s">
        <v>78</v>
      </c>
      <c r="AY279" s="254" t="s">
        <v>192</v>
      </c>
    </row>
    <row r="280" s="2" customFormat="1" ht="21.75" customHeight="1">
      <c r="A280" s="41"/>
      <c r="B280" s="42"/>
      <c r="C280" s="215" t="s">
        <v>525</v>
      </c>
      <c r="D280" s="215" t="s">
        <v>195</v>
      </c>
      <c r="E280" s="216" t="s">
        <v>1287</v>
      </c>
      <c r="F280" s="217" t="s">
        <v>1288</v>
      </c>
      <c r="G280" s="218" t="s">
        <v>198</v>
      </c>
      <c r="H280" s="219">
        <v>30</v>
      </c>
      <c r="I280" s="220"/>
      <c r="J280" s="221">
        <f>ROUND(I280*H280,2)</f>
        <v>0</v>
      </c>
      <c r="K280" s="217" t="s">
        <v>199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321</v>
      </c>
      <c r="AT280" s="226" t="s">
        <v>195</v>
      </c>
      <c r="AU280" s="226" t="s">
        <v>84</v>
      </c>
      <c r="AY280" s="20" t="s">
        <v>192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84</v>
      </c>
      <c r="BK280" s="227">
        <f>ROUND(I280*H280,2)</f>
        <v>0</v>
      </c>
      <c r="BL280" s="20" t="s">
        <v>321</v>
      </c>
      <c r="BM280" s="226" t="s">
        <v>1289</v>
      </c>
    </row>
    <row r="281" s="2" customFormat="1">
      <c r="A281" s="41"/>
      <c r="B281" s="42"/>
      <c r="C281" s="43"/>
      <c r="D281" s="228" t="s">
        <v>202</v>
      </c>
      <c r="E281" s="43"/>
      <c r="F281" s="229" t="s">
        <v>1290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84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407</v>
      </c>
      <c r="G282" s="245"/>
      <c r="H282" s="248">
        <v>30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5" customFormat="1">
      <c r="A283" s="15"/>
      <c r="B283" s="255"/>
      <c r="C283" s="256"/>
      <c r="D283" s="235" t="s">
        <v>204</v>
      </c>
      <c r="E283" s="257" t="s">
        <v>19</v>
      </c>
      <c r="F283" s="258" t="s">
        <v>210</v>
      </c>
      <c r="G283" s="256"/>
      <c r="H283" s="259">
        <v>30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204</v>
      </c>
      <c r="AU283" s="265" t="s">
        <v>84</v>
      </c>
      <c r="AV283" s="15" t="s">
        <v>200</v>
      </c>
      <c r="AW283" s="15" t="s">
        <v>33</v>
      </c>
      <c r="AX283" s="15" t="s">
        <v>78</v>
      </c>
      <c r="AY283" s="265" t="s">
        <v>192</v>
      </c>
    </row>
    <row r="284" s="2" customFormat="1" ht="21.75" customHeight="1">
      <c r="A284" s="41"/>
      <c r="B284" s="42"/>
      <c r="C284" s="215" t="s">
        <v>527</v>
      </c>
      <c r="D284" s="215" t="s">
        <v>195</v>
      </c>
      <c r="E284" s="216" t="s">
        <v>1291</v>
      </c>
      <c r="F284" s="217" t="s">
        <v>1292</v>
      </c>
      <c r="G284" s="218" t="s">
        <v>198</v>
      </c>
      <c r="H284" s="219">
        <v>5</v>
      </c>
      <c r="I284" s="220"/>
      <c r="J284" s="221">
        <f>ROUND(I284*H284,2)</f>
        <v>0</v>
      </c>
      <c r="K284" s="217" t="s">
        <v>199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321</v>
      </c>
      <c r="AT284" s="226" t="s">
        <v>195</v>
      </c>
      <c r="AU284" s="226" t="s">
        <v>84</v>
      </c>
      <c r="AY284" s="20" t="s">
        <v>192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84</v>
      </c>
      <c r="BK284" s="227">
        <f>ROUND(I284*H284,2)</f>
        <v>0</v>
      </c>
      <c r="BL284" s="20" t="s">
        <v>321</v>
      </c>
      <c r="BM284" s="226" t="s">
        <v>1293</v>
      </c>
    </row>
    <row r="285" s="2" customFormat="1">
      <c r="A285" s="41"/>
      <c r="B285" s="42"/>
      <c r="C285" s="43"/>
      <c r="D285" s="228" t="s">
        <v>202</v>
      </c>
      <c r="E285" s="43"/>
      <c r="F285" s="229" t="s">
        <v>1294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84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232</v>
      </c>
      <c r="G286" s="245"/>
      <c r="H286" s="248">
        <v>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531</v>
      </c>
      <c r="D288" s="215" t="s">
        <v>195</v>
      </c>
      <c r="E288" s="216" t="s">
        <v>1295</v>
      </c>
      <c r="F288" s="217" t="s">
        <v>1296</v>
      </c>
      <c r="G288" s="218" t="s">
        <v>198</v>
      </c>
      <c r="H288" s="219">
        <v>15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1297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1298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310</v>
      </c>
      <c r="G290" s="245"/>
      <c r="H290" s="248">
        <v>15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5" customFormat="1">
      <c r="A291" s="15"/>
      <c r="B291" s="255"/>
      <c r="C291" s="256"/>
      <c r="D291" s="235" t="s">
        <v>204</v>
      </c>
      <c r="E291" s="257" t="s">
        <v>19</v>
      </c>
      <c r="F291" s="258" t="s">
        <v>210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204</v>
      </c>
      <c r="AU291" s="265" t="s">
        <v>84</v>
      </c>
      <c r="AV291" s="15" t="s">
        <v>200</v>
      </c>
      <c r="AW291" s="15" t="s">
        <v>33</v>
      </c>
      <c r="AX291" s="15" t="s">
        <v>78</v>
      </c>
      <c r="AY291" s="265" t="s">
        <v>192</v>
      </c>
    </row>
    <row r="292" s="2" customFormat="1" ht="24.15" customHeight="1">
      <c r="A292" s="41"/>
      <c r="B292" s="42"/>
      <c r="C292" s="215" t="s">
        <v>535</v>
      </c>
      <c r="D292" s="215" t="s">
        <v>195</v>
      </c>
      <c r="E292" s="216" t="s">
        <v>1299</v>
      </c>
      <c r="F292" s="217" t="s">
        <v>1300</v>
      </c>
      <c r="G292" s="218" t="s">
        <v>198</v>
      </c>
      <c r="H292" s="219">
        <v>148</v>
      </c>
      <c r="I292" s="220"/>
      <c r="J292" s="221">
        <f>ROUND(I292*H292,2)</f>
        <v>0</v>
      </c>
      <c r="K292" s="217" t="s">
        <v>199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321</v>
      </c>
      <c r="AT292" s="226" t="s">
        <v>195</v>
      </c>
      <c r="AU292" s="226" t="s">
        <v>84</v>
      </c>
      <c r="AY292" s="20" t="s">
        <v>192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84</v>
      </c>
      <c r="BK292" s="227">
        <f>ROUND(I292*H292,2)</f>
        <v>0</v>
      </c>
      <c r="BL292" s="20" t="s">
        <v>321</v>
      </c>
      <c r="BM292" s="226" t="s">
        <v>1301</v>
      </c>
    </row>
    <row r="293" s="2" customFormat="1">
      <c r="A293" s="41"/>
      <c r="B293" s="42"/>
      <c r="C293" s="43"/>
      <c r="D293" s="228" t="s">
        <v>202</v>
      </c>
      <c r="E293" s="43"/>
      <c r="F293" s="229" t="s">
        <v>1302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202</v>
      </c>
      <c r="AU293" s="20" t="s">
        <v>84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503</v>
      </c>
      <c r="G294" s="245"/>
      <c r="H294" s="248">
        <v>45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4" customFormat="1">
      <c r="A295" s="14"/>
      <c r="B295" s="244"/>
      <c r="C295" s="245"/>
      <c r="D295" s="235" t="s">
        <v>204</v>
      </c>
      <c r="E295" s="246" t="s">
        <v>19</v>
      </c>
      <c r="F295" s="247" t="s">
        <v>563</v>
      </c>
      <c r="G295" s="245"/>
      <c r="H295" s="248">
        <v>59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204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498</v>
      </c>
      <c r="G296" s="245"/>
      <c r="H296" s="248">
        <v>44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148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66" t="s">
        <v>540</v>
      </c>
      <c r="D298" s="266" t="s">
        <v>211</v>
      </c>
      <c r="E298" s="267" t="s">
        <v>1303</v>
      </c>
      <c r="F298" s="268" t="s">
        <v>1304</v>
      </c>
      <c r="G298" s="269" t="s">
        <v>198</v>
      </c>
      <c r="H298" s="270">
        <v>45</v>
      </c>
      <c r="I298" s="271"/>
      <c r="J298" s="272">
        <f>ROUND(I298*H298,2)</f>
        <v>0</v>
      </c>
      <c r="K298" s="268" t="s">
        <v>199</v>
      </c>
      <c r="L298" s="273"/>
      <c r="M298" s="274" t="s">
        <v>19</v>
      </c>
      <c r="N298" s="275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423</v>
      </c>
      <c r="AT298" s="226" t="s">
        <v>211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1305</v>
      </c>
    </row>
    <row r="299" s="14" customFormat="1">
      <c r="A299" s="14"/>
      <c r="B299" s="244"/>
      <c r="C299" s="245"/>
      <c r="D299" s="235" t="s">
        <v>204</v>
      </c>
      <c r="E299" s="246" t="s">
        <v>19</v>
      </c>
      <c r="F299" s="247" t="s">
        <v>503</v>
      </c>
      <c r="G299" s="245"/>
      <c r="H299" s="248">
        <v>45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204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192</v>
      </c>
    </row>
    <row r="300" s="15" customFormat="1">
      <c r="A300" s="15"/>
      <c r="B300" s="255"/>
      <c r="C300" s="256"/>
      <c r="D300" s="235" t="s">
        <v>204</v>
      </c>
      <c r="E300" s="257" t="s">
        <v>19</v>
      </c>
      <c r="F300" s="258" t="s">
        <v>210</v>
      </c>
      <c r="G300" s="256"/>
      <c r="H300" s="259">
        <v>45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204</v>
      </c>
      <c r="AU300" s="265" t="s">
        <v>84</v>
      </c>
      <c r="AV300" s="15" t="s">
        <v>200</v>
      </c>
      <c r="AW300" s="15" t="s">
        <v>33</v>
      </c>
      <c r="AX300" s="15" t="s">
        <v>78</v>
      </c>
      <c r="AY300" s="265" t="s">
        <v>192</v>
      </c>
    </row>
    <row r="301" s="2" customFormat="1" ht="16.5" customHeight="1">
      <c r="A301" s="41"/>
      <c r="B301" s="42"/>
      <c r="C301" s="266" t="s">
        <v>544</v>
      </c>
      <c r="D301" s="266" t="s">
        <v>211</v>
      </c>
      <c r="E301" s="267" t="s">
        <v>1306</v>
      </c>
      <c r="F301" s="268" t="s">
        <v>1307</v>
      </c>
      <c r="G301" s="269" t="s">
        <v>198</v>
      </c>
      <c r="H301" s="270">
        <v>59</v>
      </c>
      <c r="I301" s="271"/>
      <c r="J301" s="272">
        <f>ROUND(I301*H301,2)</f>
        <v>0</v>
      </c>
      <c r="K301" s="268" t="s">
        <v>199</v>
      </c>
      <c r="L301" s="273"/>
      <c r="M301" s="274" t="s">
        <v>19</v>
      </c>
      <c r="N301" s="275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423</v>
      </c>
      <c r="AT301" s="226" t="s">
        <v>211</v>
      </c>
      <c r="AU301" s="226" t="s">
        <v>84</v>
      </c>
      <c r="AY301" s="20" t="s">
        <v>192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321</v>
      </c>
      <c r="BM301" s="226" t="s">
        <v>1308</v>
      </c>
    </row>
    <row r="302" s="14" customFormat="1">
      <c r="A302" s="14"/>
      <c r="B302" s="244"/>
      <c r="C302" s="245"/>
      <c r="D302" s="235" t="s">
        <v>204</v>
      </c>
      <c r="E302" s="246" t="s">
        <v>19</v>
      </c>
      <c r="F302" s="247" t="s">
        <v>563</v>
      </c>
      <c r="G302" s="245"/>
      <c r="H302" s="248">
        <v>59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204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192</v>
      </c>
    </row>
    <row r="303" s="15" customFormat="1">
      <c r="A303" s="15"/>
      <c r="B303" s="255"/>
      <c r="C303" s="256"/>
      <c r="D303" s="235" t="s">
        <v>204</v>
      </c>
      <c r="E303" s="257" t="s">
        <v>19</v>
      </c>
      <c r="F303" s="258" t="s">
        <v>210</v>
      </c>
      <c r="G303" s="256"/>
      <c r="H303" s="259">
        <v>59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204</v>
      </c>
      <c r="AU303" s="265" t="s">
        <v>84</v>
      </c>
      <c r="AV303" s="15" t="s">
        <v>200</v>
      </c>
      <c r="AW303" s="15" t="s">
        <v>33</v>
      </c>
      <c r="AX303" s="15" t="s">
        <v>78</v>
      </c>
      <c r="AY303" s="265" t="s">
        <v>192</v>
      </c>
    </row>
    <row r="304" s="2" customFormat="1" ht="16.5" customHeight="1">
      <c r="A304" s="41"/>
      <c r="B304" s="42"/>
      <c r="C304" s="266" t="s">
        <v>549</v>
      </c>
      <c r="D304" s="266" t="s">
        <v>211</v>
      </c>
      <c r="E304" s="267" t="s">
        <v>1309</v>
      </c>
      <c r="F304" s="268" t="s">
        <v>1310</v>
      </c>
      <c r="G304" s="269" t="s">
        <v>198</v>
      </c>
      <c r="H304" s="270">
        <v>44</v>
      </c>
      <c r="I304" s="271"/>
      <c r="J304" s="272">
        <f>ROUND(I304*H304,2)</f>
        <v>0</v>
      </c>
      <c r="K304" s="268" t="s">
        <v>199</v>
      </c>
      <c r="L304" s="273"/>
      <c r="M304" s="274" t="s">
        <v>19</v>
      </c>
      <c r="N304" s="275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423</v>
      </c>
      <c r="AT304" s="226" t="s">
        <v>211</v>
      </c>
      <c r="AU304" s="226" t="s">
        <v>84</v>
      </c>
      <c r="AY304" s="20" t="s">
        <v>192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84</v>
      </c>
      <c r="BK304" s="227">
        <f>ROUND(I304*H304,2)</f>
        <v>0</v>
      </c>
      <c r="BL304" s="20" t="s">
        <v>321</v>
      </c>
      <c r="BM304" s="226" t="s">
        <v>1311</v>
      </c>
    </row>
    <row r="305" s="14" customFormat="1">
      <c r="A305" s="14"/>
      <c r="B305" s="244"/>
      <c r="C305" s="245"/>
      <c r="D305" s="235" t="s">
        <v>204</v>
      </c>
      <c r="E305" s="246" t="s">
        <v>19</v>
      </c>
      <c r="F305" s="247" t="s">
        <v>498</v>
      </c>
      <c r="G305" s="245"/>
      <c r="H305" s="248">
        <v>44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204</v>
      </c>
      <c r="AU305" s="254" t="s">
        <v>84</v>
      </c>
      <c r="AV305" s="14" t="s">
        <v>84</v>
      </c>
      <c r="AW305" s="14" t="s">
        <v>33</v>
      </c>
      <c r="AX305" s="14" t="s">
        <v>71</v>
      </c>
      <c r="AY305" s="254" t="s">
        <v>192</v>
      </c>
    </row>
    <row r="306" s="15" customFormat="1">
      <c r="A306" s="15"/>
      <c r="B306" s="255"/>
      <c r="C306" s="256"/>
      <c r="D306" s="235" t="s">
        <v>204</v>
      </c>
      <c r="E306" s="257" t="s">
        <v>19</v>
      </c>
      <c r="F306" s="258" t="s">
        <v>210</v>
      </c>
      <c r="G306" s="256"/>
      <c r="H306" s="259">
        <v>44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204</v>
      </c>
      <c r="AU306" s="265" t="s">
        <v>84</v>
      </c>
      <c r="AV306" s="15" t="s">
        <v>200</v>
      </c>
      <c r="AW306" s="15" t="s">
        <v>33</v>
      </c>
      <c r="AX306" s="15" t="s">
        <v>78</v>
      </c>
      <c r="AY306" s="265" t="s">
        <v>192</v>
      </c>
    </row>
    <row r="307" s="2" customFormat="1" ht="24.15" customHeight="1">
      <c r="A307" s="41"/>
      <c r="B307" s="42"/>
      <c r="C307" s="215" t="s">
        <v>553</v>
      </c>
      <c r="D307" s="215" t="s">
        <v>195</v>
      </c>
      <c r="E307" s="216" t="s">
        <v>1150</v>
      </c>
      <c r="F307" s="217" t="s">
        <v>1151</v>
      </c>
      <c r="G307" s="218" t="s">
        <v>214</v>
      </c>
      <c r="H307" s="219">
        <v>30</v>
      </c>
      <c r="I307" s="220"/>
      <c r="J307" s="221">
        <f>ROUND(I307*H307,2)</f>
        <v>0</v>
      </c>
      <c r="K307" s="217" t="s">
        <v>199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321</v>
      </c>
      <c r="AT307" s="226" t="s">
        <v>195</v>
      </c>
      <c r="AU307" s="226" t="s">
        <v>84</v>
      </c>
      <c r="AY307" s="20" t="s">
        <v>192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84</v>
      </c>
      <c r="BK307" s="227">
        <f>ROUND(I307*H307,2)</f>
        <v>0</v>
      </c>
      <c r="BL307" s="20" t="s">
        <v>321</v>
      </c>
      <c r="BM307" s="226" t="s">
        <v>1312</v>
      </c>
    </row>
    <row r="308" s="2" customFormat="1">
      <c r="A308" s="41"/>
      <c r="B308" s="42"/>
      <c r="C308" s="43"/>
      <c r="D308" s="228" t="s">
        <v>202</v>
      </c>
      <c r="E308" s="43"/>
      <c r="F308" s="229" t="s">
        <v>1153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84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407</v>
      </c>
      <c r="G309" s="245"/>
      <c r="H309" s="248">
        <v>30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30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558</v>
      </c>
      <c r="D311" s="266" t="s">
        <v>211</v>
      </c>
      <c r="E311" s="267" t="s">
        <v>1313</v>
      </c>
      <c r="F311" s="268" t="s">
        <v>1314</v>
      </c>
      <c r="G311" s="269" t="s">
        <v>214</v>
      </c>
      <c r="H311" s="270">
        <v>34.5</v>
      </c>
      <c r="I311" s="271"/>
      <c r="J311" s="272">
        <f>ROUND(I311*H311,2)</f>
        <v>0</v>
      </c>
      <c r="K311" s="268" t="s">
        <v>490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6.9999999999999994E-05</v>
      </c>
      <c r="R311" s="224">
        <f>Q311*H311</f>
        <v>0.0024149999999999996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423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321</v>
      </c>
      <c r="BM311" s="226" t="s">
        <v>1315</v>
      </c>
    </row>
    <row r="312" s="14" customFormat="1">
      <c r="A312" s="14"/>
      <c r="B312" s="244"/>
      <c r="C312" s="245"/>
      <c r="D312" s="235" t="s">
        <v>204</v>
      </c>
      <c r="E312" s="246" t="s">
        <v>19</v>
      </c>
      <c r="F312" s="247" t="s">
        <v>407</v>
      </c>
      <c r="G312" s="245"/>
      <c r="H312" s="248">
        <v>30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204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192</v>
      </c>
    </row>
    <row r="313" s="15" customFormat="1">
      <c r="A313" s="15"/>
      <c r="B313" s="255"/>
      <c r="C313" s="256"/>
      <c r="D313" s="235" t="s">
        <v>204</v>
      </c>
      <c r="E313" s="257" t="s">
        <v>19</v>
      </c>
      <c r="F313" s="258" t="s">
        <v>210</v>
      </c>
      <c r="G313" s="256"/>
      <c r="H313" s="259">
        <v>30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204</v>
      </c>
      <c r="AU313" s="265" t="s">
        <v>84</v>
      </c>
      <c r="AV313" s="15" t="s">
        <v>200</v>
      </c>
      <c r="AW313" s="15" t="s">
        <v>33</v>
      </c>
      <c r="AX313" s="15" t="s">
        <v>78</v>
      </c>
      <c r="AY313" s="265" t="s">
        <v>192</v>
      </c>
    </row>
    <row r="314" s="14" customFormat="1">
      <c r="A314" s="14"/>
      <c r="B314" s="244"/>
      <c r="C314" s="245"/>
      <c r="D314" s="235" t="s">
        <v>204</v>
      </c>
      <c r="E314" s="245"/>
      <c r="F314" s="247" t="s">
        <v>1316</v>
      </c>
      <c r="G314" s="245"/>
      <c r="H314" s="248">
        <v>34.5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4</v>
      </c>
      <c r="AX314" s="14" t="s">
        <v>78</v>
      </c>
      <c r="AY314" s="254" t="s">
        <v>192</v>
      </c>
    </row>
    <row r="315" s="2" customFormat="1" ht="16.5" customHeight="1">
      <c r="A315" s="41"/>
      <c r="B315" s="42"/>
      <c r="C315" s="215" t="s">
        <v>563</v>
      </c>
      <c r="D315" s="215" t="s">
        <v>195</v>
      </c>
      <c r="E315" s="216" t="s">
        <v>1317</v>
      </c>
      <c r="F315" s="217" t="s">
        <v>1318</v>
      </c>
      <c r="G315" s="218" t="s">
        <v>198</v>
      </c>
      <c r="H315" s="219">
        <v>6</v>
      </c>
      <c r="I315" s="220"/>
      <c r="J315" s="221">
        <f>ROUND(I315*H315,2)</f>
        <v>0</v>
      </c>
      <c r="K315" s="217" t="s">
        <v>199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321</v>
      </c>
      <c r="AT315" s="226" t="s">
        <v>195</v>
      </c>
      <c r="AU315" s="226" t="s">
        <v>84</v>
      </c>
      <c r="AY315" s="20" t="s">
        <v>192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321</v>
      </c>
      <c r="BM315" s="226" t="s">
        <v>1319</v>
      </c>
    </row>
    <row r="316" s="2" customFormat="1">
      <c r="A316" s="41"/>
      <c r="B316" s="42"/>
      <c r="C316" s="43"/>
      <c r="D316" s="228" t="s">
        <v>202</v>
      </c>
      <c r="E316" s="43"/>
      <c r="F316" s="229" t="s">
        <v>1320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84</v>
      </c>
    </row>
    <row r="317" s="13" customFormat="1">
      <c r="A317" s="13"/>
      <c r="B317" s="233"/>
      <c r="C317" s="234"/>
      <c r="D317" s="235" t="s">
        <v>204</v>
      </c>
      <c r="E317" s="236" t="s">
        <v>19</v>
      </c>
      <c r="F317" s="237" t="s">
        <v>1321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204</v>
      </c>
      <c r="AU317" s="243" t="s">
        <v>84</v>
      </c>
      <c r="AV317" s="13" t="s">
        <v>78</v>
      </c>
      <c r="AW317" s="13" t="s">
        <v>33</v>
      </c>
      <c r="AX317" s="13" t="s">
        <v>71</v>
      </c>
      <c r="AY317" s="243" t="s">
        <v>192</v>
      </c>
    </row>
    <row r="318" s="14" customFormat="1">
      <c r="A318" s="14"/>
      <c r="B318" s="244"/>
      <c r="C318" s="245"/>
      <c r="D318" s="235" t="s">
        <v>204</v>
      </c>
      <c r="E318" s="246" t="s">
        <v>19</v>
      </c>
      <c r="F318" s="247" t="s">
        <v>84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204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192</v>
      </c>
    </row>
    <row r="319" s="14" customFormat="1">
      <c r="A319" s="14"/>
      <c r="B319" s="244"/>
      <c r="C319" s="245"/>
      <c r="D319" s="235" t="s">
        <v>204</v>
      </c>
      <c r="E319" s="246" t="s">
        <v>19</v>
      </c>
      <c r="F319" s="247" t="s">
        <v>200</v>
      </c>
      <c r="G319" s="245"/>
      <c r="H319" s="248">
        <v>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204</v>
      </c>
      <c r="AU319" s="254" t="s">
        <v>84</v>
      </c>
      <c r="AV319" s="14" t="s">
        <v>84</v>
      </c>
      <c r="AW319" s="14" t="s">
        <v>33</v>
      </c>
      <c r="AX319" s="14" t="s">
        <v>71</v>
      </c>
      <c r="AY319" s="254" t="s">
        <v>192</v>
      </c>
    </row>
    <row r="320" s="15" customFormat="1">
      <c r="A320" s="15"/>
      <c r="B320" s="255"/>
      <c r="C320" s="256"/>
      <c r="D320" s="235" t="s">
        <v>204</v>
      </c>
      <c r="E320" s="257" t="s">
        <v>19</v>
      </c>
      <c r="F320" s="258" t="s">
        <v>210</v>
      </c>
      <c r="G320" s="256"/>
      <c r="H320" s="259">
        <v>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204</v>
      </c>
      <c r="AU320" s="265" t="s">
        <v>84</v>
      </c>
      <c r="AV320" s="15" t="s">
        <v>200</v>
      </c>
      <c r="AW320" s="15" t="s">
        <v>33</v>
      </c>
      <c r="AX320" s="15" t="s">
        <v>78</v>
      </c>
      <c r="AY320" s="265" t="s">
        <v>192</v>
      </c>
    </row>
    <row r="321" s="2" customFormat="1" ht="16.5" customHeight="1">
      <c r="A321" s="41"/>
      <c r="B321" s="42"/>
      <c r="C321" s="266" t="s">
        <v>568</v>
      </c>
      <c r="D321" s="266" t="s">
        <v>211</v>
      </c>
      <c r="E321" s="267" t="s">
        <v>1322</v>
      </c>
      <c r="F321" s="268" t="s">
        <v>1323</v>
      </c>
      <c r="G321" s="269" t="s">
        <v>198</v>
      </c>
      <c r="H321" s="270">
        <v>2</v>
      </c>
      <c r="I321" s="271"/>
      <c r="J321" s="272">
        <f>ROUND(I321*H321,2)</f>
        <v>0</v>
      </c>
      <c r="K321" s="268" t="s">
        <v>490</v>
      </c>
      <c r="L321" s="273"/>
      <c r="M321" s="274" t="s">
        <v>19</v>
      </c>
      <c r="N321" s="275" t="s">
        <v>43</v>
      </c>
      <c r="O321" s="87"/>
      <c r="P321" s="224">
        <f>O321*H321</f>
        <v>0</v>
      </c>
      <c r="Q321" s="224">
        <v>5.0000000000000002E-05</v>
      </c>
      <c r="R321" s="224">
        <f>Q321*H321</f>
        <v>0.00010000000000000001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423</v>
      </c>
      <c r="AT321" s="226" t="s">
        <v>211</v>
      </c>
      <c r="AU321" s="226" t="s">
        <v>84</v>
      </c>
      <c r="AY321" s="20" t="s">
        <v>192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84</v>
      </c>
      <c r="BK321" s="227">
        <f>ROUND(I321*H321,2)</f>
        <v>0</v>
      </c>
      <c r="BL321" s="20" t="s">
        <v>321</v>
      </c>
      <c r="BM321" s="226" t="s">
        <v>1324</v>
      </c>
    </row>
    <row r="322" s="13" customFormat="1">
      <c r="A322" s="13"/>
      <c r="B322" s="233"/>
      <c r="C322" s="234"/>
      <c r="D322" s="235" t="s">
        <v>204</v>
      </c>
      <c r="E322" s="236" t="s">
        <v>19</v>
      </c>
      <c r="F322" s="237" t="s">
        <v>1323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204</v>
      </c>
      <c r="AU322" s="243" t="s">
        <v>84</v>
      </c>
      <c r="AV322" s="13" t="s">
        <v>78</v>
      </c>
      <c r="AW322" s="13" t="s">
        <v>33</v>
      </c>
      <c r="AX322" s="13" t="s">
        <v>71</v>
      </c>
      <c r="AY322" s="243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84</v>
      </c>
      <c r="G323" s="245"/>
      <c r="H323" s="248">
        <v>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16.5" customHeight="1">
      <c r="A325" s="41"/>
      <c r="B325" s="42"/>
      <c r="C325" s="266" t="s">
        <v>573</v>
      </c>
      <c r="D325" s="266" t="s">
        <v>211</v>
      </c>
      <c r="E325" s="267" t="s">
        <v>1325</v>
      </c>
      <c r="F325" s="268" t="s">
        <v>1326</v>
      </c>
      <c r="G325" s="269" t="s">
        <v>198</v>
      </c>
      <c r="H325" s="270">
        <v>4</v>
      </c>
      <c r="I325" s="271"/>
      <c r="J325" s="272">
        <f>ROUND(I325*H325,2)</f>
        <v>0</v>
      </c>
      <c r="K325" s="268" t="s">
        <v>490</v>
      </c>
      <c r="L325" s="273"/>
      <c r="M325" s="274" t="s">
        <v>19</v>
      </c>
      <c r="N325" s="275" t="s">
        <v>43</v>
      </c>
      <c r="O325" s="87"/>
      <c r="P325" s="224">
        <f>O325*H325</f>
        <v>0</v>
      </c>
      <c r="Q325" s="224">
        <v>5.0000000000000002E-05</v>
      </c>
      <c r="R325" s="224">
        <f>Q325*H325</f>
        <v>0.00020000000000000001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423</v>
      </c>
      <c r="AT325" s="226" t="s">
        <v>211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321</v>
      </c>
      <c r="BM325" s="226" t="s">
        <v>1327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1326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200</v>
      </c>
      <c r="G327" s="245"/>
      <c r="H327" s="248">
        <v>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1328</v>
      </c>
      <c r="F329" s="213" t="s">
        <v>1329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200</v>
      </c>
      <c r="AT329" s="211" t="s">
        <v>70</v>
      </c>
      <c r="AU329" s="211" t="s">
        <v>78</v>
      </c>
      <c r="AY329" s="210" t="s">
        <v>192</v>
      </c>
      <c r="BK329" s="212">
        <f>SUM(BK330:BK333)</f>
        <v>0</v>
      </c>
    </row>
    <row r="330" s="2" customFormat="1" ht="16.5" customHeight="1">
      <c r="A330" s="41"/>
      <c r="B330" s="42"/>
      <c r="C330" s="215" t="s">
        <v>580</v>
      </c>
      <c r="D330" s="215" t="s">
        <v>195</v>
      </c>
      <c r="E330" s="216" t="s">
        <v>1330</v>
      </c>
      <c r="F330" s="217" t="s">
        <v>1331</v>
      </c>
      <c r="G330" s="218" t="s">
        <v>1167</v>
      </c>
      <c r="H330" s="219">
        <v>16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1332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1332</v>
      </c>
      <c r="BM330" s="226" t="s">
        <v>1333</v>
      </c>
    </row>
    <row r="331" s="2" customFormat="1" ht="16.5" customHeight="1">
      <c r="A331" s="41"/>
      <c r="B331" s="42"/>
      <c r="C331" s="215" t="s">
        <v>587</v>
      </c>
      <c r="D331" s="215" t="s">
        <v>195</v>
      </c>
      <c r="E331" s="216" t="s">
        <v>1334</v>
      </c>
      <c r="F331" s="217" t="s">
        <v>1335</v>
      </c>
      <c r="G331" s="218" t="s">
        <v>1167</v>
      </c>
      <c r="H331" s="219">
        <v>2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1332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1332</v>
      </c>
      <c r="BM331" s="226" t="s">
        <v>1336</v>
      </c>
    </row>
    <row r="332" s="2" customFormat="1" ht="16.5" customHeight="1">
      <c r="A332" s="41"/>
      <c r="B332" s="42"/>
      <c r="C332" s="215" t="s">
        <v>592</v>
      </c>
      <c r="D332" s="215" t="s">
        <v>195</v>
      </c>
      <c r="E332" s="216" t="s">
        <v>1337</v>
      </c>
      <c r="F332" s="217" t="s">
        <v>1338</v>
      </c>
      <c r="G332" s="218" t="s">
        <v>1167</v>
      </c>
      <c r="H332" s="219">
        <v>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1332</v>
      </c>
      <c r="AT332" s="226" t="s">
        <v>195</v>
      </c>
      <c r="AU332" s="226" t="s">
        <v>84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1332</v>
      </c>
      <c r="BM332" s="226" t="s">
        <v>1339</v>
      </c>
    </row>
    <row r="333" s="2" customFormat="1" ht="16.5" customHeight="1">
      <c r="A333" s="41"/>
      <c r="B333" s="42"/>
      <c r="C333" s="215" t="s">
        <v>597</v>
      </c>
      <c r="D333" s="215" t="s">
        <v>195</v>
      </c>
      <c r="E333" s="216" t="s">
        <v>1340</v>
      </c>
      <c r="F333" s="217" t="s">
        <v>1341</v>
      </c>
      <c r="G333" s="218" t="s">
        <v>1167</v>
      </c>
      <c r="H333" s="219">
        <v>16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1332</v>
      </c>
      <c r="AT333" s="226" t="s">
        <v>195</v>
      </c>
      <c r="AU333" s="226" t="s">
        <v>84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1332</v>
      </c>
      <c r="BM333" s="226" t="s">
        <v>1342</v>
      </c>
    </row>
    <row r="334" s="12" customFormat="1" ht="22.8" customHeight="1">
      <c r="A334" s="12"/>
      <c r="B334" s="199"/>
      <c r="C334" s="200"/>
      <c r="D334" s="201" t="s">
        <v>70</v>
      </c>
      <c r="E334" s="213" t="s">
        <v>1343</v>
      </c>
      <c r="F334" s="213" t="s">
        <v>1344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P335</f>
        <v>0</v>
      </c>
      <c r="Q334" s="207"/>
      <c r="R334" s="208">
        <f>R335</f>
        <v>0</v>
      </c>
      <c r="S334" s="207"/>
      <c r="T334" s="209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200</v>
      </c>
      <c r="AT334" s="211" t="s">
        <v>70</v>
      </c>
      <c r="AU334" s="211" t="s">
        <v>78</v>
      </c>
      <c r="AY334" s="210" t="s">
        <v>192</v>
      </c>
      <c r="BK334" s="212">
        <f>BK335</f>
        <v>0</v>
      </c>
    </row>
    <row r="335" s="2" customFormat="1" ht="16.5" customHeight="1">
      <c r="A335" s="41"/>
      <c r="B335" s="42"/>
      <c r="C335" s="215" t="s">
        <v>602</v>
      </c>
      <c r="D335" s="215" t="s">
        <v>195</v>
      </c>
      <c r="E335" s="216" t="s">
        <v>1345</v>
      </c>
      <c r="F335" s="217" t="s">
        <v>1346</v>
      </c>
      <c r="G335" s="218" t="s">
        <v>1167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1332</v>
      </c>
      <c r="AT335" s="226" t="s">
        <v>195</v>
      </c>
      <c r="AU335" s="226" t="s">
        <v>84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1332</v>
      </c>
      <c r="BM335" s="226" t="s">
        <v>1347</v>
      </c>
    </row>
    <row r="336" s="12" customFormat="1" ht="22.8" customHeight="1">
      <c r="A336" s="12"/>
      <c r="B336" s="199"/>
      <c r="C336" s="200"/>
      <c r="D336" s="201" t="s">
        <v>70</v>
      </c>
      <c r="E336" s="213" t="s">
        <v>1348</v>
      </c>
      <c r="F336" s="213" t="s">
        <v>1349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SUM(P337:P338)</f>
        <v>0</v>
      </c>
      <c r="Q336" s="207"/>
      <c r="R336" s="208">
        <f>SUM(R337:R338)</f>
        <v>0</v>
      </c>
      <c r="S336" s="207"/>
      <c r="T336" s="20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200</v>
      </c>
      <c r="AT336" s="211" t="s">
        <v>70</v>
      </c>
      <c r="AU336" s="211" t="s">
        <v>78</v>
      </c>
      <c r="AY336" s="210" t="s">
        <v>192</v>
      </c>
      <c r="BK336" s="212">
        <f>SUM(BK337:BK338)</f>
        <v>0</v>
      </c>
    </row>
    <row r="337" s="2" customFormat="1" ht="16.5" customHeight="1">
      <c r="A337" s="41"/>
      <c r="B337" s="42"/>
      <c r="C337" s="215" t="s">
        <v>611</v>
      </c>
      <c r="D337" s="215" t="s">
        <v>195</v>
      </c>
      <c r="E337" s="216" t="s">
        <v>1350</v>
      </c>
      <c r="F337" s="217" t="s">
        <v>1351</v>
      </c>
      <c r="G337" s="218" t="s">
        <v>1167</v>
      </c>
      <c r="H337" s="219">
        <v>10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1332</v>
      </c>
      <c r="AT337" s="226" t="s">
        <v>195</v>
      </c>
      <c r="AU337" s="226" t="s">
        <v>84</v>
      </c>
      <c r="AY337" s="20" t="s">
        <v>192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84</v>
      </c>
      <c r="BK337" s="227">
        <f>ROUND(I337*H337,2)</f>
        <v>0</v>
      </c>
      <c r="BL337" s="20" t="s">
        <v>1332</v>
      </c>
      <c r="BM337" s="226" t="s">
        <v>1352</v>
      </c>
    </row>
    <row r="338" s="2" customFormat="1" ht="16.5" customHeight="1">
      <c r="A338" s="41"/>
      <c r="B338" s="42"/>
      <c r="C338" s="215" t="s">
        <v>616</v>
      </c>
      <c r="D338" s="215" t="s">
        <v>195</v>
      </c>
      <c r="E338" s="216" t="s">
        <v>1353</v>
      </c>
      <c r="F338" s="217" t="s">
        <v>1354</v>
      </c>
      <c r="G338" s="218" t="s">
        <v>1167</v>
      </c>
      <c r="H338" s="219">
        <v>3</v>
      </c>
      <c r="I338" s="220"/>
      <c r="J338" s="221">
        <f>ROUND(I338*H338,2)</f>
        <v>0</v>
      </c>
      <c r="K338" s="217" t="s">
        <v>19</v>
      </c>
      <c r="L338" s="47"/>
      <c r="M338" s="287" t="s">
        <v>19</v>
      </c>
      <c r="N338" s="288" t="s">
        <v>43</v>
      </c>
      <c r="O338" s="289"/>
      <c r="P338" s="290">
        <f>O338*H338</f>
        <v>0</v>
      </c>
      <c r="Q338" s="290">
        <v>0</v>
      </c>
      <c r="R338" s="290">
        <f>Q338*H338</f>
        <v>0</v>
      </c>
      <c r="S338" s="290">
        <v>0</v>
      </c>
      <c r="T338" s="29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1332</v>
      </c>
      <c r="AT338" s="226" t="s">
        <v>195</v>
      </c>
      <c r="AU338" s="226" t="s">
        <v>84</v>
      </c>
      <c r="AY338" s="20" t="s">
        <v>192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1332</v>
      </c>
      <c r="BM338" s="226" t="s">
        <v>1355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O8vF6oHeP95jPFDReAnLKvGiBd4ZjWgujsbCTZtdnkr++eeLagWukIZFIjFdrAM+hButlFoN61PVKPWcmVnNCA==" hashValue="yAOumTcb6iYuJe4pLGNbeE0111eGR4eUgqcUz0NNg+gTRAZ+OdT4sNfRZNSumbmyj0uPAFv6a6RRkzEneYmN0w==" algorithmName="SHA-512" password="CC35"/>
  <autoFilter ref="C92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210001"/>
    <hyperlink ref="F104" r:id="rId2" display="https://podminky.urs.cz/item/CS_URS_2024_02/741310562"/>
    <hyperlink ref="F111" r:id="rId3" display="https://podminky.urs.cz/item/CS_URS_2024_02/741320105"/>
    <hyperlink ref="F125" r:id="rId4" display="https://podminky.urs.cz/item/CS_URS_2024_02/741320405"/>
    <hyperlink ref="F138" r:id="rId5" display="https://podminky.urs.cz/item/CS_URS_2024_02/741120401"/>
    <hyperlink ref="F145" r:id="rId6" display="https://podminky.urs.cz/item/CS_URS_2024_02/741130004"/>
    <hyperlink ref="F161" r:id="rId7" display="https://podminky.urs.cz/item/CS_URS_2024_02/741310001"/>
    <hyperlink ref="F168" r:id="rId8" display="https://podminky.urs.cz/item/CS_URS_2024_02/741310021"/>
    <hyperlink ref="F175" r:id="rId9" display="https://podminky.urs.cz/item/CS_URS_2024_02/741310022"/>
    <hyperlink ref="F182" r:id="rId10" display="https://podminky.urs.cz/item/CS_URS_2024_02/741310501"/>
    <hyperlink ref="F189" r:id="rId11" display="https://podminky.urs.cz/item/CS_URS_2024_02/741313081"/>
    <hyperlink ref="F203" r:id="rId12" display="https://podminky.urs.cz/item/CS_URS_2024_02/741112011"/>
    <hyperlink ref="F222" r:id="rId13" display="https://podminky.urs.cz/item/CS_URS_2024_02/741110511"/>
    <hyperlink ref="F240" r:id="rId14" display="https://podminky.urs.cz/item/CS_URS_2024_02/741110041"/>
    <hyperlink ref="F248" r:id="rId15" display="https://podminky.urs.cz/item/CS_URS_2024_02/741122641"/>
    <hyperlink ref="F261" r:id="rId16" display="https://podminky.urs.cz/item/CS_URS_2024_02/741122611"/>
    <hyperlink ref="F273" r:id="rId17" display="https://podminky.urs.cz/item/CS_URS_2024_02/741122601"/>
    <hyperlink ref="F281" r:id="rId18" display="https://podminky.urs.cz/item/CS_URS_2024_02/741130001"/>
    <hyperlink ref="F285" r:id="rId19" display="https://podminky.urs.cz/item/CS_URS_2024_02/741130006"/>
    <hyperlink ref="F289" r:id="rId20" display="https://podminky.urs.cz/item/CS_URS_2024_02/741130025"/>
    <hyperlink ref="F293" r:id="rId21" display="https://podminky.urs.cz/item/CS_URS_2024_02/741231001"/>
    <hyperlink ref="F308" r:id="rId22" display="https://podminky.urs.cz/item/CS_URS_2024_02/741120401"/>
    <hyperlink ref="F316" r:id="rId23" display="https://podminky.urs.cz/item/CS_URS_2024_02/7414500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ROUND(J101,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ROUND((SUM(BE101:BE1100)),  2)</f>
        <v>0</v>
      </c>
      <c r="G35" s="41"/>
      <c r="H35" s="41"/>
      <c r="I35" s="160">
        <v>0.20999999999999999</v>
      </c>
      <c r="J35" s="159">
        <f>ROUND(((SUM(BE101:BE1100))*I35),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ROUND((SUM(BF101:BF1100)),  2)</f>
        <v>0</v>
      </c>
      <c r="G36" s="41"/>
      <c r="H36" s="41"/>
      <c r="I36" s="160">
        <v>0.12</v>
      </c>
      <c r="J36" s="159">
        <f>ROUND(((SUM(BF101:BF1100))*I36),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ROUND((SUM(BG101:BG1100)),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ROUND((SUM(BH101:BH1100)),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ROUND((SUM(BI101:BI1100)),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1414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061 - Byt č.106 2+ KK - architektonicko stavební řešení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J101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J102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162</v>
      </c>
      <c r="E65" s="185"/>
      <c r="F65" s="185"/>
      <c r="G65" s="185"/>
      <c r="H65" s="185"/>
      <c r="I65" s="185"/>
      <c r="J65" s="186">
        <f>J103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163</v>
      </c>
      <c r="E66" s="185"/>
      <c r="F66" s="185"/>
      <c r="G66" s="185"/>
      <c r="H66" s="185"/>
      <c r="I66" s="185"/>
      <c r="J66" s="186">
        <f>J164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164</v>
      </c>
      <c r="E67" s="185"/>
      <c r="F67" s="185"/>
      <c r="G67" s="185"/>
      <c r="H67" s="185"/>
      <c r="I67" s="185"/>
      <c r="J67" s="186">
        <f>J329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165</v>
      </c>
      <c r="E68" s="185"/>
      <c r="F68" s="185"/>
      <c r="G68" s="185"/>
      <c r="H68" s="185"/>
      <c r="I68" s="185"/>
      <c r="J68" s="186">
        <f>J390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166</v>
      </c>
      <c r="E69" s="185"/>
      <c r="F69" s="185"/>
      <c r="G69" s="185"/>
      <c r="H69" s="185"/>
      <c r="I69" s="185"/>
      <c r="J69" s="186">
        <f>J401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167</v>
      </c>
      <c r="E70" s="180"/>
      <c r="F70" s="180"/>
      <c r="G70" s="180"/>
      <c r="H70" s="180"/>
      <c r="I70" s="180"/>
      <c r="J70" s="181">
        <f>J404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168</v>
      </c>
      <c r="E71" s="185"/>
      <c r="F71" s="185"/>
      <c r="G71" s="185"/>
      <c r="H71" s="185"/>
      <c r="I71" s="185"/>
      <c r="J71" s="186">
        <f>J405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169</v>
      </c>
      <c r="E72" s="185"/>
      <c r="F72" s="185"/>
      <c r="G72" s="185"/>
      <c r="H72" s="185"/>
      <c r="I72" s="185"/>
      <c r="J72" s="186">
        <f>J417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170</v>
      </c>
      <c r="E73" s="185"/>
      <c r="F73" s="185"/>
      <c r="G73" s="185"/>
      <c r="H73" s="185"/>
      <c r="I73" s="185"/>
      <c r="J73" s="186">
        <f>J426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171</v>
      </c>
      <c r="E74" s="185"/>
      <c r="F74" s="185"/>
      <c r="G74" s="185"/>
      <c r="H74" s="185"/>
      <c r="I74" s="185"/>
      <c r="J74" s="186">
        <f>J596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172</v>
      </c>
      <c r="E75" s="185"/>
      <c r="F75" s="185"/>
      <c r="G75" s="185"/>
      <c r="H75" s="185"/>
      <c r="I75" s="185"/>
      <c r="J75" s="186">
        <f>J694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173</v>
      </c>
      <c r="E76" s="185"/>
      <c r="F76" s="185"/>
      <c r="G76" s="185"/>
      <c r="H76" s="185"/>
      <c r="I76" s="185"/>
      <c r="J76" s="186">
        <f>J862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174</v>
      </c>
      <c r="E77" s="185"/>
      <c r="F77" s="185"/>
      <c r="G77" s="185"/>
      <c r="H77" s="185"/>
      <c r="I77" s="185"/>
      <c r="J77" s="186">
        <f>J975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175</v>
      </c>
      <c r="E78" s="185"/>
      <c r="F78" s="185"/>
      <c r="G78" s="185"/>
      <c r="H78" s="185"/>
      <c r="I78" s="185"/>
      <c r="J78" s="186">
        <f>J994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7"/>
      <c r="C79" s="178"/>
      <c r="D79" s="179" t="s">
        <v>176</v>
      </c>
      <c r="E79" s="180"/>
      <c r="F79" s="180"/>
      <c r="G79" s="180"/>
      <c r="H79" s="180"/>
      <c r="I79" s="180"/>
      <c r="J79" s="181">
        <f>J1092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177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2" t="str">
        <f>E7</f>
        <v>Stavební úpravy bytových jader v objektu č.p.776, ul.Zašovská, Valašské Meziříčí</v>
      </c>
      <c r="F89" s="35"/>
      <c r="G89" s="35"/>
      <c r="H89" s="35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153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172" t="s">
        <v>1414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155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E11</f>
        <v>061 - Byt č.106 2+ KK - architektonicko stavební řešení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F14</f>
        <v xml:space="preserve"> </v>
      </c>
      <c r="G95" s="43"/>
      <c r="H95" s="43"/>
      <c r="I95" s="35" t="s">
        <v>23</v>
      </c>
      <c r="J95" s="75" t="str">
        <f>IF(J14="","",J14)</f>
        <v>24. 9. 2024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40.05" customHeight="1">
      <c r="A97" s="41"/>
      <c r="B97" s="42"/>
      <c r="C97" s="35" t="s">
        <v>25</v>
      </c>
      <c r="D97" s="43"/>
      <c r="E97" s="43"/>
      <c r="F97" s="30" t="str">
        <f>E17</f>
        <v>Město Valašské Meziříčí, Náměstí 7/5, 757 01 VM</v>
      </c>
      <c r="G97" s="43"/>
      <c r="H97" s="43"/>
      <c r="I97" s="35" t="s">
        <v>31</v>
      </c>
      <c r="J97" s="39" t="str">
        <f>E23</f>
        <v>ARTING plus s.r.o,Vrbenská 739, Valašské Meziříčí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29</v>
      </c>
      <c r="D98" s="43"/>
      <c r="E98" s="43"/>
      <c r="F98" s="30" t="str">
        <f>IF(E20="","",E20)</f>
        <v>Vyplň údaj</v>
      </c>
      <c r="G98" s="43"/>
      <c r="H98" s="43"/>
      <c r="I98" s="35" t="s">
        <v>34</v>
      </c>
      <c r="J98" s="39" t="str">
        <f>E26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178</v>
      </c>
      <c r="D100" s="191" t="s">
        <v>56</v>
      </c>
      <c r="E100" s="191" t="s">
        <v>52</v>
      </c>
      <c r="F100" s="191" t="s">
        <v>53</v>
      </c>
      <c r="G100" s="191" t="s">
        <v>179</v>
      </c>
      <c r="H100" s="191" t="s">
        <v>180</v>
      </c>
      <c r="I100" s="191" t="s">
        <v>181</v>
      </c>
      <c r="J100" s="191" t="s">
        <v>159</v>
      </c>
      <c r="K100" s="192" t="s">
        <v>182</v>
      </c>
      <c r="L100" s="193"/>
      <c r="M100" s="95" t="s">
        <v>19</v>
      </c>
      <c r="N100" s="96" t="s">
        <v>41</v>
      </c>
      <c r="O100" s="96" t="s">
        <v>183</v>
      </c>
      <c r="P100" s="96" t="s">
        <v>184</v>
      </c>
      <c r="Q100" s="96" t="s">
        <v>185</v>
      </c>
      <c r="R100" s="96" t="s">
        <v>186</v>
      </c>
      <c r="S100" s="96" t="s">
        <v>187</v>
      </c>
      <c r="T100" s="97" t="s">
        <v>188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189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P102+P404+P1092</f>
        <v>0</v>
      </c>
      <c r="Q101" s="99"/>
      <c r="R101" s="196">
        <f>R102+R404+R1092</f>
        <v>4.8576688699999995</v>
      </c>
      <c r="S101" s="99"/>
      <c r="T101" s="197">
        <f>T102+T404+T1092</f>
        <v>2.2651723000000001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70</v>
      </c>
      <c r="AU101" s="20" t="s">
        <v>160</v>
      </c>
      <c r="BK101" s="198">
        <f>BK102+BK404+BK1092</f>
        <v>0</v>
      </c>
    </row>
    <row r="102" s="12" customFormat="1" ht="25.92" customHeight="1">
      <c r="A102" s="12"/>
      <c r="B102" s="199"/>
      <c r="C102" s="200"/>
      <c r="D102" s="201" t="s">
        <v>70</v>
      </c>
      <c r="E102" s="202" t="s">
        <v>190</v>
      </c>
      <c r="F102" s="202" t="s">
        <v>191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P103+P164+P329+P390+P401</f>
        <v>0</v>
      </c>
      <c r="Q102" s="207"/>
      <c r="R102" s="208">
        <f>R103+R164+R329+R390+R401</f>
        <v>3.4546881199999997</v>
      </c>
      <c r="S102" s="207"/>
      <c r="T102" s="209">
        <f>T103+T164+T329+T390+T401</f>
        <v>1.4176964000000001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78</v>
      </c>
      <c r="AT102" s="211" t="s">
        <v>70</v>
      </c>
      <c r="AU102" s="211" t="s">
        <v>71</v>
      </c>
      <c r="AY102" s="210" t="s">
        <v>192</v>
      </c>
      <c r="BK102" s="212">
        <f>BK103+BK164+BK329+BK390+BK401</f>
        <v>0</v>
      </c>
    </row>
    <row r="103" s="12" customFormat="1" ht="22.8" customHeight="1">
      <c r="A103" s="12"/>
      <c r="B103" s="199"/>
      <c r="C103" s="200"/>
      <c r="D103" s="201" t="s">
        <v>70</v>
      </c>
      <c r="E103" s="213" t="s">
        <v>193</v>
      </c>
      <c r="F103" s="213" t="s">
        <v>194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SUM(P104:P163)</f>
        <v>0</v>
      </c>
      <c r="Q103" s="207"/>
      <c r="R103" s="208">
        <f>SUM(R104:R163)</f>
        <v>0.80228699999999986</v>
      </c>
      <c r="S103" s="207"/>
      <c r="T103" s="209">
        <f>SUM(T104:T163)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78</v>
      </c>
      <c r="AT103" s="211" t="s">
        <v>70</v>
      </c>
      <c r="AU103" s="211" t="s">
        <v>78</v>
      </c>
      <c r="AY103" s="210" t="s">
        <v>192</v>
      </c>
      <c r="BK103" s="212">
        <f>SUM(BK104:BK163)</f>
        <v>0</v>
      </c>
    </row>
    <row r="104" s="2" customFormat="1" ht="24.15" customHeight="1">
      <c r="A104" s="41"/>
      <c r="B104" s="42"/>
      <c r="C104" s="215" t="s">
        <v>78</v>
      </c>
      <c r="D104" s="215" t="s">
        <v>195</v>
      </c>
      <c r="E104" s="216" t="s">
        <v>196</v>
      </c>
      <c r="F104" s="217" t="s">
        <v>197</v>
      </c>
      <c r="G104" s="218" t="s">
        <v>198</v>
      </c>
      <c r="H104" s="219">
        <v>3</v>
      </c>
      <c r="I104" s="220"/>
      <c r="J104" s="221">
        <f>ROUND(I104*H104,2)</f>
        <v>0</v>
      </c>
      <c r="K104" s="217" t="s">
        <v>199</v>
      </c>
      <c r="L104" s="47"/>
      <c r="M104" s="222" t="s">
        <v>19</v>
      </c>
      <c r="N104" s="223" t="s">
        <v>43</v>
      </c>
      <c r="O104" s="87"/>
      <c r="P104" s="224">
        <f>O104*H104</f>
        <v>0</v>
      </c>
      <c r="Q104" s="224">
        <v>6.0000000000000002E-05</v>
      </c>
      <c r="R104" s="224">
        <f>Q104*H104</f>
        <v>0.00018000000000000001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200</v>
      </c>
      <c r="AT104" s="226" t="s">
        <v>195</v>
      </c>
      <c r="AU104" s="226" t="s">
        <v>84</v>
      </c>
      <c r="AY104" s="20" t="s">
        <v>192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84</v>
      </c>
      <c r="BK104" s="227">
        <f>ROUND(I104*H104,2)</f>
        <v>0</v>
      </c>
      <c r="BL104" s="20" t="s">
        <v>200</v>
      </c>
      <c r="BM104" s="226" t="s">
        <v>201</v>
      </c>
    </row>
    <row r="105" s="2" customFormat="1">
      <c r="A105" s="41"/>
      <c r="B105" s="42"/>
      <c r="C105" s="43"/>
      <c r="D105" s="228" t="s">
        <v>202</v>
      </c>
      <c r="E105" s="43"/>
      <c r="F105" s="229" t="s">
        <v>203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202</v>
      </c>
      <c r="AU105" s="20" t="s">
        <v>84</v>
      </c>
    </row>
    <row r="106" s="13" customFormat="1">
      <c r="A106" s="13"/>
      <c r="B106" s="233"/>
      <c r="C106" s="234"/>
      <c r="D106" s="235" t="s">
        <v>204</v>
      </c>
      <c r="E106" s="236" t="s">
        <v>19</v>
      </c>
      <c r="F106" s="237" t="s">
        <v>205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204</v>
      </c>
      <c r="AU106" s="243" t="s">
        <v>84</v>
      </c>
      <c r="AV106" s="13" t="s">
        <v>78</v>
      </c>
      <c r="AW106" s="13" t="s">
        <v>33</v>
      </c>
      <c r="AX106" s="13" t="s">
        <v>71</v>
      </c>
      <c r="AY106" s="243" t="s">
        <v>192</v>
      </c>
    </row>
    <row r="107" s="13" customFormat="1">
      <c r="A107" s="13"/>
      <c r="B107" s="233"/>
      <c r="C107" s="234"/>
      <c r="D107" s="235" t="s">
        <v>204</v>
      </c>
      <c r="E107" s="236" t="s">
        <v>19</v>
      </c>
      <c r="F107" s="237" t="s">
        <v>206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204</v>
      </c>
      <c r="AU107" s="243" t="s">
        <v>84</v>
      </c>
      <c r="AV107" s="13" t="s">
        <v>78</v>
      </c>
      <c r="AW107" s="13" t="s">
        <v>33</v>
      </c>
      <c r="AX107" s="13" t="s">
        <v>71</v>
      </c>
      <c r="AY107" s="243" t="s">
        <v>192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207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208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209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78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3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66" t="s">
        <v>84</v>
      </c>
      <c r="D113" s="266" t="s">
        <v>211</v>
      </c>
      <c r="E113" s="267" t="s">
        <v>212</v>
      </c>
      <c r="F113" s="268" t="s">
        <v>213</v>
      </c>
      <c r="G113" s="269" t="s">
        <v>214</v>
      </c>
      <c r="H113" s="270">
        <v>0.084000000000000005</v>
      </c>
      <c r="I113" s="271"/>
      <c r="J113" s="272">
        <f>ROUND(I113*H113,2)</f>
        <v>0</v>
      </c>
      <c r="K113" s="268" t="s">
        <v>199</v>
      </c>
      <c r="L113" s="273"/>
      <c r="M113" s="274" t="s">
        <v>19</v>
      </c>
      <c r="N113" s="275" t="s">
        <v>43</v>
      </c>
      <c r="O113" s="87"/>
      <c r="P113" s="224">
        <f>O113*H113</f>
        <v>0</v>
      </c>
      <c r="Q113" s="224">
        <v>0.00172</v>
      </c>
      <c r="R113" s="224">
        <f>Q113*H113</f>
        <v>0.00014448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215</v>
      </c>
      <c r="AT113" s="226" t="s">
        <v>211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200</v>
      </c>
      <c r="BM113" s="226" t="s">
        <v>216</v>
      </c>
    </row>
    <row r="114" s="13" customFormat="1">
      <c r="A114" s="13"/>
      <c r="B114" s="233"/>
      <c r="C114" s="234"/>
      <c r="D114" s="235" t="s">
        <v>204</v>
      </c>
      <c r="E114" s="236" t="s">
        <v>19</v>
      </c>
      <c r="F114" s="237" t="s">
        <v>205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204</v>
      </c>
      <c r="AU114" s="243" t="s">
        <v>84</v>
      </c>
      <c r="AV114" s="13" t="s">
        <v>78</v>
      </c>
      <c r="AW114" s="13" t="s">
        <v>33</v>
      </c>
      <c r="AX114" s="13" t="s">
        <v>71</v>
      </c>
      <c r="AY114" s="243" t="s">
        <v>192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206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3" customFormat="1">
      <c r="A116" s="13"/>
      <c r="B116" s="233"/>
      <c r="C116" s="234"/>
      <c r="D116" s="235" t="s">
        <v>204</v>
      </c>
      <c r="E116" s="236" t="s">
        <v>19</v>
      </c>
      <c r="F116" s="237" t="s">
        <v>209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204</v>
      </c>
      <c r="AU116" s="243" t="s">
        <v>84</v>
      </c>
      <c r="AV116" s="13" t="s">
        <v>78</v>
      </c>
      <c r="AW116" s="13" t="s">
        <v>33</v>
      </c>
      <c r="AX116" s="13" t="s">
        <v>71</v>
      </c>
      <c r="AY116" s="243" t="s">
        <v>192</v>
      </c>
    </row>
    <row r="117" s="14" customFormat="1">
      <c r="A117" s="14"/>
      <c r="B117" s="244"/>
      <c r="C117" s="245"/>
      <c r="D117" s="235" t="s">
        <v>204</v>
      </c>
      <c r="E117" s="246" t="s">
        <v>19</v>
      </c>
      <c r="F117" s="247" t="s">
        <v>217</v>
      </c>
      <c r="G117" s="245"/>
      <c r="H117" s="248">
        <v>0.080000000000000002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204</v>
      </c>
      <c r="AU117" s="254" t="s">
        <v>84</v>
      </c>
      <c r="AV117" s="14" t="s">
        <v>84</v>
      </c>
      <c r="AW117" s="14" t="s">
        <v>33</v>
      </c>
      <c r="AX117" s="14" t="s">
        <v>71</v>
      </c>
      <c r="AY117" s="254" t="s">
        <v>192</v>
      </c>
    </row>
    <row r="118" s="15" customFormat="1">
      <c r="A118" s="15"/>
      <c r="B118" s="255"/>
      <c r="C118" s="256"/>
      <c r="D118" s="235" t="s">
        <v>204</v>
      </c>
      <c r="E118" s="257" t="s">
        <v>19</v>
      </c>
      <c r="F118" s="258" t="s">
        <v>210</v>
      </c>
      <c r="G118" s="256"/>
      <c r="H118" s="259">
        <v>0.080000000000000002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204</v>
      </c>
      <c r="AU118" s="265" t="s">
        <v>84</v>
      </c>
      <c r="AV118" s="15" t="s">
        <v>200</v>
      </c>
      <c r="AW118" s="15" t="s">
        <v>33</v>
      </c>
      <c r="AX118" s="15" t="s">
        <v>78</v>
      </c>
      <c r="AY118" s="265" t="s">
        <v>192</v>
      </c>
    </row>
    <row r="119" s="14" customFormat="1">
      <c r="A119" s="14"/>
      <c r="B119" s="244"/>
      <c r="C119" s="245"/>
      <c r="D119" s="235" t="s">
        <v>204</v>
      </c>
      <c r="E119" s="245"/>
      <c r="F119" s="247" t="s">
        <v>218</v>
      </c>
      <c r="G119" s="245"/>
      <c r="H119" s="248">
        <v>0.084000000000000005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4</v>
      </c>
      <c r="AX119" s="14" t="s">
        <v>78</v>
      </c>
      <c r="AY119" s="254" t="s">
        <v>192</v>
      </c>
    </row>
    <row r="120" s="2" customFormat="1" ht="16.5" customHeight="1">
      <c r="A120" s="41"/>
      <c r="B120" s="42"/>
      <c r="C120" s="266" t="s">
        <v>193</v>
      </c>
      <c r="D120" s="266" t="s">
        <v>211</v>
      </c>
      <c r="E120" s="267" t="s">
        <v>219</v>
      </c>
      <c r="F120" s="268" t="s">
        <v>220</v>
      </c>
      <c r="G120" s="269" t="s">
        <v>214</v>
      </c>
      <c r="H120" s="270">
        <v>0.16800000000000001</v>
      </c>
      <c r="I120" s="271"/>
      <c r="J120" s="272">
        <f>ROUND(I120*H120,2)</f>
        <v>0</v>
      </c>
      <c r="K120" s="268" t="s">
        <v>199</v>
      </c>
      <c r="L120" s="273"/>
      <c r="M120" s="274" t="s">
        <v>19</v>
      </c>
      <c r="N120" s="275" t="s">
        <v>43</v>
      </c>
      <c r="O120" s="87"/>
      <c r="P120" s="224">
        <f>O120*H120</f>
        <v>0</v>
      </c>
      <c r="Q120" s="224">
        <v>0.0020400000000000001</v>
      </c>
      <c r="R120" s="224">
        <f>Q120*H120</f>
        <v>0.00034272000000000003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215</v>
      </c>
      <c r="AT120" s="226" t="s">
        <v>211</v>
      </c>
      <c r="AU120" s="226" t="s">
        <v>84</v>
      </c>
      <c r="AY120" s="20" t="s">
        <v>192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84</v>
      </c>
      <c r="BK120" s="227">
        <f>ROUND(I120*H120,2)</f>
        <v>0</v>
      </c>
      <c r="BL120" s="20" t="s">
        <v>200</v>
      </c>
      <c r="BM120" s="226" t="s">
        <v>221</v>
      </c>
    </row>
    <row r="121" s="13" customFormat="1">
      <c r="A121" s="13"/>
      <c r="B121" s="233"/>
      <c r="C121" s="234"/>
      <c r="D121" s="235" t="s">
        <v>204</v>
      </c>
      <c r="E121" s="236" t="s">
        <v>19</v>
      </c>
      <c r="F121" s="237" t="s">
        <v>205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204</v>
      </c>
      <c r="AU121" s="243" t="s">
        <v>84</v>
      </c>
      <c r="AV121" s="13" t="s">
        <v>78</v>
      </c>
      <c r="AW121" s="13" t="s">
        <v>33</v>
      </c>
      <c r="AX121" s="13" t="s">
        <v>71</v>
      </c>
      <c r="AY121" s="243" t="s">
        <v>192</v>
      </c>
    </row>
    <row r="122" s="13" customFormat="1">
      <c r="A122" s="13"/>
      <c r="B122" s="233"/>
      <c r="C122" s="234"/>
      <c r="D122" s="235" t="s">
        <v>204</v>
      </c>
      <c r="E122" s="236" t="s">
        <v>19</v>
      </c>
      <c r="F122" s="237" t="s">
        <v>206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204</v>
      </c>
      <c r="AU122" s="243" t="s">
        <v>84</v>
      </c>
      <c r="AV122" s="13" t="s">
        <v>78</v>
      </c>
      <c r="AW122" s="13" t="s">
        <v>33</v>
      </c>
      <c r="AX122" s="13" t="s">
        <v>71</v>
      </c>
      <c r="AY122" s="243" t="s">
        <v>192</v>
      </c>
    </row>
    <row r="123" s="13" customFormat="1">
      <c r="A123" s="13"/>
      <c r="B123" s="233"/>
      <c r="C123" s="234"/>
      <c r="D123" s="235" t="s">
        <v>204</v>
      </c>
      <c r="E123" s="236" t="s">
        <v>19</v>
      </c>
      <c r="F123" s="237" t="s">
        <v>207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204</v>
      </c>
      <c r="AU123" s="243" t="s">
        <v>84</v>
      </c>
      <c r="AV123" s="13" t="s">
        <v>78</v>
      </c>
      <c r="AW123" s="13" t="s">
        <v>33</v>
      </c>
      <c r="AX123" s="13" t="s">
        <v>71</v>
      </c>
      <c r="AY123" s="243" t="s">
        <v>192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222</v>
      </c>
      <c r="G124" s="245"/>
      <c r="H124" s="248">
        <v>0.16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0.16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14" customFormat="1">
      <c r="A126" s="14"/>
      <c r="B126" s="244"/>
      <c r="C126" s="245"/>
      <c r="D126" s="235" t="s">
        <v>204</v>
      </c>
      <c r="E126" s="245"/>
      <c r="F126" s="247" t="s">
        <v>223</v>
      </c>
      <c r="G126" s="245"/>
      <c r="H126" s="248">
        <v>0.16800000000000001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4</v>
      </c>
      <c r="AX126" s="14" t="s">
        <v>78</v>
      </c>
      <c r="AY126" s="254" t="s">
        <v>192</v>
      </c>
    </row>
    <row r="127" s="2" customFormat="1" ht="24.15" customHeight="1">
      <c r="A127" s="41"/>
      <c r="B127" s="42"/>
      <c r="C127" s="215" t="s">
        <v>200</v>
      </c>
      <c r="D127" s="215" t="s">
        <v>195</v>
      </c>
      <c r="E127" s="216" t="s">
        <v>224</v>
      </c>
      <c r="F127" s="217" t="s">
        <v>225</v>
      </c>
      <c r="G127" s="218" t="s">
        <v>226</v>
      </c>
      <c r="H127" s="219">
        <v>0.0080000000000000002</v>
      </c>
      <c r="I127" s="220"/>
      <c r="J127" s="221">
        <f>ROUND(I127*H127,2)</f>
        <v>0</v>
      </c>
      <c r="K127" s="217" t="s">
        <v>199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0.019539999999999998</v>
      </c>
      <c r="R127" s="224">
        <f>Q127*H127</f>
        <v>0.00015631999999999999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200</v>
      </c>
      <c r="AT127" s="226" t="s">
        <v>195</v>
      </c>
      <c r="AU127" s="226" t="s">
        <v>84</v>
      </c>
      <c r="AY127" s="20" t="s">
        <v>192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84</v>
      </c>
      <c r="BK127" s="227">
        <f>ROUND(I127*H127,2)</f>
        <v>0</v>
      </c>
      <c r="BL127" s="20" t="s">
        <v>200</v>
      </c>
      <c r="BM127" s="226" t="s">
        <v>227</v>
      </c>
    </row>
    <row r="128" s="2" customFormat="1">
      <c r="A128" s="41"/>
      <c r="B128" s="42"/>
      <c r="C128" s="43"/>
      <c r="D128" s="228" t="s">
        <v>202</v>
      </c>
      <c r="E128" s="43"/>
      <c r="F128" s="229" t="s">
        <v>228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202</v>
      </c>
      <c r="AU128" s="20" t="s">
        <v>84</v>
      </c>
    </row>
    <row r="129" s="13" customFormat="1">
      <c r="A129" s="13"/>
      <c r="B129" s="233"/>
      <c r="C129" s="234"/>
      <c r="D129" s="235" t="s">
        <v>204</v>
      </c>
      <c r="E129" s="236" t="s">
        <v>19</v>
      </c>
      <c r="F129" s="237" t="s">
        <v>205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204</v>
      </c>
      <c r="AU129" s="243" t="s">
        <v>84</v>
      </c>
      <c r="AV129" s="13" t="s">
        <v>78</v>
      </c>
      <c r="AW129" s="13" t="s">
        <v>33</v>
      </c>
      <c r="AX129" s="13" t="s">
        <v>71</v>
      </c>
      <c r="AY129" s="243" t="s">
        <v>192</v>
      </c>
    </row>
    <row r="130" s="13" customFormat="1">
      <c r="A130" s="13"/>
      <c r="B130" s="233"/>
      <c r="C130" s="234"/>
      <c r="D130" s="235" t="s">
        <v>204</v>
      </c>
      <c r="E130" s="236" t="s">
        <v>19</v>
      </c>
      <c r="F130" s="237" t="s">
        <v>229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204</v>
      </c>
      <c r="AU130" s="243" t="s">
        <v>84</v>
      </c>
      <c r="AV130" s="13" t="s">
        <v>78</v>
      </c>
      <c r="AW130" s="13" t="s">
        <v>33</v>
      </c>
      <c r="AX130" s="13" t="s">
        <v>71</v>
      </c>
      <c r="AY130" s="243" t="s">
        <v>192</v>
      </c>
    </row>
    <row r="131" s="13" customFormat="1">
      <c r="A131" s="13"/>
      <c r="B131" s="233"/>
      <c r="C131" s="234"/>
      <c r="D131" s="235" t="s">
        <v>204</v>
      </c>
      <c r="E131" s="236" t="s">
        <v>19</v>
      </c>
      <c r="F131" s="237" t="s">
        <v>230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204</v>
      </c>
      <c r="AU131" s="243" t="s">
        <v>84</v>
      </c>
      <c r="AV131" s="13" t="s">
        <v>78</v>
      </c>
      <c r="AW131" s="13" t="s">
        <v>33</v>
      </c>
      <c r="AX131" s="13" t="s">
        <v>71</v>
      </c>
      <c r="AY131" s="243" t="s">
        <v>192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231</v>
      </c>
      <c r="G132" s="245"/>
      <c r="H132" s="248">
        <v>0.0080000000000000002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0.0080000000000000002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232</v>
      </c>
      <c r="D134" s="266" t="s">
        <v>211</v>
      </c>
      <c r="E134" s="267" t="s">
        <v>233</v>
      </c>
      <c r="F134" s="268" t="s">
        <v>234</v>
      </c>
      <c r="G134" s="269" t="s">
        <v>226</v>
      </c>
      <c r="H134" s="270">
        <v>0.0080000000000000002</v>
      </c>
      <c r="I134" s="271"/>
      <c r="J134" s="272">
        <f>ROUND(I134*H134,2)</f>
        <v>0</v>
      </c>
      <c r="K134" s="268" t="s">
        <v>199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1</v>
      </c>
      <c r="R134" s="224">
        <f>Q134*H134</f>
        <v>0.0080000000000000002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215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200</v>
      </c>
      <c r="BM134" s="226" t="s">
        <v>235</v>
      </c>
    </row>
    <row r="135" s="13" customFormat="1">
      <c r="A135" s="13"/>
      <c r="B135" s="233"/>
      <c r="C135" s="234"/>
      <c r="D135" s="235" t="s">
        <v>204</v>
      </c>
      <c r="E135" s="236" t="s">
        <v>19</v>
      </c>
      <c r="F135" s="237" t="s">
        <v>205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204</v>
      </c>
      <c r="AU135" s="243" t="s">
        <v>84</v>
      </c>
      <c r="AV135" s="13" t="s">
        <v>78</v>
      </c>
      <c r="AW135" s="13" t="s">
        <v>33</v>
      </c>
      <c r="AX135" s="13" t="s">
        <v>71</v>
      </c>
      <c r="AY135" s="243" t="s">
        <v>192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229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3" customFormat="1">
      <c r="A137" s="13"/>
      <c r="B137" s="233"/>
      <c r="C137" s="234"/>
      <c r="D137" s="235" t="s">
        <v>204</v>
      </c>
      <c r="E137" s="236" t="s">
        <v>19</v>
      </c>
      <c r="F137" s="237" t="s">
        <v>230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204</v>
      </c>
      <c r="AU137" s="243" t="s">
        <v>84</v>
      </c>
      <c r="AV137" s="13" t="s">
        <v>78</v>
      </c>
      <c r="AW137" s="13" t="s">
        <v>33</v>
      </c>
      <c r="AX137" s="13" t="s">
        <v>71</v>
      </c>
      <c r="AY137" s="243" t="s">
        <v>192</v>
      </c>
    </row>
    <row r="138" s="14" customFormat="1">
      <c r="A138" s="14"/>
      <c r="B138" s="244"/>
      <c r="C138" s="245"/>
      <c r="D138" s="235" t="s">
        <v>204</v>
      </c>
      <c r="E138" s="246" t="s">
        <v>19</v>
      </c>
      <c r="F138" s="247" t="s">
        <v>231</v>
      </c>
      <c r="G138" s="245"/>
      <c r="H138" s="248">
        <v>0.0080000000000000002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204</v>
      </c>
      <c r="AU138" s="254" t="s">
        <v>84</v>
      </c>
      <c r="AV138" s="14" t="s">
        <v>84</v>
      </c>
      <c r="AW138" s="14" t="s">
        <v>33</v>
      </c>
      <c r="AX138" s="14" t="s">
        <v>71</v>
      </c>
      <c r="AY138" s="254" t="s">
        <v>192</v>
      </c>
    </row>
    <row r="139" s="15" customFormat="1">
      <c r="A139" s="15"/>
      <c r="B139" s="255"/>
      <c r="C139" s="256"/>
      <c r="D139" s="235" t="s">
        <v>204</v>
      </c>
      <c r="E139" s="257" t="s">
        <v>19</v>
      </c>
      <c r="F139" s="258" t="s">
        <v>210</v>
      </c>
      <c r="G139" s="256"/>
      <c r="H139" s="259">
        <v>0.0080000000000000002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204</v>
      </c>
      <c r="AU139" s="265" t="s">
        <v>84</v>
      </c>
      <c r="AV139" s="15" t="s">
        <v>200</v>
      </c>
      <c r="AW139" s="15" t="s">
        <v>33</v>
      </c>
      <c r="AX139" s="15" t="s">
        <v>78</v>
      </c>
      <c r="AY139" s="265" t="s">
        <v>192</v>
      </c>
    </row>
    <row r="140" s="2" customFormat="1" ht="24.15" customHeight="1">
      <c r="A140" s="41"/>
      <c r="B140" s="42"/>
      <c r="C140" s="215" t="s">
        <v>236</v>
      </c>
      <c r="D140" s="215" t="s">
        <v>195</v>
      </c>
      <c r="E140" s="216" t="s">
        <v>237</v>
      </c>
      <c r="F140" s="217" t="s">
        <v>238</v>
      </c>
      <c r="G140" s="218" t="s">
        <v>239</v>
      </c>
      <c r="H140" s="219">
        <v>13.869999999999999</v>
      </c>
      <c r="I140" s="220"/>
      <c r="J140" s="221">
        <f>ROUND(I140*H140,2)</f>
        <v>0</v>
      </c>
      <c r="K140" s="217" t="s">
        <v>199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0.052499999999999998</v>
      </c>
      <c r="R140" s="224">
        <f>Q140*H140</f>
        <v>0.72817499999999991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200</v>
      </c>
      <c r="AT140" s="226" t="s">
        <v>195</v>
      </c>
      <c r="AU140" s="226" t="s">
        <v>84</v>
      </c>
      <c r="AY140" s="20" t="s">
        <v>192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84</v>
      </c>
      <c r="BK140" s="227">
        <f>ROUND(I140*H140,2)</f>
        <v>0</v>
      </c>
      <c r="BL140" s="20" t="s">
        <v>200</v>
      </c>
      <c r="BM140" s="226" t="s">
        <v>240</v>
      </c>
    </row>
    <row r="141" s="2" customFormat="1">
      <c r="A141" s="41"/>
      <c r="B141" s="42"/>
      <c r="C141" s="43"/>
      <c r="D141" s="228" t="s">
        <v>202</v>
      </c>
      <c r="E141" s="43"/>
      <c r="F141" s="229" t="s">
        <v>241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202</v>
      </c>
      <c r="AU141" s="20" t="s">
        <v>84</v>
      </c>
    </row>
    <row r="142" s="13" customFormat="1">
      <c r="A142" s="13"/>
      <c r="B142" s="233"/>
      <c r="C142" s="234"/>
      <c r="D142" s="235" t="s">
        <v>204</v>
      </c>
      <c r="E142" s="236" t="s">
        <v>19</v>
      </c>
      <c r="F142" s="237" t="s">
        <v>205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204</v>
      </c>
      <c r="AU142" s="243" t="s">
        <v>84</v>
      </c>
      <c r="AV142" s="13" t="s">
        <v>78</v>
      </c>
      <c r="AW142" s="13" t="s">
        <v>33</v>
      </c>
      <c r="AX142" s="13" t="s">
        <v>71</v>
      </c>
      <c r="AY142" s="243" t="s">
        <v>192</v>
      </c>
    </row>
    <row r="143" s="14" customFormat="1">
      <c r="A143" s="14"/>
      <c r="B143" s="244"/>
      <c r="C143" s="245"/>
      <c r="D143" s="235" t="s">
        <v>204</v>
      </c>
      <c r="E143" s="246" t="s">
        <v>19</v>
      </c>
      <c r="F143" s="247" t="s">
        <v>242</v>
      </c>
      <c r="G143" s="245"/>
      <c r="H143" s="248">
        <v>12.93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204</v>
      </c>
      <c r="AU143" s="254" t="s">
        <v>84</v>
      </c>
      <c r="AV143" s="14" t="s">
        <v>84</v>
      </c>
      <c r="AW143" s="14" t="s">
        <v>33</v>
      </c>
      <c r="AX143" s="14" t="s">
        <v>71</v>
      </c>
      <c r="AY143" s="254" t="s">
        <v>192</v>
      </c>
    </row>
    <row r="144" s="14" customFormat="1">
      <c r="A144" s="14"/>
      <c r="B144" s="244"/>
      <c r="C144" s="245"/>
      <c r="D144" s="235" t="s">
        <v>204</v>
      </c>
      <c r="E144" s="246" t="s">
        <v>19</v>
      </c>
      <c r="F144" s="247" t="s">
        <v>243</v>
      </c>
      <c r="G144" s="245"/>
      <c r="H144" s="248">
        <v>-1.627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204</v>
      </c>
      <c r="AU144" s="254" t="s">
        <v>84</v>
      </c>
      <c r="AV144" s="14" t="s">
        <v>84</v>
      </c>
      <c r="AW144" s="14" t="s">
        <v>33</v>
      </c>
      <c r="AX144" s="14" t="s">
        <v>71</v>
      </c>
      <c r="AY144" s="254" t="s">
        <v>192</v>
      </c>
    </row>
    <row r="145" s="14" customFormat="1">
      <c r="A145" s="14"/>
      <c r="B145" s="244"/>
      <c r="C145" s="245"/>
      <c r="D145" s="235" t="s">
        <v>204</v>
      </c>
      <c r="E145" s="246" t="s">
        <v>19</v>
      </c>
      <c r="F145" s="247" t="s">
        <v>244</v>
      </c>
      <c r="G145" s="245"/>
      <c r="H145" s="248">
        <v>2.2530000000000001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204</v>
      </c>
      <c r="AU145" s="254" t="s">
        <v>84</v>
      </c>
      <c r="AV145" s="14" t="s">
        <v>84</v>
      </c>
      <c r="AW145" s="14" t="s">
        <v>33</v>
      </c>
      <c r="AX145" s="14" t="s">
        <v>71</v>
      </c>
      <c r="AY145" s="254" t="s">
        <v>192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245</v>
      </c>
      <c r="G146" s="245"/>
      <c r="H146" s="248">
        <v>-0.59999999999999998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6" customFormat="1">
      <c r="A147" s="16"/>
      <c r="B147" s="276"/>
      <c r="C147" s="277"/>
      <c r="D147" s="235" t="s">
        <v>204</v>
      </c>
      <c r="E147" s="278" t="s">
        <v>19</v>
      </c>
      <c r="F147" s="279" t="s">
        <v>246</v>
      </c>
      <c r="G147" s="277"/>
      <c r="H147" s="280">
        <v>12.956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6" t="s">
        <v>204</v>
      </c>
      <c r="AU147" s="286" t="s">
        <v>84</v>
      </c>
      <c r="AV147" s="16" t="s">
        <v>193</v>
      </c>
      <c r="AW147" s="16" t="s">
        <v>33</v>
      </c>
      <c r="AX147" s="16" t="s">
        <v>71</v>
      </c>
      <c r="AY147" s="286" t="s">
        <v>192</v>
      </c>
    </row>
    <row r="148" s="13" customFormat="1">
      <c r="A148" s="13"/>
      <c r="B148" s="233"/>
      <c r="C148" s="234"/>
      <c r="D148" s="235" t="s">
        <v>204</v>
      </c>
      <c r="E148" s="236" t="s">
        <v>19</v>
      </c>
      <c r="F148" s="237" t="s">
        <v>247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204</v>
      </c>
      <c r="AU148" s="243" t="s">
        <v>84</v>
      </c>
      <c r="AV148" s="13" t="s">
        <v>78</v>
      </c>
      <c r="AW148" s="13" t="s">
        <v>33</v>
      </c>
      <c r="AX148" s="13" t="s">
        <v>71</v>
      </c>
      <c r="AY148" s="243" t="s">
        <v>192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248</v>
      </c>
      <c r="G149" s="245"/>
      <c r="H149" s="248">
        <v>0.79400000000000004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4" customFormat="1">
      <c r="A150" s="14"/>
      <c r="B150" s="244"/>
      <c r="C150" s="245"/>
      <c r="D150" s="235" t="s">
        <v>204</v>
      </c>
      <c r="E150" s="246" t="s">
        <v>19</v>
      </c>
      <c r="F150" s="247" t="s">
        <v>249</v>
      </c>
      <c r="G150" s="245"/>
      <c r="H150" s="248">
        <v>0.12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204</v>
      </c>
      <c r="AU150" s="254" t="s">
        <v>84</v>
      </c>
      <c r="AV150" s="14" t="s">
        <v>84</v>
      </c>
      <c r="AW150" s="14" t="s">
        <v>33</v>
      </c>
      <c r="AX150" s="14" t="s">
        <v>71</v>
      </c>
      <c r="AY150" s="254" t="s">
        <v>192</v>
      </c>
    </row>
    <row r="151" s="16" customFormat="1">
      <c r="A151" s="16"/>
      <c r="B151" s="276"/>
      <c r="C151" s="277"/>
      <c r="D151" s="235" t="s">
        <v>204</v>
      </c>
      <c r="E151" s="278" t="s">
        <v>19</v>
      </c>
      <c r="F151" s="279" t="s">
        <v>246</v>
      </c>
      <c r="G151" s="277"/>
      <c r="H151" s="280">
        <v>0.91400000000000003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6" t="s">
        <v>204</v>
      </c>
      <c r="AU151" s="286" t="s">
        <v>84</v>
      </c>
      <c r="AV151" s="16" t="s">
        <v>193</v>
      </c>
      <c r="AW151" s="16" t="s">
        <v>33</v>
      </c>
      <c r="AX151" s="16" t="s">
        <v>71</v>
      </c>
      <c r="AY151" s="286" t="s">
        <v>192</v>
      </c>
    </row>
    <row r="152" s="15" customFormat="1">
      <c r="A152" s="15"/>
      <c r="B152" s="255"/>
      <c r="C152" s="256"/>
      <c r="D152" s="235" t="s">
        <v>204</v>
      </c>
      <c r="E152" s="257" t="s">
        <v>19</v>
      </c>
      <c r="F152" s="258" t="s">
        <v>210</v>
      </c>
      <c r="G152" s="256"/>
      <c r="H152" s="259">
        <v>13.869999999999999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204</v>
      </c>
      <c r="AU152" s="265" t="s">
        <v>84</v>
      </c>
      <c r="AV152" s="15" t="s">
        <v>200</v>
      </c>
      <c r="AW152" s="15" t="s">
        <v>33</v>
      </c>
      <c r="AX152" s="15" t="s">
        <v>78</v>
      </c>
      <c r="AY152" s="265" t="s">
        <v>192</v>
      </c>
    </row>
    <row r="153" s="2" customFormat="1" ht="16.5" customHeight="1">
      <c r="A153" s="41"/>
      <c r="B153" s="42"/>
      <c r="C153" s="215" t="s">
        <v>250</v>
      </c>
      <c r="D153" s="215" t="s">
        <v>195</v>
      </c>
      <c r="E153" s="216" t="s">
        <v>251</v>
      </c>
      <c r="F153" s="217" t="s">
        <v>252</v>
      </c>
      <c r="G153" s="218" t="s">
        <v>214</v>
      </c>
      <c r="H153" s="219">
        <v>10.48</v>
      </c>
      <c r="I153" s="220"/>
      <c r="J153" s="221">
        <f>ROUND(I153*H153,2)</f>
        <v>0</v>
      </c>
      <c r="K153" s="217" t="s">
        <v>199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0.00020000000000000001</v>
      </c>
      <c r="R153" s="224">
        <f>Q153*H153</f>
        <v>0.0020960000000000002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195</v>
      </c>
      <c r="AU153" s="226" t="s">
        <v>84</v>
      </c>
      <c r="AY153" s="20" t="s">
        <v>192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84</v>
      </c>
      <c r="BK153" s="227">
        <f>ROUND(I153*H153,2)</f>
        <v>0</v>
      </c>
      <c r="BL153" s="20" t="s">
        <v>200</v>
      </c>
      <c r="BM153" s="226" t="s">
        <v>253</v>
      </c>
    </row>
    <row r="154" s="2" customFormat="1">
      <c r="A154" s="41"/>
      <c r="B154" s="42"/>
      <c r="C154" s="43"/>
      <c r="D154" s="228" t="s">
        <v>202</v>
      </c>
      <c r="E154" s="43"/>
      <c r="F154" s="229" t="s">
        <v>254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202</v>
      </c>
      <c r="AU154" s="20" t="s">
        <v>84</v>
      </c>
    </row>
    <row r="155" s="13" customFormat="1">
      <c r="A155" s="13"/>
      <c r="B155" s="233"/>
      <c r="C155" s="234"/>
      <c r="D155" s="235" t="s">
        <v>204</v>
      </c>
      <c r="E155" s="236" t="s">
        <v>19</v>
      </c>
      <c r="F155" s="237" t="s">
        <v>205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204</v>
      </c>
      <c r="AU155" s="243" t="s">
        <v>84</v>
      </c>
      <c r="AV155" s="13" t="s">
        <v>78</v>
      </c>
      <c r="AW155" s="13" t="s">
        <v>33</v>
      </c>
      <c r="AX155" s="13" t="s">
        <v>71</v>
      </c>
      <c r="AY155" s="243" t="s">
        <v>192</v>
      </c>
    </row>
    <row r="156" s="14" customFormat="1">
      <c r="A156" s="14"/>
      <c r="B156" s="244"/>
      <c r="C156" s="245"/>
      <c r="D156" s="235" t="s">
        <v>204</v>
      </c>
      <c r="E156" s="246" t="s">
        <v>19</v>
      </c>
      <c r="F156" s="247" t="s">
        <v>255</v>
      </c>
      <c r="G156" s="245"/>
      <c r="H156" s="248">
        <v>10.48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204</v>
      </c>
      <c r="AU156" s="254" t="s">
        <v>84</v>
      </c>
      <c r="AV156" s="14" t="s">
        <v>84</v>
      </c>
      <c r="AW156" s="14" t="s">
        <v>33</v>
      </c>
      <c r="AX156" s="14" t="s">
        <v>71</v>
      </c>
      <c r="AY156" s="254" t="s">
        <v>192</v>
      </c>
    </row>
    <row r="157" s="15" customFormat="1">
      <c r="A157" s="15"/>
      <c r="B157" s="255"/>
      <c r="C157" s="256"/>
      <c r="D157" s="235" t="s">
        <v>204</v>
      </c>
      <c r="E157" s="257" t="s">
        <v>19</v>
      </c>
      <c r="F157" s="258" t="s">
        <v>210</v>
      </c>
      <c r="G157" s="256"/>
      <c r="H157" s="259">
        <v>10.48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204</v>
      </c>
      <c r="AU157" s="265" t="s">
        <v>84</v>
      </c>
      <c r="AV157" s="15" t="s">
        <v>200</v>
      </c>
      <c r="AW157" s="15" t="s">
        <v>33</v>
      </c>
      <c r="AX157" s="15" t="s">
        <v>78</v>
      </c>
      <c r="AY157" s="265" t="s">
        <v>192</v>
      </c>
    </row>
    <row r="158" s="2" customFormat="1" ht="24.15" customHeight="1">
      <c r="A158" s="41"/>
      <c r="B158" s="42"/>
      <c r="C158" s="215" t="s">
        <v>215</v>
      </c>
      <c r="D158" s="215" t="s">
        <v>195</v>
      </c>
      <c r="E158" s="216" t="s">
        <v>256</v>
      </c>
      <c r="F158" s="217" t="s">
        <v>257</v>
      </c>
      <c r="G158" s="218" t="s">
        <v>239</v>
      </c>
      <c r="H158" s="219">
        <v>1.014</v>
      </c>
      <c r="I158" s="220"/>
      <c r="J158" s="221">
        <f>ROUND(I158*H158,2)</f>
        <v>0</v>
      </c>
      <c r="K158" s="217" t="s">
        <v>199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0.06232</v>
      </c>
      <c r="R158" s="224">
        <f>Q158*H158</f>
        <v>0.063192479999999995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200</v>
      </c>
      <c r="AT158" s="226" t="s">
        <v>195</v>
      </c>
      <c r="AU158" s="226" t="s">
        <v>84</v>
      </c>
      <c r="AY158" s="20" t="s">
        <v>192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84</v>
      </c>
      <c r="BK158" s="227">
        <f>ROUND(I158*H158,2)</f>
        <v>0</v>
      </c>
      <c r="BL158" s="20" t="s">
        <v>200</v>
      </c>
      <c r="BM158" s="226" t="s">
        <v>258</v>
      </c>
    </row>
    <row r="159" s="2" customFormat="1">
      <c r="A159" s="41"/>
      <c r="B159" s="42"/>
      <c r="C159" s="43"/>
      <c r="D159" s="228" t="s">
        <v>202</v>
      </c>
      <c r="E159" s="43"/>
      <c r="F159" s="229" t="s">
        <v>259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202</v>
      </c>
      <c r="AU159" s="20" t="s">
        <v>84</v>
      </c>
    </row>
    <row r="160" s="13" customFormat="1">
      <c r="A160" s="13"/>
      <c r="B160" s="233"/>
      <c r="C160" s="234"/>
      <c r="D160" s="235" t="s">
        <v>204</v>
      </c>
      <c r="E160" s="236" t="s">
        <v>19</v>
      </c>
      <c r="F160" s="237" t="s">
        <v>205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204</v>
      </c>
      <c r="AU160" s="243" t="s">
        <v>84</v>
      </c>
      <c r="AV160" s="13" t="s">
        <v>78</v>
      </c>
      <c r="AW160" s="13" t="s">
        <v>33</v>
      </c>
      <c r="AX160" s="13" t="s">
        <v>71</v>
      </c>
      <c r="AY160" s="243" t="s">
        <v>192</v>
      </c>
    </row>
    <row r="161" s="13" customFormat="1">
      <c r="A161" s="13"/>
      <c r="B161" s="233"/>
      <c r="C161" s="234"/>
      <c r="D161" s="235" t="s">
        <v>204</v>
      </c>
      <c r="E161" s="236" t="s">
        <v>19</v>
      </c>
      <c r="F161" s="237" t="s">
        <v>260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204</v>
      </c>
      <c r="AU161" s="243" t="s">
        <v>84</v>
      </c>
      <c r="AV161" s="13" t="s">
        <v>78</v>
      </c>
      <c r="AW161" s="13" t="s">
        <v>33</v>
      </c>
      <c r="AX161" s="13" t="s">
        <v>71</v>
      </c>
      <c r="AY161" s="243" t="s">
        <v>192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261</v>
      </c>
      <c r="G162" s="245"/>
      <c r="H162" s="248">
        <v>1.014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1.014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12" customFormat="1" ht="22.8" customHeight="1">
      <c r="A164" s="12"/>
      <c r="B164" s="199"/>
      <c r="C164" s="200"/>
      <c r="D164" s="201" t="s">
        <v>70</v>
      </c>
      <c r="E164" s="213" t="s">
        <v>236</v>
      </c>
      <c r="F164" s="213" t="s">
        <v>262</v>
      </c>
      <c r="G164" s="200"/>
      <c r="H164" s="200"/>
      <c r="I164" s="203"/>
      <c r="J164" s="214">
        <f>BK164</f>
        <v>0</v>
      </c>
      <c r="K164" s="200"/>
      <c r="L164" s="205"/>
      <c r="M164" s="206"/>
      <c r="N164" s="207"/>
      <c r="O164" s="207"/>
      <c r="P164" s="208">
        <f>SUM(P165:P328)</f>
        <v>0</v>
      </c>
      <c r="Q164" s="207"/>
      <c r="R164" s="208">
        <f>SUM(R165:R328)</f>
        <v>2.6455548800000002</v>
      </c>
      <c r="S164" s="207"/>
      <c r="T164" s="209">
        <f>SUM(T165:T328)</f>
        <v>0.00044640000000000001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0" t="s">
        <v>78</v>
      </c>
      <c r="AT164" s="211" t="s">
        <v>70</v>
      </c>
      <c r="AU164" s="211" t="s">
        <v>78</v>
      </c>
      <c r="AY164" s="210" t="s">
        <v>192</v>
      </c>
      <c r="BK164" s="212">
        <f>SUM(BK165:BK328)</f>
        <v>0</v>
      </c>
    </row>
    <row r="165" s="2" customFormat="1" ht="24.15" customHeight="1">
      <c r="A165" s="41"/>
      <c r="B165" s="42"/>
      <c r="C165" s="215" t="s">
        <v>263</v>
      </c>
      <c r="D165" s="215" t="s">
        <v>195</v>
      </c>
      <c r="E165" s="216" t="s">
        <v>264</v>
      </c>
      <c r="F165" s="217" t="s">
        <v>265</v>
      </c>
      <c r="G165" s="218" t="s">
        <v>239</v>
      </c>
      <c r="H165" s="219">
        <v>3.1699999999999999</v>
      </c>
      <c r="I165" s="220"/>
      <c r="J165" s="221">
        <f>ROUND(I165*H165,2)</f>
        <v>0</v>
      </c>
      <c r="K165" s="217" t="s">
        <v>199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0.0043800000000000002</v>
      </c>
      <c r="R165" s="224">
        <f>Q165*H165</f>
        <v>0.0138846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195</v>
      </c>
      <c r="AU165" s="226" t="s">
        <v>84</v>
      </c>
      <c r="AY165" s="20" t="s">
        <v>192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84</v>
      </c>
      <c r="BK165" s="227">
        <f>ROUND(I165*H165,2)</f>
        <v>0</v>
      </c>
      <c r="BL165" s="20" t="s">
        <v>200</v>
      </c>
      <c r="BM165" s="226" t="s">
        <v>266</v>
      </c>
    </row>
    <row r="166" s="2" customFormat="1">
      <c r="A166" s="41"/>
      <c r="B166" s="42"/>
      <c r="C166" s="43"/>
      <c r="D166" s="228" t="s">
        <v>202</v>
      </c>
      <c r="E166" s="43"/>
      <c r="F166" s="229" t="s">
        <v>267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202</v>
      </c>
      <c r="AU166" s="20" t="s">
        <v>84</v>
      </c>
    </row>
    <row r="167" s="13" customFormat="1">
      <c r="A167" s="13"/>
      <c r="B167" s="233"/>
      <c r="C167" s="234"/>
      <c r="D167" s="235" t="s">
        <v>204</v>
      </c>
      <c r="E167" s="236" t="s">
        <v>19</v>
      </c>
      <c r="F167" s="237" t="s">
        <v>205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204</v>
      </c>
      <c r="AU167" s="243" t="s">
        <v>84</v>
      </c>
      <c r="AV167" s="13" t="s">
        <v>78</v>
      </c>
      <c r="AW167" s="13" t="s">
        <v>33</v>
      </c>
      <c r="AX167" s="13" t="s">
        <v>71</v>
      </c>
      <c r="AY167" s="243" t="s">
        <v>192</v>
      </c>
    </row>
    <row r="168" s="13" customFormat="1">
      <c r="A168" s="13"/>
      <c r="B168" s="233"/>
      <c r="C168" s="234"/>
      <c r="D168" s="235" t="s">
        <v>204</v>
      </c>
      <c r="E168" s="236" t="s">
        <v>19</v>
      </c>
      <c r="F168" s="237" t="s">
        <v>268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204</v>
      </c>
      <c r="AU168" s="243" t="s">
        <v>84</v>
      </c>
      <c r="AV168" s="13" t="s">
        <v>78</v>
      </c>
      <c r="AW168" s="13" t="s">
        <v>33</v>
      </c>
      <c r="AX168" s="13" t="s">
        <v>71</v>
      </c>
      <c r="AY168" s="243" t="s">
        <v>192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269</v>
      </c>
      <c r="G169" s="245"/>
      <c r="H169" s="248">
        <v>3.1699999999999999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3.1699999999999999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270</v>
      </c>
      <c r="D171" s="215" t="s">
        <v>195</v>
      </c>
      <c r="E171" s="216" t="s">
        <v>271</v>
      </c>
      <c r="F171" s="217" t="s">
        <v>272</v>
      </c>
      <c r="G171" s="218" t="s">
        <v>239</v>
      </c>
      <c r="H171" s="219">
        <v>3.1699999999999999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0.0030000000000000001</v>
      </c>
      <c r="R171" s="224">
        <f>Q171*H171</f>
        <v>0.0095099999999999994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200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200</v>
      </c>
      <c r="BM171" s="226" t="s">
        <v>273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274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3" customFormat="1">
      <c r="A173" s="13"/>
      <c r="B173" s="233"/>
      <c r="C173" s="234"/>
      <c r="D173" s="235" t="s">
        <v>204</v>
      </c>
      <c r="E173" s="236" t="s">
        <v>19</v>
      </c>
      <c r="F173" s="237" t="s">
        <v>205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204</v>
      </c>
      <c r="AU173" s="243" t="s">
        <v>84</v>
      </c>
      <c r="AV173" s="13" t="s">
        <v>78</v>
      </c>
      <c r="AW173" s="13" t="s">
        <v>33</v>
      </c>
      <c r="AX173" s="13" t="s">
        <v>71</v>
      </c>
      <c r="AY173" s="243" t="s">
        <v>192</v>
      </c>
    </row>
    <row r="174" s="13" customFormat="1">
      <c r="A174" s="13"/>
      <c r="B174" s="233"/>
      <c r="C174" s="234"/>
      <c r="D174" s="235" t="s">
        <v>204</v>
      </c>
      <c r="E174" s="236" t="s">
        <v>19</v>
      </c>
      <c r="F174" s="237" t="s">
        <v>268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204</v>
      </c>
      <c r="AU174" s="243" t="s">
        <v>84</v>
      </c>
      <c r="AV174" s="13" t="s">
        <v>78</v>
      </c>
      <c r="AW174" s="13" t="s">
        <v>33</v>
      </c>
      <c r="AX174" s="13" t="s">
        <v>71</v>
      </c>
      <c r="AY174" s="243" t="s">
        <v>192</v>
      </c>
    </row>
    <row r="175" s="14" customFormat="1">
      <c r="A175" s="14"/>
      <c r="B175" s="244"/>
      <c r="C175" s="245"/>
      <c r="D175" s="235" t="s">
        <v>204</v>
      </c>
      <c r="E175" s="246" t="s">
        <v>19</v>
      </c>
      <c r="F175" s="247" t="s">
        <v>269</v>
      </c>
      <c r="G175" s="245"/>
      <c r="H175" s="248">
        <v>3.1699999999999999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204</v>
      </c>
      <c r="AU175" s="254" t="s">
        <v>84</v>
      </c>
      <c r="AV175" s="14" t="s">
        <v>84</v>
      </c>
      <c r="AW175" s="14" t="s">
        <v>33</v>
      </c>
      <c r="AX175" s="14" t="s">
        <v>71</v>
      </c>
      <c r="AY175" s="254" t="s">
        <v>192</v>
      </c>
    </row>
    <row r="176" s="15" customFormat="1">
      <c r="A176" s="15"/>
      <c r="B176" s="255"/>
      <c r="C176" s="256"/>
      <c r="D176" s="235" t="s">
        <v>204</v>
      </c>
      <c r="E176" s="257" t="s">
        <v>19</v>
      </c>
      <c r="F176" s="258" t="s">
        <v>210</v>
      </c>
      <c r="G176" s="256"/>
      <c r="H176" s="259">
        <v>3.1699999999999999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204</v>
      </c>
      <c r="AU176" s="265" t="s">
        <v>84</v>
      </c>
      <c r="AV176" s="15" t="s">
        <v>200</v>
      </c>
      <c r="AW176" s="15" t="s">
        <v>33</v>
      </c>
      <c r="AX176" s="15" t="s">
        <v>78</v>
      </c>
      <c r="AY176" s="265" t="s">
        <v>192</v>
      </c>
    </row>
    <row r="177" s="2" customFormat="1" ht="24.15" customHeight="1">
      <c r="A177" s="41"/>
      <c r="B177" s="42"/>
      <c r="C177" s="215" t="s">
        <v>275</v>
      </c>
      <c r="D177" s="215" t="s">
        <v>195</v>
      </c>
      <c r="E177" s="216" t="s">
        <v>276</v>
      </c>
      <c r="F177" s="217" t="s">
        <v>277</v>
      </c>
      <c r="G177" s="218" t="s">
        <v>239</v>
      </c>
      <c r="H177" s="219">
        <v>37.101999999999997</v>
      </c>
      <c r="I177" s="220"/>
      <c r="J177" s="221">
        <f>ROUND(I177*H177,2)</f>
        <v>0</v>
      </c>
      <c r="K177" s="217" t="s">
        <v>199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0.017600000000000001</v>
      </c>
      <c r="R177" s="224">
        <f>Q177*H177</f>
        <v>0.6529952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195</v>
      </c>
      <c r="AU177" s="226" t="s">
        <v>84</v>
      </c>
      <c r="AY177" s="20" t="s">
        <v>192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84</v>
      </c>
      <c r="BK177" s="227">
        <f>ROUND(I177*H177,2)</f>
        <v>0</v>
      </c>
      <c r="BL177" s="20" t="s">
        <v>200</v>
      </c>
      <c r="BM177" s="226" t="s">
        <v>278</v>
      </c>
    </row>
    <row r="178" s="2" customFormat="1">
      <c r="A178" s="41"/>
      <c r="B178" s="42"/>
      <c r="C178" s="43"/>
      <c r="D178" s="228" t="s">
        <v>202</v>
      </c>
      <c r="E178" s="43"/>
      <c r="F178" s="229" t="s">
        <v>279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202</v>
      </c>
      <c r="AU178" s="20" t="s">
        <v>84</v>
      </c>
    </row>
    <row r="179" s="13" customFormat="1">
      <c r="A179" s="13"/>
      <c r="B179" s="233"/>
      <c r="C179" s="234"/>
      <c r="D179" s="235" t="s">
        <v>204</v>
      </c>
      <c r="E179" s="236" t="s">
        <v>19</v>
      </c>
      <c r="F179" s="237" t="s">
        <v>205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204</v>
      </c>
      <c r="AU179" s="243" t="s">
        <v>84</v>
      </c>
      <c r="AV179" s="13" t="s">
        <v>78</v>
      </c>
      <c r="AW179" s="13" t="s">
        <v>33</v>
      </c>
      <c r="AX179" s="13" t="s">
        <v>71</v>
      </c>
      <c r="AY179" s="243" t="s">
        <v>192</v>
      </c>
    </row>
    <row r="180" s="13" customFormat="1">
      <c r="A180" s="13"/>
      <c r="B180" s="233"/>
      <c r="C180" s="234"/>
      <c r="D180" s="235" t="s">
        <v>204</v>
      </c>
      <c r="E180" s="236" t="s">
        <v>19</v>
      </c>
      <c r="F180" s="237" t="s">
        <v>280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204</v>
      </c>
      <c r="AU180" s="243" t="s">
        <v>84</v>
      </c>
      <c r="AV180" s="13" t="s">
        <v>78</v>
      </c>
      <c r="AW180" s="13" t="s">
        <v>33</v>
      </c>
      <c r="AX180" s="13" t="s">
        <v>71</v>
      </c>
      <c r="AY180" s="243" t="s">
        <v>192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281</v>
      </c>
      <c r="G181" s="245"/>
      <c r="H181" s="248">
        <v>2.6699999999999999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4" customFormat="1">
      <c r="A182" s="14"/>
      <c r="B182" s="244"/>
      <c r="C182" s="245"/>
      <c r="D182" s="235" t="s">
        <v>204</v>
      </c>
      <c r="E182" s="246" t="s">
        <v>19</v>
      </c>
      <c r="F182" s="247" t="s">
        <v>1364</v>
      </c>
      <c r="G182" s="245"/>
      <c r="H182" s="248">
        <v>2.2610000000000001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204</v>
      </c>
      <c r="AU182" s="254" t="s">
        <v>84</v>
      </c>
      <c r="AV182" s="14" t="s">
        <v>84</v>
      </c>
      <c r="AW182" s="14" t="s">
        <v>33</v>
      </c>
      <c r="AX182" s="14" t="s">
        <v>71</v>
      </c>
      <c r="AY182" s="254" t="s">
        <v>192</v>
      </c>
    </row>
    <row r="183" s="13" customFormat="1">
      <c r="A183" s="13"/>
      <c r="B183" s="233"/>
      <c r="C183" s="234"/>
      <c r="D183" s="235" t="s">
        <v>204</v>
      </c>
      <c r="E183" s="236" t="s">
        <v>19</v>
      </c>
      <c r="F183" s="237" t="s">
        <v>282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204</v>
      </c>
      <c r="AU183" s="243" t="s">
        <v>84</v>
      </c>
      <c r="AV183" s="13" t="s">
        <v>78</v>
      </c>
      <c r="AW183" s="13" t="s">
        <v>33</v>
      </c>
      <c r="AX183" s="13" t="s">
        <v>71</v>
      </c>
      <c r="AY183" s="243" t="s">
        <v>192</v>
      </c>
    </row>
    <row r="184" s="14" customFormat="1">
      <c r="A184" s="14"/>
      <c r="B184" s="244"/>
      <c r="C184" s="245"/>
      <c r="D184" s="235" t="s">
        <v>204</v>
      </c>
      <c r="E184" s="246" t="s">
        <v>19</v>
      </c>
      <c r="F184" s="247" t="s">
        <v>283</v>
      </c>
      <c r="G184" s="245"/>
      <c r="H184" s="248">
        <v>13.079000000000001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204</v>
      </c>
      <c r="AU184" s="254" t="s">
        <v>84</v>
      </c>
      <c r="AV184" s="14" t="s">
        <v>84</v>
      </c>
      <c r="AW184" s="14" t="s">
        <v>33</v>
      </c>
      <c r="AX184" s="14" t="s">
        <v>71</v>
      </c>
      <c r="AY184" s="254" t="s">
        <v>192</v>
      </c>
    </row>
    <row r="185" s="14" customFormat="1">
      <c r="A185" s="14"/>
      <c r="B185" s="244"/>
      <c r="C185" s="245"/>
      <c r="D185" s="235" t="s">
        <v>204</v>
      </c>
      <c r="E185" s="246" t="s">
        <v>19</v>
      </c>
      <c r="F185" s="247" t="s">
        <v>284</v>
      </c>
      <c r="G185" s="245"/>
      <c r="H185" s="248">
        <v>0.54900000000000004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204</v>
      </c>
      <c r="AU185" s="254" t="s">
        <v>84</v>
      </c>
      <c r="AV185" s="14" t="s">
        <v>84</v>
      </c>
      <c r="AW185" s="14" t="s">
        <v>33</v>
      </c>
      <c r="AX185" s="14" t="s">
        <v>71</v>
      </c>
      <c r="AY185" s="254" t="s">
        <v>192</v>
      </c>
    </row>
    <row r="186" s="13" customFormat="1">
      <c r="A186" s="13"/>
      <c r="B186" s="233"/>
      <c r="C186" s="234"/>
      <c r="D186" s="235" t="s">
        <v>204</v>
      </c>
      <c r="E186" s="236" t="s">
        <v>19</v>
      </c>
      <c r="F186" s="237" t="s">
        <v>1365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204</v>
      </c>
      <c r="AU186" s="243" t="s">
        <v>84</v>
      </c>
      <c r="AV186" s="13" t="s">
        <v>78</v>
      </c>
      <c r="AW186" s="13" t="s">
        <v>33</v>
      </c>
      <c r="AX186" s="13" t="s">
        <v>71</v>
      </c>
      <c r="AY186" s="243" t="s">
        <v>192</v>
      </c>
    </row>
    <row r="187" s="14" customFormat="1">
      <c r="A187" s="14"/>
      <c r="B187" s="244"/>
      <c r="C187" s="245"/>
      <c r="D187" s="235" t="s">
        <v>204</v>
      </c>
      <c r="E187" s="246" t="s">
        <v>19</v>
      </c>
      <c r="F187" s="247" t="s">
        <v>1366</v>
      </c>
      <c r="G187" s="245"/>
      <c r="H187" s="248">
        <v>16.309000000000001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204</v>
      </c>
      <c r="AU187" s="254" t="s">
        <v>84</v>
      </c>
      <c r="AV187" s="14" t="s">
        <v>84</v>
      </c>
      <c r="AW187" s="14" t="s">
        <v>33</v>
      </c>
      <c r="AX187" s="14" t="s">
        <v>71</v>
      </c>
      <c r="AY187" s="254" t="s">
        <v>192</v>
      </c>
    </row>
    <row r="188" s="13" customFormat="1">
      <c r="A188" s="13"/>
      <c r="B188" s="233"/>
      <c r="C188" s="234"/>
      <c r="D188" s="235" t="s">
        <v>204</v>
      </c>
      <c r="E188" s="236" t="s">
        <v>19</v>
      </c>
      <c r="F188" s="237" t="s">
        <v>1367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204</v>
      </c>
      <c r="AU188" s="243" t="s">
        <v>84</v>
      </c>
      <c r="AV188" s="13" t="s">
        <v>78</v>
      </c>
      <c r="AW188" s="13" t="s">
        <v>33</v>
      </c>
      <c r="AX188" s="13" t="s">
        <v>71</v>
      </c>
      <c r="AY188" s="243" t="s">
        <v>192</v>
      </c>
    </row>
    <row r="189" s="14" customFormat="1">
      <c r="A189" s="14"/>
      <c r="B189" s="244"/>
      <c r="C189" s="245"/>
      <c r="D189" s="235" t="s">
        <v>204</v>
      </c>
      <c r="E189" s="246" t="s">
        <v>19</v>
      </c>
      <c r="F189" s="247" t="s">
        <v>1368</v>
      </c>
      <c r="G189" s="245"/>
      <c r="H189" s="248">
        <v>2.234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204</v>
      </c>
      <c r="AU189" s="254" t="s">
        <v>84</v>
      </c>
      <c r="AV189" s="14" t="s">
        <v>84</v>
      </c>
      <c r="AW189" s="14" t="s">
        <v>33</v>
      </c>
      <c r="AX189" s="14" t="s">
        <v>71</v>
      </c>
      <c r="AY189" s="254" t="s">
        <v>192</v>
      </c>
    </row>
    <row r="190" s="15" customFormat="1">
      <c r="A190" s="15"/>
      <c r="B190" s="255"/>
      <c r="C190" s="256"/>
      <c r="D190" s="235" t="s">
        <v>204</v>
      </c>
      <c r="E190" s="257" t="s">
        <v>19</v>
      </c>
      <c r="F190" s="258" t="s">
        <v>210</v>
      </c>
      <c r="G190" s="256"/>
      <c r="H190" s="259">
        <v>37.102000000000004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204</v>
      </c>
      <c r="AU190" s="265" t="s">
        <v>84</v>
      </c>
      <c r="AV190" s="15" t="s">
        <v>200</v>
      </c>
      <c r="AW190" s="15" t="s">
        <v>33</v>
      </c>
      <c r="AX190" s="15" t="s">
        <v>78</v>
      </c>
      <c r="AY190" s="265" t="s">
        <v>192</v>
      </c>
    </row>
    <row r="191" s="2" customFormat="1" ht="16.5" customHeight="1">
      <c r="A191" s="41"/>
      <c r="B191" s="42"/>
      <c r="C191" s="215" t="s">
        <v>8</v>
      </c>
      <c r="D191" s="215" t="s">
        <v>195</v>
      </c>
      <c r="E191" s="216" t="s">
        <v>285</v>
      </c>
      <c r="F191" s="217" t="s">
        <v>286</v>
      </c>
      <c r="G191" s="218" t="s">
        <v>239</v>
      </c>
      <c r="H191" s="219">
        <v>23.646999999999998</v>
      </c>
      <c r="I191" s="220"/>
      <c r="J191" s="221">
        <f>ROUND(I191*H191,2)</f>
        <v>0</v>
      </c>
      <c r="K191" s="217" t="s">
        <v>199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0.00020000000000000001</v>
      </c>
      <c r="R191" s="224">
        <f>Q191*H191</f>
        <v>0.0047293999999999999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200</v>
      </c>
      <c r="AT191" s="226" t="s">
        <v>195</v>
      </c>
      <c r="AU191" s="226" t="s">
        <v>84</v>
      </c>
      <c r="AY191" s="20" t="s">
        <v>192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84</v>
      </c>
      <c r="BK191" s="227">
        <f>ROUND(I191*H191,2)</f>
        <v>0</v>
      </c>
      <c r="BL191" s="20" t="s">
        <v>200</v>
      </c>
      <c r="BM191" s="226" t="s">
        <v>287</v>
      </c>
    </row>
    <row r="192" s="2" customFormat="1">
      <c r="A192" s="41"/>
      <c r="B192" s="42"/>
      <c r="C192" s="43"/>
      <c r="D192" s="228" t="s">
        <v>202</v>
      </c>
      <c r="E192" s="43"/>
      <c r="F192" s="229" t="s">
        <v>288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202</v>
      </c>
      <c r="AU192" s="20" t="s">
        <v>84</v>
      </c>
    </row>
    <row r="193" s="13" customFormat="1">
      <c r="A193" s="13"/>
      <c r="B193" s="233"/>
      <c r="C193" s="234"/>
      <c r="D193" s="235" t="s">
        <v>204</v>
      </c>
      <c r="E193" s="236" t="s">
        <v>19</v>
      </c>
      <c r="F193" s="237" t="s">
        <v>205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204</v>
      </c>
      <c r="AU193" s="243" t="s">
        <v>84</v>
      </c>
      <c r="AV193" s="13" t="s">
        <v>78</v>
      </c>
      <c r="AW193" s="13" t="s">
        <v>33</v>
      </c>
      <c r="AX193" s="13" t="s">
        <v>71</v>
      </c>
      <c r="AY193" s="243" t="s">
        <v>192</v>
      </c>
    </row>
    <row r="194" s="13" customFormat="1">
      <c r="A194" s="13"/>
      <c r="B194" s="233"/>
      <c r="C194" s="234"/>
      <c r="D194" s="235" t="s">
        <v>204</v>
      </c>
      <c r="E194" s="236" t="s">
        <v>19</v>
      </c>
      <c r="F194" s="237" t="s">
        <v>280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204</v>
      </c>
      <c r="AU194" s="243" t="s">
        <v>84</v>
      </c>
      <c r="AV194" s="13" t="s">
        <v>78</v>
      </c>
      <c r="AW194" s="13" t="s">
        <v>33</v>
      </c>
      <c r="AX194" s="13" t="s">
        <v>71</v>
      </c>
      <c r="AY194" s="243" t="s">
        <v>192</v>
      </c>
    </row>
    <row r="195" s="14" customFormat="1">
      <c r="A195" s="14"/>
      <c r="B195" s="244"/>
      <c r="C195" s="245"/>
      <c r="D195" s="235" t="s">
        <v>204</v>
      </c>
      <c r="E195" s="246" t="s">
        <v>19</v>
      </c>
      <c r="F195" s="247" t="s">
        <v>289</v>
      </c>
      <c r="G195" s="245"/>
      <c r="H195" s="248">
        <v>3.21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204</v>
      </c>
      <c r="AU195" s="254" t="s">
        <v>84</v>
      </c>
      <c r="AV195" s="14" t="s">
        <v>84</v>
      </c>
      <c r="AW195" s="14" t="s">
        <v>33</v>
      </c>
      <c r="AX195" s="14" t="s">
        <v>71</v>
      </c>
      <c r="AY195" s="254" t="s">
        <v>192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290</v>
      </c>
      <c r="G196" s="245"/>
      <c r="H196" s="248">
        <v>-1.1819999999999999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291</v>
      </c>
      <c r="G197" s="245"/>
      <c r="H197" s="248">
        <v>1.8340000000000001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3" customFormat="1">
      <c r="A198" s="13"/>
      <c r="B198" s="233"/>
      <c r="C198" s="234"/>
      <c r="D198" s="235" t="s">
        <v>204</v>
      </c>
      <c r="E198" s="236" t="s">
        <v>19</v>
      </c>
      <c r="F198" s="237" t="s">
        <v>268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204</v>
      </c>
      <c r="AU198" s="243" t="s">
        <v>84</v>
      </c>
      <c r="AV198" s="13" t="s">
        <v>78</v>
      </c>
      <c r="AW198" s="13" t="s">
        <v>33</v>
      </c>
      <c r="AX198" s="13" t="s">
        <v>71</v>
      </c>
      <c r="AY198" s="243" t="s">
        <v>192</v>
      </c>
    </row>
    <row r="199" s="14" customFormat="1">
      <c r="A199" s="14"/>
      <c r="B199" s="244"/>
      <c r="C199" s="245"/>
      <c r="D199" s="235" t="s">
        <v>204</v>
      </c>
      <c r="E199" s="246" t="s">
        <v>19</v>
      </c>
      <c r="F199" s="247" t="s">
        <v>292</v>
      </c>
      <c r="G199" s="245"/>
      <c r="H199" s="248">
        <v>14.869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204</v>
      </c>
      <c r="AU199" s="254" t="s">
        <v>84</v>
      </c>
      <c r="AV199" s="14" t="s">
        <v>84</v>
      </c>
      <c r="AW199" s="14" t="s">
        <v>33</v>
      </c>
      <c r="AX199" s="14" t="s">
        <v>71</v>
      </c>
      <c r="AY199" s="254" t="s">
        <v>192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243</v>
      </c>
      <c r="G200" s="245"/>
      <c r="H200" s="248">
        <v>-1.627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293</v>
      </c>
      <c r="G201" s="245"/>
      <c r="H201" s="248">
        <v>0.26700000000000002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4" customFormat="1">
      <c r="A202" s="14"/>
      <c r="B202" s="244"/>
      <c r="C202" s="245"/>
      <c r="D202" s="235" t="s">
        <v>204</v>
      </c>
      <c r="E202" s="246" t="s">
        <v>19</v>
      </c>
      <c r="F202" s="247" t="s">
        <v>244</v>
      </c>
      <c r="G202" s="245"/>
      <c r="H202" s="248">
        <v>2.2530000000000001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204</v>
      </c>
      <c r="AU202" s="254" t="s">
        <v>84</v>
      </c>
      <c r="AV202" s="14" t="s">
        <v>84</v>
      </c>
      <c r="AW202" s="14" t="s">
        <v>33</v>
      </c>
      <c r="AX202" s="14" t="s">
        <v>71</v>
      </c>
      <c r="AY202" s="254" t="s">
        <v>192</v>
      </c>
    </row>
    <row r="203" s="14" customFormat="1">
      <c r="A203" s="14"/>
      <c r="B203" s="244"/>
      <c r="C203" s="245"/>
      <c r="D203" s="235" t="s">
        <v>204</v>
      </c>
      <c r="E203" s="246" t="s">
        <v>19</v>
      </c>
      <c r="F203" s="247" t="s">
        <v>245</v>
      </c>
      <c r="G203" s="245"/>
      <c r="H203" s="248">
        <v>-0.59999999999999998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204</v>
      </c>
      <c r="AU203" s="254" t="s">
        <v>84</v>
      </c>
      <c r="AV203" s="14" t="s">
        <v>84</v>
      </c>
      <c r="AW203" s="14" t="s">
        <v>33</v>
      </c>
      <c r="AX203" s="14" t="s">
        <v>71</v>
      </c>
      <c r="AY203" s="254" t="s">
        <v>192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294</v>
      </c>
      <c r="G204" s="245"/>
      <c r="H204" s="248">
        <v>0.024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295</v>
      </c>
      <c r="G205" s="245"/>
      <c r="H205" s="248">
        <v>0.114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296</v>
      </c>
      <c r="G206" s="245"/>
      <c r="H206" s="248">
        <v>0.085000000000000006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297</v>
      </c>
      <c r="G207" s="245"/>
      <c r="H207" s="248">
        <v>0.025999999999999999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4" customFormat="1">
      <c r="A208" s="14"/>
      <c r="B208" s="244"/>
      <c r="C208" s="245"/>
      <c r="D208" s="235" t="s">
        <v>204</v>
      </c>
      <c r="E208" s="246" t="s">
        <v>19</v>
      </c>
      <c r="F208" s="247" t="s">
        <v>294</v>
      </c>
      <c r="G208" s="245"/>
      <c r="H208" s="248">
        <v>0.024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204</v>
      </c>
      <c r="AU208" s="254" t="s">
        <v>84</v>
      </c>
      <c r="AV208" s="14" t="s">
        <v>84</v>
      </c>
      <c r="AW208" s="14" t="s">
        <v>33</v>
      </c>
      <c r="AX208" s="14" t="s">
        <v>71</v>
      </c>
      <c r="AY208" s="254" t="s">
        <v>192</v>
      </c>
    </row>
    <row r="209" s="13" customFormat="1">
      <c r="A209" s="13"/>
      <c r="B209" s="233"/>
      <c r="C209" s="234"/>
      <c r="D209" s="235" t="s">
        <v>204</v>
      </c>
      <c r="E209" s="236" t="s">
        <v>19</v>
      </c>
      <c r="F209" s="237" t="s">
        <v>282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204</v>
      </c>
      <c r="AU209" s="243" t="s">
        <v>84</v>
      </c>
      <c r="AV209" s="13" t="s">
        <v>78</v>
      </c>
      <c r="AW209" s="13" t="s">
        <v>33</v>
      </c>
      <c r="AX209" s="13" t="s">
        <v>71</v>
      </c>
      <c r="AY209" s="243" t="s">
        <v>192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298</v>
      </c>
      <c r="G210" s="245"/>
      <c r="H210" s="248">
        <v>4.7949999999999999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4" customFormat="1">
      <c r="A211" s="14"/>
      <c r="B211" s="244"/>
      <c r="C211" s="245"/>
      <c r="D211" s="235" t="s">
        <v>204</v>
      </c>
      <c r="E211" s="246" t="s">
        <v>19</v>
      </c>
      <c r="F211" s="247" t="s">
        <v>299</v>
      </c>
      <c r="G211" s="245"/>
      <c r="H211" s="248">
        <v>-0.44500000000000001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204</v>
      </c>
      <c r="AU211" s="254" t="s">
        <v>84</v>
      </c>
      <c r="AV211" s="14" t="s">
        <v>84</v>
      </c>
      <c r="AW211" s="14" t="s">
        <v>33</v>
      </c>
      <c r="AX211" s="14" t="s">
        <v>71</v>
      </c>
      <c r="AY211" s="254" t="s">
        <v>192</v>
      </c>
    </row>
    <row r="212" s="15" customFormat="1">
      <c r="A212" s="15"/>
      <c r="B212" s="255"/>
      <c r="C212" s="256"/>
      <c r="D212" s="235" t="s">
        <v>204</v>
      </c>
      <c r="E212" s="257" t="s">
        <v>19</v>
      </c>
      <c r="F212" s="258" t="s">
        <v>210</v>
      </c>
      <c r="G212" s="256"/>
      <c r="H212" s="259">
        <v>23.647000000000006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204</v>
      </c>
      <c r="AU212" s="265" t="s">
        <v>84</v>
      </c>
      <c r="AV212" s="15" t="s">
        <v>200</v>
      </c>
      <c r="AW212" s="15" t="s">
        <v>33</v>
      </c>
      <c r="AX212" s="15" t="s">
        <v>78</v>
      </c>
      <c r="AY212" s="265" t="s">
        <v>192</v>
      </c>
    </row>
    <row r="213" s="2" customFormat="1" ht="16.5" customHeight="1">
      <c r="A213" s="41"/>
      <c r="B213" s="42"/>
      <c r="C213" s="215" t="s">
        <v>300</v>
      </c>
      <c r="D213" s="215" t="s">
        <v>195</v>
      </c>
      <c r="E213" s="216" t="s">
        <v>301</v>
      </c>
      <c r="F213" s="217" t="s">
        <v>302</v>
      </c>
      <c r="G213" s="218" t="s">
        <v>239</v>
      </c>
      <c r="H213" s="219">
        <v>23.646999999999998</v>
      </c>
      <c r="I213" s="220"/>
      <c r="J213" s="221">
        <f>ROUND(I213*H213,2)</f>
        <v>0</v>
      </c>
      <c r="K213" s="217" t="s">
        <v>199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0.00025999999999999998</v>
      </c>
      <c r="R213" s="224">
        <f>Q213*H213</f>
        <v>0.0061482199999999994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200</v>
      </c>
      <c r="AT213" s="226" t="s">
        <v>195</v>
      </c>
      <c r="AU213" s="226" t="s">
        <v>84</v>
      </c>
      <c r="AY213" s="20" t="s">
        <v>192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84</v>
      </c>
      <c r="BK213" s="227">
        <f>ROUND(I213*H213,2)</f>
        <v>0</v>
      </c>
      <c r="BL213" s="20" t="s">
        <v>200</v>
      </c>
      <c r="BM213" s="226" t="s">
        <v>303</v>
      </c>
    </row>
    <row r="214" s="2" customFormat="1">
      <c r="A214" s="41"/>
      <c r="B214" s="42"/>
      <c r="C214" s="43"/>
      <c r="D214" s="228" t="s">
        <v>202</v>
      </c>
      <c r="E214" s="43"/>
      <c r="F214" s="229" t="s">
        <v>304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202</v>
      </c>
      <c r="AU214" s="20" t="s">
        <v>84</v>
      </c>
    </row>
    <row r="215" s="13" customFormat="1">
      <c r="A215" s="13"/>
      <c r="B215" s="233"/>
      <c r="C215" s="234"/>
      <c r="D215" s="235" t="s">
        <v>204</v>
      </c>
      <c r="E215" s="236" t="s">
        <v>19</v>
      </c>
      <c r="F215" s="237" t="s">
        <v>205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204</v>
      </c>
      <c r="AU215" s="243" t="s">
        <v>84</v>
      </c>
      <c r="AV215" s="13" t="s">
        <v>78</v>
      </c>
      <c r="AW215" s="13" t="s">
        <v>33</v>
      </c>
      <c r="AX215" s="13" t="s">
        <v>71</v>
      </c>
      <c r="AY215" s="243" t="s">
        <v>192</v>
      </c>
    </row>
    <row r="216" s="13" customFormat="1">
      <c r="A216" s="13"/>
      <c r="B216" s="233"/>
      <c r="C216" s="234"/>
      <c r="D216" s="235" t="s">
        <v>204</v>
      </c>
      <c r="E216" s="236" t="s">
        <v>19</v>
      </c>
      <c r="F216" s="237" t="s">
        <v>280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204</v>
      </c>
      <c r="AU216" s="243" t="s">
        <v>84</v>
      </c>
      <c r="AV216" s="13" t="s">
        <v>78</v>
      </c>
      <c r="AW216" s="13" t="s">
        <v>33</v>
      </c>
      <c r="AX216" s="13" t="s">
        <v>71</v>
      </c>
      <c r="AY216" s="243" t="s">
        <v>192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289</v>
      </c>
      <c r="G217" s="245"/>
      <c r="H217" s="248">
        <v>3.21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4" customFormat="1">
      <c r="A218" s="14"/>
      <c r="B218" s="244"/>
      <c r="C218" s="245"/>
      <c r="D218" s="235" t="s">
        <v>204</v>
      </c>
      <c r="E218" s="246" t="s">
        <v>19</v>
      </c>
      <c r="F218" s="247" t="s">
        <v>290</v>
      </c>
      <c r="G218" s="245"/>
      <c r="H218" s="248">
        <v>-1.1819999999999999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204</v>
      </c>
      <c r="AU218" s="254" t="s">
        <v>84</v>
      </c>
      <c r="AV218" s="14" t="s">
        <v>84</v>
      </c>
      <c r="AW218" s="14" t="s">
        <v>33</v>
      </c>
      <c r="AX218" s="14" t="s">
        <v>71</v>
      </c>
      <c r="AY218" s="254" t="s">
        <v>192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291</v>
      </c>
      <c r="G219" s="245"/>
      <c r="H219" s="248">
        <v>1.8340000000000001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3" customFormat="1">
      <c r="A220" s="13"/>
      <c r="B220" s="233"/>
      <c r="C220" s="234"/>
      <c r="D220" s="235" t="s">
        <v>204</v>
      </c>
      <c r="E220" s="236" t="s">
        <v>19</v>
      </c>
      <c r="F220" s="237" t="s">
        <v>268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204</v>
      </c>
      <c r="AU220" s="243" t="s">
        <v>84</v>
      </c>
      <c r="AV220" s="13" t="s">
        <v>78</v>
      </c>
      <c r="AW220" s="13" t="s">
        <v>33</v>
      </c>
      <c r="AX220" s="13" t="s">
        <v>71</v>
      </c>
      <c r="AY220" s="243" t="s">
        <v>192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292</v>
      </c>
      <c r="G221" s="245"/>
      <c r="H221" s="248">
        <v>14.869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4" customFormat="1">
      <c r="A222" s="14"/>
      <c r="B222" s="244"/>
      <c r="C222" s="245"/>
      <c r="D222" s="235" t="s">
        <v>204</v>
      </c>
      <c r="E222" s="246" t="s">
        <v>19</v>
      </c>
      <c r="F222" s="247" t="s">
        <v>243</v>
      </c>
      <c r="G222" s="245"/>
      <c r="H222" s="248">
        <v>-1.627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204</v>
      </c>
      <c r="AU222" s="254" t="s">
        <v>84</v>
      </c>
      <c r="AV222" s="14" t="s">
        <v>84</v>
      </c>
      <c r="AW222" s="14" t="s">
        <v>33</v>
      </c>
      <c r="AX222" s="14" t="s">
        <v>71</v>
      </c>
      <c r="AY222" s="254" t="s">
        <v>192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293</v>
      </c>
      <c r="G223" s="245"/>
      <c r="H223" s="248">
        <v>0.26700000000000002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244</v>
      </c>
      <c r="G224" s="245"/>
      <c r="H224" s="248">
        <v>2.2530000000000001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245</v>
      </c>
      <c r="G225" s="245"/>
      <c r="H225" s="248">
        <v>-0.59999999999999998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4" customFormat="1">
      <c r="A226" s="14"/>
      <c r="B226" s="244"/>
      <c r="C226" s="245"/>
      <c r="D226" s="235" t="s">
        <v>204</v>
      </c>
      <c r="E226" s="246" t="s">
        <v>19</v>
      </c>
      <c r="F226" s="247" t="s">
        <v>294</v>
      </c>
      <c r="G226" s="245"/>
      <c r="H226" s="248">
        <v>0.024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204</v>
      </c>
      <c r="AU226" s="254" t="s">
        <v>84</v>
      </c>
      <c r="AV226" s="14" t="s">
        <v>84</v>
      </c>
      <c r="AW226" s="14" t="s">
        <v>33</v>
      </c>
      <c r="AX226" s="14" t="s">
        <v>71</v>
      </c>
      <c r="AY226" s="254" t="s">
        <v>192</v>
      </c>
    </row>
    <row r="227" s="14" customFormat="1">
      <c r="A227" s="14"/>
      <c r="B227" s="244"/>
      <c r="C227" s="245"/>
      <c r="D227" s="235" t="s">
        <v>204</v>
      </c>
      <c r="E227" s="246" t="s">
        <v>19</v>
      </c>
      <c r="F227" s="247" t="s">
        <v>295</v>
      </c>
      <c r="G227" s="245"/>
      <c r="H227" s="248">
        <v>0.114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204</v>
      </c>
      <c r="AU227" s="254" t="s">
        <v>84</v>
      </c>
      <c r="AV227" s="14" t="s">
        <v>84</v>
      </c>
      <c r="AW227" s="14" t="s">
        <v>33</v>
      </c>
      <c r="AX227" s="14" t="s">
        <v>71</v>
      </c>
      <c r="AY227" s="254" t="s">
        <v>192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296</v>
      </c>
      <c r="G228" s="245"/>
      <c r="H228" s="248">
        <v>0.085000000000000006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4" customFormat="1">
      <c r="A229" s="14"/>
      <c r="B229" s="244"/>
      <c r="C229" s="245"/>
      <c r="D229" s="235" t="s">
        <v>204</v>
      </c>
      <c r="E229" s="246" t="s">
        <v>19</v>
      </c>
      <c r="F229" s="247" t="s">
        <v>297</v>
      </c>
      <c r="G229" s="245"/>
      <c r="H229" s="248">
        <v>0.025999999999999999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204</v>
      </c>
      <c r="AU229" s="254" t="s">
        <v>84</v>
      </c>
      <c r="AV229" s="14" t="s">
        <v>84</v>
      </c>
      <c r="AW229" s="14" t="s">
        <v>33</v>
      </c>
      <c r="AX229" s="14" t="s">
        <v>71</v>
      </c>
      <c r="AY229" s="254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294</v>
      </c>
      <c r="G230" s="245"/>
      <c r="H230" s="248">
        <v>0.024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3" customFormat="1">
      <c r="A231" s="13"/>
      <c r="B231" s="233"/>
      <c r="C231" s="234"/>
      <c r="D231" s="235" t="s">
        <v>204</v>
      </c>
      <c r="E231" s="236" t="s">
        <v>19</v>
      </c>
      <c r="F231" s="237" t="s">
        <v>282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204</v>
      </c>
      <c r="AU231" s="243" t="s">
        <v>84</v>
      </c>
      <c r="AV231" s="13" t="s">
        <v>78</v>
      </c>
      <c r="AW231" s="13" t="s">
        <v>33</v>
      </c>
      <c r="AX231" s="13" t="s">
        <v>71</v>
      </c>
      <c r="AY231" s="243" t="s">
        <v>192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298</v>
      </c>
      <c r="G232" s="245"/>
      <c r="H232" s="248">
        <v>4.7949999999999999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4" customFormat="1">
      <c r="A233" s="14"/>
      <c r="B233" s="244"/>
      <c r="C233" s="245"/>
      <c r="D233" s="235" t="s">
        <v>204</v>
      </c>
      <c r="E233" s="246" t="s">
        <v>19</v>
      </c>
      <c r="F233" s="247" t="s">
        <v>299</v>
      </c>
      <c r="G233" s="245"/>
      <c r="H233" s="248">
        <v>-0.44500000000000001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204</v>
      </c>
      <c r="AU233" s="254" t="s">
        <v>84</v>
      </c>
      <c r="AV233" s="14" t="s">
        <v>84</v>
      </c>
      <c r="AW233" s="14" t="s">
        <v>33</v>
      </c>
      <c r="AX233" s="14" t="s">
        <v>71</v>
      </c>
      <c r="AY233" s="254" t="s">
        <v>192</v>
      </c>
    </row>
    <row r="234" s="15" customFormat="1">
      <c r="A234" s="15"/>
      <c r="B234" s="255"/>
      <c r="C234" s="256"/>
      <c r="D234" s="235" t="s">
        <v>204</v>
      </c>
      <c r="E234" s="257" t="s">
        <v>19</v>
      </c>
      <c r="F234" s="258" t="s">
        <v>210</v>
      </c>
      <c r="G234" s="256"/>
      <c r="H234" s="259">
        <v>23.647000000000006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204</v>
      </c>
      <c r="AU234" s="265" t="s">
        <v>84</v>
      </c>
      <c r="AV234" s="15" t="s">
        <v>200</v>
      </c>
      <c r="AW234" s="15" t="s">
        <v>33</v>
      </c>
      <c r="AX234" s="15" t="s">
        <v>78</v>
      </c>
      <c r="AY234" s="265" t="s">
        <v>192</v>
      </c>
    </row>
    <row r="235" s="2" customFormat="1" ht="24.15" customHeight="1">
      <c r="A235" s="41"/>
      <c r="B235" s="42"/>
      <c r="C235" s="215" t="s">
        <v>305</v>
      </c>
      <c r="D235" s="215" t="s">
        <v>195</v>
      </c>
      <c r="E235" s="216" t="s">
        <v>306</v>
      </c>
      <c r="F235" s="217" t="s">
        <v>307</v>
      </c>
      <c r="G235" s="218" t="s">
        <v>239</v>
      </c>
      <c r="H235" s="219">
        <v>23.646999999999998</v>
      </c>
      <c r="I235" s="220"/>
      <c r="J235" s="221">
        <f>ROUND(I235*H235,2)</f>
        <v>0</v>
      </c>
      <c r="K235" s="217" t="s">
        <v>199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0.0043800000000000002</v>
      </c>
      <c r="R235" s="224">
        <f>Q235*H235</f>
        <v>0.10357386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200</v>
      </c>
      <c r="AT235" s="226" t="s">
        <v>195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200</v>
      </c>
      <c r="BM235" s="226" t="s">
        <v>308</v>
      </c>
    </row>
    <row r="236" s="2" customFormat="1">
      <c r="A236" s="41"/>
      <c r="B236" s="42"/>
      <c r="C236" s="43"/>
      <c r="D236" s="228" t="s">
        <v>202</v>
      </c>
      <c r="E236" s="43"/>
      <c r="F236" s="229" t="s">
        <v>309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202</v>
      </c>
      <c r="AU236" s="20" t="s">
        <v>84</v>
      </c>
    </row>
    <row r="237" s="13" customFormat="1">
      <c r="A237" s="13"/>
      <c r="B237" s="233"/>
      <c r="C237" s="234"/>
      <c r="D237" s="235" t="s">
        <v>204</v>
      </c>
      <c r="E237" s="236" t="s">
        <v>19</v>
      </c>
      <c r="F237" s="237" t="s">
        <v>205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204</v>
      </c>
      <c r="AU237" s="243" t="s">
        <v>84</v>
      </c>
      <c r="AV237" s="13" t="s">
        <v>78</v>
      </c>
      <c r="AW237" s="13" t="s">
        <v>33</v>
      </c>
      <c r="AX237" s="13" t="s">
        <v>71</v>
      </c>
      <c r="AY237" s="243" t="s">
        <v>192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280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289</v>
      </c>
      <c r="G239" s="245"/>
      <c r="H239" s="248">
        <v>3.21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4" customFormat="1">
      <c r="A240" s="14"/>
      <c r="B240" s="244"/>
      <c r="C240" s="245"/>
      <c r="D240" s="235" t="s">
        <v>204</v>
      </c>
      <c r="E240" s="246" t="s">
        <v>19</v>
      </c>
      <c r="F240" s="247" t="s">
        <v>290</v>
      </c>
      <c r="G240" s="245"/>
      <c r="H240" s="248">
        <v>-1.1819999999999999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204</v>
      </c>
      <c r="AU240" s="254" t="s">
        <v>84</v>
      </c>
      <c r="AV240" s="14" t="s">
        <v>84</v>
      </c>
      <c r="AW240" s="14" t="s">
        <v>33</v>
      </c>
      <c r="AX240" s="14" t="s">
        <v>71</v>
      </c>
      <c r="AY240" s="254" t="s">
        <v>192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291</v>
      </c>
      <c r="G241" s="245"/>
      <c r="H241" s="248">
        <v>1.8340000000000001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268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292</v>
      </c>
      <c r="G243" s="245"/>
      <c r="H243" s="248">
        <v>14.869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243</v>
      </c>
      <c r="G244" s="245"/>
      <c r="H244" s="248">
        <v>-1.627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4" customFormat="1">
      <c r="A245" s="14"/>
      <c r="B245" s="244"/>
      <c r="C245" s="245"/>
      <c r="D245" s="235" t="s">
        <v>204</v>
      </c>
      <c r="E245" s="246" t="s">
        <v>19</v>
      </c>
      <c r="F245" s="247" t="s">
        <v>293</v>
      </c>
      <c r="G245" s="245"/>
      <c r="H245" s="248">
        <v>0.26700000000000002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204</v>
      </c>
      <c r="AU245" s="254" t="s">
        <v>84</v>
      </c>
      <c r="AV245" s="14" t="s">
        <v>84</v>
      </c>
      <c r="AW245" s="14" t="s">
        <v>33</v>
      </c>
      <c r="AX245" s="14" t="s">
        <v>71</v>
      </c>
      <c r="AY245" s="254" t="s">
        <v>192</v>
      </c>
    </row>
    <row r="246" s="14" customFormat="1">
      <c r="A246" s="14"/>
      <c r="B246" s="244"/>
      <c r="C246" s="245"/>
      <c r="D246" s="235" t="s">
        <v>204</v>
      </c>
      <c r="E246" s="246" t="s">
        <v>19</v>
      </c>
      <c r="F246" s="247" t="s">
        <v>244</v>
      </c>
      <c r="G246" s="245"/>
      <c r="H246" s="248">
        <v>2.2530000000000001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33</v>
      </c>
      <c r="AX246" s="14" t="s">
        <v>71</v>
      </c>
      <c r="AY246" s="254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245</v>
      </c>
      <c r="G247" s="245"/>
      <c r="H247" s="248">
        <v>-0.59999999999999998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4" customFormat="1">
      <c r="A248" s="14"/>
      <c r="B248" s="244"/>
      <c r="C248" s="245"/>
      <c r="D248" s="235" t="s">
        <v>204</v>
      </c>
      <c r="E248" s="246" t="s">
        <v>19</v>
      </c>
      <c r="F248" s="247" t="s">
        <v>294</v>
      </c>
      <c r="G248" s="245"/>
      <c r="H248" s="248">
        <v>0.024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204</v>
      </c>
      <c r="AU248" s="254" t="s">
        <v>84</v>
      </c>
      <c r="AV248" s="14" t="s">
        <v>84</v>
      </c>
      <c r="AW248" s="14" t="s">
        <v>33</v>
      </c>
      <c r="AX248" s="14" t="s">
        <v>71</v>
      </c>
      <c r="AY248" s="254" t="s">
        <v>192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295</v>
      </c>
      <c r="G249" s="245"/>
      <c r="H249" s="248">
        <v>0.114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296</v>
      </c>
      <c r="G250" s="245"/>
      <c r="H250" s="248">
        <v>0.085000000000000006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297</v>
      </c>
      <c r="G251" s="245"/>
      <c r="H251" s="248">
        <v>0.025999999999999999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4" customFormat="1">
      <c r="A252" s="14"/>
      <c r="B252" s="244"/>
      <c r="C252" s="245"/>
      <c r="D252" s="235" t="s">
        <v>204</v>
      </c>
      <c r="E252" s="246" t="s">
        <v>19</v>
      </c>
      <c r="F252" s="247" t="s">
        <v>294</v>
      </c>
      <c r="G252" s="245"/>
      <c r="H252" s="248">
        <v>0.024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204</v>
      </c>
      <c r="AU252" s="254" t="s">
        <v>84</v>
      </c>
      <c r="AV252" s="14" t="s">
        <v>84</v>
      </c>
      <c r="AW252" s="14" t="s">
        <v>33</v>
      </c>
      <c r="AX252" s="14" t="s">
        <v>71</v>
      </c>
      <c r="AY252" s="254" t="s">
        <v>192</v>
      </c>
    </row>
    <row r="253" s="13" customFormat="1">
      <c r="A253" s="13"/>
      <c r="B253" s="233"/>
      <c r="C253" s="234"/>
      <c r="D253" s="235" t="s">
        <v>204</v>
      </c>
      <c r="E253" s="236" t="s">
        <v>19</v>
      </c>
      <c r="F253" s="237" t="s">
        <v>282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204</v>
      </c>
      <c r="AU253" s="243" t="s">
        <v>84</v>
      </c>
      <c r="AV253" s="13" t="s">
        <v>78</v>
      </c>
      <c r="AW253" s="13" t="s">
        <v>33</v>
      </c>
      <c r="AX253" s="13" t="s">
        <v>71</v>
      </c>
      <c r="AY253" s="243" t="s">
        <v>192</v>
      </c>
    </row>
    <row r="254" s="14" customFormat="1">
      <c r="A254" s="14"/>
      <c r="B254" s="244"/>
      <c r="C254" s="245"/>
      <c r="D254" s="235" t="s">
        <v>204</v>
      </c>
      <c r="E254" s="246" t="s">
        <v>19</v>
      </c>
      <c r="F254" s="247" t="s">
        <v>298</v>
      </c>
      <c r="G254" s="245"/>
      <c r="H254" s="248">
        <v>4.7949999999999999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204</v>
      </c>
      <c r="AU254" s="254" t="s">
        <v>84</v>
      </c>
      <c r="AV254" s="14" t="s">
        <v>84</v>
      </c>
      <c r="AW254" s="14" t="s">
        <v>33</v>
      </c>
      <c r="AX254" s="14" t="s">
        <v>71</v>
      </c>
      <c r="AY254" s="254" t="s">
        <v>192</v>
      </c>
    </row>
    <row r="255" s="14" customFormat="1">
      <c r="A255" s="14"/>
      <c r="B255" s="244"/>
      <c r="C255" s="245"/>
      <c r="D255" s="235" t="s">
        <v>204</v>
      </c>
      <c r="E255" s="246" t="s">
        <v>19</v>
      </c>
      <c r="F255" s="247" t="s">
        <v>299</v>
      </c>
      <c r="G255" s="245"/>
      <c r="H255" s="248">
        <v>-0.44500000000000001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33</v>
      </c>
      <c r="AX255" s="14" t="s">
        <v>71</v>
      </c>
      <c r="AY255" s="254" t="s">
        <v>192</v>
      </c>
    </row>
    <row r="256" s="15" customFormat="1">
      <c r="A256" s="15"/>
      <c r="B256" s="255"/>
      <c r="C256" s="256"/>
      <c r="D256" s="235" t="s">
        <v>204</v>
      </c>
      <c r="E256" s="257" t="s">
        <v>19</v>
      </c>
      <c r="F256" s="258" t="s">
        <v>210</v>
      </c>
      <c r="G256" s="256"/>
      <c r="H256" s="259">
        <v>23.647000000000006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204</v>
      </c>
      <c r="AU256" s="265" t="s">
        <v>84</v>
      </c>
      <c r="AV256" s="15" t="s">
        <v>200</v>
      </c>
      <c r="AW256" s="15" t="s">
        <v>33</v>
      </c>
      <c r="AX256" s="15" t="s">
        <v>78</v>
      </c>
      <c r="AY256" s="265" t="s">
        <v>192</v>
      </c>
    </row>
    <row r="257" s="2" customFormat="1" ht="16.5" customHeight="1">
      <c r="A257" s="41"/>
      <c r="B257" s="42"/>
      <c r="C257" s="215" t="s">
        <v>310</v>
      </c>
      <c r="D257" s="215" t="s">
        <v>195</v>
      </c>
      <c r="E257" s="216" t="s">
        <v>311</v>
      </c>
      <c r="F257" s="217" t="s">
        <v>312</v>
      </c>
      <c r="G257" s="218" t="s">
        <v>239</v>
      </c>
      <c r="H257" s="219">
        <v>15.135999999999999</v>
      </c>
      <c r="I257" s="220"/>
      <c r="J257" s="221">
        <f>ROUND(I257*H257,2)</f>
        <v>0</v>
      </c>
      <c r="K257" s="217" t="s">
        <v>199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0.0030000000000000001</v>
      </c>
      <c r="R257" s="224">
        <f>Q257*H257</f>
        <v>0.045407999999999997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200</v>
      </c>
      <c r="AT257" s="226" t="s">
        <v>195</v>
      </c>
      <c r="AU257" s="226" t="s">
        <v>84</v>
      </c>
      <c r="AY257" s="20" t="s">
        <v>192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84</v>
      </c>
      <c r="BK257" s="227">
        <f>ROUND(I257*H257,2)</f>
        <v>0</v>
      </c>
      <c r="BL257" s="20" t="s">
        <v>200</v>
      </c>
      <c r="BM257" s="226" t="s">
        <v>313</v>
      </c>
    </row>
    <row r="258" s="2" customFormat="1">
      <c r="A258" s="41"/>
      <c r="B258" s="42"/>
      <c r="C258" s="43"/>
      <c r="D258" s="228" t="s">
        <v>202</v>
      </c>
      <c r="E258" s="43"/>
      <c r="F258" s="229" t="s">
        <v>314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202</v>
      </c>
      <c r="AU258" s="20" t="s">
        <v>84</v>
      </c>
    </row>
    <row r="259" s="13" customFormat="1">
      <c r="A259" s="13"/>
      <c r="B259" s="233"/>
      <c r="C259" s="234"/>
      <c r="D259" s="235" t="s">
        <v>204</v>
      </c>
      <c r="E259" s="236" t="s">
        <v>19</v>
      </c>
      <c r="F259" s="237" t="s">
        <v>205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204</v>
      </c>
      <c r="AU259" s="243" t="s">
        <v>84</v>
      </c>
      <c r="AV259" s="13" t="s">
        <v>78</v>
      </c>
      <c r="AW259" s="13" t="s">
        <v>33</v>
      </c>
      <c r="AX259" s="13" t="s">
        <v>71</v>
      </c>
      <c r="AY259" s="243" t="s">
        <v>192</v>
      </c>
    </row>
    <row r="260" s="13" customFormat="1">
      <c r="A260" s="13"/>
      <c r="B260" s="233"/>
      <c r="C260" s="234"/>
      <c r="D260" s="235" t="s">
        <v>204</v>
      </c>
      <c r="E260" s="236" t="s">
        <v>19</v>
      </c>
      <c r="F260" s="237" t="s">
        <v>280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204</v>
      </c>
      <c r="AU260" s="243" t="s">
        <v>84</v>
      </c>
      <c r="AV260" s="13" t="s">
        <v>78</v>
      </c>
      <c r="AW260" s="13" t="s">
        <v>33</v>
      </c>
      <c r="AX260" s="13" t="s">
        <v>71</v>
      </c>
      <c r="AY260" s="243" t="s">
        <v>192</v>
      </c>
    </row>
    <row r="261" s="14" customFormat="1">
      <c r="A261" s="14"/>
      <c r="B261" s="244"/>
      <c r="C261" s="245"/>
      <c r="D261" s="235" t="s">
        <v>204</v>
      </c>
      <c r="E261" s="246" t="s">
        <v>19</v>
      </c>
      <c r="F261" s="247" t="s">
        <v>289</v>
      </c>
      <c r="G261" s="245"/>
      <c r="H261" s="248">
        <v>3.21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204</v>
      </c>
      <c r="AU261" s="254" t="s">
        <v>84</v>
      </c>
      <c r="AV261" s="14" t="s">
        <v>84</v>
      </c>
      <c r="AW261" s="14" t="s">
        <v>33</v>
      </c>
      <c r="AX261" s="14" t="s">
        <v>71</v>
      </c>
      <c r="AY261" s="254" t="s">
        <v>192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290</v>
      </c>
      <c r="G262" s="245"/>
      <c r="H262" s="248">
        <v>-1.1819999999999999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4" customFormat="1">
      <c r="A263" s="14"/>
      <c r="B263" s="244"/>
      <c r="C263" s="245"/>
      <c r="D263" s="235" t="s">
        <v>204</v>
      </c>
      <c r="E263" s="246" t="s">
        <v>19</v>
      </c>
      <c r="F263" s="247" t="s">
        <v>291</v>
      </c>
      <c r="G263" s="245"/>
      <c r="H263" s="248">
        <v>1.8340000000000001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204</v>
      </c>
      <c r="AU263" s="254" t="s">
        <v>84</v>
      </c>
      <c r="AV263" s="14" t="s">
        <v>84</v>
      </c>
      <c r="AW263" s="14" t="s">
        <v>33</v>
      </c>
      <c r="AX263" s="14" t="s">
        <v>71</v>
      </c>
      <c r="AY263" s="254" t="s">
        <v>192</v>
      </c>
    </row>
    <row r="264" s="13" customFormat="1">
      <c r="A264" s="13"/>
      <c r="B264" s="233"/>
      <c r="C264" s="234"/>
      <c r="D264" s="235" t="s">
        <v>204</v>
      </c>
      <c r="E264" s="236" t="s">
        <v>19</v>
      </c>
      <c r="F264" s="237" t="s">
        <v>268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204</v>
      </c>
      <c r="AU264" s="243" t="s">
        <v>84</v>
      </c>
      <c r="AV264" s="13" t="s">
        <v>78</v>
      </c>
      <c r="AW264" s="13" t="s">
        <v>33</v>
      </c>
      <c r="AX264" s="13" t="s">
        <v>71</v>
      </c>
      <c r="AY264" s="243" t="s">
        <v>192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315</v>
      </c>
      <c r="G265" s="245"/>
      <c r="H265" s="248">
        <v>6.3390000000000004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4" customFormat="1">
      <c r="A266" s="14"/>
      <c r="B266" s="244"/>
      <c r="C266" s="245"/>
      <c r="D266" s="235" t="s">
        <v>204</v>
      </c>
      <c r="E266" s="246" t="s">
        <v>19</v>
      </c>
      <c r="F266" s="247" t="s">
        <v>316</v>
      </c>
      <c r="G266" s="245"/>
      <c r="H266" s="248">
        <v>-0.59999999999999998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204</v>
      </c>
      <c r="AU266" s="254" t="s">
        <v>84</v>
      </c>
      <c r="AV266" s="14" t="s">
        <v>84</v>
      </c>
      <c r="AW266" s="14" t="s">
        <v>33</v>
      </c>
      <c r="AX266" s="14" t="s">
        <v>71</v>
      </c>
      <c r="AY266" s="254" t="s">
        <v>192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317</v>
      </c>
      <c r="G267" s="245"/>
      <c r="H267" s="248">
        <v>1.046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3" customFormat="1">
      <c r="A268" s="13"/>
      <c r="B268" s="233"/>
      <c r="C268" s="234"/>
      <c r="D268" s="235" t="s">
        <v>204</v>
      </c>
      <c r="E268" s="236" t="s">
        <v>19</v>
      </c>
      <c r="F268" s="237" t="s">
        <v>282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204</v>
      </c>
      <c r="AU268" s="243" t="s">
        <v>84</v>
      </c>
      <c r="AV268" s="13" t="s">
        <v>78</v>
      </c>
      <c r="AW268" s="13" t="s">
        <v>33</v>
      </c>
      <c r="AX268" s="13" t="s">
        <v>71</v>
      </c>
      <c r="AY268" s="243" t="s">
        <v>192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318</v>
      </c>
      <c r="G269" s="245"/>
      <c r="H269" s="248">
        <v>0.33600000000000002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4" customFormat="1">
      <c r="A270" s="14"/>
      <c r="B270" s="244"/>
      <c r="C270" s="245"/>
      <c r="D270" s="235" t="s">
        <v>204</v>
      </c>
      <c r="E270" s="246" t="s">
        <v>19</v>
      </c>
      <c r="F270" s="247" t="s">
        <v>319</v>
      </c>
      <c r="G270" s="245"/>
      <c r="H270" s="248">
        <v>3.4220000000000002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204</v>
      </c>
      <c r="AU270" s="254" t="s">
        <v>84</v>
      </c>
      <c r="AV270" s="14" t="s">
        <v>84</v>
      </c>
      <c r="AW270" s="14" t="s">
        <v>33</v>
      </c>
      <c r="AX270" s="14" t="s">
        <v>71</v>
      </c>
      <c r="AY270" s="254" t="s">
        <v>192</v>
      </c>
    </row>
    <row r="271" s="14" customFormat="1">
      <c r="A271" s="14"/>
      <c r="B271" s="244"/>
      <c r="C271" s="245"/>
      <c r="D271" s="235" t="s">
        <v>204</v>
      </c>
      <c r="E271" s="246" t="s">
        <v>19</v>
      </c>
      <c r="F271" s="247" t="s">
        <v>299</v>
      </c>
      <c r="G271" s="245"/>
      <c r="H271" s="248">
        <v>-0.44500000000000001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33</v>
      </c>
      <c r="AX271" s="14" t="s">
        <v>71</v>
      </c>
      <c r="AY271" s="254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320</v>
      </c>
      <c r="G272" s="245"/>
      <c r="H272" s="248">
        <v>1.1759999999999999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15.136000000000001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24.15" customHeight="1">
      <c r="A274" s="41"/>
      <c r="B274" s="42"/>
      <c r="C274" s="215" t="s">
        <v>321</v>
      </c>
      <c r="D274" s="215" t="s">
        <v>195</v>
      </c>
      <c r="E274" s="216" t="s">
        <v>322</v>
      </c>
      <c r="F274" s="217" t="s">
        <v>323</v>
      </c>
      <c r="G274" s="218" t="s">
        <v>239</v>
      </c>
      <c r="H274" s="219">
        <v>100.26900000000001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0.017600000000000001</v>
      </c>
      <c r="R274" s="224">
        <f>Q274*H274</f>
        <v>1.7647344000000003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200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200</v>
      </c>
      <c r="BM274" s="226" t="s">
        <v>324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325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326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3" customFormat="1">
      <c r="A277" s="13"/>
      <c r="B277" s="233"/>
      <c r="C277" s="234"/>
      <c r="D277" s="235" t="s">
        <v>204</v>
      </c>
      <c r="E277" s="236" t="s">
        <v>19</v>
      </c>
      <c r="F277" s="237" t="s">
        <v>280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204</v>
      </c>
      <c r="AU277" s="243" t="s">
        <v>84</v>
      </c>
      <c r="AV277" s="13" t="s">
        <v>78</v>
      </c>
      <c r="AW277" s="13" t="s">
        <v>33</v>
      </c>
      <c r="AX277" s="13" t="s">
        <v>71</v>
      </c>
      <c r="AY277" s="243" t="s">
        <v>192</v>
      </c>
    </row>
    <row r="278" s="14" customFormat="1">
      <c r="A278" s="14"/>
      <c r="B278" s="244"/>
      <c r="C278" s="245"/>
      <c r="D278" s="235" t="s">
        <v>204</v>
      </c>
      <c r="E278" s="246" t="s">
        <v>19</v>
      </c>
      <c r="F278" s="247" t="s">
        <v>327</v>
      </c>
      <c r="G278" s="245"/>
      <c r="H278" s="248">
        <v>14.776999999999999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204</v>
      </c>
      <c r="AU278" s="254" t="s">
        <v>84</v>
      </c>
      <c r="AV278" s="14" t="s">
        <v>84</v>
      </c>
      <c r="AW278" s="14" t="s">
        <v>33</v>
      </c>
      <c r="AX278" s="14" t="s">
        <v>71</v>
      </c>
      <c r="AY278" s="254" t="s">
        <v>192</v>
      </c>
    </row>
    <row r="279" s="14" customFormat="1">
      <c r="A279" s="14"/>
      <c r="B279" s="244"/>
      <c r="C279" s="245"/>
      <c r="D279" s="235" t="s">
        <v>204</v>
      </c>
      <c r="E279" s="246" t="s">
        <v>19</v>
      </c>
      <c r="F279" s="247" t="s">
        <v>1369</v>
      </c>
      <c r="G279" s="245"/>
      <c r="H279" s="248">
        <v>-4.3339999999999996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33</v>
      </c>
      <c r="AX279" s="14" t="s">
        <v>71</v>
      </c>
      <c r="AY279" s="254" t="s">
        <v>192</v>
      </c>
    </row>
    <row r="280" s="14" customFormat="1">
      <c r="A280" s="14"/>
      <c r="B280" s="244"/>
      <c r="C280" s="245"/>
      <c r="D280" s="235" t="s">
        <v>204</v>
      </c>
      <c r="E280" s="246" t="s">
        <v>19</v>
      </c>
      <c r="F280" s="247" t="s">
        <v>1370</v>
      </c>
      <c r="G280" s="245"/>
      <c r="H280" s="248">
        <v>15.877000000000001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204</v>
      </c>
      <c r="AU280" s="254" t="s">
        <v>84</v>
      </c>
      <c r="AV280" s="14" t="s">
        <v>84</v>
      </c>
      <c r="AW280" s="14" t="s">
        <v>33</v>
      </c>
      <c r="AX280" s="14" t="s">
        <v>71</v>
      </c>
      <c r="AY280" s="254" t="s">
        <v>192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1371</v>
      </c>
      <c r="G281" s="245"/>
      <c r="H281" s="248">
        <v>0.63600000000000001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1372</v>
      </c>
      <c r="G282" s="245"/>
      <c r="H282" s="248">
        <v>-3.9399999999999999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3" customFormat="1">
      <c r="A283" s="13"/>
      <c r="B283" s="233"/>
      <c r="C283" s="234"/>
      <c r="D283" s="235" t="s">
        <v>204</v>
      </c>
      <c r="E283" s="236" t="s">
        <v>19</v>
      </c>
      <c r="F283" s="237" t="s">
        <v>282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204</v>
      </c>
      <c r="AU283" s="243" t="s">
        <v>84</v>
      </c>
      <c r="AV283" s="13" t="s">
        <v>78</v>
      </c>
      <c r="AW283" s="13" t="s">
        <v>33</v>
      </c>
      <c r="AX283" s="13" t="s">
        <v>71</v>
      </c>
      <c r="AY283" s="243" t="s">
        <v>192</v>
      </c>
    </row>
    <row r="284" s="14" customFormat="1">
      <c r="A284" s="14"/>
      <c r="B284" s="244"/>
      <c r="C284" s="245"/>
      <c r="D284" s="235" t="s">
        <v>204</v>
      </c>
      <c r="E284" s="246" t="s">
        <v>19</v>
      </c>
      <c r="F284" s="247" t="s">
        <v>329</v>
      </c>
      <c r="G284" s="245"/>
      <c r="H284" s="248">
        <v>33.143000000000001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204</v>
      </c>
      <c r="AU284" s="254" t="s">
        <v>84</v>
      </c>
      <c r="AV284" s="14" t="s">
        <v>84</v>
      </c>
      <c r="AW284" s="14" t="s">
        <v>33</v>
      </c>
      <c r="AX284" s="14" t="s">
        <v>71</v>
      </c>
      <c r="AY284" s="254" t="s">
        <v>192</v>
      </c>
    </row>
    <row r="285" s="14" customFormat="1">
      <c r="A285" s="14"/>
      <c r="B285" s="244"/>
      <c r="C285" s="245"/>
      <c r="D285" s="235" t="s">
        <v>204</v>
      </c>
      <c r="E285" s="246" t="s">
        <v>19</v>
      </c>
      <c r="F285" s="247" t="s">
        <v>330</v>
      </c>
      <c r="G285" s="245"/>
      <c r="H285" s="248">
        <v>1.4179999999999999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204</v>
      </c>
      <c r="AU285" s="254" t="s">
        <v>84</v>
      </c>
      <c r="AV285" s="14" t="s">
        <v>84</v>
      </c>
      <c r="AW285" s="14" t="s">
        <v>33</v>
      </c>
      <c r="AX285" s="14" t="s">
        <v>71</v>
      </c>
      <c r="AY285" s="254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1373</v>
      </c>
      <c r="G286" s="245"/>
      <c r="H286" s="248">
        <v>-7.2320000000000002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4" customFormat="1">
      <c r="A287" s="14"/>
      <c r="B287" s="244"/>
      <c r="C287" s="245"/>
      <c r="D287" s="235" t="s">
        <v>204</v>
      </c>
      <c r="E287" s="246" t="s">
        <v>19</v>
      </c>
      <c r="F287" s="247" t="s">
        <v>332</v>
      </c>
      <c r="G287" s="245"/>
      <c r="H287" s="248">
        <v>-2.0249999999999999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204</v>
      </c>
      <c r="AU287" s="254" t="s">
        <v>84</v>
      </c>
      <c r="AV287" s="14" t="s">
        <v>84</v>
      </c>
      <c r="AW287" s="14" t="s">
        <v>33</v>
      </c>
      <c r="AX287" s="14" t="s">
        <v>71</v>
      </c>
      <c r="AY287" s="254" t="s">
        <v>192</v>
      </c>
    </row>
    <row r="288" s="13" customFormat="1">
      <c r="A288" s="13"/>
      <c r="B288" s="233"/>
      <c r="C288" s="234"/>
      <c r="D288" s="235" t="s">
        <v>204</v>
      </c>
      <c r="E288" s="236" t="s">
        <v>19</v>
      </c>
      <c r="F288" s="237" t="s">
        <v>1365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204</v>
      </c>
      <c r="AU288" s="243" t="s">
        <v>84</v>
      </c>
      <c r="AV288" s="13" t="s">
        <v>78</v>
      </c>
      <c r="AW288" s="13" t="s">
        <v>33</v>
      </c>
      <c r="AX288" s="13" t="s">
        <v>71</v>
      </c>
      <c r="AY288" s="243" t="s">
        <v>192</v>
      </c>
    </row>
    <row r="289" s="14" customFormat="1">
      <c r="A289" s="14"/>
      <c r="B289" s="244"/>
      <c r="C289" s="245"/>
      <c r="D289" s="235" t="s">
        <v>204</v>
      </c>
      <c r="E289" s="246" t="s">
        <v>19</v>
      </c>
      <c r="F289" s="247" t="s">
        <v>1374</v>
      </c>
      <c r="G289" s="245"/>
      <c r="H289" s="248">
        <v>42.811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204</v>
      </c>
      <c r="AU289" s="254" t="s">
        <v>84</v>
      </c>
      <c r="AV289" s="14" t="s">
        <v>84</v>
      </c>
      <c r="AW289" s="14" t="s">
        <v>33</v>
      </c>
      <c r="AX289" s="14" t="s">
        <v>71</v>
      </c>
      <c r="AY289" s="254" t="s">
        <v>192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1375</v>
      </c>
      <c r="G290" s="245"/>
      <c r="H290" s="248">
        <v>1.0600000000000001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1376</v>
      </c>
      <c r="G291" s="245"/>
      <c r="H291" s="248">
        <v>-6.5119999999999996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3" customFormat="1">
      <c r="A292" s="13"/>
      <c r="B292" s="233"/>
      <c r="C292" s="234"/>
      <c r="D292" s="235" t="s">
        <v>204</v>
      </c>
      <c r="E292" s="236" t="s">
        <v>19</v>
      </c>
      <c r="F292" s="237" t="s">
        <v>1367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204</v>
      </c>
      <c r="AU292" s="243" t="s">
        <v>84</v>
      </c>
      <c r="AV292" s="13" t="s">
        <v>78</v>
      </c>
      <c r="AW292" s="13" t="s">
        <v>33</v>
      </c>
      <c r="AX292" s="13" t="s">
        <v>71</v>
      </c>
      <c r="AY292" s="243" t="s">
        <v>192</v>
      </c>
    </row>
    <row r="293" s="14" customFormat="1">
      <c r="A293" s="14"/>
      <c r="B293" s="244"/>
      <c r="C293" s="245"/>
      <c r="D293" s="235" t="s">
        <v>204</v>
      </c>
      <c r="E293" s="246" t="s">
        <v>19</v>
      </c>
      <c r="F293" s="247" t="s">
        <v>1377</v>
      </c>
      <c r="G293" s="245"/>
      <c r="H293" s="248">
        <v>15.772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204</v>
      </c>
      <c r="AU293" s="254" t="s">
        <v>84</v>
      </c>
      <c r="AV293" s="14" t="s">
        <v>84</v>
      </c>
      <c r="AW293" s="14" t="s">
        <v>33</v>
      </c>
      <c r="AX293" s="14" t="s">
        <v>71</v>
      </c>
      <c r="AY293" s="254" t="s">
        <v>192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290</v>
      </c>
      <c r="G294" s="245"/>
      <c r="H294" s="248">
        <v>-1.1819999999999999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5" customFormat="1">
      <c r="A295" s="15"/>
      <c r="B295" s="255"/>
      <c r="C295" s="256"/>
      <c r="D295" s="235" t="s">
        <v>204</v>
      </c>
      <c r="E295" s="257" t="s">
        <v>19</v>
      </c>
      <c r="F295" s="258" t="s">
        <v>210</v>
      </c>
      <c r="G295" s="256"/>
      <c r="H295" s="259">
        <v>100.26900000000001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204</v>
      </c>
      <c r="AU295" s="265" t="s">
        <v>84</v>
      </c>
      <c r="AV295" s="15" t="s">
        <v>200</v>
      </c>
      <c r="AW295" s="15" t="s">
        <v>33</v>
      </c>
      <c r="AX295" s="15" t="s">
        <v>78</v>
      </c>
      <c r="AY295" s="265" t="s">
        <v>192</v>
      </c>
    </row>
    <row r="296" s="2" customFormat="1" ht="21.75" customHeight="1">
      <c r="A296" s="41"/>
      <c r="B296" s="42"/>
      <c r="C296" s="215" t="s">
        <v>333</v>
      </c>
      <c r="D296" s="215" t="s">
        <v>195</v>
      </c>
      <c r="E296" s="216" t="s">
        <v>334</v>
      </c>
      <c r="F296" s="217" t="s">
        <v>335</v>
      </c>
      <c r="G296" s="218" t="s">
        <v>239</v>
      </c>
      <c r="H296" s="219">
        <v>7.4400000000000004</v>
      </c>
      <c r="I296" s="220"/>
      <c r="J296" s="221">
        <f>ROUND(I296*H296,2)</f>
        <v>0</v>
      </c>
      <c r="K296" s="217" t="s">
        <v>199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0.00198</v>
      </c>
      <c r="R296" s="224">
        <f>Q296*H296</f>
        <v>0.0147312</v>
      </c>
      <c r="S296" s="224">
        <v>6.0000000000000002E-05</v>
      </c>
      <c r="T296" s="225">
        <f>S296*H296</f>
        <v>0.00044640000000000001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200</v>
      </c>
      <c r="AT296" s="226" t="s">
        <v>195</v>
      </c>
      <c r="AU296" s="226" t="s">
        <v>84</v>
      </c>
      <c r="AY296" s="20" t="s">
        <v>192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84</v>
      </c>
      <c r="BK296" s="227">
        <f>ROUND(I296*H296,2)</f>
        <v>0</v>
      </c>
      <c r="BL296" s="20" t="s">
        <v>200</v>
      </c>
      <c r="BM296" s="226" t="s">
        <v>336</v>
      </c>
    </row>
    <row r="297" s="2" customFormat="1">
      <c r="A297" s="41"/>
      <c r="B297" s="42"/>
      <c r="C297" s="43"/>
      <c r="D297" s="228" t="s">
        <v>202</v>
      </c>
      <c r="E297" s="43"/>
      <c r="F297" s="229" t="s">
        <v>337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202</v>
      </c>
      <c r="AU297" s="20" t="s">
        <v>84</v>
      </c>
    </row>
    <row r="298" s="13" customFormat="1">
      <c r="A298" s="13"/>
      <c r="B298" s="233"/>
      <c r="C298" s="234"/>
      <c r="D298" s="235" t="s">
        <v>204</v>
      </c>
      <c r="E298" s="236" t="s">
        <v>19</v>
      </c>
      <c r="F298" s="237" t="s">
        <v>338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204</v>
      </c>
      <c r="AU298" s="243" t="s">
        <v>84</v>
      </c>
      <c r="AV298" s="13" t="s">
        <v>78</v>
      </c>
      <c r="AW298" s="13" t="s">
        <v>33</v>
      </c>
      <c r="AX298" s="13" t="s">
        <v>71</v>
      </c>
      <c r="AY298" s="243" t="s">
        <v>192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282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339</v>
      </c>
      <c r="G300" s="245"/>
      <c r="H300" s="248">
        <v>1.9199999999999999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4" customFormat="1">
      <c r="A301" s="14"/>
      <c r="B301" s="244"/>
      <c r="C301" s="245"/>
      <c r="D301" s="235" t="s">
        <v>204</v>
      </c>
      <c r="E301" s="246" t="s">
        <v>19</v>
      </c>
      <c r="F301" s="247" t="s">
        <v>340</v>
      </c>
      <c r="G301" s="245"/>
      <c r="H301" s="248">
        <v>2.1600000000000001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204</v>
      </c>
      <c r="AU301" s="254" t="s">
        <v>84</v>
      </c>
      <c r="AV301" s="14" t="s">
        <v>84</v>
      </c>
      <c r="AW301" s="14" t="s">
        <v>33</v>
      </c>
      <c r="AX301" s="14" t="s">
        <v>71</v>
      </c>
      <c r="AY301" s="254" t="s">
        <v>192</v>
      </c>
    </row>
    <row r="302" s="13" customFormat="1">
      <c r="A302" s="13"/>
      <c r="B302" s="233"/>
      <c r="C302" s="234"/>
      <c r="D302" s="235" t="s">
        <v>204</v>
      </c>
      <c r="E302" s="236" t="s">
        <v>19</v>
      </c>
      <c r="F302" s="237" t="s">
        <v>1365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204</v>
      </c>
      <c r="AU302" s="243" t="s">
        <v>84</v>
      </c>
      <c r="AV302" s="13" t="s">
        <v>78</v>
      </c>
      <c r="AW302" s="13" t="s">
        <v>33</v>
      </c>
      <c r="AX302" s="13" t="s">
        <v>71</v>
      </c>
      <c r="AY302" s="243" t="s">
        <v>192</v>
      </c>
    </row>
    <row r="303" s="14" customFormat="1">
      <c r="A303" s="14"/>
      <c r="B303" s="244"/>
      <c r="C303" s="245"/>
      <c r="D303" s="235" t="s">
        <v>204</v>
      </c>
      <c r="E303" s="246" t="s">
        <v>19</v>
      </c>
      <c r="F303" s="247" t="s">
        <v>1378</v>
      </c>
      <c r="G303" s="245"/>
      <c r="H303" s="248">
        <v>3.3599999999999999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204</v>
      </c>
      <c r="AU303" s="254" t="s">
        <v>84</v>
      </c>
      <c r="AV303" s="14" t="s">
        <v>84</v>
      </c>
      <c r="AW303" s="14" t="s">
        <v>33</v>
      </c>
      <c r="AX303" s="14" t="s">
        <v>71</v>
      </c>
      <c r="AY303" s="254" t="s">
        <v>192</v>
      </c>
    </row>
    <row r="304" s="15" customFormat="1">
      <c r="A304" s="15"/>
      <c r="B304" s="255"/>
      <c r="C304" s="256"/>
      <c r="D304" s="235" t="s">
        <v>204</v>
      </c>
      <c r="E304" s="257" t="s">
        <v>19</v>
      </c>
      <c r="F304" s="258" t="s">
        <v>210</v>
      </c>
      <c r="G304" s="256"/>
      <c r="H304" s="259">
        <v>7.4399999999999995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204</v>
      </c>
      <c r="AU304" s="265" t="s">
        <v>84</v>
      </c>
      <c r="AV304" s="15" t="s">
        <v>200</v>
      </c>
      <c r="AW304" s="15" t="s">
        <v>33</v>
      </c>
      <c r="AX304" s="15" t="s">
        <v>78</v>
      </c>
      <c r="AY304" s="265" t="s">
        <v>192</v>
      </c>
    </row>
    <row r="305" s="2" customFormat="1" ht="24.15" customHeight="1">
      <c r="A305" s="41"/>
      <c r="B305" s="42"/>
      <c r="C305" s="215" t="s">
        <v>341</v>
      </c>
      <c r="D305" s="215" t="s">
        <v>195</v>
      </c>
      <c r="E305" s="216" t="s">
        <v>342</v>
      </c>
      <c r="F305" s="217" t="s">
        <v>343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0.017770000000000001</v>
      </c>
      <c r="R305" s="224">
        <f>Q305*H305</f>
        <v>0.017770000000000001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200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200</v>
      </c>
      <c r="BM305" s="226" t="s">
        <v>344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345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3" customFormat="1">
      <c r="A307" s="13"/>
      <c r="B307" s="233"/>
      <c r="C307" s="234"/>
      <c r="D307" s="235" t="s">
        <v>204</v>
      </c>
      <c r="E307" s="236" t="s">
        <v>19</v>
      </c>
      <c r="F307" s="237" t="s">
        <v>205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204</v>
      </c>
      <c r="AU307" s="243" t="s">
        <v>84</v>
      </c>
      <c r="AV307" s="13" t="s">
        <v>78</v>
      </c>
      <c r="AW307" s="13" t="s">
        <v>33</v>
      </c>
      <c r="AX307" s="13" t="s">
        <v>71</v>
      </c>
      <c r="AY307" s="243" t="s">
        <v>192</v>
      </c>
    </row>
    <row r="308" s="13" customFormat="1">
      <c r="A308" s="13"/>
      <c r="B308" s="233"/>
      <c r="C308" s="234"/>
      <c r="D308" s="235" t="s">
        <v>204</v>
      </c>
      <c r="E308" s="236" t="s">
        <v>19</v>
      </c>
      <c r="F308" s="237" t="s">
        <v>268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204</v>
      </c>
      <c r="AU308" s="243" t="s">
        <v>84</v>
      </c>
      <c r="AV308" s="13" t="s">
        <v>78</v>
      </c>
      <c r="AW308" s="13" t="s">
        <v>33</v>
      </c>
      <c r="AX308" s="13" t="s">
        <v>71</v>
      </c>
      <c r="AY308" s="243" t="s">
        <v>192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78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346</v>
      </c>
      <c r="D311" s="266" t="s">
        <v>211</v>
      </c>
      <c r="E311" s="267" t="s">
        <v>347</v>
      </c>
      <c r="F311" s="268" t="s">
        <v>348</v>
      </c>
      <c r="G311" s="269" t="s">
        <v>198</v>
      </c>
      <c r="H311" s="270">
        <v>1</v>
      </c>
      <c r="I311" s="271"/>
      <c r="J311" s="272">
        <f>ROUND(I311*H311,2)</f>
        <v>0</v>
      </c>
      <c r="K311" s="268" t="s">
        <v>199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0.01201</v>
      </c>
      <c r="R311" s="224">
        <f>Q311*H311</f>
        <v>0.01201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215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200</v>
      </c>
      <c r="BM311" s="226" t="s">
        <v>349</v>
      </c>
    </row>
    <row r="312" s="13" customFormat="1">
      <c r="A312" s="13"/>
      <c r="B312" s="233"/>
      <c r="C312" s="234"/>
      <c r="D312" s="235" t="s">
        <v>204</v>
      </c>
      <c r="E312" s="236" t="s">
        <v>19</v>
      </c>
      <c r="F312" s="237" t="s">
        <v>205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204</v>
      </c>
      <c r="AU312" s="243" t="s">
        <v>84</v>
      </c>
      <c r="AV312" s="13" t="s">
        <v>78</v>
      </c>
      <c r="AW312" s="13" t="s">
        <v>33</v>
      </c>
      <c r="AX312" s="13" t="s">
        <v>71</v>
      </c>
      <c r="AY312" s="243" t="s">
        <v>192</v>
      </c>
    </row>
    <row r="313" s="13" customFormat="1">
      <c r="A313" s="13"/>
      <c r="B313" s="233"/>
      <c r="C313" s="234"/>
      <c r="D313" s="235" t="s">
        <v>204</v>
      </c>
      <c r="E313" s="236" t="s">
        <v>19</v>
      </c>
      <c r="F313" s="237" t="s">
        <v>268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204</v>
      </c>
      <c r="AU313" s="243" t="s">
        <v>84</v>
      </c>
      <c r="AV313" s="13" t="s">
        <v>78</v>
      </c>
      <c r="AW313" s="13" t="s">
        <v>33</v>
      </c>
      <c r="AX313" s="13" t="s">
        <v>71</v>
      </c>
      <c r="AY313" s="243" t="s">
        <v>192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78</v>
      </c>
      <c r="G314" s="245"/>
      <c r="H314" s="248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15" t="s">
        <v>350</v>
      </c>
      <c r="D316" s="215" t="s">
        <v>195</v>
      </c>
      <c r="E316" s="216" t="s">
        <v>351</v>
      </c>
      <c r="F316" s="217" t="s">
        <v>352</v>
      </c>
      <c r="G316" s="218" t="s">
        <v>198</v>
      </c>
      <c r="H316" s="219">
        <v>2</v>
      </c>
      <c r="I316" s="220"/>
      <c r="J316" s="221">
        <f>ROUND(I316*H316,2)</f>
        <v>0</v>
      </c>
      <c r="K316" s="217" t="s">
        <v>199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200</v>
      </c>
      <c r="AT316" s="226" t="s">
        <v>195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200</v>
      </c>
      <c r="BM316" s="226" t="s">
        <v>353</v>
      </c>
    </row>
    <row r="317" s="2" customFormat="1">
      <c r="A317" s="41"/>
      <c r="B317" s="42"/>
      <c r="C317" s="43"/>
      <c r="D317" s="228" t="s">
        <v>202</v>
      </c>
      <c r="E317" s="43"/>
      <c r="F317" s="229" t="s">
        <v>354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202</v>
      </c>
      <c r="AU317" s="20" t="s">
        <v>84</v>
      </c>
    </row>
    <row r="318" s="13" customFormat="1">
      <c r="A318" s="13"/>
      <c r="B318" s="233"/>
      <c r="C318" s="234"/>
      <c r="D318" s="235" t="s">
        <v>204</v>
      </c>
      <c r="E318" s="236" t="s">
        <v>19</v>
      </c>
      <c r="F318" s="237" t="s">
        <v>205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204</v>
      </c>
      <c r="AU318" s="243" t="s">
        <v>84</v>
      </c>
      <c r="AV318" s="13" t="s">
        <v>78</v>
      </c>
      <c r="AW318" s="13" t="s">
        <v>33</v>
      </c>
      <c r="AX318" s="13" t="s">
        <v>71</v>
      </c>
      <c r="AY318" s="243" t="s">
        <v>192</v>
      </c>
    </row>
    <row r="319" s="13" customFormat="1">
      <c r="A319" s="13"/>
      <c r="B319" s="233"/>
      <c r="C319" s="234"/>
      <c r="D319" s="235" t="s">
        <v>204</v>
      </c>
      <c r="E319" s="236" t="s">
        <v>19</v>
      </c>
      <c r="F319" s="237" t="s">
        <v>206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204</v>
      </c>
      <c r="AU319" s="243" t="s">
        <v>84</v>
      </c>
      <c r="AV319" s="13" t="s">
        <v>78</v>
      </c>
      <c r="AW319" s="13" t="s">
        <v>33</v>
      </c>
      <c r="AX319" s="13" t="s">
        <v>71</v>
      </c>
      <c r="AY319" s="243" t="s">
        <v>192</v>
      </c>
    </row>
    <row r="320" s="13" customFormat="1">
      <c r="A320" s="13"/>
      <c r="B320" s="233"/>
      <c r="C320" s="234"/>
      <c r="D320" s="235" t="s">
        <v>204</v>
      </c>
      <c r="E320" s="236" t="s">
        <v>19</v>
      </c>
      <c r="F320" s="237" t="s">
        <v>355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204</v>
      </c>
      <c r="AU320" s="243" t="s">
        <v>84</v>
      </c>
      <c r="AV320" s="13" t="s">
        <v>78</v>
      </c>
      <c r="AW320" s="13" t="s">
        <v>33</v>
      </c>
      <c r="AX320" s="13" t="s">
        <v>71</v>
      </c>
      <c r="AY320" s="243" t="s">
        <v>192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208</v>
      </c>
      <c r="G321" s="245"/>
      <c r="H321" s="248">
        <v>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2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7</v>
      </c>
      <c r="D323" s="266" t="s">
        <v>211</v>
      </c>
      <c r="E323" s="267" t="s">
        <v>356</v>
      </c>
      <c r="F323" s="268" t="s">
        <v>357</v>
      </c>
      <c r="G323" s="269" t="s">
        <v>198</v>
      </c>
      <c r="H323" s="270">
        <v>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3.0000000000000001E-05</v>
      </c>
      <c r="R323" s="224">
        <f>Q323*H323</f>
        <v>6.0000000000000002E-05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215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200</v>
      </c>
      <c r="BM323" s="226" t="s">
        <v>358</v>
      </c>
    </row>
    <row r="324" s="13" customFormat="1">
      <c r="A324" s="13"/>
      <c r="B324" s="233"/>
      <c r="C324" s="234"/>
      <c r="D324" s="235" t="s">
        <v>204</v>
      </c>
      <c r="E324" s="236" t="s">
        <v>19</v>
      </c>
      <c r="F324" s="237" t="s">
        <v>205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204</v>
      </c>
      <c r="AU324" s="243" t="s">
        <v>84</v>
      </c>
      <c r="AV324" s="13" t="s">
        <v>78</v>
      </c>
      <c r="AW324" s="13" t="s">
        <v>33</v>
      </c>
      <c r="AX324" s="13" t="s">
        <v>71</v>
      </c>
      <c r="AY324" s="243" t="s">
        <v>192</v>
      </c>
    </row>
    <row r="325" s="13" customFormat="1">
      <c r="A325" s="13"/>
      <c r="B325" s="233"/>
      <c r="C325" s="234"/>
      <c r="D325" s="235" t="s">
        <v>204</v>
      </c>
      <c r="E325" s="236" t="s">
        <v>19</v>
      </c>
      <c r="F325" s="237" t="s">
        <v>206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204</v>
      </c>
      <c r="AU325" s="243" t="s">
        <v>84</v>
      </c>
      <c r="AV325" s="13" t="s">
        <v>78</v>
      </c>
      <c r="AW325" s="13" t="s">
        <v>33</v>
      </c>
      <c r="AX325" s="13" t="s">
        <v>71</v>
      </c>
      <c r="AY325" s="243" t="s">
        <v>192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355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208</v>
      </c>
      <c r="G327" s="245"/>
      <c r="H327" s="248">
        <v>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2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263</v>
      </c>
      <c r="F329" s="213" t="s">
        <v>359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SUM(P330:P389)</f>
        <v>0</v>
      </c>
      <c r="Q329" s="207"/>
      <c r="R329" s="208">
        <f>SUM(R330:R389)</f>
        <v>0.00684624</v>
      </c>
      <c r="S329" s="207"/>
      <c r="T329" s="209">
        <f>SUM(T330:T389)</f>
        <v>1.4172500000000001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78</v>
      </c>
      <c r="AT329" s="211" t="s">
        <v>70</v>
      </c>
      <c r="AU329" s="211" t="s">
        <v>78</v>
      </c>
      <c r="AY329" s="210" t="s">
        <v>192</v>
      </c>
      <c r="BK329" s="212">
        <f>SUM(BK330:BK389)</f>
        <v>0</v>
      </c>
    </row>
    <row r="330" s="2" customFormat="1" ht="24.15" customHeight="1">
      <c r="A330" s="41"/>
      <c r="B330" s="42"/>
      <c r="C330" s="215" t="s">
        <v>360</v>
      </c>
      <c r="D330" s="215" t="s">
        <v>195</v>
      </c>
      <c r="E330" s="216" t="s">
        <v>361</v>
      </c>
      <c r="F330" s="217" t="s">
        <v>362</v>
      </c>
      <c r="G330" s="218" t="s">
        <v>239</v>
      </c>
      <c r="H330" s="219">
        <v>40.271999999999998</v>
      </c>
      <c r="I330" s="220"/>
      <c r="J330" s="221">
        <f>ROUND(I330*H330,2)</f>
        <v>0</v>
      </c>
      <c r="K330" s="217" t="s">
        <v>199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0.00012999999999999999</v>
      </c>
      <c r="R330" s="224">
        <f>Q330*H330</f>
        <v>0.0052353599999999997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363</v>
      </c>
    </row>
    <row r="331" s="2" customFormat="1">
      <c r="A331" s="41"/>
      <c r="B331" s="42"/>
      <c r="C331" s="43"/>
      <c r="D331" s="228" t="s">
        <v>202</v>
      </c>
      <c r="E331" s="43"/>
      <c r="F331" s="229" t="s">
        <v>364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202</v>
      </c>
      <c r="AU331" s="20" t="s">
        <v>84</v>
      </c>
    </row>
    <row r="332" s="14" customFormat="1">
      <c r="A332" s="14"/>
      <c r="B332" s="244"/>
      <c r="C332" s="245"/>
      <c r="D332" s="235" t="s">
        <v>204</v>
      </c>
      <c r="E332" s="246" t="s">
        <v>19</v>
      </c>
      <c r="F332" s="247" t="s">
        <v>365</v>
      </c>
      <c r="G332" s="245"/>
      <c r="H332" s="248">
        <v>5.8399999999999999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204</v>
      </c>
      <c r="AU332" s="254" t="s">
        <v>84</v>
      </c>
      <c r="AV332" s="14" t="s">
        <v>84</v>
      </c>
      <c r="AW332" s="14" t="s">
        <v>33</v>
      </c>
      <c r="AX332" s="14" t="s">
        <v>71</v>
      </c>
      <c r="AY332" s="254" t="s">
        <v>192</v>
      </c>
    </row>
    <row r="333" s="14" customFormat="1">
      <c r="A333" s="14"/>
      <c r="B333" s="244"/>
      <c r="C333" s="245"/>
      <c r="D333" s="235" t="s">
        <v>204</v>
      </c>
      <c r="E333" s="246" t="s">
        <v>19</v>
      </c>
      <c r="F333" s="247" t="s">
        <v>283</v>
      </c>
      <c r="G333" s="245"/>
      <c r="H333" s="248">
        <v>13.079000000000001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204</v>
      </c>
      <c r="AU333" s="254" t="s">
        <v>84</v>
      </c>
      <c r="AV333" s="14" t="s">
        <v>84</v>
      </c>
      <c r="AW333" s="14" t="s">
        <v>33</v>
      </c>
      <c r="AX333" s="14" t="s">
        <v>71</v>
      </c>
      <c r="AY333" s="254" t="s">
        <v>192</v>
      </c>
    </row>
    <row r="334" s="14" customFormat="1">
      <c r="A334" s="14"/>
      <c r="B334" s="244"/>
      <c r="C334" s="245"/>
      <c r="D334" s="235" t="s">
        <v>204</v>
      </c>
      <c r="E334" s="246" t="s">
        <v>19</v>
      </c>
      <c r="F334" s="247" t="s">
        <v>284</v>
      </c>
      <c r="G334" s="245"/>
      <c r="H334" s="248">
        <v>0.54900000000000004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204</v>
      </c>
      <c r="AU334" s="254" t="s">
        <v>84</v>
      </c>
      <c r="AV334" s="14" t="s">
        <v>84</v>
      </c>
      <c r="AW334" s="14" t="s">
        <v>33</v>
      </c>
      <c r="AX334" s="14" t="s">
        <v>71</v>
      </c>
      <c r="AY334" s="254" t="s">
        <v>192</v>
      </c>
    </row>
    <row r="335" s="14" customFormat="1">
      <c r="A335" s="14"/>
      <c r="B335" s="244"/>
      <c r="C335" s="245"/>
      <c r="D335" s="235" t="s">
        <v>204</v>
      </c>
      <c r="E335" s="246" t="s">
        <v>19</v>
      </c>
      <c r="F335" s="247" t="s">
        <v>1364</v>
      </c>
      <c r="G335" s="245"/>
      <c r="H335" s="248">
        <v>2.2610000000000001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204</v>
      </c>
      <c r="AU335" s="254" t="s">
        <v>84</v>
      </c>
      <c r="AV335" s="14" t="s">
        <v>84</v>
      </c>
      <c r="AW335" s="14" t="s">
        <v>33</v>
      </c>
      <c r="AX335" s="14" t="s">
        <v>71</v>
      </c>
      <c r="AY335" s="254" t="s">
        <v>192</v>
      </c>
    </row>
    <row r="336" s="14" customFormat="1">
      <c r="A336" s="14"/>
      <c r="B336" s="244"/>
      <c r="C336" s="245"/>
      <c r="D336" s="235" t="s">
        <v>204</v>
      </c>
      <c r="E336" s="246" t="s">
        <v>19</v>
      </c>
      <c r="F336" s="247" t="s">
        <v>1366</v>
      </c>
      <c r="G336" s="245"/>
      <c r="H336" s="248">
        <v>16.309000000000001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204</v>
      </c>
      <c r="AU336" s="254" t="s">
        <v>84</v>
      </c>
      <c r="AV336" s="14" t="s">
        <v>84</v>
      </c>
      <c r="AW336" s="14" t="s">
        <v>33</v>
      </c>
      <c r="AX336" s="14" t="s">
        <v>71</v>
      </c>
      <c r="AY336" s="254" t="s">
        <v>192</v>
      </c>
    </row>
    <row r="337" s="14" customFormat="1">
      <c r="A337" s="14"/>
      <c r="B337" s="244"/>
      <c r="C337" s="245"/>
      <c r="D337" s="235" t="s">
        <v>204</v>
      </c>
      <c r="E337" s="246" t="s">
        <v>19</v>
      </c>
      <c r="F337" s="247" t="s">
        <v>1368</v>
      </c>
      <c r="G337" s="245"/>
      <c r="H337" s="248">
        <v>2.234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204</v>
      </c>
      <c r="AU337" s="254" t="s">
        <v>84</v>
      </c>
      <c r="AV337" s="14" t="s">
        <v>84</v>
      </c>
      <c r="AW337" s="14" t="s">
        <v>33</v>
      </c>
      <c r="AX337" s="14" t="s">
        <v>71</v>
      </c>
      <c r="AY337" s="254" t="s">
        <v>192</v>
      </c>
    </row>
    <row r="338" s="15" customFormat="1">
      <c r="A338" s="15"/>
      <c r="B338" s="255"/>
      <c r="C338" s="256"/>
      <c r="D338" s="235" t="s">
        <v>204</v>
      </c>
      <c r="E338" s="257" t="s">
        <v>19</v>
      </c>
      <c r="F338" s="258" t="s">
        <v>210</v>
      </c>
      <c r="G338" s="256"/>
      <c r="H338" s="259">
        <v>40.271999999999998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204</v>
      </c>
      <c r="AU338" s="265" t="s">
        <v>84</v>
      </c>
      <c r="AV338" s="15" t="s">
        <v>200</v>
      </c>
      <c r="AW338" s="15" t="s">
        <v>33</v>
      </c>
      <c r="AX338" s="15" t="s">
        <v>78</v>
      </c>
      <c r="AY338" s="265" t="s">
        <v>192</v>
      </c>
    </row>
    <row r="339" s="2" customFormat="1" ht="24.15" customHeight="1">
      <c r="A339" s="41"/>
      <c r="B339" s="42"/>
      <c r="C339" s="215" t="s">
        <v>366</v>
      </c>
      <c r="D339" s="215" t="s">
        <v>195</v>
      </c>
      <c r="E339" s="216" t="s">
        <v>367</v>
      </c>
      <c r="F339" s="217" t="s">
        <v>368</v>
      </c>
      <c r="G339" s="218" t="s">
        <v>239</v>
      </c>
      <c r="H339" s="219">
        <v>40.271999999999998</v>
      </c>
      <c r="I339" s="220"/>
      <c r="J339" s="221">
        <f>ROUND(I339*H339,2)</f>
        <v>0</v>
      </c>
      <c r="K339" s="217" t="s">
        <v>199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4.0000000000000003E-05</v>
      </c>
      <c r="R339" s="224">
        <f>Q339*H339</f>
        <v>0.0016108800000000001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200</v>
      </c>
      <c r="AT339" s="226" t="s">
        <v>195</v>
      </c>
      <c r="AU339" s="226" t="s">
        <v>84</v>
      </c>
      <c r="AY339" s="20" t="s">
        <v>192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84</v>
      </c>
      <c r="BK339" s="227">
        <f>ROUND(I339*H339,2)</f>
        <v>0</v>
      </c>
      <c r="BL339" s="20" t="s">
        <v>200</v>
      </c>
      <c r="BM339" s="226" t="s">
        <v>369</v>
      </c>
    </row>
    <row r="340" s="2" customFormat="1">
      <c r="A340" s="41"/>
      <c r="B340" s="42"/>
      <c r="C340" s="43"/>
      <c r="D340" s="228" t="s">
        <v>202</v>
      </c>
      <c r="E340" s="43"/>
      <c r="F340" s="229" t="s">
        <v>370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202</v>
      </c>
      <c r="AU340" s="20" t="s">
        <v>84</v>
      </c>
    </row>
    <row r="341" s="14" customFormat="1">
      <c r="A341" s="14"/>
      <c r="B341" s="244"/>
      <c r="C341" s="245"/>
      <c r="D341" s="235" t="s">
        <v>204</v>
      </c>
      <c r="E341" s="246" t="s">
        <v>19</v>
      </c>
      <c r="F341" s="247" t="s">
        <v>365</v>
      </c>
      <c r="G341" s="245"/>
      <c r="H341" s="248">
        <v>5.8399999999999999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204</v>
      </c>
      <c r="AU341" s="254" t="s">
        <v>84</v>
      </c>
      <c r="AV341" s="14" t="s">
        <v>84</v>
      </c>
      <c r="AW341" s="14" t="s">
        <v>33</v>
      </c>
      <c r="AX341" s="14" t="s">
        <v>71</v>
      </c>
      <c r="AY341" s="254" t="s">
        <v>192</v>
      </c>
    </row>
    <row r="342" s="14" customFormat="1">
      <c r="A342" s="14"/>
      <c r="B342" s="244"/>
      <c r="C342" s="245"/>
      <c r="D342" s="235" t="s">
        <v>204</v>
      </c>
      <c r="E342" s="246" t="s">
        <v>19</v>
      </c>
      <c r="F342" s="247" t="s">
        <v>283</v>
      </c>
      <c r="G342" s="245"/>
      <c r="H342" s="248">
        <v>13.079000000000001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204</v>
      </c>
      <c r="AU342" s="254" t="s">
        <v>84</v>
      </c>
      <c r="AV342" s="14" t="s">
        <v>84</v>
      </c>
      <c r="AW342" s="14" t="s">
        <v>33</v>
      </c>
      <c r="AX342" s="14" t="s">
        <v>71</v>
      </c>
      <c r="AY342" s="254" t="s">
        <v>192</v>
      </c>
    </row>
    <row r="343" s="14" customFormat="1">
      <c r="A343" s="14"/>
      <c r="B343" s="244"/>
      <c r="C343" s="245"/>
      <c r="D343" s="235" t="s">
        <v>204</v>
      </c>
      <c r="E343" s="246" t="s">
        <v>19</v>
      </c>
      <c r="F343" s="247" t="s">
        <v>284</v>
      </c>
      <c r="G343" s="245"/>
      <c r="H343" s="248">
        <v>0.54900000000000004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204</v>
      </c>
      <c r="AU343" s="254" t="s">
        <v>84</v>
      </c>
      <c r="AV343" s="14" t="s">
        <v>84</v>
      </c>
      <c r="AW343" s="14" t="s">
        <v>33</v>
      </c>
      <c r="AX343" s="14" t="s">
        <v>71</v>
      </c>
      <c r="AY343" s="254" t="s">
        <v>192</v>
      </c>
    </row>
    <row r="344" s="14" customFormat="1">
      <c r="A344" s="14"/>
      <c r="B344" s="244"/>
      <c r="C344" s="245"/>
      <c r="D344" s="235" t="s">
        <v>204</v>
      </c>
      <c r="E344" s="246" t="s">
        <v>19</v>
      </c>
      <c r="F344" s="247" t="s">
        <v>1364</v>
      </c>
      <c r="G344" s="245"/>
      <c r="H344" s="248">
        <v>2.2610000000000001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204</v>
      </c>
      <c r="AU344" s="254" t="s">
        <v>84</v>
      </c>
      <c r="AV344" s="14" t="s">
        <v>84</v>
      </c>
      <c r="AW344" s="14" t="s">
        <v>33</v>
      </c>
      <c r="AX344" s="14" t="s">
        <v>71</v>
      </c>
      <c r="AY344" s="254" t="s">
        <v>192</v>
      </c>
    </row>
    <row r="345" s="14" customFormat="1">
      <c r="A345" s="14"/>
      <c r="B345" s="244"/>
      <c r="C345" s="245"/>
      <c r="D345" s="235" t="s">
        <v>204</v>
      </c>
      <c r="E345" s="246" t="s">
        <v>19</v>
      </c>
      <c r="F345" s="247" t="s">
        <v>1366</v>
      </c>
      <c r="G345" s="245"/>
      <c r="H345" s="248">
        <v>16.309000000000001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204</v>
      </c>
      <c r="AU345" s="254" t="s">
        <v>84</v>
      </c>
      <c r="AV345" s="14" t="s">
        <v>84</v>
      </c>
      <c r="AW345" s="14" t="s">
        <v>33</v>
      </c>
      <c r="AX345" s="14" t="s">
        <v>71</v>
      </c>
      <c r="AY345" s="254" t="s">
        <v>192</v>
      </c>
    </row>
    <row r="346" s="14" customFormat="1">
      <c r="A346" s="14"/>
      <c r="B346" s="244"/>
      <c r="C346" s="245"/>
      <c r="D346" s="235" t="s">
        <v>204</v>
      </c>
      <c r="E346" s="246" t="s">
        <v>19</v>
      </c>
      <c r="F346" s="247" t="s">
        <v>1368</v>
      </c>
      <c r="G346" s="245"/>
      <c r="H346" s="248">
        <v>2.234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204</v>
      </c>
      <c r="AU346" s="254" t="s">
        <v>84</v>
      </c>
      <c r="AV346" s="14" t="s">
        <v>84</v>
      </c>
      <c r="AW346" s="14" t="s">
        <v>33</v>
      </c>
      <c r="AX346" s="14" t="s">
        <v>71</v>
      </c>
      <c r="AY346" s="254" t="s">
        <v>192</v>
      </c>
    </row>
    <row r="347" s="15" customFormat="1">
      <c r="A347" s="15"/>
      <c r="B347" s="255"/>
      <c r="C347" s="256"/>
      <c r="D347" s="235" t="s">
        <v>204</v>
      </c>
      <c r="E347" s="257" t="s">
        <v>19</v>
      </c>
      <c r="F347" s="258" t="s">
        <v>210</v>
      </c>
      <c r="G347" s="256"/>
      <c r="H347" s="259">
        <v>40.271999999999998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204</v>
      </c>
      <c r="AU347" s="265" t="s">
        <v>84</v>
      </c>
      <c r="AV347" s="15" t="s">
        <v>200</v>
      </c>
      <c r="AW347" s="15" t="s">
        <v>33</v>
      </c>
      <c r="AX347" s="15" t="s">
        <v>78</v>
      </c>
      <c r="AY347" s="265" t="s">
        <v>192</v>
      </c>
    </row>
    <row r="348" s="2" customFormat="1" ht="24.15" customHeight="1">
      <c r="A348" s="41"/>
      <c r="B348" s="42"/>
      <c r="C348" s="215" t="s">
        <v>371</v>
      </c>
      <c r="D348" s="215" t="s">
        <v>195</v>
      </c>
      <c r="E348" s="216" t="s">
        <v>372</v>
      </c>
      <c r="F348" s="217" t="s">
        <v>373</v>
      </c>
      <c r="G348" s="218" t="s">
        <v>239</v>
      </c>
      <c r="H348" s="219">
        <v>1.244</v>
      </c>
      <c r="I348" s="220"/>
      <c r="J348" s="221">
        <f>ROUND(I348*H348,2)</f>
        <v>0</v>
      </c>
      <c r="K348" s="217" t="s">
        <v>199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0.035000000000000003</v>
      </c>
      <c r="T348" s="225">
        <f>S348*H348</f>
        <v>0.043540000000000002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200</v>
      </c>
      <c r="AT348" s="226" t="s">
        <v>195</v>
      </c>
      <c r="AU348" s="226" t="s">
        <v>84</v>
      </c>
      <c r="AY348" s="20" t="s">
        <v>192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84</v>
      </c>
      <c r="BK348" s="227">
        <f>ROUND(I348*H348,2)</f>
        <v>0</v>
      </c>
      <c r="BL348" s="20" t="s">
        <v>200</v>
      </c>
      <c r="BM348" s="226" t="s">
        <v>374</v>
      </c>
    </row>
    <row r="349" s="2" customFormat="1">
      <c r="A349" s="41"/>
      <c r="B349" s="42"/>
      <c r="C349" s="43"/>
      <c r="D349" s="228" t="s">
        <v>202</v>
      </c>
      <c r="E349" s="43"/>
      <c r="F349" s="229" t="s">
        <v>375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202</v>
      </c>
      <c r="AU349" s="20" t="s">
        <v>84</v>
      </c>
    </row>
    <row r="350" s="13" customFormat="1">
      <c r="A350" s="13"/>
      <c r="B350" s="233"/>
      <c r="C350" s="234"/>
      <c r="D350" s="235" t="s">
        <v>204</v>
      </c>
      <c r="E350" s="236" t="s">
        <v>19</v>
      </c>
      <c r="F350" s="237" t="s">
        <v>376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204</v>
      </c>
      <c r="AU350" s="243" t="s">
        <v>84</v>
      </c>
      <c r="AV350" s="13" t="s">
        <v>78</v>
      </c>
      <c r="AW350" s="13" t="s">
        <v>33</v>
      </c>
      <c r="AX350" s="13" t="s">
        <v>71</v>
      </c>
      <c r="AY350" s="243" t="s">
        <v>192</v>
      </c>
    </row>
    <row r="351" s="13" customFormat="1">
      <c r="A351" s="13"/>
      <c r="B351" s="233"/>
      <c r="C351" s="234"/>
      <c r="D351" s="235" t="s">
        <v>204</v>
      </c>
      <c r="E351" s="236" t="s">
        <v>19</v>
      </c>
      <c r="F351" s="237" t="s">
        <v>377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204</v>
      </c>
      <c r="AU351" s="243" t="s">
        <v>84</v>
      </c>
      <c r="AV351" s="13" t="s">
        <v>78</v>
      </c>
      <c r="AW351" s="13" t="s">
        <v>33</v>
      </c>
      <c r="AX351" s="13" t="s">
        <v>71</v>
      </c>
      <c r="AY351" s="243" t="s">
        <v>192</v>
      </c>
    </row>
    <row r="352" s="14" customFormat="1">
      <c r="A352" s="14"/>
      <c r="B352" s="244"/>
      <c r="C352" s="245"/>
      <c r="D352" s="235" t="s">
        <v>204</v>
      </c>
      <c r="E352" s="246" t="s">
        <v>19</v>
      </c>
      <c r="F352" s="247" t="s">
        <v>378</v>
      </c>
      <c r="G352" s="245"/>
      <c r="H352" s="248">
        <v>1.244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204</v>
      </c>
      <c r="AU352" s="254" t="s">
        <v>84</v>
      </c>
      <c r="AV352" s="14" t="s">
        <v>84</v>
      </c>
      <c r="AW352" s="14" t="s">
        <v>33</v>
      </c>
      <c r="AX352" s="14" t="s">
        <v>71</v>
      </c>
      <c r="AY352" s="254" t="s">
        <v>192</v>
      </c>
    </row>
    <row r="353" s="15" customFormat="1">
      <c r="A353" s="15"/>
      <c r="B353" s="255"/>
      <c r="C353" s="256"/>
      <c r="D353" s="235" t="s">
        <v>204</v>
      </c>
      <c r="E353" s="257" t="s">
        <v>19</v>
      </c>
      <c r="F353" s="258" t="s">
        <v>210</v>
      </c>
      <c r="G353" s="256"/>
      <c r="H353" s="259">
        <v>1.244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204</v>
      </c>
      <c r="AU353" s="265" t="s">
        <v>84</v>
      </c>
      <c r="AV353" s="15" t="s">
        <v>200</v>
      </c>
      <c r="AW353" s="15" t="s">
        <v>33</v>
      </c>
      <c r="AX353" s="15" t="s">
        <v>78</v>
      </c>
      <c r="AY353" s="265" t="s">
        <v>192</v>
      </c>
    </row>
    <row r="354" s="2" customFormat="1" ht="21.75" customHeight="1">
      <c r="A354" s="41"/>
      <c r="B354" s="42"/>
      <c r="C354" s="215" t="s">
        <v>379</v>
      </c>
      <c r="D354" s="215" t="s">
        <v>195</v>
      </c>
      <c r="E354" s="216" t="s">
        <v>380</v>
      </c>
      <c r="F354" s="217" t="s">
        <v>381</v>
      </c>
      <c r="G354" s="218" t="s">
        <v>239</v>
      </c>
      <c r="H354" s="219">
        <v>37.101999999999997</v>
      </c>
      <c r="I354" s="220"/>
      <c r="J354" s="221">
        <f>ROUND(I354*H354,2)</f>
        <v>0</v>
      </c>
      <c r="K354" s="217" t="s">
        <v>199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0.01</v>
      </c>
      <c r="T354" s="225">
        <f>S354*H354</f>
        <v>0.37101999999999996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200</v>
      </c>
      <c r="AT354" s="226" t="s">
        <v>195</v>
      </c>
      <c r="AU354" s="226" t="s">
        <v>84</v>
      </c>
      <c r="AY354" s="20" t="s">
        <v>192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84</v>
      </c>
      <c r="BK354" s="227">
        <f>ROUND(I354*H354,2)</f>
        <v>0</v>
      </c>
      <c r="BL354" s="20" t="s">
        <v>200</v>
      </c>
      <c r="BM354" s="226" t="s">
        <v>382</v>
      </c>
    </row>
    <row r="355" s="2" customFormat="1">
      <c r="A355" s="41"/>
      <c r="B355" s="42"/>
      <c r="C355" s="43"/>
      <c r="D355" s="228" t="s">
        <v>202</v>
      </c>
      <c r="E355" s="43"/>
      <c r="F355" s="229" t="s">
        <v>383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202</v>
      </c>
      <c r="AU355" s="20" t="s">
        <v>84</v>
      </c>
    </row>
    <row r="356" s="13" customFormat="1">
      <c r="A356" s="13"/>
      <c r="B356" s="233"/>
      <c r="C356" s="234"/>
      <c r="D356" s="235" t="s">
        <v>204</v>
      </c>
      <c r="E356" s="236" t="s">
        <v>19</v>
      </c>
      <c r="F356" s="237" t="s">
        <v>205</v>
      </c>
      <c r="G356" s="234"/>
      <c r="H356" s="236" t="s">
        <v>19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204</v>
      </c>
      <c r="AU356" s="243" t="s">
        <v>84</v>
      </c>
      <c r="AV356" s="13" t="s">
        <v>78</v>
      </c>
      <c r="AW356" s="13" t="s">
        <v>33</v>
      </c>
      <c r="AX356" s="13" t="s">
        <v>71</v>
      </c>
      <c r="AY356" s="243" t="s">
        <v>192</v>
      </c>
    </row>
    <row r="357" s="13" customFormat="1">
      <c r="A357" s="13"/>
      <c r="B357" s="233"/>
      <c r="C357" s="234"/>
      <c r="D357" s="235" t="s">
        <v>204</v>
      </c>
      <c r="E357" s="236" t="s">
        <v>19</v>
      </c>
      <c r="F357" s="237" t="s">
        <v>280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204</v>
      </c>
      <c r="AU357" s="243" t="s">
        <v>84</v>
      </c>
      <c r="AV357" s="13" t="s">
        <v>78</v>
      </c>
      <c r="AW357" s="13" t="s">
        <v>33</v>
      </c>
      <c r="AX357" s="13" t="s">
        <v>71</v>
      </c>
      <c r="AY357" s="243" t="s">
        <v>192</v>
      </c>
    </row>
    <row r="358" s="14" customFormat="1">
      <c r="A358" s="14"/>
      <c r="B358" s="244"/>
      <c r="C358" s="245"/>
      <c r="D358" s="235" t="s">
        <v>204</v>
      </c>
      <c r="E358" s="246" t="s">
        <v>19</v>
      </c>
      <c r="F358" s="247" t="s">
        <v>281</v>
      </c>
      <c r="G358" s="245"/>
      <c r="H358" s="248">
        <v>2.6699999999999999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204</v>
      </c>
      <c r="AU358" s="254" t="s">
        <v>84</v>
      </c>
      <c r="AV358" s="14" t="s">
        <v>84</v>
      </c>
      <c r="AW358" s="14" t="s">
        <v>33</v>
      </c>
      <c r="AX358" s="14" t="s">
        <v>71</v>
      </c>
      <c r="AY358" s="254" t="s">
        <v>192</v>
      </c>
    </row>
    <row r="359" s="14" customFormat="1">
      <c r="A359" s="14"/>
      <c r="B359" s="244"/>
      <c r="C359" s="245"/>
      <c r="D359" s="235" t="s">
        <v>204</v>
      </c>
      <c r="E359" s="246" t="s">
        <v>19</v>
      </c>
      <c r="F359" s="247" t="s">
        <v>1364</v>
      </c>
      <c r="G359" s="245"/>
      <c r="H359" s="248">
        <v>2.2610000000000001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204</v>
      </c>
      <c r="AU359" s="254" t="s">
        <v>84</v>
      </c>
      <c r="AV359" s="14" t="s">
        <v>84</v>
      </c>
      <c r="AW359" s="14" t="s">
        <v>33</v>
      </c>
      <c r="AX359" s="14" t="s">
        <v>71</v>
      </c>
      <c r="AY359" s="254" t="s">
        <v>192</v>
      </c>
    </row>
    <row r="360" s="13" customFormat="1">
      <c r="A360" s="13"/>
      <c r="B360" s="233"/>
      <c r="C360" s="234"/>
      <c r="D360" s="235" t="s">
        <v>204</v>
      </c>
      <c r="E360" s="236" t="s">
        <v>19</v>
      </c>
      <c r="F360" s="237" t="s">
        <v>282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204</v>
      </c>
      <c r="AU360" s="243" t="s">
        <v>84</v>
      </c>
      <c r="AV360" s="13" t="s">
        <v>78</v>
      </c>
      <c r="AW360" s="13" t="s">
        <v>33</v>
      </c>
      <c r="AX360" s="13" t="s">
        <v>71</v>
      </c>
      <c r="AY360" s="243" t="s">
        <v>192</v>
      </c>
    </row>
    <row r="361" s="14" customFormat="1">
      <c r="A361" s="14"/>
      <c r="B361" s="244"/>
      <c r="C361" s="245"/>
      <c r="D361" s="235" t="s">
        <v>204</v>
      </c>
      <c r="E361" s="246" t="s">
        <v>19</v>
      </c>
      <c r="F361" s="247" t="s">
        <v>283</v>
      </c>
      <c r="G361" s="245"/>
      <c r="H361" s="248">
        <v>13.079000000000001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204</v>
      </c>
      <c r="AU361" s="254" t="s">
        <v>84</v>
      </c>
      <c r="AV361" s="14" t="s">
        <v>84</v>
      </c>
      <c r="AW361" s="14" t="s">
        <v>33</v>
      </c>
      <c r="AX361" s="14" t="s">
        <v>71</v>
      </c>
      <c r="AY361" s="254" t="s">
        <v>192</v>
      </c>
    </row>
    <row r="362" s="14" customFormat="1">
      <c r="A362" s="14"/>
      <c r="B362" s="244"/>
      <c r="C362" s="245"/>
      <c r="D362" s="235" t="s">
        <v>204</v>
      </c>
      <c r="E362" s="246" t="s">
        <v>19</v>
      </c>
      <c r="F362" s="247" t="s">
        <v>284</v>
      </c>
      <c r="G362" s="245"/>
      <c r="H362" s="248">
        <v>0.54900000000000004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204</v>
      </c>
      <c r="AU362" s="254" t="s">
        <v>84</v>
      </c>
      <c r="AV362" s="14" t="s">
        <v>84</v>
      </c>
      <c r="AW362" s="14" t="s">
        <v>33</v>
      </c>
      <c r="AX362" s="14" t="s">
        <v>71</v>
      </c>
      <c r="AY362" s="254" t="s">
        <v>192</v>
      </c>
    </row>
    <row r="363" s="13" customFormat="1">
      <c r="A363" s="13"/>
      <c r="B363" s="233"/>
      <c r="C363" s="234"/>
      <c r="D363" s="235" t="s">
        <v>204</v>
      </c>
      <c r="E363" s="236" t="s">
        <v>19</v>
      </c>
      <c r="F363" s="237" t="s">
        <v>1365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204</v>
      </c>
      <c r="AU363" s="243" t="s">
        <v>84</v>
      </c>
      <c r="AV363" s="13" t="s">
        <v>78</v>
      </c>
      <c r="AW363" s="13" t="s">
        <v>33</v>
      </c>
      <c r="AX363" s="13" t="s">
        <v>71</v>
      </c>
      <c r="AY363" s="243" t="s">
        <v>192</v>
      </c>
    </row>
    <row r="364" s="14" customFormat="1">
      <c r="A364" s="14"/>
      <c r="B364" s="244"/>
      <c r="C364" s="245"/>
      <c r="D364" s="235" t="s">
        <v>204</v>
      </c>
      <c r="E364" s="246" t="s">
        <v>19</v>
      </c>
      <c r="F364" s="247" t="s">
        <v>1366</v>
      </c>
      <c r="G364" s="245"/>
      <c r="H364" s="248">
        <v>16.309000000000001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204</v>
      </c>
      <c r="AU364" s="254" t="s">
        <v>84</v>
      </c>
      <c r="AV364" s="14" t="s">
        <v>84</v>
      </c>
      <c r="AW364" s="14" t="s">
        <v>33</v>
      </c>
      <c r="AX364" s="14" t="s">
        <v>71</v>
      </c>
      <c r="AY364" s="254" t="s">
        <v>192</v>
      </c>
    </row>
    <row r="365" s="13" customFormat="1">
      <c r="A365" s="13"/>
      <c r="B365" s="233"/>
      <c r="C365" s="234"/>
      <c r="D365" s="235" t="s">
        <v>204</v>
      </c>
      <c r="E365" s="236" t="s">
        <v>19</v>
      </c>
      <c r="F365" s="237" t="s">
        <v>1367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204</v>
      </c>
      <c r="AU365" s="243" t="s">
        <v>84</v>
      </c>
      <c r="AV365" s="13" t="s">
        <v>78</v>
      </c>
      <c r="AW365" s="13" t="s">
        <v>33</v>
      </c>
      <c r="AX365" s="13" t="s">
        <v>71</v>
      </c>
      <c r="AY365" s="243" t="s">
        <v>192</v>
      </c>
    </row>
    <row r="366" s="14" customFormat="1">
      <c r="A366" s="14"/>
      <c r="B366" s="244"/>
      <c r="C366" s="245"/>
      <c r="D366" s="235" t="s">
        <v>204</v>
      </c>
      <c r="E366" s="246" t="s">
        <v>19</v>
      </c>
      <c r="F366" s="247" t="s">
        <v>1368</v>
      </c>
      <c r="G366" s="245"/>
      <c r="H366" s="248">
        <v>2.234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204</v>
      </c>
      <c r="AU366" s="254" t="s">
        <v>84</v>
      </c>
      <c r="AV366" s="14" t="s">
        <v>84</v>
      </c>
      <c r="AW366" s="14" t="s">
        <v>33</v>
      </c>
      <c r="AX366" s="14" t="s">
        <v>71</v>
      </c>
      <c r="AY366" s="254" t="s">
        <v>192</v>
      </c>
    </row>
    <row r="367" s="15" customFormat="1">
      <c r="A367" s="15"/>
      <c r="B367" s="255"/>
      <c r="C367" s="256"/>
      <c r="D367" s="235" t="s">
        <v>204</v>
      </c>
      <c r="E367" s="257" t="s">
        <v>19</v>
      </c>
      <c r="F367" s="258" t="s">
        <v>210</v>
      </c>
      <c r="G367" s="256"/>
      <c r="H367" s="259">
        <v>37.102000000000004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204</v>
      </c>
      <c r="AU367" s="265" t="s">
        <v>84</v>
      </c>
      <c r="AV367" s="15" t="s">
        <v>200</v>
      </c>
      <c r="AW367" s="15" t="s">
        <v>33</v>
      </c>
      <c r="AX367" s="15" t="s">
        <v>78</v>
      </c>
      <c r="AY367" s="265" t="s">
        <v>192</v>
      </c>
    </row>
    <row r="368" s="2" customFormat="1" ht="24.15" customHeight="1">
      <c r="A368" s="41"/>
      <c r="B368" s="42"/>
      <c r="C368" s="215" t="s">
        <v>384</v>
      </c>
      <c r="D368" s="215" t="s">
        <v>195</v>
      </c>
      <c r="E368" s="216" t="s">
        <v>385</v>
      </c>
      <c r="F368" s="217" t="s">
        <v>386</v>
      </c>
      <c r="G368" s="218" t="s">
        <v>239</v>
      </c>
      <c r="H368" s="219">
        <v>100.26900000000001</v>
      </c>
      <c r="I368" s="220"/>
      <c r="J368" s="221">
        <f>ROUND(I368*H368,2)</f>
        <v>0</v>
      </c>
      <c r="K368" s="217" t="s">
        <v>199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0.01</v>
      </c>
      <c r="T368" s="225">
        <f>S368*H368</f>
        <v>1.0026900000000001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200</v>
      </c>
      <c r="AT368" s="226" t="s">
        <v>195</v>
      </c>
      <c r="AU368" s="226" t="s">
        <v>84</v>
      </c>
      <c r="AY368" s="20" t="s">
        <v>192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84</v>
      </c>
      <c r="BK368" s="227">
        <f>ROUND(I368*H368,2)</f>
        <v>0</v>
      </c>
      <c r="BL368" s="20" t="s">
        <v>200</v>
      </c>
      <c r="BM368" s="226" t="s">
        <v>387</v>
      </c>
    </row>
    <row r="369" s="2" customFormat="1">
      <c r="A369" s="41"/>
      <c r="B369" s="42"/>
      <c r="C369" s="43"/>
      <c r="D369" s="228" t="s">
        <v>202</v>
      </c>
      <c r="E369" s="43"/>
      <c r="F369" s="229" t="s">
        <v>388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202</v>
      </c>
      <c r="AU369" s="20" t="s">
        <v>84</v>
      </c>
    </row>
    <row r="370" s="13" customFormat="1">
      <c r="A370" s="13"/>
      <c r="B370" s="233"/>
      <c r="C370" s="234"/>
      <c r="D370" s="235" t="s">
        <v>204</v>
      </c>
      <c r="E370" s="236" t="s">
        <v>19</v>
      </c>
      <c r="F370" s="237" t="s">
        <v>326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204</v>
      </c>
      <c r="AU370" s="243" t="s">
        <v>84</v>
      </c>
      <c r="AV370" s="13" t="s">
        <v>78</v>
      </c>
      <c r="AW370" s="13" t="s">
        <v>33</v>
      </c>
      <c r="AX370" s="13" t="s">
        <v>71</v>
      </c>
      <c r="AY370" s="243" t="s">
        <v>192</v>
      </c>
    </row>
    <row r="371" s="13" customFormat="1">
      <c r="A371" s="13"/>
      <c r="B371" s="233"/>
      <c r="C371" s="234"/>
      <c r="D371" s="235" t="s">
        <v>204</v>
      </c>
      <c r="E371" s="236" t="s">
        <v>19</v>
      </c>
      <c r="F371" s="237" t="s">
        <v>280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204</v>
      </c>
      <c r="AU371" s="243" t="s">
        <v>84</v>
      </c>
      <c r="AV371" s="13" t="s">
        <v>78</v>
      </c>
      <c r="AW371" s="13" t="s">
        <v>33</v>
      </c>
      <c r="AX371" s="13" t="s">
        <v>71</v>
      </c>
      <c r="AY371" s="243" t="s">
        <v>192</v>
      </c>
    </row>
    <row r="372" s="14" customFormat="1">
      <c r="A372" s="14"/>
      <c r="B372" s="244"/>
      <c r="C372" s="245"/>
      <c r="D372" s="235" t="s">
        <v>204</v>
      </c>
      <c r="E372" s="246" t="s">
        <v>19</v>
      </c>
      <c r="F372" s="247" t="s">
        <v>327</v>
      </c>
      <c r="G372" s="245"/>
      <c r="H372" s="248">
        <v>14.776999999999999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204</v>
      </c>
      <c r="AU372" s="254" t="s">
        <v>84</v>
      </c>
      <c r="AV372" s="14" t="s">
        <v>84</v>
      </c>
      <c r="AW372" s="14" t="s">
        <v>33</v>
      </c>
      <c r="AX372" s="14" t="s">
        <v>71</v>
      </c>
      <c r="AY372" s="254" t="s">
        <v>192</v>
      </c>
    </row>
    <row r="373" s="14" customFormat="1">
      <c r="A373" s="14"/>
      <c r="B373" s="244"/>
      <c r="C373" s="245"/>
      <c r="D373" s="235" t="s">
        <v>204</v>
      </c>
      <c r="E373" s="246" t="s">
        <v>19</v>
      </c>
      <c r="F373" s="247" t="s">
        <v>1369</v>
      </c>
      <c r="G373" s="245"/>
      <c r="H373" s="248">
        <v>-4.3339999999999996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204</v>
      </c>
      <c r="AU373" s="254" t="s">
        <v>84</v>
      </c>
      <c r="AV373" s="14" t="s">
        <v>84</v>
      </c>
      <c r="AW373" s="14" t="s">
        <v>33</v>
      </c>
      <c r="AX373" s="14" t="s">
        <v>71</v>
      </c>
      <c r="AY373" s="254" t="s">
        <v>192</v>
      </c>
    </row>
    <row r="374" s="14" customFormat="1">
      <c r="A374" s="14"/>
      <c r="B374" s="244"/>
      <c r="C374" s="245"/>
      <c r="D374" s="235" t="s">
        <v>204</v>
      </c>
      <c r="E374" s="246" t="s">
        <v>19</v>
      </c>
      <c r="F374" s="247" t="s">
        <v>1370</v>
      </c>
      <c r="G374" s="245"/>
      <c r="H374" s="248">
        <v>15.877000000000001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204</v>
      </c>
      <c r="AU374" s="254" t="s">
        <v>84</v>
      </c>
      <c r="AV374" s="14" t="s">
        <v>84</v>
      </c>
      <c r="AW374" s="14" t="s">
        <v>33</v>
      </c>
      <c r="AX374" s="14" t="s">
        <v>71</v>
      </c>
      <c r="AY374" s="254" t="s">
        <v>192</v>
      </c>
    </row>
    <row r="375" s="14" customFormat="1">
      <c r="A375" s="14"/>
      <c r="B375" s="244"/>
      <c r="C375" s="245"/>
      <c r="D375" s="235" t="s">
        <v>204</v>
      </c>
      <c r="E375" s="246" t="s">
        <v>19</v>
      </c>
      <c r="F375" s="247" t="s">
        <v>1371</v>
      </c>
      <c r="G375" s="245"/>
      <c r="H375" s="248">
        <v>0.63600000000000001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204</v>
      </c>
      <c r="AU375" s="254" t="s">
        <v>84</v>
      </c>
      <c r="AV375" s="14" t="s">
        <v>84</v>
      </c>
      <c r="AW375" s="14" t="s">
        <v>33</v>
      </c>
      <c r="AX375" s="14" t="s">
        <v>71</v>
      </c>
      <c r="AY375" s="254" t="s">
        <v>192</v>
      </c>
    </row>
    <row r="376" s="14" customFormat="1">
      <c r="A376" s="14"/>
      <c r="B376" s="244"/>
      <c r="C376" s="245"/>
      <c r="D376" s="235" t="s">
        <v>204</v>
      </c>
      <c r="E376" s="246" t="s">
        <v>19</v>
      </c>
      <c r="F376" s="247" t="s">
        <v>1372</v>
      </c>
      <c r="G376" s="245"/>
      <c r="H376" s="248">
        <v>-3.9399999999999999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204</v>
      </c>
      <c r="AU376" s="254" t="s">
        <v>84</v>
      </c>
      <c r="AV376" s="14" t="s">
        <v>84</v>
      </c>
      <c r="AW376" s="14" t="s">
        <v>33</v>
      </c>
      <c r="AX376" s="14" t="s">
        <v>71</v>
      </c>
      <c r="AY376" s="254" t="s">
        <v>192</v>
      </c>
    </row>
    <row r="377" s="13" customFormat="1">
      <c r="A377" s="13"/>
      <c r="B377" s="233"/>
      <c r="C377" s="234"/>
      <c r="D377" s="235" t="s">
        <v>204</v>
      </c>
      <c r="E377" s="236" t="s">
        <v>19</v>
      </c>
      <c r="F377" s="237" t="s">
        <v>282</v>
      </c>
      <c r="G377" s="234"/>
      <c r="H377" s="236" t="s">
        <v>19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204</v>
      </c>
      <c r="AU377" s="243" t="s">
        <v>84</v>
      </c>
      <c r="AV377" s="13" t="s">
        <v>78</v>
      </c>
      <c r="AW377" s="13" t="s">
        <v>33</v>
      </c>
      <c r="AX377" s="13" t="s">
        <v>71</v>
      </c>
      <c r="AY377" s="243" t="s">
        <v>192</v>
      </c>
    </row>
    <row r="378" s="14" customFormat="1">
      <c r="A378" s="14"/>
      <c r="B378" s="244"/>
      <c r="C378" s="245"/>
      <c r="D378" s="235" t="s">
        <v>204</v>
      </c>
      <c r="E378" s="246" t="s">
        <v>19</v>
      </c>
      <c r="F378" s="247" t="s">
        <v>329</v>
      </c>
      <c r="G378" s="245"/>
      <c r="H378" s="248">
        <v>33.143000000000001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204</v>
      </c>
      <c r="AU378" s="254" t="s">
        <v>84</v>
      </c>
      <c r="AV378" s="14" t="s">
        <v>84</v>
      </c>
      <c r="AW378" s="14" t="s">
        <v>33</v>
      </c>
      <c r="AX378" s="14" t="s">
        <v>71</v>
      </c>
      <c r="AY378" s="254" t="s">
        <v>192</v>
      </c>
    </row>
    <row r="379" s="14" customFormat="1">
      <c r="A379" s="14"/>
      <c r="B379" s="244"/>
      <c r="C379" s="245"/>
      <c r="D379" s="235" t="s">
        <v>204</v>
      </c>
      <c r="E379" s="246" t="s">
        <v>19</v>
      </c>
      <c r="F379" s="247" t="s">
        <v>330</v>
      </c>
      <c r="G379" s="245"/>
      <c r="H379" s="248">
        <v>1.4179999999999999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204</v>
      </c>
      <c r="AU379" s="254" t="s">
        <v>84</v>
      </c>
      <c r="AV379" s="14" t="s">
        <v>84</v>
      </c>
      <c r="AW379" s="14" t="s">
        <v>33</v>
      </c>
      <c r="AX379" s="14" t="s">
        <v>71</v>
      </c>
      <c r="AY379" s="254" t="s">
        <v>192</v>
      </c>
    </row>
    <row r="380" s="14" customFormat="1">
      <c r="A380" s="14"/>
      <c r="B380" s="244"/>
      <c r="C380" s="245"/>
      <c r="D380" s="235" t="s">
        <v>204</v>
      </c>
      <c r="E380" s="246" t="s">
        <v>19</v>
      </c>
      <c r="F380" s="247" t="s">
        <v>1373</v>
      </c>
      <c r="G380" s="245"/>
      <c r="H380" s="248">
        <v>-7.2320000000000002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204</v>
      </c>
      <c r="AU380" s="254" t="s">
        <v>84</v>
      </c>
      <c r="AV380" s="14" t="s">
        <v>84</v>
      </c>
      <c r="AW380" s="14" t="s">
        <v>33</v>
      </c>
      <c r="AX380" s="14" t="s">
        <v>71</v>
      </c>
      <c r="AY380" s="254" t="s">
        <v>192</v>
      </c>
    </row>
    <row r="381" s="14" customFormat="1">
      <c r="A381" s="14"/>
      <c r="B381" s="244"/>
      <c r="C381" s="245"/>
      <c r="D381" s="235" t="s">
        <v>204</v>
      </c>
      <c r="E381" s="246" t="s">
        <v>19</v>
      </c>
      <c r="F381" s="247" t="s">
        <v>332</v>
      </c>
      <c r="G381" s="245"/>
      <c r="H381" s="248">
        <v>-2.0249999999999999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204</v>
      </c>
      <c r="AU381" s="254" t="s">
        <v>84</v>
      </c>
      <c r="AV381" s="14" t="s">
        <v>84</v>
      </c>
      <c r="AW381" s="14" t="s">
        <v>33</v>
      </c>
      <c r="AX381" s="14" t="s">
        <v>71</v>
      </c>
      <c r="AY381" s="254" t="s">
        <v>192</v>
      </c>
    </row>
    <row r="382" s="13" customFormat="1">
      <c r="A382" s="13"/>
      <c r="B382" s="233"/>
      <c r="C382" s="234"/>
      <c r="D382" s="235" t="s">
        <v>204</v>
      </c>
      <c r="E382" s="236" t="s">
        <v>19</v>
      </c>
      <c r="F382" s="237" t="s">
        <v>1365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204</v>
      </c>
      <c r="AU382" s="243" t="s">
        <v>84</v>
      </c>
      <c r="AV382" s="13" t="s">
        <v>78</v>
      </c>
      <c r="AW382" s="13" t="s">
        <v>33</v>
      </c>
      <c r="AX382" s="13" t="s">
        <v>71</v>
      </c>
      <c r="AY382" s="243" t="s">
        <v>192</v>
      </c>
    </row>
    <row r="383" s="14" customFormat="1">
      <c r="A383" s="14"/>
      <c r="B383" s="244"/>
      <c r="C383" s="245"/>
      <c r="D383" s="235" t="s">
        <v>204</v>
      </c>
      <c r="E383" s="246" t="s">
        <v>19</v>
      </c>
      <c r="F383" s="247" t="s">
        <v>1374</v>
      </c>
      <c r="G383" s="245"/>
      <c r="H383" s="248">
        <v>42.811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204</v>
      </c>
      <c r="AU383" s="254" t="s">
        <v>84</v>
      </c>
      <c r="AV383" s="14" t="s">
        <v>84</v>
      </c>
      <c r="AW383" s="14" t="s">
        <v>33</v>
      </c>
      <c r="AX383" s="14" t="s">
        <v>71</v>
      </c>
      <c r="AY383" s="254" t="s">
        <v>192</v>
      </c>
    </row>
    <row r="384" s="14" customFormat="1">
      <c r="A384" s="14"/>
      <c r="B384" s="244"/>
      <c r="C384" s="245"/>
      <c r="D384" s="235" t="s">
        <v>204</v>
      </c>
      <c r="E384" s="246" t="s">
        <v>19</v>
      </c>
      <c r="F384" s="247" t="s">
        <v>1375</v>
      </c>
      <c r="G384" s="245"/>
      <c r="H384" s="248">
        <v>1.0600000000000001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204</v>
      </c>
      <c r="AU384" s="254" t="s">
        <v>84</v>
      </c>
      <c r="AV384" s="14" t="s">
        <v>84</v>
      </c>
      <c r="AW384" s="14" t="s">
        <v>33</v>
      </c>
      <c r="AX384" s="14" t="s">
        <v>71</v>
      </c>
      <c r="AY384" s="254" t="s">
        <v>192</v>
      </c>
    </row>
    <row r="385" s="14" customFormat="1">
      <c r="A385" s="14"/>
      <c r="B385" s="244"/>
      <c r="C385" s="245"/>
      <c r="D385" s="235" t="s">
        <v>204</v>
      </c>
      <c r="E385" s="246" t="s">
        <v>19</v>
      </c>
      <c r="F385" s="247" t="s">
        <v>1376</v>
      </c>
      <c r="G385" s="245"/>
      <c r="H385" s="248">
        <v>-6.5119999999999996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204</v>
      </c>
      <c r="AU385" s="254" t="s">
        <v>84</v>
      </c>
      <c r="AV385" s="14" t="s">
        <v>84</v>
      </c>
      <c r="AW385" s="14" t="s">
        <v>33</v>
      </c>
      <c r="AX385" s="14" t="s">
        <v>71</v>
      </c>
      <c r="AY385" s="254" t="s">
        <v>192</v>
      </c>
    </row>
    <row r="386" s="13" customFormat="1">
      <c r="A386" s="13"/>
      <c r="B386" s="233"/>
      <c r="C386" s="234"/>
      <c r="D386" s="235" t="s">
        <v>204</v>
      </c>
      <c r="E386" s="236" t="s">
        <v>19</v>
      </c>
      <c r="F386" s="237" t="s">
        <v>1367</v>
      </c>
      <c r="G386" s="234"/>
      <c r="H386" s="236" t="s">
        <v>19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204</v>
      </c>
      <c r="AU386" s="243" t="s">
        <v>84</v>
      </c>
      <c r="AV386" s="13" t="s">
        <v>78</v>
      </c>
      <c r="AW386" s="13" t="s">
        <v>33</v>
      </c>
      <c r="AX386" s="13" t="s">
        <v>71</v>
      </c>
      <c r="AY386" s="243" t="s">
        <v>192</v>
      </c>
    </row>
    <row r="387" s="14" customFormat="1">
      <c r="A387" s="14"/>
      <c r="B387" s="244"/>
      <c r="C387" s="245"/>
      <c r="D387" s="235" t="s">
        <v>204</v>
      </c>
      <c r="E387" s="246" t="s">
        <v>19</v>
      </c>
      <c r="F387" s="247" t="s">
        <v>1377</v>
      </c>
      <c r="G387" s="245"/>
      <c r="H387" s="248">
        <v>15.772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204</v>
      </c>
      <c r="AU387" s="254" t="s">
        <v>84</v>
      </c>
      <c r="AV387" s="14" t="s">
        <v>84</v>
      </c>
      <c r="AW387" s="14" t="s">
        <v>33</v>
      </c>
      <c r="AX387" s="14" t="s">
        <v>71</v>
      </c>
      <c r="AY387" s="254" t="s">
        <v>192</v>
      </c>
    </row>
    <row r="388" s="14" customFormat="1">
      <c r="A388" s="14"/>
      <c r="B388" s="244"/>
      <c r="C388" s="245"/>
      <c r="D388" s="235" t="s">
        <v>204</v>
      </c>
      <c r="E388" s="246" t="s">
        <v>19</v>
      </c>
      <c r="F388" s="247" t="s">
        <v>290</v>
      </c>
      <c r="G388" s="245"/>
      <c r="H388" s="248">
        <v>-1.1819999999999999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204</v>
      </c>
      <c r="AU388" s="254" t="s">
        <v>84</v>
      </c>
      <c r="AV388" s="14" t="s">
        <v>84</v>
      </c>
      <c r="AW388" s="14" t="s">
        <v>33</v>
      </c>
      <c r="AX388" s="14" t="s">
        <v>71</v>
      </c>
      <c r="AY388" s="254" t="s">
        <v>192</v>
      </c>
    </row>
    <row r="389" s="15" customFormat="1">
      <c r="A389" s="15"/>
      <c r="B389" s="255"/>
      <c r="C389" s="256"/>
      <c r="D389" s="235" t="s">
        <v>204</v>
      </c>
      <c r="E389" s="257" t="s">
        <v>19</v>
      </c>
      <c r="F389" s="258" t="s">
        <v>210</v>
      </c>
      <c r="G389" s="256"/>
      <c r="H389" s="259">
        <v>100.26900000000001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204</v>
      </c>
      <c r="AU389" s="265" t="s">
        <v>84</v>
      </c>
      <c r="AV389" s="15" t="s">
        <v>200</v>
      </c>
      <c r="AW389" s="15" t="s">
        <v>33</v>
      </c>
      <c r="AX389" s="15" t="s">
        <v>78</v>
      </c>
      <c r="AY389" s="265" t="s">
        <v>192</v>
      </c>
    </row>
    <row r="390" s="12" customFormat="1" ht="22.8" customHeight="1">
      <c r="A390" s="12"/>
      <c r="B390" s="199"/>
      <c r="C390" s="200"/>
      <c r="D390" s="201" t="s">
        <v>70</v>
      </c>
      <c r="E390" s="213" t="s">
        <v>389</v>
      </c>
      <c r="F390" s="213" t="s">
        <v>390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SUM(P391:P400)</f>
        <v>0</v>
      </c>
      <c r="Q390" s="207"/>
      <c r="R390" s="208">
        <f>SUM(R391:R400)</f>
        <v>0</v>
      </c>
      <c r="S390" s="207"/>
      <c r="T390" s="209">
        <f>SUM(T391:T400)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78</v>
      </c>
      <c r="AT390" s="211" t="s">
        <v>70</v>
      </c>
      <c r="AU390" s="211" t="s">
        <v>78</v>
      </c>
      <c r="AY390" s="210" t="s">
        <v>192</v>
      </c>
      <c r="BK390" s="212">
        <f>SUM(BK391:BK400)</f>
        <v>0</v>
      </c>
    </row>
    <row r="391" s="2" customFormat="1" ht="24.15" customHeight="1">
      <c r="A391" s="41"/>
      <c r="B391" s="42"/>
      <c r="C391" s="215" t="s">
        <v>391</v>
      </c>
      <c r="D391" s="215" t="s">
        <v>195</v>
      </c>
      <c r="E391" s="216" t="s">
        <v>392</v>
      </c>
      <c r="F391" s="217" t="s">
        <v>393</v>
      </c>
      <c r="G391" s="218" t="s">
        <v>226</v>
      </c>
      <c r="H391" s="219">
        <v>2.2650000000000001</v>
      </c>
      <c r="I391" s="220"/>
      <c r="J391" s="221">
        <f>ROUND(I391*H391,2)</f>
        <v>0</v>
      </c>
      <c r="K391" s="217" t="s">
        <v>199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200</v>
      </c>
      <c r="AT391" s="226" t="s">
        <v>195</v>
      </c>
      <c r="AU391" s="226" t="s">
        <v>84</v>
      </c>
      <c r="AY391" s="20" t="s">
        <v>192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84</v>
      </c>
      <c r="BK391" s="227">
        <f>ROUND(I391*H391,2)</f>
        <v>0</v>
      </c>
      <c r="BL391" s="20" t="s">
        <v>200</v>
      </c>
      <c r="BM391" s="226" t="s">
        <v>394</v>
      </c>
    </row>
    <row r="392" s="2" customFormat="1">
      <c r="A392" s="41"/>
      <c r="B392" s="42"/>
      <c r="C392" s="43"/>
      <c r="D392" s="228" t="s">
        <v>202</v>
      </c>
      <c r="E392" s="43"/>
      <c r="F392" s="229" t="s">
        <v>395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202</v>
      </c>
      <c r="AU392" s="20" t="s">
        <v>84</v>
      </c>
    </row>
    <row r="393" s="2" customFormat="1" ht="21.75" customHeight="1">
      <c r="A393" s="41"/>
      <c r="B393" s="42"/>
      <c r="C393" s="215" t="s">
        <v>396</v>
      </c>
      <c r="D393" s="215" t="s">
        <v>195</v>
      </c>
      <c r="E393" s="216" t="s">
        <v>397</v>
      </c>
      <c r="F393" s="217" t="s">
        <v>398</v>
      </c>
      <c r="G393" s="218" t="s">
        <v>226</v>
      </c>
      <c r="H393" s="219">
        <v>2.2650000000000001</v>
      </c>
      <c r="I393" s="220"/>
      <c r="J393" s="221">
        <f>ROUND(I393*H393,2)</f>
        <v>0</v>
      </c>
      <c r="K393" s="217" t="s">
        <v>199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200</v>
      </c>
      <c r="AT393" s="226" t="s">
        <v>195</v>
      </c>
      <c r="AU393" s="226" t="s">
        <v>84</v>
      </c>
      <c r="AY393" s="20" t="s">
        <v>192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84</v>
      </c>
      <c r="BK393" s="227">
        <f>ROUND(I393*H393,2)</f>
        <v>0</v>
      </c>
      <c r="BL393" s="20" t="s">
        <v>200</v>
      </c>
      <c r="BM393" s="226" t="s">
        <v>399</v>
      </c>
    </row>
    <row r="394" s="2" customFormat="1">
      <c r="A394" s="41"/>
      <c r="B394" s="42"/>
      <c r="C394" s="43"/>
      <c r="D394" s="228" t="s">
        <v>202</v>
      </c>
      <c r="E394" s="43"/>
      <c r="F394" s="229" t="s">
        <v>400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202</v>
      </c>
      <c r="AU394" s="20" t="s">
        <v>84</v>
      </c>
    </row>
    <row r="395" s="2" customFormat="1" ht="24.15" customHeight="1">
      <c r="A395" s="41"/>
      <c r="B395" s="42"/>
      <c r="C395" s="215" t="s">
        <v>401</v>
      </c>
      <c r="D395" s="215" t="s">
        <v>195</v>
      </c>
      <c r="E395" s="216" t="s">
        <v>402</v>
      </c>
      <c r="F395" s="217" t="s">
        <v>403</v>
      </c>
      <c r="G395" s="218" t="s">
        <v>226</v>
      </c>
      <c r="H395" s="219">
        <v>9.0600000000000005</v>
      </c>
      <c r="I395" s="220"/>
      <c r="J395" s="221">
        <f>ROUND(I395*H395,2)</f>
        <v>0</v>
      </c>
      <c r="K395" s="217" t="s">
        <v>199</v>
      </c>
      <c r="L395" s="47"/>
      <c r="M395" s="222" t="s">
        <v>19</v>
      </c>
      <c r="N395" s="223" t="s">
        <v>43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200</v>
      </c>
      <c r="AT395" s="226" t="s">
        <v>195</v>
      </c>
      <c r="AU395" s="226" t="s">
        <v>84</v>
      </c>
      <c r="AY395" s="20" t="s">
        <v>192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84</v>
      </c>
      <c r="BK395" s="227">
        <f>ROUND(I395*H395,2)</f>
        <v>0</v>
      </c>
      <c r="BL395" s="20" t="s">
        <v>200</v>
      </c>
      <c r="BM395" s="226" t="s">
        <v>404</v>
      </c>
    </row>
    <row r="396" s="2" customFormat="1">
      <c r="A396" s="41"/>
      <c r="B396" s="42"/>
      <c r="C396" s="43"/>
      <c r="D396" s="228" t="s">
        <v>202</v>
      </c>
      <c r="E396" s="43"/>
      <c r="F396" s="229" t="s">
        <v>405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202</v>
      </c>
      <c r="AU396" s="20" t="s">
        <v>84</v>
      </c>
    </row>
    <row r="397" s="14" customFormat="1">
      <c r="A397" s="14"/>
      <c r="B397" s="244"/>
      <c r="C397" s="245"/>
      <c r="D397" s="235" t="s">
        <v>204</v>
      </c>
      <c r="E397" s="246" t="s">
        <v>19</v>
      </c>
      <c r="F397" s="247" t="s">
        <v>1379</v>
      </c>
      <c r="G397" s="245"/>
      <c r="H397" s="248">
        <v>9.0600000000000005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204</v>
      </c>
      <c r="AU397" s="254" t="s">
        <v>84</v>
      </c>
      <c r="AV397" s="14" t="s">
        <v>84</v>
      </c>
      <c r="AW397" s="14" t="s">
        <v>33</v>
      </c>
      <c r="AX397" s="14" t="s">
        <v>71</v>
      </c>
      <c r="AY397" s="254" t="s">
        <v>192</v>
      </c>
    </row>
    <row r="398" s="15" customFormat="1">
      <c r="A398" s="15"/>
      <c r="B398" s="255"/>
      <c r="C398" s="256"/>
      <c r="D398" s="235" t="s">
        <v>204</v>
      </c>
      <c r="E398" s="257" t="s">
        <v>19</v>
      </c>
      <c r="F398" s="258" t="s">
        <v>210</v>
      </c>
      <c r="G398" s="256"/>
      <c r="H398" s="259">
        <v>9.0600000000000005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204</v>
      </c>
      <c r="AU398" s="265" t="s">
        <v>84</v>
      </c>
      <c r="AV398" s="15" t="s">
        <v>200</v>
      </c>
      <c r="AW398" s="15" t="s">
        <v>33</v>
      </c>
      <c r="AX398" s="15" t="s">
        <v>78</v>
      </c>
      <c r="AY398" s="265" t="s">
        <v>192</v>
      </c>
    </row>
    <row r="399" s="2" customFormat="1" ht="24.15" customHeight="1">
      <c r="A399" s="41"/>
      <c r="B399" s="42"/>
      <c r="C399" s="215" t="s">
        <v>407</v>
      </c>
      <c r="D399" s="215" t="s">
        <v>195</v>
      </c>
      <c r="E399" s="216" t="s">
        <v>408</v>
      </c>
      <c r="F399" s="217" t="s">
        <v>409</v>
      </c>
      <c r="G399" s="218" t="s">
        <v>226</v>
      </c>
      <c r="H399" s="219">
        <v>2.2650000000000001</v>
      </c>
      <c r="I399" s="220"/>
      <c r="J399" s="221">
        <f>ROUND(I399*H399,2)</f>
        <v>0</v>
      </c>
      <c r="K399" s="217" t="s">
        <v>199</v>
      </c>
      <c r="L399" s="47"/>
      <c r="M399" s="222" t="s">
        <v>19</v>
      </c>
      <c r="N399" s="223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200</v>
      </c>
      <c r="AT399" s="226" t="s">
        <v>195</v>
      </c>
      <c r="AU399" s="226" t="s">
        <v>84</v>
      </c>
      <c r="AY399" s="20" t="s">
        <v>192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84</v>
      </c>
      <c r="BK399" s="227">
        <f>ROUND(I399*H399,2)</f>
        <v>0</v>
      </c>
      <c r="BL399" s="20" t="s">
        <v>200</v>
      </c>
      <c r="BM399" s="226" t="s">
        <v>410</v>
      </c>
    </row>
    <row r="400" s="2" customFormat="1">
      <c r="A400" s="41"/>
      <c r="B400" s="42"/>
      <c r="C400" s="43"/>
      <c r="D400" s="228" t="s">
        <v>202</v>
      </c>
      <c r="E400" s="43"/>
      <c r="F400" s="229" t="s">
        <v>411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202</v>
      </c>
      <c r="AU400" s="20" t="s">
        <v>84</v>
      </c>
    </row>
    <row r="401" s="12" customFormat="1" ht="22.8" customHeight="1">
      <c r="A401" s="12"/>
      <c r="B401" s="199"/>
      <c r="C401" s="200"/>
      <c r="D401" s="201" t="s">
        <v>70</v>
      </c>
      <c r="E401" s="213" t="s">
        <v>412</v>
      </c>
      <c r="F401" s="213" t="s">
        <v>413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SUM(P402:P403)</f>
        <v>0</v>
      </c>
      <c r="Q401" s="207"/>
      <c r="R401" s="208">
        <f>SUM(R402:R403)</f>
        <v>0</v>
      </c>
      <c r="S401" s="207"/>
      <c r="T401" s="209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78</v>
      </c>
      <c r="AT401" s="211" t="s">
        <v>70</v>
      </c>
      <c r="AU401" s="211" t="s">
        <v>78</v>
      </c>
      <c r="AY401" s="210" t="s">
        <v>192</v>
      </c>
      <c r="BK401" s="212">
        <f>SUM(BK402:BK403)</f>
        <v>0</v>
      </c>
    </row>
    <row r="402" s="2" customFormat="1" ht="33" customHeight="1">
      <c r="A402" s="41"/>
      <c r="B402" s="42"/>
      <c r="C402" s="215" t="s">
        <v>414</v>
      </c>
      <c r="D402" s="215" t="s">
        <v>195</v>
      </c>
      <c r="E402" s="216" t="s">
        <v>415</v>
      </c>
      <c r="F402" s="217" t="s">
        <v>416</v>
      </c>
      <c r="G402" s="218" t="s">
        <v>226</v>
      </c>
      <c r="H402" s="219">
        <v>3.4550000000000001</v>
      </c>
      <c r="I402" s="220"/>
      <c r="J402" s="221">
        <f>ROUND(I402*H402,2)</f>
        <v>0</v>
      </c>
      <c r="K402" s="217" t="s">
        <v>199</v>
      </c>
      <c r="L402" s="47"/>
      <c r="M402" s="222" t="s">
        <v>19</v>
      </c>
      <c r="N402" s="223" t="s">
        <v>43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200</v>
      </c>
      <c r="AT402" s="226" t="s">
        <v>195</v>
      </c>
      <c r="AU402" s="226" t="s">
        <v>84</v>
      </c>
      <c r="AY402" s="20" t="s">
        <v>192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84</v>
      </c>
      <c r="BK402" s="227">
        <f>ROUND(I402*H402,2)</f>
        <v>0</v>
      </c>
      <c r="BL402" s="20" t="s">
        <v>200</v>
      </c>
      <c r="BM402" s="226" t="s">
        <v>417</v>
      </c>
    </row>
    <row r="403" s="2" customFormat="1">
      <c r="A403" s="41"/>
      <c r="B403" s="42"/>
      <c r="C403" s="43"/>
      <c r="D403" s="228" t="s">
        <v>202</v>
      </c>
      <c r="E403" s="43"/>
      <c r="F403" s="229" t="s">
        <v>418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202</v>
      </c>
      <c r="AU403" s="20" t="s">
        <v>84</v>
      </c>
    </row>
    <row r="404" s="12" customFormat="1" ht="25.92" customHeight="1">
      <c r="A404" s="12"/>
      <c r="B404" s="199"/>
      <c r="C404" s="200"/>
      <c r="D404" s="201" t="s">
        <v>70</v>
      </c>
      <c r="E404" s="202" t="s">
        <v>419</v>
      </c>
      <c r="F404" s="202" t="s">
        <v>420</v>
      </c>
      <c r="G404" s="200"/>
      <c r="H404" s="200"/>
      <c r="I404" s="203"/>
      <c r="J404" s="204">
        <f>BK404</f>
        <v>0</v>
      </c>
      <c r="K404" s="200"/>
      <c r="L404" s="205"/>
      <c r="M404" s="206"/>
      <c r="N404" s="207"/>
      <c r="O404" s="207"/>
      <c r="P404" s="208">
        <f>P405+P417+P426+P596+P694+P862+P975+P994</f>
        <v>0</v>
      </c>
      <c r="Q404" s="207"/>
      <c r="R404" s="208">
        <f>R405+R417+R426+R596+R694+R862+R975+R994</f>
        <v>1.4029807500000002</v>
      </c>
      <c r="S404" s="207"/>
      <c r="T404" s="209">
        <f>T405+T417+T426+T596+T694+T862+T975+T994</f>
        <v>0.84747589999999995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0" t="s">
        <v>84</v>
      </c>
      <c r="AT404" s="211" t="s">
        <v>70</v>
      </c>
      <c r="AU404" s="211" t="s">
        <v>71</v>
      </c>
      <c r="AY404" s="210" t="s">
        <v>192</v>
      </c>
      <c r="BK404" s="212">
        <f>BK405+BK417+BK426+BK596+BK694+BK862+BK975+BK994</f>
        <v>0</v>
      </c>
    </row>
    <row r="405" s="12" customFormat="1" ht="22.8" customHeight="1">
      <c r="A405" s="12"/>
      <c r="B405" s="199"/>
      <c r="C405" s="200"/>
      <c r="D405" s="201" t="s">
        <v>70</v>
      </c>
      <c r="E405" s="213" t="s">
        <v>421</v>
      </c>
      <c r="F405" s="213" t="s">
        <v>422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SUM(P406:P416)</f>
        <v>0</v>
      </c>
      <c r="Q405" s="207"/>
      <c r="R405" s="208">
        <f>SUM(R406:R416)</f>
        <v>0.0104</v>
      </c>
      <c r="S405" s="207"/>
      <c r="T405" s="209">
        <f>SUM(T406:T416)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84</v>
      </c>
      <c r="AT405" s="211" t="s">
        <v>70</v>
      </c>
      <c r="AU405" s="211" t="s">
        <v>78</v>
      </c>
      <c r="AY405" s="210" t="s">
        <v>192</v>
      </c>
      <c r="BK405" s="212">
        <f>SUM(BK406:BK416)</f>
        <v>0</v>
      </c>
    </row>
    <row r="406" s="2" customFormat="1" ht="16.5" customHeight="1">
      <c r="A406" s="41"/>
      <c r="B406" s="42"/>
      <c r="C406" s="215" t="s">
        <v>423</v>
      </c>
      <c r="D406" s="215" t="s">
        <v>195</v>
      </c>
      <c r="E406" s="216" t="s">
        <v>424</v>
      </c>
      <c r="F406" s="217" t="s">
        <v>425</v>
      </c>
      <c r="G406" s="218" t="s">
        <v>198</v>
      </c>
      <c r="H406" s="219">
        <v>1</v>
      </c>
      <c r="I406" s="220"/>
      <c r="J406" s="221">
        <f>ROUND(I406*H406,2)</f>
        <v>0</v>
      </c>
      <c r="K406" s="217" t="s">
        <v>199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321</v>
      </c>
      <c r="AT406" s="226" t="s">
        <v>195</v>
      </c>
      <c r="AU406" s="226" t="s">
        <v>84</v>
      </c>
      <c r="AY406" s="20" t="s">
        <v>192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84</v>
      </c>
      <c r="BK406" s="227">
        <f>ROUND(I406*H406,2)</f>
        <v>0</v>
      </c>
      <c r="BL406" s="20" t="s">
        <v>321</v>
      </c>
      <c r="BM406" s="226" t="s">
        <v>426</v>
      </c>
    </row>
    <row r="407" s="2" customFormat="1">
      <c r="A407" s="41"/>
      <c r="B407" s="42"/>
      <c r="C407" s="43"/>
      <c r="D407" s="228" t="s">
        <v>202</v>
      </c>
      <c r="E407" s="43"/>
      <c r="F407" s="229" t="s">
        <v>427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202</v>
      </c>
      <c r="AU407" s="20" t="s">
        <v>84</v>
      </c>
    </row>
    <row r="408" s="13" customFormat="1">
      <c r="A408" s="13"/>
      <c r="B408" s="233"/>
      <c r="C408" s="234"/>
      <c r="D408" s="235" t="s">
        <v>204</v>
      </c>
      <c r="E408" s="236" t="s">
        <v>19</v>
      </c>
      <c r="F408" s="237" t="s">
        <v>205</v>
      </c>
      <c r="G408" s="234"/>
      <c r="H408" s="236" t="s">
        <v>19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204</v>
      </c>
      <c r="AU408" s="243" t="s">
        <v>84</v>
      </c>
      <c r="AV408" s="13" t="s">
        <v>78</v>
      </c>
      <c r="AW408" s="13" t="s">
        <v>33</v>
      </c>
      <c r="AX408" s="13" t="s">
        <v>71</v>
      </c>
      <c r="AY408" s="243" t="s">
        <v>192</v>
      </c>
    </row>
    <row r="409" s="14" customFormat="1">
      <c r="A409" s="14"/>
      <c r="B409" s="244"/>
      <c r="C409" s="245"/>
      <c r="D409" s="235" t="s">
        <v>204</v>
      </c>
      <c r="E409" s="246" t="s">
        <v>19</v>
      </c>
      <c r="F409" s="247" t="s">
        <v>78</v>
      </c>
      <c r="G409" s="245"/>
      <c r="H409" s="248">
        <v>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204</v>
      </c>
      <c r="AU409" s="254" t="s">
        <v>84</v>
      </c>
      <c r="AV409" s="14" t="s">
        <v>84</v>
      </c>
      <c r="AW409" s="14" t="s">
        <v>33</v>
      </c>
      <c r="AX409" s="14" t="s">
        <v>71</v>
      </c>
      <c r="AY409" s="254" t="s">
        <v>192</v>
      </c>
    </row>
    <row r="410" s="15" customFormat="1">
      <c r="A410" s="15"/>
      <c r="B410" s="255"/>
      <c r="C410" s="256"/>
      <c r="D410" s="235" t="s">
        <v>204</v>
      </c>
      <c r="E410" s="257" t="s">
        <v>19</v>
      </c>
      <c r="F410" s="258" t="s">
        <v>210</v>
      </c>
      <c r="G410" s="256"/>
      <c r="H410" s="259">
        <v>1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5" t="s">
        <v>204</v>
      </c>
      <c r="AU410" s="265" t="s">
        <v>84</v>
      </c>
      <c r="AV410" s="15" t="s">
        <v>200</v>
      </c>
      <c r="AW410" s="15" t="s">
        <v>33</v>
      </c>
      <c r="AX410" s="15" t="s">
        <v>78</v>
      </c>
      <c r="AY410" s="265" t="s">
        <v>192</v>
      </c>
    </row>
    <row r="411" s="2" customFormat="1" ht="16.5" customHeight="1">
      <c r="A411" s="41"/>
      <c r="B411" s="42"/>
      <c r="C411" s="266" t="s">
        <v>428</v>
      </c>
      <c r="D411" s="266" t="s">
        <v>211</v>
      </c>
      <c r="E411" s="267" t="s">
        <v>429</v>
      </c>
      <c r="F411" s="268" t="s">
        <v>430</v>
      </c>
      <c r="G411" s="269" t="s">
        <v>198</v>
      </c>
      <c r="H411" s="270">
        <v>1</v>
      </c>
      <c r="I411" s="271"/>
      <c r="J411" s="272">
        <f>ROUND(I411*H411,2)</f>
        <v>0</v>
      </c>
      <c r="K411" s="268" t="s">
        <v>199</v>
      </c>
      <c r="L411" s="273"/>
      <c r="M411" s="274" t="s">
        <v>19</v>
      </c>
      <c r="N411" s="275" t="s">
        <v>43</v>
      </c>
      <c r="O411" s="87"/>
      <c r="P411" s="224">
        <f>O411*H411</f>
        <v>0</v>
      </c>
      <c r="Q411" s="224">
        <v>0.0104</v>
      </c>
      <c r="R411" s="224">
        <f>Q411*H411</f>
        <v>0.0104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423</v>
      </c>
      <c r="AT411" s="226" t="s">
        <v>211</v>
      </c>
      <c r="AU411" s="226" t="s">
        <v>84</v>
      </c>
      <c r="AY411" s="20" t="s">
        <v>192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84</v>
      </c>
      <c r="BK411" s="227">
        <f>ROUND(I411*H411,2)</f>
        <v>0</v>
      </c>
      <c r="BL411" s="20" t="s">
        <v>321</v>
      </c>
      <c r="BM411" s="226" t="s">
        <v>431</v>
      </c>
    </row>
    <row r="412" s="13" customFormat="1">
      <c r="A412" s="13"/>
      <c r="B412" s="233"/>
      <c r="C412" s="234"/>
      <c r="D412" s="235" t="s">
        <v>204</v>
      </c>
      <c r="E412" s="236" t="s">
        <v>19</v>
      </c>
      <c r="F412" s="237" t="s">
        <v>205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204</v>
      </c>
      <c r="AU412" s="243" t="s">
        <v>84</v>
      </c>
      <c r="AV412" s="13" t="s">
        <v>78</v>
      </c>
      <c r="AW412" s="13" t="s">
        <v>33</v>
      </c>
      <c r="AX412" s="13" t="s">
        <v>71</v>
      </c>
      <c r="AY412" s="243" t="s">
        <v>192</v>
      </c>
    </row>
    <row r="413" s="14" customFormat="1">
      <c r="A413" s="14"/>
      <c r="B413" s="244"/>
      <c r="C413" s="245"/>
      <c r="D413" s="235" t="s">
        <v>204</v>
      </c>
      <c r="E413" s="246" t="s">
        <v>19</v>
      </c>
      <c r="F413" s="247" t="s">
        <v>78</v>
      </c>
      <c r="G413" s="245"/>
      <c r="H413" s="248">
        <v>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204</v>
      </c>
      <c r="AU413" s="254" t="s">
        <v>84</v>
      </c>
      <c r="AV413" s="14" t="s">
        <v>84</v>
      </c>
      <c r="AW413" s="14" t="s">
        <v>33</v>
      </c>
      <c r="AX413" s="14" t="s">
        <v>71</v>
      </c>
      <c r="AY413" s="254" t="s">
        <v>192</v>
      </c>
    </row>
    <row r="414" s="15" customFormat="1">
      <c r="A414" s="15"/>
      <c r="B414" s="255"/>
      <c r="C414" s="256"/>
      <c r="D414" s="235" t="s">
        <v>204</v>
      </c>
      <c r="E414" s="257" t="s">
        <v>19</v>
      </c>
      <c r="F414" s="258" t="s">
        <v>210</v>
      </c>
      <c r="G414" s="256"/>
      <c r="H414" s="259">
        <v>1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5" t="s">
        <v>204</v>
      </c>
      <c r="AU414" s="265" t="s">
        <v>84</v>
      </c>
      <c r="AV414" s="15" t="s">
        <v>200</v>
      </c>
      <c r="AW414" s="15" t="s">
        <v>33</v>
      </c>
      <c r="AX414" s="15" t="s">
        <v>78</v>
      </c>
      <c r="AY414" s="265" t="s">
        <v>192</v>
      </c>
    </row>
    <row r="415" s="2" customFormat="1" ht="33" customHeight="1">
      <c r="A415" s="41"/>
      <c r="B415" s="42"/>
      <c r="C415" s="215" t="s">
        <v>432</v>
      </c>
      <c r="D415" s="215" t="s">
        <v>195</v>
      </c>
      <c r="E415" s="216" t="s">
        <v>433</v>
      </c>
      <c r="F415" s="217" t="s">
        <v>434</v>
      </c>
      <c r="G415" s="218" t="s">
        <v>226</v>
      </c>
      <c r="H415" s="219">
        <v>0.01</v>
      </c>
      <c r="I415" s="220"/>
      <c r="J415" s="221">
        <f>ROUND(I415*H415,2)</f>
        <v>0</v>
      </c>
      <c r="K415" s="217" t="s">
        <v>199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321</v>
      </c>
      <c r="AT415" s="226" t="s">
        <v>195</v>
      </c>
      <c r="AU415" s="226" t="s">
        <v>84</v>
      </c>
      <c r="AY415" s="20" t="s">
        <v>192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84</v>
      </c>
      <c r="BK415" s="227">
        <f>ROUND(I415*H415,2)</f>
        <v>0</v>
      </c>
      <c r="BL415" s="20" t="s">
        <v>321</v>
      </c>
      <c r="BM415" s="226" t="s">
        <v>435</v>
      </c>
    </row>
    <row r="416" s="2" customFormat="1">
      <c r="A416" s="41"/>
      <c r="B416" s="42"/>
      <c r="C416" s="43"/>
      <c r="D416" s="228" t="s">
        <v>202</v>
      </c>
      <c r="E416" s="43"/>
      <c r="F416" s="229" t="s">
        <v>436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202</v>
      </c>
      <c r="AU416" s="20" t="s">
        <v>84</v>
      </c>
    </row>
    <row r="417" s="12" customFormat="1" ht="22.8" customHeight="1">
      <c r="A417" s="12"/>
      <c r="B417" s="199"/>
      <c r="C417" s="200"/>
      <c r="D417" s="201" t="s">
        <v>70</v>
      </c>
      <c r="E417" s="213" t="s">
        <v>437</v>
      </c>
      <c r="F417" s="213" t="s">
        <v>438</v>
      </c>
      <c r="G417" s="200"/>
      <c r="H417" s="200"/>
      <c r="I417" s="203"/>
      <c r="J417" s="214">
        <f>BK417</f>
        <v>0</v>
      </c>
      <c r="K417" s="200"/>
      <c r="L417" s="205"/>
      <c r="M417" s="206"/>
      <c r="N417" s="207"/>
      <c r="O417" s="207"/>
      <c r="P417" s="208">
        <f>SUM(P418:P425)</f>
        <v>0</v>
      </c>
      <c r="Q417" s="207"/>
      <c r="R417" s="208">
        <f>SUM(R418:R425)</f>
        <v>0.044655750000000001</v>
      </c>
      <c r="S417" s="207"/>
      <c r="T417" s="209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84</v>
      </c>
      <c r="AT417" s="211" t="s">
        <v>70</v>
      </c>
      <c r="AU417" s="211" t="s">
        <v>78</v>
      </c>
      <c r="AY417" s="210" t="s">
        <v>192</v>
      </c>
      <c r="BK417" s="212">
        <f>SUM(BK418:BK425)</f>
        <v>0</v>
      </c>
    </row>
    <row r="418" s="2" customFormat="1" ht="21.75" customHeight="1">
      <c r="A418" s="41"/>
      <c r="B418" s="42"/>
      <c r="C418" s="215" t="s">
        <v>439</v>
      </c>
      <c r="D418" s="215" t="s">
        <v>195</v>
      </c>
      <c r="E418" s="216" t="s">
        <v>440</v>
      </c>
      <c r="F418" s="217" t="s">
        <v>441</v>
      </c>
      <c r="G418" s="218" t="s">
        <v>239</v>
      </c>
      <c r="H418" s="219">
        <v>0.44500000000000001</v>
      </c>
      <c r="I418" s="220"/>
      <c r="J418" s="221">
        <f>ROUND(I418*H418,2)</f>
        <v>0</v>
      </c>
      <c r="K418" s="217" t="s">
        <v>199</v>
      </c>
      <c r="L418" s="47"/>
      <c r="M418" s="222" t="s">
        <v>19</v>
      </c>
      <c r="N418" s="223" t="s">
        <v>43</v>
      </c>
      <c r="O418" s="87"/>
      <c r="P418" s="224">
        <f>O418*H418</f>
        <v>0</v>
      </c>
      <c r="Q418" s="224">
        <v>0.10035</v>
      </c>
      <c r="R418" s="224">
        <f>Q418*H418</f>
        <v>0.044655750000000001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321</v>
      </c>
      <c r="AT418" s="226" t="s">
        <v>195</v>
      </c>
      <c r="AU418" s="226" t="s">
        <v>84</v>
      </c>
      <c r="AY418" s="20" t="s">
        <v>192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84</v>
      </c>
      <c r="BK418" s="227">
        <f>ROUND(I418*H418,2)</f>
        <v>0</v>
      </c>
      <c r="BL418" s="20" t="s">
        <v>321</v>
      </c>
      <c r="BM418" s="226" t="s">
        <v>442</v>
      </c>
    </row>
    <row r="419" s="2" customFormat="1">
      <c r="A419" s="41"/>
      <c r="B419" s="42"/>
      <c r="C419" s="43"/>
      <c r="D419" s="228" t="s">
        <v>202</v>
      </c>
      <c r="E419" s="43"/>
      <c r="F419" s="229" t="s">
        <v>443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202</v>
      </c>
      <c r="AU419" s="20" t="s">
        <v>84</v>
      </c>
    </row>
    <row r="420" s="13" customFormat="1">
      <c r="A420" s="13"/>
      <c r="B420" s="233"/>
      <c r="C420" s="234"/>
      <c r="D420" s="235" t="s">
        <v>204</v>
      </c>
      <c r="E420" s="236" t="s">
        <v>19</v>
      </c>
      <c r="F420" s="237" t="s">
        <v>205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204</v>
      </c>
      <c r="AU420" s="243" t="s">
        <v>84</v>
      </c>
      <c r="AV420" s="13" t="s">
        <v>78</v>
      </c>
      <c r="AW420" s="13" t="s">
        <v>33</v>
      </c>
      <c r="AX420" s="13" t="s">
        <v>71</v>
      </c>
      <c r="AY420" s="243" t="s">
        <v>192</v>
      </c>
    </row>
    <row r="421" s="13" customFormat="1">
      <c r="A421" s="13"/>
      <c r="B421" s="233"/>
      <c r="C421" s="234"/>
      <c r="D421" s="235" t="s">
        <v>204</v>
      </c>
      <c r="E421" s="236" t="s">
        <v>19</v>
      </c>
      <c r="F421" s="237" t="s">
        <v>444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204</v>
      </c>
      <c r="AU421" s="243" t="s">
        <v>84</v>
      </c>
      <c r="AV421" s="13" t="s">
        <v>78</v>
      </c>
      <c r="AW421" s="13" t="s">
        <v>33</v>
      </c>
      <c r="AX421" s="13" t="s">
        <v>71</v>
      </c>
      <c r="AY421" s="243" t="s">
        <v>192</v>
      </c>
    </row>
    <row r="422" s="14" customFormat="1">
      <c r="A422" s="14"/>
      <c r="B422" s="244"/>
      <c r="C422" s="245"/>
      <c r="D422" s="235" t="s">
        <v>204</v>
      </c>
      <c r="E422" s="246" t="s">
        <v>19</v>
      </c>
      <c r="F422" s="247" t="s">
        <v>445</v>
      </c>
      <c r="G422" s="245"/>
      <c r="H422" s="248">
        <v>0.44500000000000001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204</v>
      </c>
      <c r="AU422" s="254" t="s">
        <v>84</v>
      </c>
      <c r="AV422" s="14" t="s">
        <v>84</v>
      </c>
      <c r="AW422" s="14" t="s">
        <v>33</v>
      </c>
      <c r="AX422" s="14" t="s">
        <v>71</v>
      </c>
      <c r="AY422" s="254" t="s">
        <v>192</v>
      </c>
    </row>
    <row r="423" s="15" customFormat="1">
      <c r="A423" s="15"/>
      <c r="B423" s="255"/>
      <c r="C423" s="256"/>
      <c r="D423" s="235" t="s">
        <v>204</v>
      </c>
      <c r="E423" s="257" t="s">
        <v>19</v>
      </c>
      <c r="F423" s="258" t="s">
        <v>210</v>
      </c>
      <c r="G423" s="256"/>
      <c r="H423" s="259">
        <v>0.44500000000000001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5" t="s">
        <v>204</v>
      </c>
      <c r="AU423" s="265" t="s">
        <v>84</v>
      </c>
      <c r="AV423" s="15" t="s">
        <v>200</v>
      </c>
      <c r="AW423" s="15" t="s">
        <v>33</v>
      </c>
      <c r="AX423" s="15" t="s">
        <v>78</v>
      </c>
      <c r="AY423" s="265" t="s">
        <v>192</v>
      </c>
    </row>
    <row r="424" s="2" customFormat="1" ht="33" customHeight="1">
      <c r="A424" s="41"/>
      <c r="B424" s="42"/>
      <c r="C424" s="215" t="s">
        <v>446</v>
      </c>
      <c r="D424" s="215" t="s">
        <v>195</v>
      </c>
      <c r="E424" s="216" t="s">
        <v>447</v>
      </c>
      <c r="F424" s="217" t="s">
        <v>448</v>
      </c>
      <c r="G424" s="218" t="s">
        <v>226</v>
      </c>
      <c r="H424" s="219">
        <v>0.044999999999999998</v>
      </c>
      <c r="I424" s="220"/>
      <c r="J424" s="221">
        <f>ROUND(I424*H424,2)</f>
        <v>0</v>
      </c>
      <c r="K424" s="217" t="s">
        <v>199</v>
      </c>
      <c r="L424" s="47"/>
      <c r="M424" s="222" t="s">
        <v>19</v>
      </c>
      <c r="N424" s="223" t="s">
        <v>43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321</v>
      </c>
      <c r="AT424" s="226" t="s">
        <v>195</v>
      </c>
      <c r="AU424" s="226" t="s">
        <v>84</v>
      </c>
      <c r="AY424" s="20" t="s">
        <v>192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84</v>
      </c>
      <c r="BK424" s="227">
        <f>ROUND(I424*H424,2)</f>
        <v>0</v>
      </c>
      <c r="BL424" s="20" t="s">
        <v>321</v>
      </c>
      <c r="BM424" s="226" t="s">
        <v>449</v>
      </c>
    </row>
    <row r="425" s="2" customFormat="1">
      <c r="A425" s="41"/>
      <c r="B425" s="42"/>
      <c r="C425" s="43"/>
      <c r="D425" s="228" t="s">
        <v>202</v>
      </c>
      <c r="E425" s="43"/>
      <c r="F425" s="229" t="s">
        <v>450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202</v>
      </c>
      <c r="AU425" s="20" t="s">
        <v>84</v>
      </c>
    </row>
    <row r="426" s="12" customFormat="1" ht="22.8" customHeight="1">
      <c r="A426" s="12"/>
      <c r="B426" s="199"/>
      <c r="C426" s="200"/>
      <c r="D426" s="201" t="s">
        <v>70</v>
      </c>
      <c r="E426" s="213" t="s">
        <v>451</v>
      </c>
      <c r="F426" s="213" t="s">
        <v>452</v>
      </c>
      <c r="G426" s="200"/>
      <c r="H426" s="200"/>
      <c r="I426" s="203"/>
      <c r="J426" s="214">
        <f>BK426</f>
        <v>0</v>
      </c>
      <c r="K426" s="200"/>
      <c r="L426" s="205"/>
      <c r="M426" s="206"/>
      <c r="N426" s="207"/>
      <c r="O426" s="207"/>
      <c r="P426" s="208">
        <f>SUM(P427:P595)</f>
        <v>0</v>
      </c>
      <c r="Q426" s="207"/>
      <c r="R426" s="208">
        <f>SUM(R427:R595)</f>
        <v>0.16555000000000003</v>
      </c>
      <c r="S426" s="207"/>
      <c r="T426" s="209">
        <f>SUM(T427:T595)</f>
        <v>0.74839339999999999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0" t="s">
        <v>84</v>
      </c>
      <c r="AT426" s="211" t="s">
        <v>70</v>
      </c>
      <c r="AU426" s="211" t="s">
        <v>78</v>
      </c>
      <c r="AY426" s="210" t="s">
        <v>192</v>
      </c>
      <c r="BK426" s="212">
        <f>SUM(BK427:BK595)</f>
        <v>0</v>
      </c>
    </row>
    <row r="427" s="2" customFormat="1" ht="16.5" customHeight="1">
      <c r="A427" s="41"/>
      <c r="B427" s="42"/>
      <c r="C427" s="215" t="s">
        <v>453</v>
      </c>
      <c r="D427" s="215" t="s">
        <v>195</v>
      </c>
      <c r="E427" s="216" t="s">
        <v>454</v>
      </c>
      <c r="F427" s="217" t="s">
        <v>455</v>
      </c>
      <c r="G427" s="218" t="s">
        <v>239</v>
      </c>
      <c r="H427" s="219">
        <v>21.302</v>
      </c>
      <c r="I427" s="220"/>
      <c r="J427" s="221">
        <f>ROUND(I427*H427,2)</f>
        <v>0</v>
      </c>
      <c r="K427" s="217" t="s">
        <v>199</v>
      </c>
      <c r="L427" s="47"/>
      <c r="M427" s="222" t="s">
        <v>19</v>
      </c>
      <c r="N427" s="223" t="s">
        <v>43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0.01695</v>
      </c>
      <c r="T427" s="225">
        <f>S427*H427</f>
        <v>0.36106889999999997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321</v>
      </c>
      <c r="AT427" s="226" t="s">
        <v>195</v>
      </c>
      <c r="AU427" s="226" t="s">
        <v>84</v>
      </c>
      <c r="AY427" s="20" t="s">
        <v>192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84</v>
      </c>
      <c r="BK427" s="227">
        <f>ROUND(I427*H427,2)</f>
        <v>0</v>
      </c>
      <c r="BL427" s="20" t="s">
        <v>321</v>
      </c>
      <c r="BM427" s="226" t="s">
        <v>456</v>
      </c>
    </row>
    <row r="428" s="2" customFormat="1">
      <c r="A428" s="41"/>
      <c r="B428" s="42"/>
      <c r="C428" s="43"/>
      <c r="D428" s="228" t="s">
        <v>202</v>
      </c>
      <c r="E428" s="43"/>
      <c r="F428" s="229" t="s">
        <v>457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202</v>
      </c>
      <c r="AU428" s="20" t="s">
        <v>84</v>
      </c>
    </row>
    <row r="429" s="13" customFormat="1">
      <c r="A429" s="13"/>
      <c r="B429" s="233"/>
      <c r="C429" s="234"/>
      <c r="D429" s="235" t="s">
        <v>204</v>
      </c>
      <c r="E429" s="236" t="s">
        <v>19</v>
      </c>
      <c r="F429" s="237" t="s">
        <v>458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204</v>
      </c>
      <c r="AU429" s="243" t="s">
        <v>84</v>
      </c>
      <c r="AV429" s="13" t="s">
        <v>78</v>
      </c>
      <c r="AW429" s="13" t="s">
        <v>33</v>
      </c>
      <c r="AX429" s="13" t="s">
        <v>71</v>
      </c>
      <c r="AY429" s="243" t="s">
        <v>192</v>
      </c>
    </row>
    <row r="430" s="14" customFormat="1">
      <c r="A430" s="14"/>
      <c r="B430" s="244"/>
      <c r="C430" s="245"/>
      <c r="D430" s="235" t="s">
        <v>204</v>
      </c>
      <c r="E430" s="246" t="s">
        <v>19</v>
      </c>
      <c r="F430" s="247" t="s">
        <v>459</v>
      </c>
      <c r="G430" s="245"/>
      <c r="H430" s="248">
        <v>17.190999999999999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204</v>
      </c>
      <c r="AU430" s="254" t="s">
        <v>84</v>
      </c>
      <c r="AV430" s="14" t="s">
        <v>84</v>
      </c>
      <c r="AW430" s="14" t="s">
        <v>33</v>
      </c>
      <c r="AX430" s="14" t="s">
        <v>71</v>
      </c>
      <c r="AY430" s="254" t="s">
        <v>192</v>
      </c>
    </row>
    <row r="431" s="14" customFormat="1">
      <c r="A431" s="14"/>
      <c r="B431" s="244"/>
      <c r="C431" s="245"/>
      <c r="D431" s="235" t="s">
        <v>204</v>
      </c>
      <c r="E431" s="246" t="s">
        <v>19</v>
      </c>
      <c r="F431" s="247" t="s">
        <v>460</v>
      </c>
      <c r="G431" s="245"/>
      <c r="H431" s="248">
        <v>1.869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204</v>
      </c>
      <c r="AU431" s="254" t="s">
        <v>84</v>
      </c>
      <c r="AV431" s="14" t="s">
        <v>84</v>
      </c>
      <c r="AW431" s="14" t="s">
        <v>33</v>
      </c>
      <c r="AX431" s="14" t="s">
        <v>71</v>
      </c>
      <c r="AY431" s="254" t="s">
        <v>192</v>
      </c>
    </row>
    <row r="432" s="14" customFormat="1">
      <c r="A432" s="14"/>
      <c r="B432" s="244"/>
      <c r="C432" s="245"/>
      <c r="D432" s="235" t="s">
        <v>204</v>
      </c>
      <c r="E432" s="246" t="s">
        <v>19</v>
      </c>
      <c r="F432" s="247" t="s">
        <v>461</v>
      </c>
      <c r="G432" s="245"/>
      <c r="H432" s="248">
        <v>3.601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204</v>
      </c>
      <c r="AU432" s="254" t="s">
        <v>84</v>
      </c>
      <c r="AV432" s="14" t="s">
        <v>84</v>
      </c>
      <c r="AW432" s="14" t="s">
        <v>33</v>
      </c>
      <c r="AX432" s="14" t="s">
        <v>71</v>
      </c>
      <c r="AY432" s="254" t="s">
        <v>192</v>
      </c>
    </row>
    <row r="433" s="14" customFormat="1">
      <c r="A433" s="14"/>
      <c r="B433" s="244"/>
      <c r="C433" s="245"/>
      <c r="D433" s="235" t="s">
        <v>204</v>
      </c>
      <c r="E433" s="246" t="s">
        <v>19</v>
      </c>
      <c r="F433" s="247" t="s">
        <v>462</v>
      </c>
      <c r="G433" s="245"/>
      <c r="H433" s="248">
        <v>-1.359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204</v>
      </c>
      <c r="AU433" s="254" t="s">
        <v>84</v>
      </c>
      <c r="AV433" s="14" t="s">
        <v>84</v>
      </c>
      <c r="AW433" s="14" t="s">
        <v>33</v>
      </c>
      <c r="AX433" s="14" t="s">
        <v>71</v>
      </c>
      <c r="AY433" s="254" t="s">
        <v>192</v>
      </c>
    </row>
    <row r="434" s="15" customFormat="1">
      <c r="A434" s="15"/>
      <c r="B434" s="255"/>
      <c r="C434" s="256"/>
      <c r="D434" s="235" t="s">
        <v>204</v>
      </c>
      <c r="E434" s="257" t="s">
        <v>19</v>
      </c>
      <c r="F434" s="258" t="s">
        <v>210</v>
      </c>
      <c r="G434" s="256"/>
      <c r="H434" s="259">
        <v>21.302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5" t="s">
        <v>204</v>
      </c>
      <c r="AU434" s="265" t="s">
        <v>84</v>
      </c>
      <c r="AV434" s="15" t="s">
        <v>200</v>
      </c>
      <c r="AW434" s="15" t="s">
        <v>33</v>
      </c>
      <c r="AX434" s="15" t="s">
        <v>78</v>
      </c>
      <c r="AY434" s="265" t="s">
        <v>192</v>
      </c>
    </row>
    <row r="435" s="2" customFormat="1" ht="16.5" customHeight="1">
      <c r="A435" s="41"/>
      <c r="B435" s="42"/>
      <c r="C435" s="215" t="s">
        <v>463</v>
      </c>
      <c r="D435" s="215" t="s">
        <v>195</v>
      </c>
      <c r="E435" s="216" t="s">
        <v>464</v>
      </c>
      <c r="F435" s="217" t="s">
        <v>465</v>
      </c>
      <c r="G435" s="218" t="s">
        <v>239</v>
      </c>
      <c r="H435" s="219">
        <v>2.9300000000000002</v>
      </c>
      <c r="I435" s="220"/>
      <c r="J435" s="221">
        <f>ROUND(I435*H435,2)</f>
        <v>0</v>
      </c>
      <c r="K435" s="217" t="s">
        <v>199</v>
      </c>
      <c r="L435" s="47"/>
      <c r="M435" s="222" t="s">
        <v>19</v>
      </c>
      <c r="N435" s="223" t="s">
        <v>43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0.024649999999999998</v>
      </c>
      <c r="T435" s="225">
        <f>S435*H435</f>
        <v>0.072224499999999997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321</v>
      </c>
      <c r="AT435" s="226" t="s">
        <v>195</v>
      </c>
      <c r="AU435" s="226" t="s">
        <v>84</v>
      </c>
      <c r="AY435" s="20" t="s">
        <v>192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84</v>
      </c>
      <c r="BK435" s="227">
        <f>ROUND(I435*H435,2)</f>
        <v>0</v>
      </c>
      <c r="BL435" s="20" t="s">
        <v>321</v>
      </c>
      <c r="BM435" s="226" t="s">
        <v>466</v>
      </c>
    </row>
    <row r="436" s="2" customFormat="1">
      <c r="A436" s="41"/>
      <c r="B436" s="42"/>
      <c r="C436" s="43"/>
      <c r="D436" s="228" t="s">
        <v>202</v>
      </c>
      <c r="E436" s="43"/>
      <c r="F436" s="229" t="s">
        <v>467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202</v>
      </c>
      <c r="AU436" s="20" t="s">
        <v>84</v>
      </c>
    </row>
    <row r="437" s="13" customFormat="1">
      <c r="A437" s="13"/>
      <c r="B437" s="233"/>
      <c r="C437" s="234"/>
      <c r="D437" s="235" t="s">
        <v>204</v>
      </c>
      <c r="E437" s="236" t="s">
        <v>19</v>
      </c>
      <c r="F437" s="237" t="s">
        <v>458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204</v>
      </c>
      <c r="AU437" s="243" t="s">
        <v>84</v>
      </c>
      <c r="AV437" s="13" t="s">
        <v>78</v>
      </c>
      <c r="AW437" s="13" t="s">
        <v>33</v>
      </c>
      <c r="AX437" s="13" t="s">
        <v>71</v>
      </c>
      <c r="AY437" s="243" t="s">
        <v>192</v>
      </c>
    </row>
    <row r="438" s="13" customFormat="1">
      <c r="A438" s="13"/>
      <c r="B438" s="233"/>
      <c r="C438" s="234"/>
      <c r="D438" s="235" t="s">
        <v>204</v>
      </c>
      <c r="E438" s="236" t="s">
        <v>19</v>
      </c>
      <c r="F438" s="237" t="s">
        <v>468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204</v>
      </c>
      <c r="AU438" s="243" t="s">
        <v>84</v>
      </c>
      <c r="AV438" s="13" t="s">
        <v>78</v>
      </c>
      <c r="AW438" s="13" t="s">
        <v>33</v>
      </c>
      <c r="AX438" s="13" t="s">
        <v>71</v>
      </c>
      <c r="AY438" s="243" t="s">
        <v>192</v>
      </c>
    </row>
    <row r="439" s="14" customFormat="1">
      <c r="A439" s="14"/>
      <c r="B439" s="244"/>
      <c r="C439" s="245"/>
      <c r="D439" s="235" t="s">
        <v>204</v>
      </c>
      <c r="E439" s="246" t="s">
        <v>19</v>
      </c>
      <c r="F439" s="247" t="s">
        <v>469</v>
      </c>
      <c r="G439" s="245"/>
      <c r="H439" s="248">
        <v>1.97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204</v>
      </c>
      <c r="AU439" s="254" t="s">
        <v>84</v>
      </c>
      <c r="AV439" s="14" t="s">
        <v>84</v>
      </c>
      <c r="AW439" s="14" t="s">
        <v>33</v>
      </c>
      <c r="AX439" s="14" t="s">
        <v>71</v>
      </c>
      <c r="AY439" s="254" t="s">
        <v>192</v>
      </c>
    </row>
    <row r="440" s="13" customFormat="1">
      <c r="A440" s="13"/>
      <c r="B440" s="233"/>
      <c r="C440" s="234"/>
      <c r="D440" s="235" t="s">
        <v>204</v>
      </c>
      <c r="E440" s="236" t="s">
        <v>19</v>
      </c>
      <c r="F440" s="237" t="s">
        <v>470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204</v>
      </c>
      <c r="AU440" s="243" t="s">
        <v>84</v>
      </c>
      <c r="AV440" s="13" t="s">
        <v>78</v>
      </c>
      <c r="AW440" s="13" t="s">
        <v>33</v>
      </c>
      <c r="AX440" s="13" t="s">
        <v>71</v>
      </c>
      <c r="AY440" s="243" t="s">
        <v>192</v>
      </c>
    </row>
    <row r="441" s="14" customFormat="1">
      <c r="A441" s="14"/>
      <c r="B441" s="244"/>
      <c r="C441" s="245"/>
      <c r="D441" s="235" t="s">
        <v>204</v>
      </c>
      <c r="E441" s="246" t="s">
        <v>19</v>
      </c>
      <c r="F441" s="247" t="s">
        <v>471</v>
      </c>
      <c r="G441" s="245"/>
      <c r="H441" s="248">
        <v>0.95999999999999996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204</v>
      </c>
      <c r="AU441" s="254" t="s">
        <v>84</v>
      </c>
      <c r="AV441" s="14" t="s">
        <v>84</v>
      </c>
      <c r="AW441" s="14" t="s">
        <v>33</v>
      </c>
      <c r="AX441" s="14" t="s">
        <v>71</v>
      </c>
      <c r="AY441" s="254" t="s">
        <v>192</v>
      </c>
    </row>
    <row r="442" s="15" customFormat="1">
      <c r="A442" s="15"/>
      <c r="B442" s="255"/>
      <c r="C442" s="256"/>
      <c r="D442" s="235" t="s">
        <v>204</v>
      </c>
      <c r="E442" s="257" t="s">
        <v>19</v>
      </c>
      <c r="F442" s="258" t="s">
        <v>210</v>
      </c>
      <c r="G442" s="256"/>
      <c r="H442" s="259">
        <v>2.9299999999999997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5" t="s">
        <v>204</v>
      </c>
      <c r="AU442" s="265" t="s">
        <v>84</v>
      </c>
      <c r="AV442" s="15" t="s">
        <v>200</v>
      </c>
      <c r="AW442" s="15" t="s">
        <v>33</v>
      </c>
      <c r="AX442" s="15" t="s">
        <v>78</v>
      </c>
      <c r="AY442" s="265" t="s">
        <v>192</v>
      </c>
    </row>
    <row r="443" s="2" customFormat="1" ht="24.15" customHeight="1">
      <c r="A443" s="41"/>
      <c r="B443" s="42"/>
      <c r="C443" s="215" t="s">
        <v>472</v>
      </c>
      <c r="D443" s="215" t="s">
        <v>195</v>
      </c>
      <c r="E443" s="216" t="s">
        <v>473</v>
      </c>
      <c r="F443" s="217" t="s">
        <v>474</v>
      </c>
      <c r="G443" s="218" t="s">
        <v>198</v>
      </c>
      <c r="H443" s="219">
        <v>5</v>
      </c>
      <c r="I443" s="220"/>
      <c r="J443" s="221">
        <f>ROUND(I443*H443,2)</f>
        <v>0</v>
      </c>
      <c r="K443" s="217" t="s">
        <v>199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321</v>
      </c>
      <c r="AT443" s="226" t="s">
        <v>195</v>
      </c>
      <c r="AU443" s="226" t="s">
        <v>84</v>
      </c>
      <c r="AY443" s="20" t="s">
        <v>192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84</v>
      </c>
      <c r="BK443" s="227">
        <f>ROUND(I443*H443,2)</f>
        <v>0</v>
      </c>
      <c r="BL443" s="20" t="s">
        <v>321</v>
      </c>
      <c r="BM443" s="226" t="s">
        <v>475</v>
      </c>
    </row>
    <row r="444" s="2" customFormat="1">
      <c r="A444" s="41"/>
      <c r="B444" s="42"/>
      <c r="C444" s="43"/>
      <c r="D444" s="228" t="s">
        <v>202</v>
      </c>
      <c r="E444" s="43"/>
      <c r="F444" s="229" t="s">
        <v>476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202</v>
      </c>
      <c r="AU444" s="20" t="s">
        <v>84</v>
      </c>
    </row>
    <row r="445" s="13" customFormat="1">
      <c r="A445" s="13"/>
      <c r="B445" s="233"/>
      <c r="C445" s="234"/>
      <c r="D445" s="235" t="s">
        <v>204</v>
      </c>
      <c r="E445" s="236" t="s">
        <v>19</v>
      </c>
      <c r="F445" s="237" t="s">
        <v>205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204</v>
      </c>
      <c r="AU445" s="243" t="s">
        <v>84</v>
      </c>
      <c r="AV445" s="13" t="s">
        <v>78</v>
      </c>
      <c r="AW445" s="13" t="s">
        <v>33</v>
      </c>
      <c r="AX445" s="13" t="s">
        <v>71</v>
      </c>
      <c r="AY445" s="243" t="s">
        <v>192</v>
      </c>
    </row>
    <row r="446" s="13" customFormat="1">
      <c r="A446" s="13"/>
      <c r="B446" s="233"/>
      <c r="C446" s="234"/>
      <c r="D446" s="235" t="s">
        <v>204</v>
      </c>
      <c r="E446" s="236" t="s">
        <v>19</v>
      </c>
      <c r="F446" s="237" t="s">
        <v>477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204</v>
      </c>
      <c r="AU446" s="243" t="s">
        <v>84</v>
      </c>
      <c r="AV446" s="13" t="s">
        <v>78</v>
      </c>
      <c r="AW446" s="13" t="s">
        <v>33</v>
      </c>
      <c r="AX446" s="13" t="s">
        <v>71</v>
      </c>
      <c r="AY446" s="243" t="s">
        <v>192</v>
      </c>
    </row>
    <row r="447" s="14" customFormat="1">
      <c r="A447" s="14"/>
      <c r="B447" s="244"/>
      <c r="C447" s="245"/>
      <c r="D447" s="235" t="s">
        <v>204</v>
      </c>
      <c r="E447" s="246" t="s">
        <v>19</v>
      </c>
      <c r="F447" s="247" t="s">
        <v>78</v>
      </c>
      <c r="G447" s="245"/>
      <c r="H447" s="248">
        <v>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204</v>
      </c>
      <c r="AU447" s="254" t="s">
        <v>84</v>
      </c>
      <c r="AV447" s="14" t="s">
        <v>84</v>
      </c>
      <c r="AW447" s="14" t="s">
        <v>33</v>
      </c>
      <c r="AX447" s="14" t="s">
        <v>71</v>
      </c>
      <c r="AY447" s="254" t="s">
        <v>192</v>
      </c>
    </row>
    <row r="448" s="13" customFormat="1">
      <c r="A448" s="13"/>
      <c r="B448" s="233"/>
      <c r="C448" s="234"/>
      <c r="D448" s="235" t="s">
        <v>204</v>
      </c>
      <c r="E448" s="236" t="s">
        <v>19</v>
      </c>
      <c r="F448" s="237" t="s">
        <v>1367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204</v>
      </c>
      <c r="AU448" s="243" t="s">
        <v>84</v>
      </c>
      <c r="AV448" s="13" t="s">
        <v>78</v>
      </c>
      <c r="AW448" s="13" t="s">
        <v>33</v>
      </c>
      <c r="AX448" s="13" t="s">
        <v>71</v>
      </c>
      <c r="AY448" s="243" t="s">
        <v>192</v>
      </c>
    </row>
    <row r="449" s="14" customFormat="1">
      <c r="A449" s="14"/>
      <c r="B449" s="244"/>
      <c r="C449" s="245"/>
      <c r="D449" s="235" t="s">
        <v>204</v>
      </c>
      <c r="E449" s="246" t="s">
        <v>19</v>
      </c>
      <c r="F449" s="247" t="s">
        <v>78</v>
      </c>
      <c r="G449" s="245"/>
      <c r="H449" s="248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204</v>
      </c>
      <c r="AU449" s="254" t="s">
        <v>84</v>
      </c>
      <c r="AV449" s="14" t="s">
        <v>84</v>
      </c>
      <c r="AW449" s="14" t="s">
        <v>33</v>
      </c>
      <c r="AX449" s="14" t="s">
        <v>71</v>
      </c>
      <c r="AY449" s="254" t="s">
        <v>192</v>
      </c>
    </row>
    <row r="450" s="16" customFormat="1">
      <c r="A450" s="16"/>
      <c r="B450" s="276"/>
      <c r="C450" s="277"/>
      <c r="D450" s="235" t="s">
        <v>204</v>
      </c>
      <c r="E450" s="278" t="s">
        <v>19</v>
      </c>
      <c r="F450" s="279" t="s">
        <v>246</v>
      </c>
      <c r="G450" s="277"/>
      <c r="H450" s="280">
        <v>2</v>
      </c>
      <c r="I450" s="281"/>
      <c r="J450" s="277"/>
      <c r="K450" s="277"/>
      <c r="L450" s="282"/>
      <c r="M450" s="283"/>
      <c r="N450" s="284"/>
      <c r="O450" s="284"/>
      <c r="P450" s="284"/>
      <c r="Q450" s="284"/>
      <c r="R450" s="284"/>
      <c r="S450" s="284"/>
      <c r="T450" s="28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6" t="s">
        <v>204</v>
      </c>
      <c r="AU450" s="286" t="s">
        <v>84</v>
      </c>
      <c r="AV450" s="16" t="s">
        <v>193</v>
      </c>
      <c r="AW450" s="16" t="s">
        <v>33</v>
      </c>
      <c r="AX450" s="16" t="s">
        <v>71</v>
      </c>
      <c r="AY450" s="286" t="s">
        <v>192</v>
      </c>
    </row>
    <row r="451" s="13" customFormat="1">
      <c r="A451" s="13"/>
      <c r="B451" s="233"/>
      <c r="C451" s="234"/>
      <c r="D451" s="235" t="s">
        <v>204</v>
      </c>
      <c r="E451" s="236" t="s">
        <v>19</v>
      </c>
      <c r="F451" s="237" t="s">
        <v>478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204</v>
      </c>
      <c r="AU451" s="243" t="s">
        <v>84</v>
      </c>
      <c r="AV451" s="13" t="s">
        <v>78</v>
      </c>
      <c r="AW451" s="13" t="s">
        <v>33</v>
      </c>
      <c r="AX451" s="13" t="s">
        <v>71</v>
      </c>
      <c r="AY451" s="243" t="s">
        <v>192</v>
      </c>
    </row>
    <row r="452" s="14" customFormat="1">
      <c r="A452" s="14"/>
      <c r="B452" s="244"/>
      <c r="C452" s="245"/>
      <c r="D452" s="235" t="s">
        <v>204</v>
      </c>
      <c r="E452" s="246" t="s">
        <v>19</v>
      </c>
      <c r="F452" s="247" t="s">
        <v>78</v>
      </c>
      <c r="G452" s="245"/>
      <c r="H452" s="248">
        <v>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204</v>
      </c>
      <c r="AU452" s="254" t="s">
        <v>84</v>
      </c>
      <c r="AV452" s="14" t="s">
        <v>84</v>
      </c>
      <c r="AW452" s="14" t="s">
        <v>33</v>
      </c>
      <c r="AX452" s="14" t="s">
        <v>71</v>
      </c>
      <c r="AY452" s="254" t="s">
        <v>192</v>
      </c>
    </row>
    <row r="453" s="13" customFormat="1">
      <c r="A453" s="13"/>
      <c r="B453" s="233"/>
      <c r="C453" s="234"/>
      <c r="D453" s="235" t="s">
        <v>204</v>
      </c>
      <c r="E453" s="236" t="s">
        <v>19</v>
      </c>
      <c r="F453" s="237" t="s">
        <v>1365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204</v>
      </c>
      <c r="AU453" s="243" t="s">
        <v>84</v>
      </c>
      <c r="AV453" s="13" t="s">
        <v>78</v>
      </c>
      <c r="AW453" s="13" t="s">
        <v>33</v>
      </c>
      <c r="AX453" s="13" t="s">
        <v>71</v>
      </c>
      <c r="AY453" s="243" t="s">
        <v>192</v>
      </c>
    </row>
    <row r="454" s="14" customFormat="1">
      <c r="A454" s="14"/>
      <c r="B454" s="244"/>
      <c r="C454" s="245"/>
      <c r="D454" s="235" t="s">
        <v>204</v>
      </c>
      <c r="E454" s="246" t="s">
        <v>19</v>
      </c>
      <c r="F454" s="247" t="s">
        <v>208</v>
      </c>
      <c r="G454" s="245"/>
      <c r="H454" s="248">
        <v>2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204</v>
      </c>
      <c r="AU454" s="254" t="s">
        <v>84</v>
      </c>
      <c r="AV454" s="14" t="s">
        <v>84</v>
      </c>
      <c r="AW454" s="14" t="s">
        <v>33</v>
      </c>
      <c r="AX454" s="14" t="s">
        <v>71</v>
      </c>
      <c r="AY454" s="254" t="s">
        <v>192</v>
      </c>
    </row>
    <row r="455" s="16" customFormat="1">
      <c r="A455" s="16"/>
      <c r="B455" s="276"/>
      <c r="C455" s="277"/>
      <c r="D455" s="235" t="s">
        <v>204</v>
      </c>
      <c r="E455" s="278" t="s">
        <v>19</v>
      </c>
      <c r="F455" s="279" t="s">
        <v>246</v>
      </c>
      <c r="G455" s="277"/>
      <c r="H455" s="280">
        <v>3</v>
      </c>
      <c r="I455" s="281"/>
      <c r="J455" s="277"/>
      <c r="K455" s="277"/>
      <c r="L455" s="282"/>
      <c r="M455" s="283"/>
      <c r="N455" s="284"/>
      <c r="O455" s="284"/>
      <c r="P455" s="284"/>
      <c r="Q455" s="284"/>
      <c r="R455" s="284"/>
      <c r="S455" s="284"/>
      <c r="T455" s="28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6" t="s">
        <v>204</v>
      </c>
      <c r="AU455" s="286" t="s">
        <v>84</v>
      </c>
      <c r="AV455" s="16" t="s">
        <v>193</v>
      </c>
      <c r="AW455" s="16" t="s">
        <v>33</v>
      </c>
      <c r="AX455" s="16" t="s">
        <v>71</v>
      </c>
      <c r="AY455" s="286" t="s">
        <v>192</v>
      </c>
    </row>
    <row r="456" s="15" customFormat="1">
      <c r="A456" s="15"/>
      <c r="B456" s="255"/>
      <c r="C456" s="256"/>
      <c r="D456" s="235" t="s">
        <v>204</v>
      </c>
      <c r="E456" s="257" t="s">
        <v>19</v>
      </c>
      <c r="F456" s="258" t="s">
        <v>210</v>
      </c>
      <c r="G456" s="256"/>
      <c r="H456" s="259">
        <v>5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204</v>
      </c>
      <c r="AU456" s="265" t="s">
        <v>84</v>
      </c>
      <c r="AV456" s="15" t="s">
        <v>200</v>
      </c>
      <c r="AW456" s="15" t="s">
        <v>33</v>
      </c>
      <c r="AX456" s="15" t="s">
        <v>78</v>
      </c>
      <c r="AY456" s="265" t="s">
        <v>192</v>
      </c>
    </row>
    <row r="457" s="2" customFormat="1" ht="16.5" customHeight="1">
      <c r="A457" s="41"/>
      <c r="B457" s="42"/>
      <c r="C457" s="266" t="s">
        <v>479</v>
      </c>
      <c r="D457" s="266" t="s">
        <v>211</v>
      </c>
      <c r="E457" s="267" t="s">
        <v>480</v>
      </c>
      <c r="F457" s="268" t="s">
        <v>481</v>
      </c>
      <c r="G457" s="269" t="s">
        <v>198</v>
      </c>
      <c r="H457" s="270">
        <v>2</v>
      </c>
      <c r="I457" s="271"/>
      <c r="J457" s="272">
        <f>ROUND(I457*H457,2)</f>
        <v>0</v>
      </c>
      <c r="K457" s="268" t="s">
        <v>199</v>
      </c>
      <c r="L457" s="273"/>
      <c r="M457" s="274" t="s">
        <v>19</v>
      </c>
      <c r="N457" s="275" t="s">
        <v>43</v>
      </c>
      <c r="O457" s="87"/>
      <c r="P457" s="224">
        <f>O457*H457</f>
        <v>0</v>
      </c>
      <c r="Q457" s="224">
        <v>0.016</v>
      </c>
      <c r="R457" s="224">
        <f>Q457*H457</f>
        <v>0.032000000000000001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423</v>
      </c>
      <c r="AT457" s="226" t="s">
        <v>211</v>
      </c>
      <c r="AU457" s="226" t="s">
        <v>84</v>
      </c>
      <c r="AY457" s="20" t="s">
        <v>192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84</v>
      </c>
      <c r="BK457" s="227">
        <f>ROUND(I457*H457,2)</f>
        <v>0</v>
      </c>
      <c r="BL457" s="20" t="s">
        <v>321</v>
      </c>
      <c r="BM457" s="226" t="s">
        <v>482</v>
      </c>
    </row>
    <row r="458" s="13" customFormat="1">
      <c r="A458" s="13"/>
      <c r="B458" s="233"/>
      <c r="C458" s="234"/>
      <c r="D458" s="235" t="s">
        <v>204</v>
      </c>
      <c r="E458" s="236" t="s">
        <v>19</v>
      </c>
      <c r="F458" s="237" t="s">
        <v>205</v>
      </c>
      <c r="G458" s="234"/>
      <c r="H458" s="236" t="s">
        <v>19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204</v>
      </c>
      <c r="AU458" s="243" t="s">
        <v>84</v>
      </c>
      <c r="AV458" s="13" t="s">
        <v>78</v>
      </c>
      <c r="AW458" s="13" t="s">
        <v>33</v>
      </c>
      <c r="AX458" s="13" t="s">
        <v>71</v>
      </c>
      <c r="AY458" s="243" t="s">
        <v>192</v>
      </c>
    </row>
    <row r="459" s="13" customFormat="1">
      <c r="A459" s="13"/>
      <c r="B459" s="233"/>
      <c r="C459" s="234"/>
      <c r="D459" s="235" t="s">
        <v>204</v>
      </c>
      <c r="E459" s="236" t="s">
        <v>19</v>
      </c>
      <c r="F459" s="237" t="s">
        <v>477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204</v>
      </c>
      <c r="AU459" s="243" t="s">
        <v>84</v>
      </c>
      <c r="AV459" s="13" t="s">
        <v>78</v>
      </c>
      <c r="AW459" s="13" t="s">
        <v>33</v>
      </c>
      <c r="AX459" s="13" t="s">
        <v>71</v>
      </c>
      <c r="AY459" s="243" t="s">
        <v>192</v>
      </c>
    </row>
    <row r="460" s="14" customFormat="1">
      <c r="A460" s="14"/>
      <c r="B460" s="244"/>
      <c r="C460" s="245"/>
      <c r="D460" s="235" t="s">
        <v>204</v>
      </c>
      <c r="E460" s="246" t="s">
        <v>19</v>
      </c>
      <c r="F460" s="247" t="s">
        <v>78</v>
      </c>
      <c r="G460" s="245"/>
      <c r="H460" s="248">
        <v>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204</v>
      </c>
      <c r="AU460" s="254" t="s">
        <v>84</v>
      </c>
      <c r="AV460" s="14" t="s">
        <v>84</v>
      </c>
      <c r="AW460" s="14" t="s">
        <v>33</v>
      </c>
      <c r="AX460" s="14" t="s">
        <v>71</v>
      </c>
      <c r="AY460" s="254" t="s">
        <v>192</v>
      </c>
    </row>
    <row r="461" s="13" customFormat="1">
      <c r="A461" s="13"/>
      <c r="B461" s="233"/>
      <c r="C461" s="234"/>
      <c r="D461" s="235" t="s">
        <v>204</v>
      </c>
      <c r="E461" s="236" t="s">
        <v>19</v>
      </c>
      <c r="F461" s="237" t="s">
        <v>1367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204</v>
      </c>
      <c r="AU461" s="243" t="s">
        <v>84</v>
      </c>
      <c r="AV461" s="13" t="s">
        <v>78</v>
      </c>
      <c r="AW461" s="13" t="s">
        <v>33</v>
      </c>
      <c r="AX461" s="13" t="s">
        <v>71</v>
      </c>
      <c r="AY461" s="243" t="s">
        <v>192</v>
      </c>
    </row>
    <row r="462" s="14" customFormat="1">
      <c r="A462" s="14"/>
      <c r="B462" s="244"/>
      <c r="C462" s="245"/>
      <c r="D462" s="235" t="s">
        <v>204</v>
      </c>
      <c r="E462" s="246" t="s">
        <v>19</v>
      </c>
      <c r="F462" s="247" t="s">
        <v>78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204</v>
      </c>
      <c r="AU462" s="254" t="s">
        <v>84</v>
      </c>
      <c r="AV462" s="14" t="s">
        <v>84</v>
      </c>
      <c r="AW462" s="14" t="s">
        <v>33</v>
      </c>
      <c r="AX462" s="14" t="s">
        <v>71</v>
      </c>
      <c r="AY462" s="254" t="s">
        <v>192</v>
      </c>
    </row>
    <row r="463" s="15" customFormat="1">
      <c r="A463" s="15"/>
      <c r="B463" s="255"/>
      <c r="C463" s="256"/>
      <c r="D463" s="235" t="s">
        <v>204</v>
      </c>
      <c r="E463" s="257" t="s">
        <v>19</v>
      </c>
      <c r="F463" s="258" t="s">
        <v>210</v>
      </c>
      <c r="G463" s="256"/>
      <c r="H463" s="259">
        <v>2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204</v>
      </c>
      <c r="AU463" s="265" t="s">
        <v>84</v>
      </c>
      <c r="AV463" s="15" t="s">
        <v>200</v>
      </c>
      <c r="AW463" s="15" t="s">
        <v>33</v>
      </c>
      <c r="AX463" s="15" t="s">
        <v>78</v>
      </c>
      <c r="AY463" s="265" t="s">
        <v>192</v>
      </c>
    </row>
    <row r="464" s="2" customFormat="1" ht="16.5" customHeight="1">
      <c r="A464" s="41"/>
      <c r="B464" s="42"/>
      <c r="C464" s="266" t="s">
        <v>483</v>
      </c>
      <c r="D464" s="266" t="s">
        <v>211</v>
      </c>
      <c r="E464" s="267" t="s">
        <v>484</v>
      </c>
      <c r="F464" s="268" t="s">
        <v>485</v>
      </c>
      <c r="G464" s="269" t="s">
        <v>198</v>
      </c>
      <c r="H464" s="270">
        <v>3</v>
      </c>
      <c r="I464" s="271"/>
      <c r="J464" s="272">
        <f>ROUND(I464*H464,2)</f>
        <v>0</v>
      </c>
      <c r="K464" s="268" t="s">
        <v>199</v>
      </c>
      <c r="L464" s="273"/>
      <c r="M464" s="274" t="s">
        <v>19</v>
      </c>
      <c r="N464" s="275" t="s">
        <v>43</v>
      </c>
      <c r="O464" s="87"/>
      <c r="P464" s="224">
        <f>O464*H464</f>
        <v>0</v>
      </c>
      <c r="Q464" s="224">
        <v>0.0195</v>
      </c>
      <c r="R464" s="224">
        <f>Q464*H464</f>
        <v>0.058499999999999996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423</v>
      </c>
      <c r="AT464" s="226" t="s">
        <v>211</v>
      </c>
      <c r="AU464" s="226" t="s">
        <v>84</v>
      </c>
      <c r="AY464" s="20" t="s">
        <v>192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84</v>
      </c>
      <c r="BK464" s="227">
        <f>ROUND(I464*H464,2)</f>
        <v>0</v>
      </c>
      <c r="BL464" s="20" t="s">
        <v>321</v>
      </c>
      <c r="BM464" s="226" t="s">
        <v>486</v>
      </c>
    </row>
    <row r="465" s="13" customFormat="1">
      <c r="A465" s="13"/>
      <c r="B465" s="233"/>
      <c r="C465" s="234"/>
      <c r="D465" s="235" t="s">
        <v>204</v>
      </c>
      <c r="E465" s="236" t="s">
        <v>19</v>
      </c>
      <c r="F465" s="237" t="s">
        <v>205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204</v>
      </c>
      <c r="AU465" s="243" t="s">
        <v>84</v>
      </c>
      <c r="AV465" s="13" t="s">
        <v>78</v>
      </c>
      <c r="AW465" s="13" t="s">
        <v>33</v>
      </c>
      <c r="AX465" s="13" t="s">
        <v>71</v>
      </c>
      <c r="AY465" s="243" t="s">
        <v>192</v>
      </c>
    </row>
    <row r="466" s="13" customFormat="1">
      <c r="A466" s="13"/>
      <c r="B466" s="233"/>
      <c r="C466" s="234"/>
      <c r="D466" s="235" t="s">
        <v>204</v>
      </c>
      <c r="E466" s="236" t="s">
        <v>19</v>
      </c>
      <c r="F466" s="237" t="s">
        <v>478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204</v>
      </c>
      <c r="AU466" s="243" t="s">
        <v>84</v>
      </c>
      <c r="AV466" s="13" t="s">
        <v>78</v>
      </c>
      <c r="AW466" s="13" t="s">
        <v>33</v>
      </c>
      <c r="AX466" s="13" t="s">
        <v>71</v>
      </c>
      <c r="AY466" s="243" t="s">
        <v>192</v>
      </c>
    </row>
    <row r="467" s="14" customFormat="1">
      <c r="A467" s="14"/>
      <c r="B467" s="244"/>
      <c r="C467" s="245"/>
      <c r="D467" s="235" t="s">
        <v>204</v>
      </c>
      <c r="E467" s="246" t="s">
        <v>19</v>
      </c>
      <c r="F467" s="247" t="s">
        <v>78</v>
      </c>
      <c r="G467" s="245"/>
      <c r="H467" s="248">
        <v>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204</v>
      </c>
      <c r="AU467" s="254" t="s">
        <v>84</v>
      </c>
      <c r="AV467" s="14" t="s">
        <v>84</v>
      </c>
      <c r="AW467" s="14" t="s">
        <v>33</v>
      </c>
      <c r="AX467" s="14" t="s">
        <v>71</v>
      </c>
      <c r="AY467" s="254" t="s">
        <v>192</v>
      </c>
    </row>
    <row r="468" s="13" customFormat="1">
      <c r="A468" s="13"/>
      <c r="B468" s="233"/>
      <c r="C468" s="234"/>
      <c r="D468" s="235" t="s">
        <v>204</v>
      </c>
      <c r="E468" s="236" t="s">
        <v>19</v>
      </c>
      <c r="F468" s="237" t="s">
        <v>1365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204</v>
      </c>
      <c r="AU468" s="243" t="s">
        <v>84</v>
      </c>
      <c r="AV468" s="13" t="s">
        <v>78</v>
      </c>
      <c r="AW468" s="13" t="s">
        <v>33</v>
      </c>
      <c r="AX468" s="13" t="s">
        <v>71</v>
      </c>
      <c r="AY468" s="243" t="s">
        <v>192</v>
      </c>
    </row>
    <row r="469" s="14" customFormat="1">
      <c r="A469" s="14"/>
      <c r="B469" s="244"/>
      <c r="C469" s="245"/>
      <c r="D469" s="235" t="s">
        <v>204</v>
      </c>
      <c r="E469" s="246" t="s">
        <v>19</v>
      </c>
      <c r="F469" s="247" t="s">
        <v>208</v>
      </c>
      <c r="G469" s="245"/>
      <c r="H469" s="248">
        <v>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204</v>
      </c>
      <c r="AU469" s="254" t="s">
        <v>84</v>
      </c>
      <c r="AV469" s="14" t="s">
        <v>84</v>
      </c>
      <c r="AW469" s="14" t="s">
        <v>33</v>
      </c>
      <c r="AX469" s="14" t="s">
        <v>71</v>
      </c>
      <c r="AY469" s="254" t="s">
        <v>192</v>
      </c>
    </row>
    <row r="470" s="15" customFormat="1">
      <c r="A470" s="15"/>
      <c r="B470" s="255"/>
      <c r="C470" s="256"/>
      <c r="D470" s="235" t="s">
        <v>204</v>
      </c>
      <c r="E470" s="257" t="s">
        <v>19</v>
      </c>
      <c r="F470" s="258" t="s">
        <v>210</v>
      </c>
      <c r="G470" s="256"/>
      <c r="H470" s="259">
        <v>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204</v>
      </c>
      <c r="AU470" s="265" t="s">
        <v>84</v>
      </c>
      <c r="AV470" s="15" t="s">
        <v>200</v>
      </c>
      <c r="AW470" s="15" t="s">
        <v>33</v>
      </c>
      <c r="AX470" s="15" t="s">
        <v>78</v>
      </c>
      <c r="AY470" s="265" t="s">
        <v>192</v>
      </c>
    </row>
    <row r="471" s="2" customFormat="1" ht="16.5" customHeight="1">
      <c r="A471" s="41"/>
      <c r="B471" s="42"/>
      <c r="C471" s="215" t="s">
        <v>487</v>
      </c>
      <c r="D471" s="215" t="s">
        <v>195</v>
      </c>
      <c r="E471" s="216" t="s">
        <v>488</v>
      </c>
      <c r="F471" s="217" t="s">
        <v>489</v>
      </c>
      <c r="G471" s="218" t="s">
        <v>198</v>
      </c>
      <c r="H471" s="219">
        <v>1</v>
      </c>
      <c r="I471" s="220"/>
      <c r="J471" s="221">
        <f>ROUND(I471*H471,2)</f>
        <v>0</v>
      </c>
      <c r="K471" s="217" t="s">
        <v>490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321</v>
      </c>
      <c r="AT471" s="226" t="s">
        <v>195</v>
      </c>
      <c r="AU471" s="226" t="s">
        <v>84</v>
      </c>
      <c r="AY471" s="20" t="s">
        <v>192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84</v>
      </c>
      <c r="BK471" s="227">
        <f>ROUND(I471*H471,2)</f>
        <v>0</v>
      </c>
      <c r="BL471" s="20" t="s">
        <v>321</v>
      </c>
      <c r="BM471" s="226" t="s">
        <v>491</v>
      </c>
    </row>
    <row r="472" s="13" customFormat="1">
      <c r="A472" s="13"/>
      <c r="B472" s="233"/>
      <c r="C472" s="234"/>
      <c r="D472" s="235" t="s">
        <v>204</v>
      </c>
      <c r="E472" s="236" t="s">
        <v>19</v>
      </c>
      <c r="F472" s="237" t="s">
        <v>205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204</v>
      </c>
      <c r="AU472" s="243" t="s">
        <v>84</v>
      </c>
      <c r="AV472" s="13" t="s">
        <v>78</v>
      </c>
      <c r="AW472" s="13" t="s">
        <v>33</v>
      </c>
      <c r="AX472" s="13" t="s">
        <v>71</v>
      </c>
      <c r="AY472" s="243" t="s">
        <v>192</v>
      </c>
    </row>
    <row r="473" s="13" customFormat="1">
      <c r="A473" s="13"/>
      <c r="B473" s="233"/>
      <c r="C473" s="234"/>
      <c r="D473" s="235" t="s">
        <v>204</v>
      </c>
      <c r="E473" s="236" t="s">
        <v>19</v>
      </c>
      <c r="F473" s="237" t="s">
        <v>492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204</v>
      </c>
      <c r="AU473" s="243" t="s">
        <v>84</v>
      </c>
      <c r="AV473" s="13" t="s">
        <v>78</v>
      </c>
      <c r="AW473" s="13" t="s">
        <v>33</v>
      </c>
      <c r="AX473" s="13" t="s">
        <v>71</v>
      </c>
      <c r="AY473" s="243" t="s">
        <v>192</v>
      </c>
    </row>
    <row r="474" s="13" customFormat="1">
      <c r="A474" s="13"/>
      <c r="B474" s="233"/>
      <c r="C474" s="234"/>
      <c r="D474" s="235" t="s">
        <v>204</v>
      </c>
      <c r="E474" s="236" t="s">
        <v>19</v>
      </c>
      <c r="F474" s="237" t="s">
        <v>493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204</v>
      </c>
      <c r="AU474" s="243" t="s">
        <v>84</v>
      </c>
      <c r="AV474" s="13" t="s">
        <v>78</v>
      </c>
      <c r="AW474" s="13" t="s">
        <v>33</v>
      </c>
      <c r="AX474" s="13" t="s">
        <v>71</v>
      </c>
      <c r="AY474" s="243" t="s">
        <v>192</v>
      </c>
    </row>
    <row r="475" s="14" customFormat="1">
      <c r="A475" s="14"/>
      <c r="B475" s="244"/>
      <c r="C475" s="245"/>
      <c r="D475" s="235" t="s">
        <v>204</v>
      </c>
      <c r="E475" s="246" t="s">
        <v>19</v>
      </c>
      <c r="F475" s="247" t="s">
        <v>78</v>
      </c>
      <c r="G475" s="245"/>
      <c r="H475" s="248">
        <v>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204</v>
      </c>
      <c r="AU475" s="254" t="s">
        <v>84</v>
      </c>
      <c r="AV475" s="14" t="s">
        <v>84</v>
      </c>
      <c r="AW475" s="14" t="s">
        <v>33</v>
      </c>
      <c r="AX475" s="14" t="s">
        <v>71</v>
      </c>
      <c r="AY475" s="254" t="s">
        <v>192</v>
      </c>
    </row>
    <row r="476" s="15" customFormat="1">
      <c r="A476" s="15"/>
      <c r="B476" s="255"/>
      <c r="C476" s="256"/>
      <c r="D476" s="235" t="s">
        <v>204</v>
      </c>
      <c r="E476" s="257" t="s">
        <v>19</v>
      </c>
      <c r="F476" s="258" t="s">
        <v>210</v>
      </c>
      <c r="G476" s="256"/>
      <c r="H476" s="259">
        <v>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204</v>
      </c>
      <c r="AU476" s="265" t="s">
        <v>84</v>
      </c>
      <c r="AV476" s="15" t="s">
        <v>200</v>
      </c>
      <c r="AW476" s="15" t="s">
        <v>33</v>
      </c>
      <c r="AX476" s="15" t="s">
        <v>78</v>
      </c>
      <c r="AY476" s="265" t="s">
        <v>192</v>
      </c>
    </row>
    <row r="477" s="2" customFormat="1" ht="16.5" customHeight="1">
      <c r="A477" s="41"/>
      <c r="B477" s="42"/>
      <c r="C477" s="266" t="s">
        <v>494</v>
      </c>
      <c r="D477" s="266" t="s">
        <v>211</v>
      </c>
      <c r="E477" s="267" t="s">
        <v>495</v>
      </c>
      <c r="F477" s="268" t="s">
        <v>496</v>
      </c>
      <c r="G477" s="269" t="s">
        <v>198</v>
      </c>
      <c r="H477" s="270">
        <v>1</v>
      </c>
      <c r="I477" s="271"/>
      <c r="J477" s="272">
        <f>ROUND(I477*H477,2)</f>
        <v>0</v>
      </c>
      <c r="K477" s="268" t="s">
        <v>490</v>
      </c>
      <c r="L477" s="273"/>
      <c r="M477" s="274" t="s">
        <v>19</v>
      </c>
      <c r="N477" s="275" t="s">
        <v>43</v>
      </c>
      <c r="O477" s="87"/>
      <c r="P477" s="224">
        <f>O477*H477</f>
        <v>0</v>
      </c>
      <c r="Q477" s="224">
        <v>0.016</v>
      </c>
      <c r="R477" s="224">
        <f>Q477*H477</f>
        <v>0.016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423</v>
      </c>
      <c r="AT477" s="226" t="s">
        <v>211</v>
      </c>
      <c r="AU477" s="226" t="s">
        <v>84</v>
      </c>
      <c r="AY477" s="20" t="s">
        <v>192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84</v>
      </c>
      <c r="BK477" s="227">
        <f>ROUND(I477*H477,2)</f>
        <v>0</v>
      </c>
      <c r="BL477" s="20" t="s">
        <v>321</v>
      </c>
      <c r="BM477" s="226" t="s">
        <v>497</v>
      </c>
    </row>
    <row r="478" s="13" customFormat="1">
      <c r="A478" s="13"/>
      <c r="B478" s="233"/>
      <c r="C478" s="234"/>
      <c r="D478" s="235" t="s">
        <v>204</v>
      </c>
      <c r="E478" s="236" t="s">
        <v>19</v>
      </c>
      <c r="F478" s="237" t="s">
        <v>205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204</v>
      </c>
      <c r="AU478" s="243" t="s">
        <v>84</v>
      </c>
      <c r="AV478" s="13" t="s">
        <v>78</v>
      </c>
      <c r="AW478" s="13" t="s">
        <v>33</v>
      </c>
      <c r="AX478" s="13" t="s">
        <v>71</v>
      </c>
      <c r="AY478" s="243" t="s">
        <v>192</v>
      </c>
    </row>
    <row r="479" s="13" customFormat="1">
      <c r="A479" s="13"/>
      <c r="B479" s="233"/>
      <c r="C479" s="234"/>
      <c r="D479" s="235" t="s">
        <v>204</v>
      </c>
      <c r="E479" s="236" t="s">
        <v>19</v>
      </c>
      <c r="F479" s="237" t="s">
        <v>492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204</v>
      </c>
      <c r="AU479" s="243" t="s">
        <v>84</v>
      </c>
      <c r="AV479" s="13" t="s">
        <v>78</v>
      </c>
      <c r="AW479" s="13" t="s">
        <v>33</v>
      </c>
      <c r="AX479" s="13" t="s">
        <v>71</v>
      </c>
      <c r="AY479" s="243" t="s">
        <v>192</v>
      </c>
    </row>
    <row r="480" s="13" customFormat="1">
      <c r="A480" s="13"/>
      <c r="B480" s="233"/>
      <c r="C480" s="234"/>
      <c r="D480" s="235" t="s">
        <v>204</v>
      </c>
      <c r="E480" s="236" t="s">
        <v>19</v>
      </c>
      <c r="F480" s="237" t="s">
        <v>493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204</v>
      </c>
      <c r="AU480" s="243" t="s">
        <v>84</v>
      </c>
      <c r="AV480" s="13" t="s">
        <v>78</v>
      </c>
      <c r="AW480" s="13" t="s">
        <v>33</v>
      </c>
      <c r="AX480" s="13" t="s">
        <v>71</v>
      </c>
      <c r="AY480" s="243" t="s">
        <v>192</v>
      </c>
    </row>
    <row r="481" s="14" customFormat="1">
      <c r="A481" s="14"/>
      <c r="B481" s="244"/>
      <c r="C481" s="245"/>
      <c r="D481" s="235" t="s">
        <v>204</v>
      </c>
      <c r="E481" s="246" t="s">
        <v>19</v>
      </c>
      <c r="F481" s="247" t="s">
        <v>78</v>
      </c>
      <c r="G481" s="245"/>
      <c r="H481" s="248">
        <v>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204</v>
      </c>
      <c r="AU481" s="254" t="s">
        <v>84</v>
      </c>
      <c r="AV481" s="14" t="s">
        <v>84</v>
      </c>
      <c r="AW481" s="14" t="s">
        <v>33</v>
      </c>
      <c r="AX481" s="14" t="s">
        <v>71</v>
      </c>
      <c r="AY481" s="254" t="s">
        <v>192</v>
      </c>
    </row>
    <row r="482" s="15" customFormat="1">
      <c r="A482" s="15"/>
      <c r="B482" s="255"/>
      <c r="C482" s="256"/>
      <c r="D482" s="235" t="s">
        <v>204</v>
      </c>
      <c r="E482" s="257" t="s">
        <v>19</v>
      </c>
      <c r="F482" s="258" t="s">
        <v>210</v>
      </c>
      <c r="G482" s="256"/>
      <c r="H482" s="259">
        <v>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204</v>
      </c>
      <c r="AU482" s="265" t="s">
        <v>84</v>
      </c>
      <c r="AV482" s="15" t="s">
        <v>200</v>
      </c>
      <c r="AW482" s="15" t="s">
        <v>33</v>
      </c>
      <c r="AX482" s="15" t="s">
        <v>78</v>
      </c>
      <c r="AY482" s="265" t="s">
        <v>192</v>
      </c>
    </row>
    <row r="483" s="2" customFormat="1" ht="16.5" customHeight="1">
      <c r="A483" s="41"/>
      <c r="B483" s="42"/>
      <c r="C483" s="215" t="s">
        <v>498</v>
      </c>
      <c r="D483" s="215" t="s">
        <v>195</v>
      </c>
      <c r="E483" s="216" t="s">
        <v>499</v>
      </c>
      <c r="F483" s="217" t="s">
        <v>500</v>
      </c>
      <c r="G483" s="218" t="s">
        <v>198</v>
      </c>
      <c r="H483" s="219">
        <v>4</v>
      </c>
      <c r="I483" s="220"/>
      <c r="J483" s="221">
        <f>ROUND(I483*H483,2)</f>
        <v>0</v>
      </c>
      <c r="K483" s="217" t="s">
        <v>199</v>
      </c>
      <c r="L483" s="47"/>
      <c r="M483" s="222" t="s">
        <v>19</v>
      </c>
      <c r="N483" s="223" t="s">
        <v>43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321</v>
      </c>
      <c r="AT483" s="226" t="s">
        <v>195</v>
      </c>
      <c r="AU483" s="226" t="s">
        <v>84</v>
      </c>
      <c r="AY483" s="20" t="s">
        <v>192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84</v>
      </c>
      <c r="BK483" s="227">
        <f>ROUND(I483*H483,2)</f>
        <v>0</v>
      </c>
      <c r="BL483" s="20" t="s">
        <v>321</v>
      </c>
      <c r="BM483" s="226" t="s">
        <v>501</v>
      </c>
    </row>
    <row r="484" s="2" customFormat="1">
      <c r="A484" s="41"/>
      <c r="B484" s="42"/>
      <c r="C484" s="43"/>
      <c r="D484" s="228" t="s">
        <v>202</v>
      </c>
      <c r="E484" s="43"/>
      <c r="F484" s="229" t="s">
        <v>502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202</v>
      </c>
      <c r="AU484" s="20" t="s">
        <v>84</v>
      </c>
    </row>
    <row r="485" s="13" customFormat="1">
      <c r="A485" s="13"/>
      <c r="B485" s="233"/>
      <c r="C485" s="234"/>
      <c r="D485" s="235" t="s">
        <v>204</v>
      </c>
      <c r="E485" s="236" t="s">
        <v>19</v>
      </c>
      <c r="F485" s="237" t="s">
        <v>205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204</v>
      </c>
      <c r="AU485" s="243" t="s">
        <v>84</v>
      </c>
      <c r="AV485" s="13" t="s">
        <v>78</v>
      </c>
      <c r="AW485" s="13" t="s">
        <v>33</v>
      </c>
      <c r="AX485" s="13" t="s">
        <v>71</v>
      </c>
      <c r="AY485" s="243" t="s">
        <v>192</v>
      </c>
    </row>
    <row r="486" s="13" customFormat="1">
      <c r="A486" s="13"/>
      <c r="B486" s="233"/>
      <c r="C486" s="234"/>
      <c r="D486" s="235" t="s">
        <v>204</v>
      </c>
      <c r="E486" s="236" t="s">
        <v>19</v>
      </c>
      <c r="F486" s="237" t="s">
        <v>478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204</v>
      </c>
      <c r="AU486" s="243" t="s">
        <v>84</v>
      </c>
      <c r="AV486" s="13" t="s">
        <v>78</v>
      </c>
      <c r="AW486" s="13" t="s">
        <v>33</v>
      </c>
      <c r="AX486" s="13" t="s">
        <v>71</v>
      </c>
      <c r="AY486" s="243" t="s">
        <v>192</v>
      </c>
    </row>
    <row r="487" s="14" customFormat="1">
      <c r="A487" s="14"/>
      <c r="B487" s="244"/>
      <c r="C487" s="245"/>
      <c r="D487" s="235" t="s">
        <v>204</v>
      </c>
      <c r="E487" s="246" t="s">
        <v>19</v>
      </c>
      <c r="F487" s="247" t="s">
        <v>78</v>
      </c>
      <c r="G487" s="245"/>
      <c r="H487" s="248">
        <v>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204</v>
      </c>
      <c r="AU487" s="254" t="s">
        <v>84</v>
      </c>
      <c r="AV487" s="14" t="s">
        <v>84</v>
      </c>
      <c r="AW487" s="14" t="s">
        <v>33</v>
      </c>
      <c r="AX487" s="14" t="s">
        <v>71</v>
      </c>
      <c r="AY487" s="254" t="s">
        <v>192</v>
      </c>
    </row>
    <row r="488" s="13" customFormat="1">
      <c r="A488" s="13"/>
      <c r="B488" s="233"/>
      <c r="C488" s="234"/>
      <c r="D488" s="235" t="s">
        <v>204</v>
      </c>
      <c r="E488" s="236" t="s">
        <v>19</v>
      </c>
      <c r="F488" s="237" t="s">
        <v>1365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204</v>
      </c>
      <c r="AU488" s="243" t="s">
        <v>84</v>
      </c>
      <c r="AV488" s="13" t="s">
        <v>78</v>
      </c>
      <c r="AW488" s="13" t="s">
        <v>33</v>
      </c>
      <c r="AX488" s="13" t="s">
        <v>71</v>
      </c>
      <c r="AY488" s="243" t="s">
        <v>192</v>
      </c>
    </row>
    <row r="489" s="14" customFormat="1">
      <c r="A489" s="14"/>
      <c r="B489" s="244"/>
      <c r="C489" s="245"/>
      <c r="D489" s="235" t="s">
        <v>204</v>
      </c>
      <c r="E489" s="246" t="s">
        <v>19</v>
      </c>
      <c r="F489" s="247" t="s">
        <v>208</v>
      </c>
      <c r="G489" s="245"/>
      <c r="H489" s="248">
        <v>2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204</v>
      </c>
      <c r="AU489" s="254" t="s">
        <v>84</v>
      </c>
      <c r="AV489" s="14" t="s">
        <v>84</v>
      </c>
      <c r="AW489" s="14" t="s">
        <v>33</v>
      </c>
      <c r="AX489" s="14" t="s">
        <v>71</v>
      </c>
      <c r="AY489" s="254" t="s">
        <v>192</v>
      </c>
    </row>
    <row r="490" s="13" customFormat="1">
      <c r="A490" s="13"/>
      <c r="B490" s="233"/>
      <c r="C490" s="234"/>
      <c r="D490" s="235" t="s">
        <v>204</v>
      </c>
      <c r="E490" s="236" t="s">
        <v>19</v>
      </c>
      <c r="F490" s="237" t="s">
        <v>1367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204</v>
      </c>
      <c r="AU490" s="243" t="s">
        <v>84</v>
      </c>
      <c r="AV490" s="13" t="s">
        <v>78</v>
      </c>
      <c r="AW490" s="13" t="s">
        <v>33</v>
      </c>
      <c r="AX490" s="13" t="s">
        <v>71</v>
      </c>
      <c r="AY490" s="243" t="s">
        <v>192</v>
      </c>
    </row>
    <row r="491" s="14" customFormat="1">
      <c r="A491" s="14"/>
      <c r="B491" s="244"/>
      <c r="C491" s="245"/>
      <c r="D491" s="235" t="s">
        <v>204</v>
      </c>
      <c r="E491" s="246" t="s">
        <v>19</v>
      </c>
      <c r="F491" s="247" t="s">
        <v>78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204</v>
      </c>
      <c r="AU491" s="254" t="s">
        <v>84</v>
      </c>
      <c r="AV491" s="14" t="s">
        <v>84</v>
      </c>
      <c r="AW491" s="14" t="s">
        <v>33</v>
      </c>
      <c r="AX491" s="14" t="s">
        <v>71</v>
      </c>
      <c r="AY491" s="254" t="s">
        <v>192</v>
      </c>
    </row>
    <row r="492" s="15" customFormat="1">
      <c r="A492" s="15"/>
      <c r="B492" s="255"/>
      <c r="C492" s="256"/>
      <c r="D492" s="235" t="s">
        <v>204</v>
      </c>
      <c r="E492" s="257" t="s">
        <v>19</v>
      </c>
      <c r="F492" s="258" t="s">
        <v>210</v>
      </c>
      <c r="G492" s="256"/>
      <c r="H492" s="259">
        <v>4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204</v>
      </c>
      <c r="AU492" s="265" t="s">
        <v>84</v>
      </c>
      <c r="AV492" s="15" t="s">
        <v>200</v>
      </c>
      <c r="AW492" s="15" t="s">
        <v>33</v>
      </c>
      <c r="AX492" s="15" t="s">
        <v>78</v>
      </c>
      <c r="AY492" s="265" t="s">
        <v>192</v>
      </c>
    </row>
    <row r="493" s="2" customFormat="1" ht="16.5" customHeight="1">
      <c r="A493" s="41"/>
      <c r="B493" s="42"/>
      <c r="C493" s="266" t="s">
        <v>503</v>
      </c>
      <c r="D493" s="266" t="s">
        <v>211</v>
      </c>
      <c r="E493" s="267" t="s">
        <v>504</v>
      </c>
      <c r="F493" s="268" t="s">
        <v>505</v>
      </c>
      <c r="G493" s="269" t="s">
        <v>198</v>
      </c>
      <c r="H493" s="270">
        <v>4</v>
      </c>
      <c r="I493" s="271"/>
      <c r="J493" s="272">
        <f>ROUND(I493*H493,2)</f>
        <v>0</v>
      </c>
      <c r="K493" s="268" t="s">
        <v>199</v>
      </c>
      <c r="L493" s="273"/>
      <c r="M493" s="274" t="s">
        <v>19</v>
      </c>
      <c r="N493" s="275" t="s">
        <v>43</v>
      </c>
      <c r="O493" s="87"/>
      <c r="P493" s="224">
        <f>O493*H493</f>
        <v>0</v>
      </c>
      <c r="Q493" s="224">
        <v>0.00014999999999999999</v>
      </c>
      <c r="R493" s="224">
        <f>Q493*H493</f>
        <v>0.00059999999999999995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423</v>
      </c>
      <c r="AT493" s="226" t="s">
        <v>211</v>
      </c>
      <c r="AU493" s="226" t="s">
        <v>84</v>
      </c>
      <c r="AY493" s="20" t="s">
        <v>192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84</v>
      </c>
      <c r="BK493" s="227">
        <f>ROUND(I493*H493,2)</f>
        <v>0</v>
      </c>
      <c r="BL493" s="20" t="s">
        <v>321</v>
      </c>
      <c r="BM493" s="226" t="s">
        <v>506</v>
      </c>
    </row>
    <row r="494" s="13" customFormat="1">
      <c r="A494" s="13"/>
      <c r="B494" s="233"/>
      <c r="C494" s="234"/>
      <c r="D494" s="235" t="s">
        <v>204</v>
      </c>
      <c r="E494" s="236" t="s">
        <v>19</v>
      </c>
      <c r="F494" s="237" t="s">
        <v>205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204</v>
      </c>
      <c r="AU494" s="243" t="s">
        <v>84</v>
      </c>
      <c r="AV494" s="13" t="s">
        <v>78</v>
      </c>
      <c r="AW494" s="13" t="s">
        <v>33</v>
      </c>
      <c r="AX494" s="13" t="s">
        <v>71</v>
      </c>
      <c r="AY494" s="243" t="s">
        <v>192</v>
      </c>
    </row>
    <row r="495" s="13" customFormat="1">
      <c r="A495" s="13"/>
      <c r="B495" s="233"/>
      <c r="C495" s="234"/>
      <c r="D495" s="235" t="s">
        <v>204</v>
      </c>
      <c r="E495" s="236" t="s">
        <v>19</v>
      </c>
      <c r="F495" s="237" t="s">
        <v>478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204</v>
      </c>
      <c r="AU495" s="243" t="s">
        <v>84</v>
      </c>
      <c r="AV495" s="13" t="s">
        <v>78</v>
      </c>
      <c r="AW495" s="13" t="s">
        <v>33</v>
      </c>
      <c r="AX495" s="13" t="s">
        <v>71</v>
      </c>
      <c r="AY495" s="243" t="s">
        <v>192</v>
      </c>
    </row>
    <row r="496" s="14" customFormat="1">
      <c r="A496" s="14"/>
      <c r="B496" s="244"/>
      <c r="C496" s="245"/>
      <c r="D496" s="235" t="s">
        <v>204</v>
      </c>
      <c r="E496" s="246" t="s">
        <v>19</v>
      </c>
      <c r="F496" s="247" t="s">
        <v>78</v>
      </c>
      <c r="G496" s="245"/>
      <c r="H496" s="248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204</v>
      </c>
      <c r="AU496" s="254" t="s">
        <v>84</v>
      </c>
      <c r="AV496" s="14" t="s">
        <v>84</v>
      </c>
      <c r="AW496" s="14" t="s">
        <v>33</v>
      </c>
      <c r="AX496" s="14" t="s">
        <v>71</v>
      </c>
      <c r="AY496" s="254" t="s">
        <v>192</v>
      </c>
    </row>
    <row r="497" s="13" customFormat="1">
      <c r="A497" s="13"/>
      <c r="B497" s="233"/>
      <c r="C497" s="234"/>
      <c r="D497" s="235" t="s">
        <v>204</v>
      </c>
      <c r="E497" s="236" t="s">
        <v>19</v>
      </c>
      <c r="F497" s="237" t="s">
        <v>1365</v>
      </c>
      <c r="G497" s="234"/>
      <c r="H497" s="236" t="s">
        <v>19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204</v>
      </c>
      <c r="AU497" s="243" t="s">
        <v>84</v>
      </c>
      <c r="AV497" s="13" t="s">
        <v>78</v>
      </c>
      <c r="AW497" s="13" t="s">
        <v>33</v>
      </c>
      <c r="AX497" s="13" t="s">
        <v>71</v>
      </c>
      <c r="AY497" s="243" t="s">
        <v>192</v>
      </c>
    </row>
    <row r="498" s="14" customFormat="1">
      <c r="A498" s="14"/>
      <c r="B498" s="244"/>
      <c r="C498" s="245"/>
      <c r="D498" s="235" t="s">
        <v>204</v>
      </c>
      <c r="E498" s="246" t="s">
        <v>19</v>
      </c>
      <c r="F498" s="247" t="s">
        <v>208</v>
      </c>
      <c r="G498" s="245"/>
      <c r="H498" s="248">
        <v>2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204</v>
      </c>
      <c r="AU498" s="254" t="s">
        <v>84</v>
      </c>
      <c r="AV498" s="14" t="s">
        <v>84</v>
      </c>
      <c r="AW498" s="14" t="s">
        <v>33</v>
      </c>
      <c r="AX498" s="14" t="s">
        <v>71</v>
      </c>
      <c r="AY498" s="254" t="s">
        <v>192</v>
      </c>
    </row>
    <row r="499" s="13" customFormat="1">
      <c r="A499" s="13"/>
      <c r="B499" s="233"/>
      <c r="C499" s="234"/>
      <c r="D499" s="235" t="s">
        <v>204</v>
      </c>
      <c r="E499" s="236" t="s">
        <v>19</v>
      </c>
      <c r="F499" s="237" t="s">
        <v>1367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204</v>
      </c>
      <c r="AU499" s="243" t="s">
        <v>84</v>
      </c>
      <c r="AV499" s="13" t="s">
        <v>78</v>
      </c>
      <c r="AW499" s="13" t="s">
        <v>33</v>
      </c>
      <c r="AX499" s="13" t="s">
        <v>71</v>
      </c>
      <c r="AY499" s="243" t="s">
        <v>192</v>
      </c>
    </row>
    <row r="500" s="14" customFormat="1">
      <c r="A500" s="14"/>
      <c r="B500" s="244"/>
      <c r="C500" s="245"/>
      <c r="D500" s="235" t="s">
        <v>204</v>
      </c>
      <c r="E500" s="246" t="s">
        <v>19</v>
      </c>
      <c r="F500" s="247" t="s">
        <v>78</v>
      </c>
      <c r="G500" s="245"/>
      <c r="H500" s="248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204</v>
      </c>
      <c r="AU500" s="254" t="s">
        <v>84</v>
      </c>
      <c r="AV500" s="14" t="s">
        <v>84</v>
      </c>
      <c r="AW500" s="14" t="s">
        <v>33</v>
      </c>
      <c r="AX500" s="14" t="s">
        <v>71</v>
      </c>
      <c r="AY500" s="254" t="s">
        <v>192</v>
      </c>
    </row>
    <row r="501" s="15" customFormat="1">
      <c r="A501" s="15"/>
      <c r="B501" s="255"/>
      <c r="C501" s="256"/>
      <c r="D501" s="235" t="s">
        <v>204</v>
      </c>
      <c r="E501" s="257" t="s">
        <v>19</v>
      </c>
      <c r="F501" s="258" t="s">
        <v>210</v>
      </c>
      <c r="G501" s="256"/>
      <c r="H501" s="259">
        <v>4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204</v>
      </c>
      <c r="AU501" s="265" t="s">
        <v>84</v>
      </c>
      <c r="AV501" s="15" t="s">
        <v>200</v>
      </c>
      <c r="AW501" s="15" t="s">
        <v>33</v>
      </c>
      <c r="AX501" s="15" t="s">
        <v>78</v>
      </c>
      <c r="AY501" s="265" t="s">
        <v>192</v>
      </c>
    </row>
    <row r="502" s="2" customFormat="1" ht="16.5" customHeight="1">
      <c r="A502" s="41"/>
      <c r="B502" s="42"/>
      <c r="C502" s="215" t="s">
        <v>507</v>
      </c>
      <c r="D502" s="215" t="s">
        <v>195</v>
      </c>
      <c r="E502" s="216" t="s">
        <v>508</v>
      </c>
      <c r="F502" s="217" t="s">
        <v>509</v>
      </c>
      <c r="G502" s="218" t="s">
        <v>198</v>
      </c>
      <c r="H502" s="219">
        <v>4</v>
      </c>
      <c r="I502" s="220"/>
      <c r="J502" s="221">
        <f>ROUND(I502*H502,2)</f>
        <v>0</v>
      </c>
      <c r="K502" s="217" t="s">
        <v>199</v>
      </c>
      <c r="L502" s="47"/>
      <c r="M502" s="222" t="s">
        <v>19</v>
      </c>
      <c r="N502" s="223" t="s">
        <v>43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321</v>
      </c>
      <c r="AT502" s="226" t="s">
        <v>195</v>
      </c>
      <c r="AU502" s="226" t="s">
        <v>84</v>
      </c>
      <c r="AY502" s="20" t="s">
        <v>192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84</v>
      </c>
      <c r="BK502" s="227">
        <f>ROUND(I502*H502,2)</f>
        <v>0</v>
      </c>
      <c r="BL502" s="20" t="s">
        <v>321</v>
      </c>
      <c r="BM502" s="226" t="s">
        <v>510</v>
      </c>
    </row>
    <row r="503" s="2" customFormat="1">
      <c r="A503" s="41"/>
      <c r="B503" s="42"/>
      <c r="C503" s="43"/>
      <c r="D503" s="228" t="s">
        <v>202</v>
      </c>
      <c r="E503" s="43"/>
      <c r="F503" s="229" t="s">
        <v>511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202</v>
      </c>
      <c r="AU503" s="20" t="s">
        <v>84</v>
      </c>
    </row>
    <row r="504" s="13" customFormat="1">
      <c r="A504" s="13"/>
      <c r="B504" s="233"/>
      <c r="C504" s="234"/>
      <c r="D504" s="235" t="s">
        <v>204</v>
      </c>
      <c r="E504" s="236" t="s">
        <v>19</v>
      </c>
      <c r="F504" s="237" t="s">
        <v>205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204</v>
      </c>
      <c r="AU504" s="243" t="s">
        <v>84</v>
      </c>
      <c r="AV504" s="13" t="s">
        <v>78</v>
      </c>
      <c r="AW504" s="13" t="s">
        <v>33</v>
      </c>
      <c r="AX504" s="13" t="s">
        <v>71</v>
      </c>
      <c r="AY504" s="243" t="s">
        <v>192</v>
      </c>
    </row>
    <row r="505" s="13" customFormat="1">
      <c r="A505" s="13"/>
      <c r="B505" s="233"/>
      <c r="C505" s="234"/>
      <c r="D505" s="235" t="s">
        <v>204</v>
      </c>
      <c r="E505" s="236" t="s">
        <v>19</v>
      </c>
      <c r="F505" s="237" t="s">
        <v>478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204</v>
      </c>
      <c r="AU505" s="243" t="s">
        <v>84</v>
      </c>
      <c r="AV505" s="13" t="s">
        <v>78</v>
      </c>
      <c r="AW505" s="13" t="s">
        <v>33</v>
      </c>
      <c r="AX505" s="13" t="s">
        <v>71</v>
      </c>
      <c r="AY505" s="243" t="s">
        <v>192</v>
      </c>
    </row>
    <row r="506" s="14" customFormat="1">
      <c r="A506" s="14"/>
      <c r="B506" s="244"/>
      <c r="C506" s="245"/>
      <c r="D506" s="235" t="s">
        <v>204</v>
      </c>
      <c r="E506" s="246" t="s">
        <v>19</v>
      </c>
      <c r="F506" s="247" t="s">
        <v>78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204</v>
      </c>
      <c r="AU506" s="254" t="s">
        <v>84</v>
      </c>
      <c r="AV506" s="14" t="s">
        <v>84</v>
      </c>
      <c r="AW506" s="14" t="s">
        <v>33</v>
      </c>
      <c r="AX506" s="14" t="s">
        <v>71</v>
      </c>
      <c r="AY506" s="254" t="s">
        <v>192</v>
      </c>
    </row>
    <row r="507" s="13" customFormat="1">
      <c r="A507" s="13"/>
      <c r="B507" s="233"/>
      <c r="C507" s="234"/>
      <c r="D507" s="235" t="s">
        <v>204</v>
      </c>
      <c r="E507" s="236" t="s">
        <v>19</v>
      </c>
      <c r="F507" s="237" t="s">
        <v>1365</v>
      </c>
      <c r="G507" s="234"/>
      <c r="H507" s="236" t="s">
        <v>19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204</v>
      </c>
      <c r="AU507" s="243" t="s">
        <v>84</v>
      </c>
      <c r="AV507" s="13" t="s">
        <v>78</v>
      </c>
      <c r="AW507" s="13" t="s">
        <v>33</v>
      </c>
      <c r="AX507" s="13" t="s">
        <v>71</v>
      </c>
      <c r="AY507" s="243" t="s">
        <v>192</v>
      </c>
    </row>
    <row r="508" s="14" customFormat="1">
      <c r="A508" s="14"/>
      <c r="B508" s="244"/>
      <c r="C508" s="245"/>
      <c r="D508" s="235" t="s">
        <v>204</v>
      </c>
      <c r="E508" s="246" t="s">
        <v>19</v>
      </c>
      <c r="F508" s="247" t="s">
        <v>208</v>
      </c>
      <c r="G508" s="245"/>
      <c r="H508" s="248">
        <v>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204</v>
      </c>
      <c r="AU508" s="254" t="s">
        <v>84</v>
      </c>
      <c r="AV508" s="14" t="s">
        <v>84</v>
      </c>
      <c r="AW508" s="14" t="s">
        <v>33</v>
      </c>
      <c r="AX508" s="14" t="s">
        <v>71</v>
      </c>
      <c r="AY508" s="254" t="s">
        <v>192</v>
      </c>
    </row>
    <row r="509" s="13" customFormat="1">
      <c r="A509" s="13"/>
      <c r="B509" s="233"/>
      <c r="C509" s="234"/>
      <c r="D509" s="235" t="s">
        <v>204</v>
      </c>
      <c r="E509" s="236" t="s">
        <v>19</v>
      </c>
      <c r="F509" s="237" t="s">
        <v>1367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204</v>
      </c>
      <c r="AU509" s="243" t="s">
        <v>84</v>
      </c>
      <c r="AV509" s="13" t="s">
        <v>78</v>
      </c>
      <c r="AW509" s="13" t="s">
        <v>33</v>
      </c>
      <c r="AX509" s="13" t="s">
        <v>71</v>
      </c>
      <c r="AY509" s="243" t="s">
        <v>192</v>
      </c>
    </row>
    <row r="510" s="14" customFormat="1">
      <c r="A510" s="14"/>
      <c r="B510" s="244"/>
      <c r="C510" s="245"/>
      <c r="D510" s="235" t="s">
        <v>204</v>
      </c>
      <c r="E510" s="246" t="s">
        <v>19</v>
      </c>
      <c r="F510" s="247" t="s">
        <v>78</v>
      </c>
      <c r="G510" s="245"/>
      <c r="H510" s="248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204</v>
      </c>
      <c r="AU510" s="254" t="s">
        <v>84</v>
      </c>
      <c r="AV510" s="14" t="s">
        <v>84</v>
      </c>
      <c r="AW510" s="14" t="s">
        <v>33</v>
      </c>
      <c r="AX510" s="14" t="s">
        <v>71</v>
      </c>
      <c r="AY510" s="254" t="s">
        <v>192</v>
      </c>
    </row>
    <row r="511" s="15" customFormat="1">
      <c r="A511" s="15"/>
      <c r="B511" s="255"/>
      <c r="C511" s="256"/>
      <c r="D511" s="235" t="s">
        <v>204</v>
      </c>
      <c r="E511" s="257" t="s">
        <v>19</v>
      </c>
      <c r="F511" s="258" t="s">
        <v>210</v>
      </c>
      <c r="G511" s="256"/>
      <c r="H511" s="259">
        <v>4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204</v>
      </c>
      <c r="AU511" s="265" t="s">
        <v>84</v>
      </c>
      <c r="AV511" s="15" t="s">
        <v>200</v>
      </c>
      <c r="AW511" s="15" t="s">
        <v>33</v>
      </c>
      <c r="AX511" s="15" t="s">
        <v>78</v>
      </c>
      <c r="AY511" s="265" t="s">
        <v>192</v>
      </c>
    </row>
    <row r="512" s="2" customFormat="1" ht="16.5" customHeight="1">
      <c r="A512" s="41"/>
      <c r="B512" s="42"/>
      <c r="C512" s="266" t="s">
        <v>512</v>
      </c>
      <c r="D512" s="266" t="s">
        <v>211</v>
      </c>
      <c r="E512" s="267" t="s">
        <v>513</v>
      </c>
      <c r="F512" s="268" t="s">
        <v>514</v>
      </c>
      <c r="G512" s="269" t="s">
        <v>198</v>
      </c>
      <c r="H512" s="270">
        <v>4</v>
      </c>
      <c r="I512" s="271"/>
      <c r="J512" s="272">
        <f>ROUND(I512*H512,2)</f>
        <v>0</v>
      </c>
      <c r="K512" s="268" t="s">
        <v>199</v>
      </c>
      <c r="L512" s="273"/>
      <c r="M512" s="274" t="s">
        <v>19</v>
      </c>
      <c r="N512" s="275" t="s">
        <v>43</v>
      </c>
      <c r="O512" s="87"/>
      <c r="P512" s="224">
        <f>O512*H512</f>
        <v>0</v>
      </c>
      <c r="Q512" s="224">
        <v>0.0022000000000000001</v>
      </c>
      <c r="R512" s="224">
        <f>Q512*H512</f>
        <v>0.0088000000000000005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423</v>
      </c>
      <c r="AT512" s="226" t="s">
        <v>211</v>
      </c>
      <c r="AU512" s="226" t="s">
        <v>84</v>
      </c>
      <c r="AY512" s="20" t="s">
        <v>192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84</v>
      </c>
      <c r="BK512" s="227">
        <f>ROUND(I512*H512,2)</f>
        <v>0</v>
      </c>
      <c r="BL512" s="20" t="s">
        <v>321</v>
      </c>
      <c r="BM512" s="226" t="s">
        <v>515</v>
      </c>
    </row>
    <row r="513" s="13" customFormat="1">
      <c r="A513" s="13"/>
      <c r="B513" s="233"/>
      <c r="C513" s="234"/>
      <c r="D513" s="235" t="s">
        <v>204</v>
      </c>
      <c r="E513" s="236" t="s">
        <v>19</v>
      </c>
      <c r="F513" s="237" t="s">
        <v>205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204</v>
      </c>
      <c r="AU513" s="243" t="s">
        <v>84</v>
      </c>
      <c r="AV513" s="13" t="s">
        <v>78</v>
      </c>
      <c r="AW513" s="13" t="s">
        <v>33</v>
      </c>
      <c r="AX513" s="13" t="s">
        <v>71</v>
      </c>
      <c r="AY513" s="243" t="s">
        <v>192</v>
      </c>
    </row>
    <row r="514" s="13" customFormat="1">
      <c r="A514" s="13"/>
      <c r="B514" s="233"/>
      <c r="C514" s="234"/>
      <c r="D514" s="235" t="s">
        <v>204</v>
      </c>
      <c r="E514" s="236" t="s">
        <v>19</v>
      </c>
      <c r="F514" s="237" t="s">
        <v>478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204</v>
      </c>
      <c r="AU514" s="243" t="s">
        <v>84</v>
      </c>
      <c r="AV514" s="13" t="s">
        <v>78</v>
      </c>
      <c r="AW514" s="13" t="s">
        <v>33</v>
      </c>
      <c r="AX514" s="13" t="s">
        <v>71</v>
      </c>
      <c r="AY514" s="243" t="s">
        <v>192</v>
      </c>
    </row>
    <row r="515" s="14" customFormat="1">
      <c r="A515" s="14"/>
      <c r="B515" s="244"/>
      <c r="C515" s="245"/>
      <c r="D515" s="235" t="s">
        <v>204</v>
      </c>
      <c r="E515" s="246" t="s">
        <v>19</v>
      </c>
      <c r="F515" s="247" t="s">
        <v>78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204</v>
      </c>
      <c r="AU515" s="254" t="s">
        <v>84</v>
      </c>
      <c r="AV515" s="14" t="s">
        <v>84</v>
      </c>
      <c r="AW515" s="14" t="s">
        <v>33</v>
      </c>
      <c r="AX515" s="14" t="s">
        <v>71</v>
      </c>
      <c r="AY515" s="254" t="s">
        <v>192</v>
      </c>
    </row>
    <row r="516" s="13" customFormat="1">
      <c r="A516" s="13"/>
      <c r="B516" s="233"/>
      <c r="C516" s="234"/>
      <c r="D516" s="235" t="s">
        <v>204</v>
      </c>
      <c r="E516" s="236" t="s">
        <v>19</v>
      </c>
      <c r="F516" s="237" t="s">
        <v>1365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204</v>
      </c>
      <c r="AU516" s="243" t="s">
        <v>84</v>
      </c>
      <c r="AV516" s="13" t="s">
        <v>78</v>
      </c>
      <c r="AW516" s="13" t="s">
        <v>33</v>
      </c>
      <c r="AX516" s="13" t="s">
        <v>71</v>
      </c>
      <c r="AY516" s="243" t="s">
        <v>192</v>
      </c>
    </row>
    <row r="517" s="14" customFormat="1">
      <c r="A517" s="14"/>
      <c r="B517" s="244"/>
      <c r="C517" s="245"/>
      <c r="D517" s="235" t="s">
        <v>204</v>
      </c>
      <c r="E517" s="246" t="s">
        <v>19</v>
      </c>
      <c r="F517" s="247" t="s">
        <v>208</v>
      </c>
      <c r="G517" s="245"/>
      <c r="H517" s="248">
        <v>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204</v>
      </c>
      <c r="AU517" s="254" t="s">
        <v>84</v>
      </c>
      <c r="AV517" s="14" t="s">
        <v>84</v>
      </c>
      <c r="AW517" s="14" t="s">
        <v>33</v>
      </c>
      <c r="AX517" s="14" t="s">
        <v>71</v>
      </c>
      <c r="AY517" s="254" t="s">
        <v>192</v>
      </c>
    </row>
    <row r="518" s="13" customFormat="1">
      <c r="A518" s="13"/>
      <c r="B518" s="233"/>
      <c r="C518" s="234"/>
      <c r="D518" s="235" t="s">
        <v>204</v>
      </c>
      <c r="E518" s="236" t="s">
        <v>19</v>
      </c>
      <c r="F518" s="237" t="s">
        <v>1367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204</v>
      </c>
      <c r="AU518" s="243" t="s">
        <v>84</v>
      </c>
      <c r="AV518" s="13" t="s">
        <v>78</v>
      </c>
      <c r="AW518" s="13" t="s">
        <v>33</v>
      </c>
      <c r="AX518" s="13" t="s">
        <v>71</v>
      </c>
      <c r="AY518" s="243" t="s">
        <v>192</v>
      </c>
    </row>
    <row r="519" s="14" customFormat="1">
      <c r="A519" s="14"/>
      <c r="B519" s="244"/>
      <c r="C519" s="245"/>
      <c r="D519" s="235" t="s">
        <v>204</v>
      </c>
      <c r="E519" s="246" t="s">
        <v>19</v>
      </c>
      <c r="F519" s="247" t="s">
        <v>78</v>
      </c>
      <c r="G519" s="245"/>
      <c r="H519" s="248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204</v>
      </c>
      <c r="AU519" s="254" t="s">
        <v>84</v>
      </c>
      <c r="AV519" s="14" t="s">
        <v>84</v>
      </c>
      <c r="AW519" s="14" t="s">
        <v>33</v>
      </c>
      <c r="AX519" s="14" t="s">
        <v>71</v>
      </c>
      <c r="AY519" s="254" t="s">
        <v>192</v>
      </c>
    </row>
    <row r="520" s="15" customFormat="1">
      <c r="A520" s="15"/>
      <c r="B520" s="255"/>
      <c r="C520" s="256"/>
      <c r="D520" s="235" t="s">
        <v>204</v>
      </c>
      <c r="E520" s="257" t="s">
        <v>19</v>
      </c>
      <c r="F520" s="258" t="s">
        <v>210</v>
      </c>
      <c r="G520" s="256"/>
      <c r="H520" s="259">
        <v>4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204</v>
      </c>
      <c r="AU520" s="265" t="s">
        <v>84</v>
      </c>
      <c r="AV520" s="15" t="s">
        <v>200</v>
      </c>
      <c r="AW520" s="15" t="s">
        <v>33</v>
      </c>
      <c r="AX520" s="15" t="s">
        <v>78</v>
      </c>
      <c r="AY520" s="265" t="s">
        <v>192</v>
      </c>
    </row>
    <row r="521" s="2" customFormat="1" ht="16.5" customHeight="1">
      <c r="A521" s="41"/>
      <c r="B521" s="42"/>
      <c r="C521" s="266" t="s">
        <v>516</v>
      </c>
      <c r="D521" s="266" t="s">
        <v>211</v>
      </c>
      <c r="E521" s="267" t="s">
        <v>517</v>
      </c>
      <c r="F521" s="268" t="s">
        <v>518</v>
      </c>
      <c r="G521" s="269" t="s">
        <v>198</v>
      </c>
      <c r="H521" s="270">
        <v>4</v>
      </c>
      <c r="I521" s="271"/>
      <c r="J521" s="272">
        <f>ROUND(I521*H521,2)</f>
        <v>0</v>
      </c>
      <c r="K521" s="268" t="s">
        <v>199</v>
      </c>
      <c r="L521" s="273"/>
      <c r="M521" s="274" t="s">
        <v>19</v>
      </c>
      <c r="N521" s="275" t="s">
        <v>43</v>
      </c>
      <c r="O521" s="87"/>
      <c r="P521" s="224">
        <f>O521*H521</f>
        <v>0</v>
      </c>
      <c r="Q521" s="224">
        <v>0.0022000000000000001</v>
      </c>
      <c r="R521" s="224">
        <f>Q521*H521</f>
        <v>0.0088000000000000005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423</v>
      </c>
      <c r="AT521" s="226" t="s">
        <v>211</v>
      </c>
      <c r="AU521" s="226" t="s">
        <v>84</v>
      </c>
      <c r="AY521" s="20" t="s">
        <v>192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84</v>
      </c>
      <c r="BK521" s="227">
        <f>ROUND(I521*H521,2)</f>
        <v>0</v>
      </c>
      <c r="BL521" s="20" t="s">
        <v>321</v>
      </c>
      <c r="BM521" s="226" t="s">
        <v>519</v>
      </c>
    </row>
    <row r="522" s="13" customFormat="1">
      <c r="A522" s="13"/>
      <c r="B522" s="233"/>
      <c r="C522" s="234"/>
      <c r="D522" s="235" t="s">
        <v>204</v>
      </c>
      <c r="E522" s="236" t="s">
        <v>19</v>
      </c>
      <c r="F522" s="237" t="s">
        <v>205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204</v>
      </c>
      <c r="AU522" s="243" t="s">
        <v>84</v>
      </c>
      <c r="AV522" s="13" t="s">
        <v>78</v>
      </c>
      <c r="AW522" s="13" t="s">
        <v>33</v>
      </c>
      <c r="AX522" s="13" t="s">
        <v>71</v>
      </c>
      <c r="AY522" s="243" t="s">
        <v>192</v>
      </c>
    </row>
    <row r="523" s="13" customFormat="1">
      <c r="A523" s="13"/>
      <c r="B523" s="233"/>
      <c r="C523" s="234"/>
      <c r="D523" s="235" t="s">
        <v>204</v>
      </c>
      <c r="E523" s="236" t="s">
        <v>19</v>
      </c>
      <c r="F523" s="237" t="s">
        <v>478</v>
      </c>
      <c r="G523" s="234"/>
      <c r="H523" s="236" t="s">
        <v>19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204</v>
      </c>
      <c r="AU523" s="243" t="s">
        <v>84</v>
      </c>
      <c r="AV523" s="13" t="s">
        <v>78</v>
      </c>
      <c r="AW523" s="13" t="s">
        <v>33</v>
      </c>
      <c r="AX523" s="13" t="s">
        <v>71</v>
      </c>
      <c r="AY523" s="243" t="s">
        <v>192</v>
      </c>
    </row>
    <row r="524" s="14" customFormat="1">
      <c r="A524" s="14"/>
      <c r="B524" s="244"/>
      <c r="C524" s="245"/>
      <c r="D524" s="235" t="s">
        <v>204</v>
      </c>
      <c r="E524" s="246" t="s">
        <v>19</v>
      </c>
      <c r="F524" s="247" t="s">
        <v>78</v>
      </c>
      <c r="G524" s="245"/>
      <c r="H524" s="248">
        <v>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204</v>
      </c>
      <c r="AU524" s="254" t="s">
        <v>84</v>
      </c>
      <c r="AV524" s="14" t="s">
        <v>84</v>
      </c>
      <c r="AW524" s="14" t="s">
        <v>33</v>
      </c>
      <c r="AX524" s="14" t="s">
        <v>71</v>
      </c>
      <c r="AY524" s="254" t="s">
        <v>192</v>
      </c>
    </row>
    <row r="525" s="13" customFormat="1">
      <c r="A525" s="13"/>
      <c r="B525" s="233"/>
      <c r="C525" s="234"/>
      <c r="D525" s="235" t="s">
        <v>204</v>
      </c>
      <c r="E525" s="236" t="s">
        <v>19</v>
      </c>
      <c r="F525" s="237" t="s">
        <v>1365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204</v>
      </c>
      <c r="AU525" s="243" t="s">
        <v>84</v>
      </c>
      <c r="AV525" s="13" t="s">
        <v>78</v>
      </c>
      <c r="AW525" s="13" t="s">
        <v>33</v>
      </c>
      <c r="AX525" s="13" t="s">
        <v>71</v>
      </c>
      <c r="AY525" s="243" t="s">
        <v>192</v>
      </c>
    </row>
    <row r="526" s="14" customFormat="1">
      <c r="A526" s="14"/>
      <c r="B526" s="244"/>
      <c r="C526" s="245"/>
      <c r="D526" s="235" t="s">
        <v>204</v>
      </c>
      <c r="E526" s="246" t="s">
        <v>19</v>
      </c>
      <c r="F526" s="247" t="s">
        <v>208</v>
      </c>
      <c r="G526" s="245"/>
      <c r="H526" s="248">
        <v>2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204</v>
      </c>
      <c r="AU526" s="254" t="s">
        <v>84</v>
      </c>
      <c r="AV526" s="14" t="s">
        <v>84</v>
      </c>
      <c r="AW526" s="14" t="s">
        <v>33</v>
      </c>
      <c r="AX526" s="14" t="s">
        <v>71</v>
      </c>
      <c r="AY526" s="254" t="s">
        <v>192</v>
      </c>
    </row>
    <row r="527" s="13" customFormat="1">
      <c r="A527" s="13"/>
      <c r="B527" s="233"/>
      <c r="C527" s="234"/>
      <c r="D527" s="235" t="s">
        <v>204</v>
      </c>
      <c r="E527" s="236" t="s">
        <v>19</v>
      </c>
      <c r="F527" s="237" t="s">
        <v>1367</v>
      </c>
      <c r="G527" s="234"/>
      <c r="H527" s="236" t="s">
        <v>19</v>
      </c>
      <c r="I527" s="238"/>
      <c r="J527" s="234"/>
      <c r="K527" s="234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204</v>
      </c>
      <c r="AU527" s="243" t="s">
        <v>84</v>
      </c>
      <c r="AV527" s="13" t="s">
        <v>78</v>
      </c>
      <c r="AW527" s="13" t="s">
        <v>33</v>
      </c>
      <c r="AX527" s="13" t="s">
        <v>71</v>
      </c>
      <c r="AY527" s="243" t="s">
        <v>192</v>
      </c>
    </row>
    <row r="528" s="14" customFormat="1">
      <c r="A528" s="14"/>
      <c r="B528" s="244"/>
      <c r="C528" s="245"/>
      <c r="D528" s="235" t="s">
        <v>204</v>
      </c>
      <c r="E528" s="246" t="s">
        <v>19</v>
      </c>
      <c r="F528" s="247" t="s">
        <v>78</v>
      </c>
      <c r="G528" s="245"/>
      <c r="H528" s="248">
        <v>1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204</v>
      </c>
      <c r="AU528" s="254" t="s">
        <v>84</v>
      </c>
      <c r="AV528" s="14" t="s">
        <v>84</v>
      </c>
      <c r="AW528" s="14" t="s">
        <v>33</v>
      </c>
      <c r="AX528" s="14" t="s">
        <v>71</v>
      </c>
      <c r="AY528" s="254" t="s">
        <v>192</v>
      </c>
    </row>
    <row r="529" s="15" customFormat="1">
      <c r="A529" s="15"/>
      <c r="B529" s="255"/>
      <c r="C529" s="256"/>
      <c r="D529" s="235" t="s">
        <v>204</v>
      </c>
      <c r="E529" s="257" t="s">
        <v>19</v>
      </c>
      <c r="F529" s="258" t="s">
        <v>210</v>
      </c>
      <c r="G529" s="256"/>
      <c r="H529" s="259">
        <v>4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204</v>
      </c>
      <c r="AU529" s="265" t="s">
        <v>84</v>
      </c>
      <c r="AV529" s="15" t="s">
        <v>200</v>
      </c>
      <c r="AW529" s="15" t="s">
        <v>33</v>
      </c>
      <c r="AX529" s="15" t="s">
        <v>78</v>
      </c>
      <c r="AY529" s="265" t="s">
        <v>192</v>
      </c>
    </row>
    <row r="530" s="2" customFormat="1" ht="16.5" customHeight="1">
      <c r="A530" s="41"/>
      <c r="B530" s="42"/>
      <c r="C530" s="215" t="s">
        <v>520</v>
      </c>
      <c r="D530" s="215" t="s">
        <v>195</v>
      </c>
      <c r="E530" s="216" t="s">
        <v>521</v>
      </c>
      <c r="F530" s="217" t="s">
        <v>522</v>
      </c>
      <c r="G530" s="218" t="s">
        <v>198</v>
      </c>
      <c r="H530" s="219">
        <v>1</v>
      </c>
      <c r="I530" s="220"/>
      <c r="J530" s="221">
        <f>ROUND(I530*H530,2)</f>
        <v>0</v>
      </c>
      <c r="K530" s="217" t="s">
        <v>199</v>
      </c>
      <c r="L530" s="47"/>
      <c r="M530" s="222" t="s">
        <v>19</v>
      </c>
      <c r="N530" s="223" t="s">
        <v>43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321</v>
      </c>
      <c r="AT530" s="226" t="s">
        <v>195</v>
      </c>
      <c r="AU530" s="226" t="s">
        <v>84</v>
      </c>
      <c r="AY530" s="20" t="s">
        <v>192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84</v>
      </c>
      <c r="BK530" s="227">
        <f>ROUND(I530*H530,2)</f>
        <v>0</v>
      </c>
      <c r="BL530" s="20" t="s">
        <v>321</v>
      </c>
      <c r="BM530" s="226" t="s">
        <v>523</v>
      </c>
    </row>
    <row r="531" s="2" customFormat="1">
      <c r="A531" s="41"/>
      <c r="B531" s="42"/>
      <c r="C531" s="43"/>
      <c r="D531" s="228" t="s">
        <v>202</v>
      </c>
      <c r="E531" s="43"/>
      <c r="F531" s="229" t="s">
        <v>524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202</v>
      </c>
      <c r="AU531" s="20" t="s">
        <v>84</v>
      </c>
    </row>
    <row r="532" s="13" customFormat="1">
      <c r="A532" s="13"/>
      <c r="B532" s="233"/>
      <c r="C532" s="234"/>
      <c r="D532" s="235" t="s">
        <v>204</v>
      </c>
      <c r="E532" s="236" t="s">
        <v>19</v>
      </c>
      <c r="F532" s="237" t="s">
        <v>205</v>
      </c>
      <c r="G532" s="234"/>
      <c r="H532" s="236" t="s">
        <v>19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204</v>
      </c>
      <c r="AU532" s="243" t="s">
        <v>84</v>
      </c>
      <c r="AV532" s="13" t="s">
        <v>78</v>
      </c>
      <c r="AW532" s="13" t="s">
        <v>33</v>
      </c>
      <c r="AX532" s="13" t="s">
        <v>71</v>
      </c>
      <c r="AY532" s="243" t="s">
        <v>192</v>
      </c>
    </row>
    <row r="533" s="13" customFormat="1">
      <c r="A533" s="13"/>
      <c r="B533" s="233"/>
      <c r="C533" s="234"/>
      <c r="D533" s="235" t="s">
        <v>204</v>
      </c>
      <c r="E533" s="236" t="s">
        <v>19</v>
      </c>
      <c r="F533" s="237" t="s">
        <v>477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204</v>
      </c>
      <c r="AU533" s="243" t="s">
        <v>84</v>
      </c>
      <c r="AV533" s="13" t="s">
        <v>78</v>
      </c>
      <c r="AW533" s="13" t="s">
        <v>33</v>
      </c>
      <c r="AX533" s="13" t="s">
        <v>71</v>
      </c>
      <c r="AY533" s="243" t="s">
        <v>192</v>
      </c>
    </row>
    <row r="534" s="14" customFormat="1">
      <c r="A534" s="14"/>
      <c r="B534" s="244"/>
      <c r="C534" s="245"/>
      <c r="D534" s="235" t="s">
        <v>204</v>
      </c>
      <c r="E534" s="246" t="s">
        <v>19</v>
      </c>
      <c r="F534" s="247" t="s">
        <v>78</v>
      </c>
      <c r="G534" s="245"/>
      <c r="H534" s="248">
        <v>1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204</v>
      </c>
      <c r="AU534" s="254" t="s">
        <v>84</v>
      </c>
      <c r="AV534" s="14" t="s">
        <v>84</v>
      </c>
      <c r="AW534" s="14" t="s">
        <v>33</v>
      </c>
      <c r="AX534" s="14" t="s">
        <v>71</v>
      </c>
      <c r="AY534" s="254" t="s">
        <v>192</v>
      </c>
    </row>
    <row r="535" s="15" customFormat="1">
      <c r="A535" s="15"/>
      <c r="B535" s="255"/>
      <c r="C535" s="256"/>
      <c r="D535" s="235" t="s">
        <v>204</v>
      </c>
      <c r="E535" s="257" t="s">
        <v>19</v>
      </c>
      <c r="F535" s="258" t="s">
        <v>210</v>
      </c>
      <c r="G535" s="256"/>
      <c r="H535" s="259">
        <v>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204</v>
      </c>
      <c r="AU535" s="265" t="s">
        <v>84</v>
      </c>
      <c r="AV535" s="15" t="s">
        <v>200</v>
      </c>
      <c r="AW535" s="15" t="s">
        <v>33</v>
      </c>
      <c r="AX535" s="15" t="s">
        <v>78</v>
      </c>
      <c r="AY535" s="265" t="s">
        <v>192</v>
      </c>
    </row>
    <row r="536" s="2" customFormat="1" ht="16.5" customHeight="1">
      <c r="A536" s="41"/>
      <c r="B536" s="42"/>
      <c r="C536" s="266" t="s">
        <v>525</v>
      </c>
      <c r="D536" s="266" t="s">
        <v>211</v>
      </c>
      <c r="E536" s="267" t="s">
        <v>513</v>
      </c>
      <c r="F536" s="268" t="s">
        <v>514</v>
      </c>
      <c r="G536" s="269" t="s">
        <v>198</v>
      </c>
      <c r="H536" s="270">
        <v>1</v>
      </c>
      <c r="I536" s="271"/>
      <c r="J536" s="272">
        <f>ROUND(I536*H536,2)</f>
        <v>0</v>
      </c>
      <c r="K536" s="268" t="s">
        <v>199</v>
      </c>
      <c r="L536" s="273"/>
      <c r="M536" s="274" t="s">
        <v>19</v>
      </c>
      <c r="N536" s="275" t="s">
        <v>43</v>
      </c>
      <c r="O536" s="87"/>
      <c r="P536" s="224">
        <f>O536*H536</f>
        <v>0</v>
      </c>
      <c r="Q536" s="224">
        <v>0.0022000000000000001</v>
      </c>
      <c r="R536" s="224">
        <f>Q536*H536</f>
        <v>0.0022000000000000001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423</v>
      </c>
      <c r="AT536" s="226" t="s">
        <v>211</v>
      </c>
      <c r="AU536" s="226" t="s">
        <v>84</v>
      </c>
      <c r="AY536" s="20" t="s">
        <v>192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84</v>
      </c>
      <c r="BK536" s="227">
        <f>ROUND(I536*H536,2)</f>
        <v>0</v>
      </c>
      <c r="BL536" s="20" t="s">
        <v>321</v>
      </c>
      <c r="BM536" s="226" t="s">
        <v>526</v>
      </c>
    </row>
    <row r="537" s="13" customFormat="1">
      <c r="A537" s="13"/>
      <c r="B537" s="233"/>
      <c r="C537" s="234"/>
      <c r="D537" s="235" t="s">
        <v>204</v>
      </c>
      <c r="E537" s="236" t="s">
        <v>19</v>
      </c>
      <c r="F537" s="237" t="s">
        <v>205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204</v>
      </c>
      <c r="AU537" s="243" t="s">
        <v>84</v>
      </c>
      <c r="AV537" s="13" t="s">
        <v>78</v>
      </c>
      <c r="AW537" s="13" t="s">
        <v>33</v>
      </c>
      <c r="AX537" s="13" t="s">
        <v>71</v>
      </c>
      <c r="AY537" s="243" t="s">
        <v>192</v>
      </c>
    </row>
    <row r="538" s="13" customFormat="1">
      <c r="A538" s="13"/>
      <c r="B538" s="233"/>
      <c r="C538" s="234"/>
      <c r="D538" s="235" t="s">
        <v>204</v>
      </c>
      <c r="E538" s="236" t="s">
        <v>19</v>
      </c>
      <c r="F538" s="237" t="s">
        <v>477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204</v>
      </c>
      <c r="AU538" s="243" t="s">
        <v>84</v>
      </c>
      <c r="AV538" s="13" t="s">
        <v>78</v>
      </c>
      <c r="AW538" s="13" t="s">
        <v>33</v>
      </c>
      <c r="AX538" s="13" t="s">
        <v>71</v>
      </c>
      <c r="AY538" s="243" t="s">
        <v>192</v>
      </c>
    </row>
    <row r="539" s="14" customFormat="1">
      <c r="A539" s="14"/>
      <c r="B539" s="244"/>
      <c r="C539" s="245"/>
      <c r="D539" s="235" t="s">
        <v>204</v>
      </c>
      <c r="E539" s="246" t="s">
        <v>19</v>
      </c>
      <c r="F539" s="247" t="s">
        <v>78</v>
      </c>
      <c r="G539" s="245"/>
      <c r="H539" s="248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204</v>
      </c>
      <c r="AU539" s="254" t="s">
        <v>84</v>
      </c>
      <c r="AV539" s="14" t="s">
        <v>84</v>
      </c>
      <c r="AW539" s="14" t="s">
        <v>33</v>
      </c>
      <c r="AX539" s="14" t="s">
        <v>71</v>
      </c>
      <c r="AY539" s="254" t="s">
        <v>192</v>
      </c>
    </row>
    <row r="540" s="15" customFormat="1">
      <c r="A540" s="15"/>
      <c r="B540" s="255"/>
      <c r="C540" s="256"/>
      <c r="D540" s="235" t="s">
        <v>204</v>
      </c>
      <c r="E540" s="257" t="s">
        <v>19</v>
      </c>
      <c r="F540" s="258" t="s">
        <v>210</v>
      </c>
      <c r="G540" s="256"/>
      <c r="H540" s="259">
        <v>1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204</v>
      </c>
      <c r="AU540" s="265" t="s">
        <v>84</v>
      </c>
      <c r="AV540" s="15" t="s">
        <v>200</v>
      </c>
      <c r="AW540" s="15" t="s">
        <v>33</v>
      </c>
      <c r="AX540" s="15" t="s">
        <v>78</v>
      </c>
      <c r="AY540" s="265" t="s">
        <v>192</v>
      </c>
    </row>
    <row r="541" s="2" customFormat="1" ht="16.5" customHeight="1">
      <c r="A541" s="41"/>
      <c r="B541" s="42"/>
      <c r="C541" s="266" t="s">
        <v>527</v>
      </c>
      <c r="D541" s="266" t="s">
        <v>211</v>
      </c>
      <c r="E541" s="267" t="s">
        <v>528</v>
      </c>
      <c r="F541" s="268" t="s">
        <v>529</v>
      </c>
      <c r="G541" s="269" t="s">
        <v>198</v>
      </c>
      <c r="H541" s="270">
        <v>1</v>
      </c>
      <c r="I541" s="271"/>
      <c r="J541" s="272">
        <f>ROUND(I541*H541,2)</f>
        <v>0</v>
      </c>
      <c r="K541" s="268" t="s">
        <v>199</v>
      </c>
      <c r="L541" s="273"/>
      <c r="M541" s="274" t="s">
        <v>19</v>
      </c>
      <c r="N541" s="275" t="s">
        <v>43</v>
      </c>
      <c r="O541" s="87"/>
      <c r="P541" s="224">
        <f>O541*H541</f>
        <v>0</v>
      </c>
      <c r="Q541" s="224">
        <v>0.0022000000000000001</v>
      </c>
      <c r="R541" s="224">
        <f>Q541*H541</f>
        <v>0.0022000000000000001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423</v>
      </c>
      <c r="AT541" s="226" t="s">
        <v>211</v>
      </c>
      <c r="AU541" s="226" t="s">
        <v>84</v>
      </c>
      <c r="AY541" s="20" t="s">
        <v>192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84</v>
      </c>
      <c r="BK541" s="227">
        <f>ROUND(I541*H541,2)</f>
        <v>0</v>
      </c>
      <c r="BL541" s="20" t="s">
        <v>321</v>
      </c>
      <c r="BM541" s="226" t="s">
        <v>530</v>
      </c>
    </row>
    <row r="542" s="13" customFormat="1">
      <c r="A542" s="13"/>
      <c r="B542" s="233"/>
      <c r="C542" s="234"/>
      <c r="D542" s="235" t="s">
        <v>204</v>
      </c>
      <c r="E542" s="236" t="s">
        <v>19</v>
      </c>
      <c r="F542" s="237" t="s">
        <v>205</v>
      </c>
      <c r="G542" s="234"/>
      <c r="H542" s="236" t="s">
        <v>19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204</v>
      </c>
      <c r="AU542" s="243" t="s">
        <v>84</v>
      </c>
      <c r="AV542" s="13" t="s">
        <v>78</v>
      </c>
      <c r="AW542" s="13" t="s">
        <v>33</v>
      </c>
      <c r="AX542" s="13" t="s">
        <v>71</v>
      </c>
      <c r="AY542" s="243" t="s">
        <v>192</v>
      </c>
    </row>
    <row r="543" s="13" customFormat="1">
      <c r="A543" s="13"/>
      <c r="B543" s="233"/>
      <c r="C543" s="234"/>
      <c r="D543" s="235" t="s">
        <v>204</v>
      </c>
      <c r="E543" s="236" t="s">
        <v>19</v>
      </c>
      <c r="F543" s="237" t="s">
        <v>477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204</v>
      </c>
      <c r="AU543" s="243" t="s">
        <v>84</v>
      </c>
      <c r="AV543" s="13" t="s">
        <v>78</v>
      </c>
      <c r="AW543" s="13" t="s">
        <v>33</v>
      </c>
      <c r="AX543" s="13" t="s">
        <v>71</v>
      </c>
      <c r="AY543" s="243" t="s">
        <v>192</v>
      </c>
    </row>
    <row r="544" s="14" customFormat="1">
      <c r="A544" s="14"/>
      <c r="B544" s="244"/>
      <c r="C544" s="245"/>
      <c r="D544" s="235" t="s">
        <v>204</v>
      </c>
      <c r="E544" s="246" t="s">
        <v>19</v>
      </c>
      <c r="F544" s="247" t="s">
        <v>78</v>
      </c>
      <c r="G544" s="245"/>
      <c r="H544" s="248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204</v>
      </c>
      <c r="AU544" s="254" t="s">
        <v>84</v>
      </c>
      <c r="AV544" s="14" t="s">
        <v>84</v>
      </c>
      <c r="AW544" s="14" t="s">
        <v>33</v>
      </c>
      <c r="AX544" s="14" t="s">
        <v>71</v>
      </c>
      <c r="AY544" s="254" t="s">
        <v>192</v>
      </c>
    </row>
    <row r="545" s="15" customFormat="1">
      <c r="A545" s="15"/>
      <c r="B545" s="255"/>
      <c r="C545" s="256"/>
      <c r="D545" s="235" t="s">
        <v>204</v>
      </c>
      <c r="E545" s="257" t="s">
        <v>19</v>
      </c>
      <c r="F545" s="258" t="s">
        <v>210</v>
      </c>
      <c r="G545" s="256"/>
      <c r="H545" s="259">
        <v>1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204</v>
      </c>
      <c r="AU545" s="265" t="s">
        <v>84</v>
      </c>
      <c r="AV545" s="15" t="s">
        <v>200</v>
      </c>
      <c r="AW545" s="15" t="s">
        <v>33</v>
      </c>
      <c r="AX545" s="15" t="s">
        <v>78</v>
      </c>
      <c r="AY545" s="265" t="s">
        <v>192</v>
      </c>
    </row>
    <row r="546" s="2" customFormat="1" ht="16.5" customHeight="1">
      <c r="A546" s="41"/>
      <c r="B546" s="42"/>
      <c r="C546" s="266" t="s">
        <v>531</v>
      </c>
      <c r="D546" s="266" t="s">
        <v>211</v>
      </c>
      <c r="E546" s="267" t="s">
        <v>532</v>
      </c>
      <c r="F546" s="268" t="s">
        <v>533</v>
      </c>
      <c r="G546" s="269" t="s">
        <v>198</v>
      </c>
      <c r="H546" s="270">
        <v>1</v>
      </c>
      <c r="I546" s="271"/>
      <c r="J546" s="272">
        <f>ROUND(I546*H546,2)</f>
        <v>0</v>
      </c>
      <c r="K546" s="268" t="s">
        <v>199</v>
      </c>
      <c r="L546" s="273"/>
      <c r="M546" s="274" t="s">
        <v>19</v>
      </c>
      <c r="N546" s="275" t="s">
        <v>43</v>
      </c>
      <c r="O546" s="87"/>
      <c r="P546" s="224">
        <f>O546*H546</f>
        <v>0</v>
      </c>
      <c r="Q546" s="224">
        <v>0.00014999999999999999</v>
      </c>
      <c r="R546" s="224">
        <f>Q546*H546</f>
        <v>0.00014999999999999999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423</v>
      </c>
      <c r="AT546" s="226" t="s">
        <v>211</v>
      </c>
      <c r="AU546" s="226" t="s">
        <v>84</v>
      </c>
      <c r="AY546" s="20" t="s">
        <v>192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84</v>
      </c>
      <c r="BK546" s="227">
        <f>ROUND(I546*H546,2)</f>
        <v>0</v>
      </c>
      <c r="BL546" s="20" t="s">
        <v>321</v>
      </c>
      <c r="BM546" s="226" t="s">
        <v>534</v>
      </c>
    </row>
    <row r="547" s="13" customFormat="1">
      <c r="A547" s="13"/>
      <c r="B547" s="233"/>
      <c r="C547" s="234"/>
      <c r="D547" s="235" t="s">
        <v>204</v>
      </c>
      <c r="E547" s="236" t="s">
        <v>19</v>
      </c>
      <c r="F547" s="237" t="s">
        <v>205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204</v>
      </c>
      <c r="AU547" s="243" t="s">
        <v>84</v>
      </c>
      <c r="AV547" s="13" t="s">
        <v>78</v>
      </c>
      <c r="AW547" s="13" t="s">
        <v>33</v>
      </c>
      <c r="AX547" s="13" t="s">
        <v>71</v>
      </c>
      <c r="AY547" s="243" t="s">
        <v>192</v>
      </c>
    </row>
    <row r="548" s="13" customFormat="1">
      <c r="A548" s="13"/>
      <c r="B548" s="233"/>
      <c r="C548" s="234"/>
      <c r="D548" s="235" t="s">
        <v>204</v>
      </c>
      <c r="E548" s="236" t="s">
        <v>19</v>
      </c>
      <c r="F548" s="237" t="s">
        <v>477</v>
      </c>
      <c r="G548" s="234"/>
      <c r="H548" s="236" t="s">
        <v>19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204</v>
      </c>
      <c r="AU548" s="243" t="s">
        <v>84</v>
      </c>
      <c r="AV548" s="13" t="s">
        <v>78</v>
      </c>
      <c r="AW548" s="13" t="s">
        <v>33</v>
      </c>
      <c r="AX548" s="13" t="s">
        <v>71</v>
      </c>
      <c r="AY548" s="243" t="s">
        <v>192</v>
      </c>
    </row>
    <row r="549" s="14" customFormat="1">
      <c r="A549" s="14"/>
      <c r="B549" s="244"/>
      <c r="C549" s="245"/>
      <c r="D549" s="235" t="s">
        <v>204</v>
      </c>
      <c r="E549" s="246" t="s">
        <v>19</v>
      </c>
      <c r="F549" s="247" t="s">
        <v>78</v>
      </c>
      <c r="G549" s="245"/>
      <c r="H549" s="248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204</v>
      </c>
      <c r="AU549" s="254" t="s">
        <v>84</v>
      </c>
      <c r="AV549" s="14" t="s">
        <v>84</v>
      </c>
      <c r="AW549" s="14" t="s">
        <v>33</v>
      </c>
      <c r="AX549" s="14" t="s">
        <v>71</v>
      </c>
      <c r="AY549" s="254" t="s">
        <v>192</v>
      </c>
    </row>
    <row r="550" s="15" customFormat="1">
      <c r="A550" s="15"/>
      <c r="B550" s="255"/>
      <c r="C550" s="256"/>
      <c r="D550" s="235" t="s">
        <v>204</v>
      </c>
      <c r="E550" s="257" t="s">
        <v>19</v>
      </c>
      <c r="F550" s="258" t="s">
        <v>210</v>
      </c>
      <c r="G550" s="256"/>
      <c r="H550" s="259">
        <v>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5" t="s">
        <v>204</v>
      </c>
      <c r="AU550" s="265" t="s">
        <v>84</v>
      </c>
      <c r="AV550" s="15" t="s">
        <v>200</v>
      </c>
      <c r="AW550" s="15" t="s">
        <v>33</v>
      </c>
      <c r="AX550" s="15" t="s">
        <v>78</v>
      </c>
      <c r="AY550" s="265" t="s">
        <v>192</v>
      </c>
    </row>
    <row r="551" s="2" customFormat="1" ht="16.5" customHeight="1">
      <c r="A551" s="41"/>
      <c r="B551" s="42"/>
      <c r="C551" s="215" t="s">
        <v>535</v>
      </c>
      <c r="D551" s="215" t="s">
        <v>195</v>
      </c>
      <c r="E551" s="216" t="s">
        <v>536</v>
      </c>
      <c r="F551" s="217" t="s">
        <v>537</v>
      </c>
      <c r="G551" s="218" t="s">
        <v>198</v>
      </c>
      <c r="H551" s="219">
        <v>4</v>
      </c>
      <c r="I551" s="220"/>
      <c r="J551" s="221">
        <f>ROUND(I551*H551,2)</f>
        <v>0</v>
      </c>
      <c r="K551" s="217" t="s">
        <v>199</v>
      </c>
      <c r="L551" s="47"/>
      <c r="M551" s="222" t="s">
        <v>19</v>
      </c>
      <c r="N551" s="223" t="s">
        <v>43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0.024</v>
      </c>
      <c r="T551" s="225">
        <f>S551*H551</f>
        <v>0.096000000000000002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321</v>
      </c>
      <c r="AT551" s="226" t="s">
        <v>195</v>
      </c>
      <c r="AU551" s="226" t="s">
        <v>84</v>
      </c>
      <c r="AY551" s="20" t="s">
        <v>192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84</v>
      </c>
      <c r="BK551" s="227">
        <f>ROUND(I551*H551,2)</f>
        <v>0</v>
      </c>
      <c r="BL551" s="20" t="s">
        <v>321</v>
      </c>
      <c r="BM551" s="226" t="s">
        <v>538</v>
      </c>
    </row>
    <row r="552" s="2" customFormat="1">
      <c r="A552" s="41"/>
      <c r="B552" s="42"/>
      <c r="C552" s="43"/>
      <c r="D552" s="228" t="s">
        <v>202</v>
      </c>
      <c r="E552" s="43"/>
      <c r="F552" s="229" t="s">
        <v>539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202</v>
      </c>
      <c r="AU552" s="20" t="s">
        <v>84</v>
      </c>
    </row>
    <row r="553" s="13" customFormat="1">
      <c r="A553" s="13"/>
      <c r="B553" s="233"/>
      <c r="C553" s="234"/>
      <c r="D553" s="235" t="s">
        <v>204</v>
      </c>
      <c r="E553" s="236" t="s">
        <v>19</v>
      </c>
      <c r="F553" s="237" t="s">
        <v>458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204</v>
      </c>
      <c r="AU553" s="243" t="s">
        <v>84</v>
      </c>
      <c r="AV553" s="13" t="s">
        <v>78</v>
      </c>
      <c r="AW553" s="13" t="s">
        <v>33</v>
      </c>
      <c r="AX553" s="13" t="s">
        <v>71</v>
      </c>
      <c r="AY553" s="243" t="s">
        <v>192</v>
      </c>
    </row>
    <row r="554" s="13" customFormat="1">
      <c r="A554" s="13"/>
      <c r="B554" s="233"/>
      <c r="C554" s="234"/>
      <c r="D554" s="235" t="s">
        <v>204</v>
      </c>
      <c r="E554" s="236" t="s">
        <v>19</v>
      </c>
      <c r="F554" s="237" t="s">
        <v>282</v>
      </c>
      <c r="G554" s="234"/>
      <c r="H554" s="236" t="s">
        <v>19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204</v>
      </c>
      <c r="AU554" s="243" t="s">
        <v>84</v>
      </c>
      <c r="AV554" s="13" t="s">
        <v>78</v>
      </c>
      <c r="AW554" s="13" t="s">
        <v>33</v>
      </c>
      <c r="AX554" s="13" t="s">
        <v>71</v>
      </c>
      <c r="AY554" s="243" t="s">
        <v>192</v>
      </c>
    </row>
    <row r="555" s="14" customFormat="1">
      <c r="A555" s="14"/>
      <c r="B555" s="244"/>
      <c r="C555" s="245"/>
      <c r="D555" s="235" t="s">
        <v>204</v>
      </c>
      <c r="E555" s="246" t="s">
        <v>19</v>
      </c>
      <c r="F555" s="247" t="s">
        <v>78</v>
      </c>
      <c r="G555" s="245"/>
      <c r="H555" s="248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204</v>
      </c>
      <c r="AU555" s="254" t="s">
        <v>84</v>
      </c>
      <c r="AV555" s="14" t="s">
        <v>84</v>
      </c>
      <c r="AW555" s="14" t="s">
        <v>33</v>
      </c>
      <c r="AX555" s="14" t="s">
        <v>71</v>
      </c>
      <c r="AY555" s="254" t="s">
        <v>192</v>
      </c>
    </row>
    <row r="556" s="13" customFormat="1">
      <c r="A556" s="13"/>
      <c r="B556" s="233"/>
      <c r="C556" s="234"/>
      <c r="D556" s="235" t="s">
        <v>204</v>
      </c>
      <c r="E556" s="236" t="s">
        <v>19</v>
      </c>
      <c r="F556" s="237" t="s">
        <v>1365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204</v>
      </c>
      <c r="AU556" s="243" t="s">
        <v>84</v>
      </c>
      <c r="AV556" s="13" t="s">
        <v>78</v>
      </c>
      <c r="AW556" s="13" t="s">
        <v>33</v>
      </c>
      <c r="AX556" s="13" t="s">
        <v>71</v>
      </c>
      <c r="AY556" s="243" t="s">
        <v>192</v>
      </c>
    </row>
    <row r="557" s="14" customFormat="1">
      <c r="A557" s="14"/>
      <c r="B557" s="244"/>
      <c r="C557" s="245"/>
      <c r="D557" s="235" t="s">
        <v>204</v>
      </c>
      <c r="E557" s="246" t="s">
        <v>19</v>
      </c>
      <c r="F557" s="247" t="s">
        <v>208</v>
      </c>
      <c r="G557" s="245"/>
      <c r="H557" s="248">
        <v>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204</v>
      </c>
      <c r="AU557" s="254" t="s">
        <v>84</v>
      </c>
      <c r="AV557" s="14" t="s">
        <v>84</v>
      </c>
      <c r="AW557" s="14" t="s">
        <v>33</v>
      </c>
      <c r="AX557" s="14" t="s">
        <v>71</v>
      </c>
      <c r="AY557" s="254" t="s">
        <v>192</v>
      </c>
    </row>
    <row r="558" s="13" customFormat="1">
      <c r="A558" s="13"/>
      <c r="B558" s="233"/>
      <c r="C558" s="234"/>
      <c r="D558" s="235" t="s">
        <v>204</v>
      </c>
      <c r="E558" s="236" t="s">
        <v>19</v>
      </c>
      <c r="F558" s="237" t="s">
        <v>1367</v>
      </c>
      <c r="G558" s="234"/>
      <c r="H558" s="236" t="s">
        <v>19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204</v>
      </c>
      <c r="AU558" s="243" t="s">
        <v>84</v>
      </c>
      <c r="AV558" s="13" t="s">
        <v>78</v>
      </c>
      <c r="AW558" s="13" t="s">
        <v>33</v>
      </c>
      <c r="AX558" s="13" t="s">
        <v>71</v>
      </c>
      <c r="AY558" s="243" t="s">
        <v>192</v>
      </c>
    </row>
    <row r="559" s="14" customFormat="1">
      <c r="A559" s="14"/>
      <c r="B559" s="244"/>
      <c r="C559" s="245"/>
      <c r="D559" s="235" t="s">
        <v>204</v>
      </c>
      <c r="E559" s="246" t="s">
        <v>19</v>
      </c>
      <c r="F559" s="247" t="s">
        <v>78</v>
      </c>
      <c r="G559" s="245"/>
      <c r="H559" s="248">
        <v>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204</v>
      </c>
      <c r="AU559" s="254" t="s">
        <v>84</v>
      </c>
      <c r="AV559" s="14" t="s">
        <v>84</v>
      </c>
      <c r="AW559" s="14" t="s">
        <v>33</v>
      </c>
      <c r="AX559" s="14" t="s">
        <v>71</v>
      </c>
      <c r="AY559" s="254" t="s">
        <v>192</v>
      </c>
    </row>
    <row r="560" s="15" customFormat="1">
      <c r="A560" s="15"/>
      <c r="B560" s="255"/>
      <c r="C560" s="256"/>
      <c r="D560" s="235" t="s">
        <v>204</v>
      </c>
      <c r="E560" s="257" t="s">
        <v>19</v>
      </c>
      <c r="F560" s="258" t="s">
        <v>210</v>
      </c>
      <c r="G560" s="256"/>
      <c r="H560" s="259">
        <v>4</v>
      </c>
      <c r="I560" s="260"/>
      <c r="J560" s="256"/>
      <c r="K560" s="256"/>
      <c r="L560" s="261"/>
      <c r="M560" s="262"/>
      <c r="N560" s="263"/>
      <c r="O560" s="263"/>
      <c r="P560" s="263"/>
      <c r="Q560" s="263"/>
      <c r="R560" s="263"/>
      <c r="S560" s="263"/>
      <c r="T560" s="26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5" t="s">
        <v>204</v>
      </c>
      <c r="AU560" s="265" t="s">
        <v>84</v>
      </c>
      <c r="AV560" s="15" t="s">
        <v>200</v>
      </c>
      <c r="AW560" s="15" t="s">
        <v>33</v>
      </c>
      <c r="AX560" s="15" t="s">
        <v>78</v>
      </c>
      <c r="AY560" s="265" t="s">
        <v>192</v>
      </c>
    </row>
    <row r="561" s="2" customFormat="1" ht="16.5" customHeight="1">
      <c r="A561" s="41"/>
      <c r="B561" s="42"/>
      <c r="C561" s="215" t="s">
        <v>540</v>
      </c>
      <c r="D561" s="215" t="s">
        <v>195</v>
      </c>
      <c r="E561" s="216" t="s">
        <v>541</v>
      </c>
      <c r="F561" s="217" t="s">
        <v>542</v>
      </c>
      <c r="G561" s="218" t="s">
        <v>198</v>
      </c>
      <c r="H561" s="219">
        <v>1</v>
      </c>
      <c r="I561" s="220"/>
      <c r="J561" s="221">
        <f>ROUND(I561*H561,2)</f>
        <v>0</v>
      </c>
      <c r="K561" s="217" t="s">
        <v>490</v>
      </c>
      <c r="L561" s="47"/>
      <c r="M561" s="222" t="s">
        <v>19</v>
      </c>
      <c r="N561" s="223" t="s">
        <v>43</v>
      </c>
      <c r="O561" s="87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321</v>
      </c>
      <c r="AT561" s="226" t="s">
        <v>195</v>
      </c>
      <c r="AU561" s="226" t="s">
        <v>84</v>
      </c>
      <c r="AY561" s="20" t="s">
        <v>192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84</v>
      </c>
      <c r="BK561" s="227">
        <f>ROUND(I561*H561,2)</f>
        <v>0</v>
      </c>
      <c r="BL561" s="20" t="s">
        <v>321</v>
      </c>
      <c r="BM561" s="226" t="s">
        <v>543</v>
      </c>
    </row>
    <row r="562" s="14" customFormat="1">
      <c r="A562" s="14"/>
      <c r="B562" s="244"/>
      <c r="C562" s="245"/>
      <c r="D562" s="235" t="s">
        <v>204</v>
      </c>
      <c r="E562" s="246" t="s">
        <v>19</v>
      </c>
      <c r="F562" s="247" t="s">
        <v>78</v>
      </c>
      <c r="G562" s="245"/>
      <c r="H562" s="248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204</v>
      </c>
      <c r="AU562" s="254" t="s">
        <v>84</v>
      </c>
      <c r="AV562" s="14" t="s">
        <v>84</v>
      </c>
      <c r="AW562" s="14" t="s">
        <v>33</v>
      </c>
      <c r="AX562" s="14" t="s">
        <v>71</v>
      </c>
      <c r="AY562" s="254" t="s">
        <v>192</v>
      </c>
    </row>
    <row r="563" s="15" customFormat="1">
      <c r="A563" s="15"/>
      <c r="B563" s="255"/>
      <c r="C563" s="256"/>
      <c r="D563" s="235" t="s">
        <v>204</v>
      </c>
      <c r="E563" s="257" t="s">
        <v>19</v>
      </c>
      <c r="F563" s="258" t="s">
        <v>210</v>
      </c>
      <c r="G563" s="256"/>
      <c r="H563" s="259">
        <v>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204</v>
      </c>
      <c r="AU563" s="265" t="s">
        <v>84</v>
      </c>
      <c r="AV563" s="15" t="s">
        <v>200</v>
      </c>
      <c r="AW563" s="15" t="s">
        <v>33</v>
      </c>
      <c r="AX563" s="15" t="s">
        <v>78</v>
      </c>
      <c r="AY563" s="265" t="s">
        <v>192</v>
      </c>
    </row>
    <row r="564" s="2" customFormat="1" ht="16.5" customHeight="1">
      <c r="A564" s="41"/>
      <c r="B564" s="42"/>
      <c r="C564" s="215" t="s">
        <v>544</v>
      </c>
      <c r="D564" s="215" t="s">
        <v>195</v>
      </c>
      <c r="E564" s="216" t="s">
        <v>545</v>
      </c>
      <c r="F564" s="217" t="s">
        <v>546</v>
      </c>
      <c r="G564" s="218" t="s">
        <v>198</v>
      </c>
      <c r="H564" s="219">
        <v>1</v>
      </c>
      <c r="I564" s="220"/>
      <c r="J564" s="221">
        <f>ROUND(I564*H564,2)</f>
        <v>0</v>
      </c>
      <c r="K564" s="217" t="s">
        <v>199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321</v>
      </c>
      <c r="AT564" s="226" t="s">
        <v>195</v>
      </c>
      <c r="AU564" s="226" t="s">
        <v>84</v>
      </c>
      <c r="AY564" s="20" t="s">
        <v>192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84</v>
      </c>
      <c r="BK564" s="227">
        <f>ROUND(I564*H564,2)</f>
        <v>0</v>
      </c>
      <c r="BL564" s="20" t="s">
        <v>321</v>
      </c>
      <c r="BM564" s="226" t="s">
        <v>547</v>
      </c>
    </row>
    <row r="565" s="2" customFormat="1">
      <c r="A565" s="41"/>
      <c r="B565" s="42"/>
      <c r="C565" s="43"/>
      <c r="D565" s="228" t="s">
        <v>202</v>
      </c>
      <c r="E565" s="43"/>
      <c r="F565" s="229" t="s">
        <v>548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202</v>
      </c>
      <c r="AU565" s="20" t="s">
        <v>84</v>
      </c>
    </row>
    <row r="566" s="13" customFormat="1">
      <c r="A566" s="13"/>
      <c r="B566" s="233"/>
      <c r="C566" s="234"/>
      <c r="D566" s="235" t="s">
        <v>204</v>
      </c>
      <c r="E566" s="236" t="s">
        <v>19</v>
      </c>
      <c r="F566" s="237" t="s">
        <v>205</v>
      </c>
      <c r="G566" s="234"/>
      <c r="H566" s="236" t="s">
        <v>19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204</v>
      </c>
      <c r="AU566" s="243" t="s">
        <v>84</v>
      </c>
      <c r="AV566" s="13" t="s">
        <v>78</v>
      </c>
      <c r="AW566" s="13" t="s">
        <v>33</v>
      </c>
      <c r="AX566" s="13" t="s">
        <v>71</v>
      </c>
      <c r="AY566" s="243" t="s">
        <v>192</v>
      </c>
    </row>
    <row r="567" s="13" customFormat="1">
      <c r="A567" s="13"/>
      <c r="B567" s="233"/>
      <c r="C567" s="234"/>
      <c r="D567" s="235" t="s">
        <v>204</v>
      </c>
      <c r="E567" s="236" t="s">
        <v>19</v>
      </c>
      <c r="F567" s="237" t="s">
        <v>282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204</v>
      </c>
      <c r="AU567" s="243" t="s">
        <v>84</v>
      </c>
      <c r="AV567" s="13" t="s">
        <v>78</v>
      </c>
      <c r="AW567" s="13" t="s">
        <v>33</v>
      </c>
      <c r="AX567" s="13" t="s">
        <v>71</v>
      </c>
      <c r="AY567" s="243" t="s">
        <v>192</v>
      </c>
    </row>
    <row r="568" s="14" customFormat="1">
      <c r="A568" s="14"/>
      <c r="B568" s="244"/>
      <c r="C568" s="245"/>
      <c r="D568" s="235" t="s">
        <v>204</v>
      </c>
      <c r="E568" s="246" t="s">
        <v>19</v>
      </c>
      <c r="F568" s="247" t="s">
        <v>78</v>
      </c>
      <c r="G568" s="245"/>
      <c r="H568" s="248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204</v>
      </c>
      <c r="AU568" s="254" t="s">
        <v>84</v>
      </c>
      <c r="AV568" s="14" t="s">
        <v>84</v>
      </c>
      <c r="AW568" s="14" t="s">
        <v>33</v>
      </c>
      <c r="AX568" s="14" t="s">
        <v>71</v>
      </c>
      <c r="AY568" s="254" t="s">
        <v>192</v>
      </c>
    </row>
    <row r="569" s="15" customFormat="1">
      <c r="A569" s="15"/>
      <c r="B569" s="255"/>
      <c r="C569" s="256"/>
      <c r="D569" s="235" t="s">
        <v>204</v>
      </c>
      <c r="E569" s="257" t="s">
        <v>19</v>
      </c>
      <c r="F569" s="258" t="s">
        <v>210</v>
      </c>
      <c r="G569" s="256"/>
      <c r="H569" s="259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204</v>
      </c>
      <c r="AU569" s="265" t="s">
        <v>84</v>
      </c>
      <c r="AV569" s="15" t="s">
        <v>200</v>
      </c>
      <c r="AW569" s="15" t="s">
        <v>33</v>
      </c>
      <c r="AX569" s="15" t="s">
        <v>78</v>
      </c>
      <c r="AY569" s="265" t="s">
        <v>192</v>
      </c>
    </row>
    <row r="570" s="2" customFormat="1" ht="16.5" customHeight="1">
      <c r="A570" s="41"/>
      <c r="B570" s="42"/>
      <c r="C570" s="266" t="s">
        <v>549</v>
      </c>
      <c r="D570" s="266" t="s">
        <v>211</v>
      </c>
      <c r="E570" s="267" t="s">
        <v>550</v>
      </c>
      <c r="F570" s="268" t="s">
        <v>551</v>
      </c>
      <c r="G570" s="269" t="s">
        <v>198</v>
      </c>
      <c r="H570" s="270">
        <v>1</v>
      </c>
      <c r="I570" s="271"/>
      <c r="J570" s="272">
        <f>ROUND(I570*H570,2)</f>
        <v>0</v>
      </c>
      <c r="K570" s="268" t="s">
        <v>199</v>
      </c>
      <c r="L570" s="273"/>
      <c r="M570" s="274" t="s">
        <v>19</v>
      </c>
      <c r="N570" s="275" t="s">
        <v>43</v>
      </c>
      <c r="O570" s="87"/>
      <c r="P570" s="224">
        <f>O570*H570</f>
        <v>0</v>
      </c>
      <c r="Q570" s="224">
        <v>0.036299999999999999</v>
      </c>
      <c r="R570" s="224">
        <f>Q570*H570</f>
        <v>0.036299999999999999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423</v>
      </c>
      <c r="AT570" s="226" t="s">
        <v>211</v>
      </c>
      <c r="AU570" s="226" t="s">
        <v>84</v>
      </c>
      <c r="AY570" s="20" t="s">
        <v>192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84</v>
      </c>
      <c r="BK570" s="227">
        <f>ROUND(I570*H570,2)</f>
        <v>0</v>
      </c>
      <c r="BL570" s="20" t="s">
        <v>321</v>
      </c>
      <c r="BM570" s="226" t="s">
        <v>552</v>
      </c>
    </row>
    <row r="571" s="13" customFormat="1">
      <c r="A571" s="13"/>
      <c r="B571" s="233"/>
      <c r="C571" s="234"/>
      <c r="D571" s="235" t="s">
        <v>204</v>
      </c>
      <c r="E571" s="236" t="s">
        <v>19</v>
      </c>
      <c r="F571" s="237" t="s">
        <v>205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204</v>
      </c>
      <c r="AU571" s="243" t="s">
        <v>84</v>
      </c>
      <c r="AV571" s="13" t="s">
        <v>78</v>
      </c>
      <c r="AW571" s="13" t="s">
        <v>33</v>
      </c>
      <c r="AX571" s="13" t="s">
        <v>71</v>
      </c>
      <c r="AY571" s="243" t="s">
        <v>192</v>
      </c>
    </row>
    <row r="572" s="13" customFormat="1">
      <c r="A572" s="13"/>
      <c r="B572" s="233"/>
      <c r="C572" s="234"/>
      <c r="D572" s="235" t="s">
        <v>204</v>
      </c>
      <c r="E572" s="236" t="s">
        <v>19</v>
      </c>
      <c r="F572" s="237" t="s">
        <v>282</v>
      </c>
      <c r="G572" s="234"/>
      <c r="H572" s="236" t="s">
        <v>19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204</v>
      </c>
      <c r="AU572" s="243" t="s">
        <v>84</v>
      </c>
      <c r="AV572" s="13" t="s">
        <v>78</v>
      </c>
      <c r="AW572" s="13" t="s">
        <v>33</v>
      </c>
      <c r="AX572" s="13" t="s">
        <v>71</v>
      </c>
      <c r="AY572" s="243" t="s">
        <v>192</v>
      </c>
    </row>
    <row r="573" s="14" customFormat="1">
      <c r="A573" s="14"/>
      <c r="B573" s="244"/>
      <c r="C573" s="245"/>
      <c r="D573" s="235" t="s">
        <v>204</v>
      </c>
      <c r="E573" s="246" t="s">
        <v>19</v>
      </c>
      <c r="F573" s="247" t="s">
        <v>78</v>
      </c>
      <c r="G573" s="245"/>
      <c r="H573" s="248">
        <v>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204</v>
      </c>
      <c r="AU573" s="254" t="s">
        <v>84</v>
      </c>
      <c r="AV573" s="14" t="s">
        <v>84</v>
      </c>
      <c r="AW573" s="14" t="s">
        <v>33</v>
      </c>
      <c r="AX573" s="14" t="s">
        <v>71</v>
      </c>
      <c r="AY573" s="254" t="s">
        <v>192</v>
      </c>
    </row>
    <row r="574" s="15" customFormat="1">
      <c r="A574" s="15"/>
      <c r="B574" s="255"/>
      <c r="C574" s="256"/>
      <c r="D574" s="235" t="s">
        <v>204</v>
      </c>
      <c r="E574" s="257" t="s">
        <v>19</v>
      </c>
      <c r="F574" s="258" t="s">
        <v>210</v>
      </c>
      <c r="G574" s="256"/>
      <c r="H574" s="259">
        <v>1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5" t="s">
        <v>204</v>
      </c>
      <c r="AU574" s="265" t="s">
        <v>84</v>
      </c>
      <c r="AV574" s="15" t="s">
        <v>200</v>
      </c>
      <c r="AW574" s="15" t="s">
        <v>33</v>
      </c>
      <c r="AX574" s="15" t="s">
        <v>78</v>
      </c>
      <c r="AY574" s="265" t="s">
        <v>192</v>
      </c>
    </row>
    <row r="575" s="2" customFormat="1" ht="21.75" customHeight="1">
      <c r="A575" s="41"/>
      <c r="B575" s="42"/>
      <c r="C575" s="215" t="s">
        <v>553</v>
      </c>
      <c r="D575" s="215" t="s">
        <v>195</v>
      </c>
      <c r="E575" s="216" t="s">
        <v>554</v>
      </c>
      <c r="F575" s="217" t="s">
        <v>555</v>
      </c>
      <c r="G575" s="218" t="s">
        <v>198</v>
      </c>
      <c r="H575" s="219">
        <v>1</v>
      </c>
      <c r="I575" s="220"/>
      <c r="J575" s="221">
        <f>ROUND(I575*H575,2)</f>
        <v>0</v>
      </c>
      <c r="K575" s="217" t="s">
        <v>199</v>
      </c>
      <c r="L575" s="47"/>
      <c r="M575" s="222" t="s">
        <v>19</v>
      </c>
      <c r="N575" s="223" t="s">
        <v>43</v>
      </c>
      <c r="O575" s="87"/>
      <c r="P575" s="224">
        <f>O575*H575</f>
        <v>0</v>
      </c>
      <c r="Q575" s="224">
        <v>0</v>
      </c>
      <c r="R575" s="224">
        <f>Q575*H575</f>
        <v>0</v>
      </c>
      <c r="S575" s="224">
        <v>0.13100000000000001</v>
      </c>
      <c r="T575" s="225">
        <f>S575*H575</f>
        <v>0.13100000000000001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321</v>
      </c>
      <c r="AT575" s="226" t="s">
        <v>195</v>
      </c>
      <c r="AU575" s="226" t="s">
        <v>84</v>
      </c>
      <c r="AY575" s="20" t="s">
        <v>192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84</v>
      </c>
      <c r="BK575" s="227">
        <f>ROUND(I575*H575,2)</f>
        <v>0</v>
      </c>
      <c r="BL575" s="20" t="s">
        <v>321</v>
      </c>
      <c r="BM575" s="226" t="s">
        <v>556</v>
      </c>
    </row>
    <row r="576" s="2" customFormat="1">
      <c r="A576" s="41"/>
      <c r="B576" s="42"/>
      <c r="C576" s="43"/>
      <c r="D576" s="228" t="s">
        <v>202</v>
      </c>
      <c r="E576" s="43"/>
      <c r="F576" s="229" t="s">
        <v>557</v>
      </c>
      <c r="G576" s="43"/>
      <c r="H576" s="43"/>
      <c r="I576" s="230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202</v>
      </c>
      <c r="AU576" s="20" t="s">
        <v>84</v>
      </c>
    </row>
    <row r="577" s="13" customFormat="1">
      <c r="A577" s="13"/>
      <c r="B577" s="233"/>
      <c r="C577" s="234"/>
      <c r="D577" s="235" t="s">
        <v>204</v>
      </c>
      <c r="E577" s="236" t="s">
        <v>19</v>
      </c>
      <c r="F577" s="237" t="s">
        <v>376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204</v>
      </c>
      <c r="AU577" s="243" t="s">
        <v>84</v>
      </c>
      <c r="AV577" s="13" t="s">
        <v>78</v>
      </c>
      <c r="AW577" s="13" t="s">
        <v>33</v>
      </c>
      <c r="AX577" s="13" t="s">
        <v>71</v>
      </c>
      <c r="AY577" s="243" t="s">
        <v>192</v>
      </c>
    </row>
    <row r="578" s="14" customFormat="1">
      <c r="A578" s="14"/>
      <c r="B578" s="244"/>
      <c r="C578" s="245"/>
      <c r="D578" s="235" t="s">
        <v>204</v>
      </c>
      <c r="E578" s="246" t="s">
        <v>19</v>
      </c>
      <c r="F578" s="247" t="s">
        <v>78</v>
      </c>
      <c r="G578" s="245"/>
      <c r="H578" s="248">
        <v>1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204</v>
      </c>
      <c r="AU578" s="254" t="s">
        <v>84</v>
      </c>
      <c r="AV578" s="14" t="s">
        <v>84</v>
      </c>
      <c r="AW578" s="14" t="s">
        <v>33</v>
      </c>
      <c r="AX578" s="14" t="s">
        <v>71</v>
      </c>
      <c r="AY578" s="254" t="s">
        <v>192</v>
      </c>
    </row>
    <row r="579" s="15" customFormat="1">
      <c r="A579" s="15"/>
      <c r="B579" s="255"/>
      <c r="C579" s="256"/>
      <c r="D579" s="235" t="s">
        <v>204</v>
      </c>
      <c r="E579" s="257" t="s">
        <v>19</v>
      </c>
      <c r="F579" s="258" t="s">
        <v>210</v>
      </c>
      <c r="G579" s="256"/>
      <c r="H579" s="259">
        <v>1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204</v>
      </c>
      <c r="AU579" s="265" t="s">
        <v>84</v>
      </c>
      <c r="AV579" s="15" t="s">
        <v>200</v>
      </c>
      <c r="AW579" s="15" t="s">
        <v>33</v>
      </c>
      <c r="AX579" s="15" t="s">
        <v>78</v>
      </c>
      <c r="AY579" s="265" t="s">
        <v>192</v>
      </c>
    </row>
    <row r="580" s="2" customFormat="1" ht="16.5" customHeight="1">
      <c r="A580" s="41"/>
      <c r="B580" s="42"/>
      <c r="C580" s="215" t="s">
        <v>558</v>
      </c>
      <c r="D580" s="215" t="s">
        <v>195</v>
      </c>
      <c r="E580" s="216" t="s">
        <v>559</v>
      </c>
      <c r="F580" s="217" t="s">
        <v>560</v>
      </c>
      <c r="G580" s="218" t="s">
        <v>198</v>
      </c>
      <c r="H580" s="219">
        <v>1</v>
      </c>
      <c r="I580" s="220"/>
      <c r="J580" s="221">
        <f>ROUND(I580*H580,2)</f>
        <v>0</v>
      </c>
      <c r="K580" s="217" t="s">
        <v>199</v>
      </c>
      <c r="L580" s="47"/>
      <c r="M580" s="222" t="s">
        <v>19</v>
      </c>
      <c r="N580" s="223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321</v>
      </c>
      <c r="AT580" s="226" t="s">
        <v>195</v>
      </c>
      <c r="AU580" s="226" t="s">
        <v>84</v>
      </c>
      <c r="AY580" s="20" t="s">
        <v>192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84</v>
      </c>
      <c r="BK580" s="227">
        <f>ROUND(I580*H580,2)</f>
        <v>0</v>
      </c>
      <c r="BL580" s="20" t="s">
        <v>321</v>
      </c>
      <c r="BM580" s="226" t="s">
        <v>561</v>
      </c>
    </row>
    <row r="581" s="2" customFormat="1">
      <c r="A581" s="41"/>
      <c r="B581" s="42"/>
      <c r="C581" s="43"/>
      <c r="D581" s="228" t="s">
        <v>202</v>
      </c>
      <c r="E581" s="43"/>
      <c r="F581" s="229" t="s">
        <v>562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202</v>
      </c>
      <c r="AU581" s="20" t="s">
        <v>84</v>
      </c>
    </row>
    <row r="582" s="13" customFormat="1">
      <c r="A582" s="13"/>
      <c r="B582" s="233"/>
      <c r="C582" s="234"/>
      <c r="D582" s="235" t="s">
        <v>204</v>
      </c>
      <c r="E582" s="236" t="s">
        <v>19</v>
      </c>
      <c r="F582" s="237" t="s">
        <v>205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204</v>
      </c>
      <c r="AU582" s="243" t="s">
        <v>84</v>
      </c>
      <c r="AV582" s="13" t="s">
        <v>78</v>
      </c>
      <c r="AW582" s="13" t="s">
        <v>33</v>
      </c>
      <c r="AX582" s="13" t="s">
        <v>71</v>
      </c>
      <c r="AY582" s="243" t="s">
        <v>192</v>
      </c>
    </row>
    <row r="583" s="14" customFormat="1">
      <c r="A583" s="14"/>
      <c r="B583" s="244"/>
      <c r="C583" s="245"/>
      <c r="D583" s="235" t="s">
        <v>204</v>
      </c>
      <c r="E583" s="246" t="s">
        <v>19</v>
      </c>
      <c r="F583" s="247" t="s">
        <v>78</v>
      </c>
      <c r="G583" s="245"/>
      <c r="H583" s="248">
        <v>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204</v>
      </c>
      <c r="AU583" s="254" t="s">
        <v>84</v>
      </c>
      <c r="AV583" s="14" t="s">
        <v>84</v>
      </c>
      <c r="AW583" s="14" t="s">
        <v>33</v>
      </c>
      <c r="AX583" s="14" t="s">
        <v>71</v>
      </c>
      <c r="AY583" s="254" t="s">
        <v>192</v>
      </c>
    </row>
    <row r="584" s="15" customFormat="1">
      <c r="A584" s="15"/>
      <c r="B584" s="255"/>
      <c r="C584" s="256"/>
      <c r="D584" s="235" t="s">
        <v>204</v>
      </c>
      <c r="E584" s="257" t="s">
        <v>19</v>
      </c>
      <c r="F584" s="258" t="s">
        <v>210</v>
      </c>
      <c r="G584" s="256"/>
      <c r="H584" s="259">
        <v>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204</v>
      </c>
      <c r="AU584" s="265" t="s">
        <v>84</v>
      </c>
      <c r="AV584" s="15" t="s">
        <v>200</v>
      </c>
      <c r="AW584" s="15" t="s">
        <v>33</v>
      </c>
      <c r="AX584" s="15" t="s">
        <v>78</v>
      </c>
      <c r="AY584" s="265" t="s">
        <v>192</v>
      </c>
    </row>
    <row r="585" s="2" customFormat="1" ht="16.5" customHeight="1">
      <c r="A585" s="41"/>
      <c r="B585" s="42"/>
      <c r="C585" s="266" t="s">
        <v>563</v>
      </c>
      <c r="D585" s="266" t="s">
        <v>211</v>
      </c>
      <c r="E585" s="267" t="s">
        <v>564</v>
      </c>
      <c r="F585" s="268" t="s">
        <v>565</v>
      </c>
      <c r="G585" s="269" t="s">
        <v>566</v>
      </c>
      <c r="H585" s="270">
        <v>1</v>
      </c>
      <c r="I585" s="271"/>
      <c r="J585" s="272">
        <f>ROUND(I585*H585,2)</f>
        <v>0</v>
      </c>
      <c r="K585" s="268" t="s">
        <v>490</v>
      </c>
      <c r="L585" s="273"/>
      <c r="M585" s="274" t="s">
        <v>19</v>
      </c>
      <c r="N585" s="275" t="s">
        <v>43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423</v>
      </c>
      <c r="AT585" s="226" t="s">
        <v>211</v>
      </c>
      <c r="AU585" s="226" t="s">
        <v>84</v>
      </c>
      <c r="AY585" s="20" t="s">
        <v>192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84</v>
      </c>
      <c r="BK585" s="227">
        <f>ROUND(I585*H585,2)</f>
        <v>0</v>
      </c>
      <c r="BL585" s="20" t="s">
        <v>321</v>
      </c>
      <c r="BM585" s="226" t="s">
        <v>567</v>
      </c>
    </row>
    <row r="586" s="13" customFormat="1">
      <c r="A586" s="13"/>
      <c r="B586" s="233"/>
      <c r="C586" s="234"/>
      <c r="D586" s="235" t="s">
        <v>204</v>
      </c>
      <c r="E586" s="236" t="s">
        <v>19</v>
      </c>
      <c r="F586" s="237" t="s">
        <v>205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204</v>
      </c>
      <c r="AU586" s="243" t="s">
        <v>84</v>
      </c>
      <c r="AV586" s="13" t="s">
        <v>78</v>
      </c>
      <c r="AW586" s="13" t="s">
        <v>33</v>
      </c>
      <c r="AX586" s="13" t="s">
        <v>71</v>
      </c>
      <c r="AY586" s="243" t="s">
        <v>192</v>
      </c>
    </row>
    <row r="587" s="14" customFormat="1">
      <c r="A587" s="14"/>
      <c r="B587" s="244"/>
      <c r="C587" s="245"/>
      <c r="D587" s="235" t="s">
        <v>204</v>
      </c>
      <c r="E587" s="246" t="s">
        <v>19</v>
      </c>
      <c r="F587" s="247" t="s">
        <v>78</v>
      </c>
      <c r="G587" s="245"/>
      <c r="H587" s="248">
        <v>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204</v>
      </c>
      <c r="AU587" s="254" t="s">
        <v>84</v>
      </c>
      <c r="AV587" s="14" t="s">
        <v>84</v>
      </c>
      <c r="AW587" s="14" t="s">
        <v>33</v>
      </c>
      <c r="AX587" s="14" t="s">
        <v>71</v>
      </c>
      <c r="AY587" s="254" t="s">
        <v>192</v>
      </c>
    </row>
    <row r="588" s="15" customFormat="1">
      <c r="A588" s="15"/>
      <c r="B588" s="255"/>
      <c r="C588" s="256"/>
      <c r="D588" s="235" t="s">
        <v>204</v>
      </c>
      <c r="E588" s="257" t="s">
        <v>19</v>
      </c>
      <c r="F588" s="258" t="s">
        <v>210</v>
      </c>
      <c r="G588" s="256"/>
      <c r="H588" s="259">
        <v>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204</v>
      </c>
      <c r="AU588" s="265" t="s">
        <v>84</v>
      </c>
      <c r="AV588" s="15" t="s">
        <v>200</v>
      </c>
      <c r="AW588" s="15" t="s">
        <v>33</v>
      </c>
      <c r="AX588" s="15" t="s">
        <v>78</v>
      </c>
      <c r="AY588" s="265" t="s">
        <v>192</v>
      </c>
    </row>
    <row r="589" s="2" customFormat="1" ht="16.5" customHeight="1">
      <c r="A589" s="41"/>
      <c r="B589" s="42"/>
      <c r="C589" s="215" t="s">
        <v>568</v>
      </c>
      <c r="D589" s="215" t="s">
        <v>195</v>
      </c>
      <c r="E589" s="216" t="s">
        <v>569</v>
      </c>
      <c r="F589" s="217" t="s">
        <v>570</v>
      </c>
      <c r="G589" s="218" t="s">
        <v>198</v>
      </c>
      <c r="H589" s="219">
        <v>1</v>
      </c>
      <c r="I589" s="220"/>
      <c r="J589" s="221">
        <f>ROUND(I589*H589,2)</f>
        <v>0</v>
      </c>
      <c r="K589" s="217" t="s">
        <v>199</v>
      </c>
      <c r="L589" s="47"/>
      <c r="M589" s="222" t="s">
        <v>19</v>
      </c>
      <c r="N589" s="223" t="s">
        <v>43</v>
      </c>
      <c r="O589" s="87"/>
      <c r="P589" s="224">
        <f>O589*H589</f>
        <v>0</v>
      </c>
      <c r="Q589" s="224">
        <v>0</v>
      </c>
      <c r="R589" s="224">
        <f>Q589*H589</f>
        <v>0</v>
      </c>
      <c r="S589" s="224">
        <v>0.088099999999999998</v>
      </c>
      <c r="T589" s="225">
        <f>S589*H589</f>
        <v>0.088099999999999998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321</v>
      </c>
      <c r="AT589" s="226" t="s">
        <v>195</v>
      </c>
      <c r="AU589" s="226" t="s">
        <v>84</v>
      </c>
      <c r="AY589" s="20" t="s">
        <v>192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84</v>
      </c>
      <c r="BK589" s="227">
        <f>ROUND(I589*H589,2)</f>
        <v>0</v>
      </c>
      <c r="BL589" s="20" t="s">
        <v>321</v>
      </c>
      <c r="BM589" s="226" t="s">
        <v>571</v>
      </c>
    </row>
    <row r="590" s="2" customFormat="1">
      <c r="A590" s="41"/>
      <c r="B590" s="42"/>
      <c r="C590" s="43"/>
      <c r="D590" s="228" t="s">
        <v>202</v>
      </c>
      <c r="E590" s="43"/>
      <c r="F590" s="229" t="s">
        <v>572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202</v>
      </c>
      <c r="AU590" s="20" t="s">
        <v>84</v>
      </c>
    </row>
    <row r="591" s="13" customFormat="1">
      <c r="A591" s="13"/>
      <c r="B591" s="233"/>
      <c r="C591" s="234"/>
      <c r="D591" s="235" t="s">
        <v>204</v>
      </c>
      <c r="E591" s="236" t="s">
        <v>19</v>
      </c>
      <c r="F591" s="237" t="s">
        <v>376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204</v>
      </c>
      <c r="AU591" s="243" t="s">
        <v>84</v>
      </c>
      <c r="AV591" s="13" t="s">
        <v>78</v>
      </c>
      <c r="AW591" s="13" t="s">
        <v>33</v>
      </c>
      <c r="AX591" s="13" t="s">
        <v>71</v>
      </c>
      <c r="AY591" s="243" t="s">
        <v>192</v>
      </c>
    </row>
    <row r="592" s="14" customFormat="1">
      <c r="A592" s="14"/>
      <c r="B592" s="244"/>
      <c r="C592" s="245"/>
      <c r="D592" s="235" t="s">
        <v>204</v>
      </c>
      <c r="E592" s="246" t="s">
        <v>19</v>
      </c>
      <c r="F592" s="247" t="s">
        <v>78</v>
      </c>
      <c r="G592" s="245"/>
      <c r="H592" s="248">
        <v>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204</v>
      </c>
      <c r="AU592" s="254" t="s">
        <v>84</v>
      </c>
      <c r="AV592" s="14" t="s">
        <v>84</v>
      </c>
      <c r="AW592" s="14" t="s">
        <v>33</v>
      </c>
      <c r="AX592" s="14" t="s">
        <v>71</v>
      </c>
      <c r="AY592" s="254" t="s">
        <v>192</v>
      </c>
    </row>
    <row r="593" s="15" customFormat="1">
      <c r="A593" s="15"/>
      <c r="B593" s="255"/>
      <c r="C593" s="256"/>
      <c r="D593" s="235" t="s">
        <v>204</v>
      </c>
      <c r="E593" s="257" t="s">
        <v>19</v>
      </c>
      <c r="F593" s="258" t="s">
        <v>210</v>
      </c>
      <c r="G593" s="256"/>
      <c r="H593" s="259">
        <v>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204</v>
      </c>
      <c r="AU593" s="265" t="s">
        <v>84</v>
      </c>
      <c r="AV593" s="15" t="s">
        <v>200</v>
      </c>
      <c r="AW593" s="15" t="s">
        <v>33</v>
      </c>
      <c r="AX593" s="15" t="s">
        <v>78</v>
      </c>
      <c r="AY593" s="265" t="s">
        <v>192</v>
      </c>
    </row>
    <row r="594" s="2" customFormat="1" ht="33" customHeight="1">
      <c r="A594" s="41"/>
      <c r="B594" s="42"/>
      <c r="C594" s="215" t="s">
        <v>573</v>
      </c>
      <c r="D594" s="215" t="s">
        <v>195</v>
      </c>
      <c r="E594" s="216" t="s">
        <v>574</v>
      </c>
      <c r="F594" s="217" t="s">
        <v>575</v>
      </c>
      <c r="G594" s="218" t="s">
        <v>226</v>
      </c>
      <c r="H594" s="219">
        <v>0.16600000000000001</v>
      </c>
      <c r="I594" s="220"/>
      <c r="J594" s="221">
        <f>ROUND(I594*H594,2)</f>
        <v>0</v>
      </c>
      <c r="K594" s="217" t="s">
        <v>199</v>
      </c>
      <c r="L594" s="47"/>
      <c r="M594" s="222" t="s">
        <v>19</v>
      </c>
      <c r="N594" s="223" t="s">
        <v>43</v>
      </c>
      <c r="O594" s="87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321</v>
      </c>
      <c r="AT594" s="226" t="s">
        <v>195</v>
      </c>
      <c r="AU594" s="226" t="s">
        <v>84</v>
      </c>
      <c r="AY594" s="20" t="s">
        <v>192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84</v>
      </c>
      <c r="BK594" s="227">
        <f>ROUND(I594*H594,2)</f>
        <v>0</v>
      </c>
      <c r="BL594" s="20" t="s">
        <v>321</v>
      </c>
      <c r="BM594" s="226" t="s">
        <v>576</v>
      </c>
    </row>
    <row r="595" s="2" customFormat="1">
      <c r="A595" s="41"/>
      <c r="B595" s="42"/>
      <c r="C595" s="43"/>
      <c r="D595" s="228" t="s">
        <v>202</v>
      </c>
      <c r="E595" s="43"/>
      <c r="F595" s="229" t="s">
        <v>577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202</v>
      </c>
      <c r="AU595" s="20" t="s">
        <v>84</v>
      </c>
    </row>
    <row r="596" s="12" customFormat="1" ht="22.8" customHeight="1">
      <c r="A596" s="12"/>
      <c r="B596" s="199"/>
      <c r="C596" s="200"/>
      <c r="D596" s="201" t="s">
        <v>70</v>
      </c>
      <c r="E596" s="213" t="s">
        <v>578</v>
      </c>
      <c r="F596" s="213" t="s">
        <v>579</v>
      </c>
      <c r="G596" s="200"/>
      <c r="H596" s="200"/>
      <c r="I596" s="203"/>
      <c r="J596" s="214">
        <f>BK596</f>
        <v>0</v>
      </c>
      <c r="K596" s="200"/>
      <c r="L596" s="205"/>
      <c r="M596" s="206"/>
      <c r="N596" s="207"/>
      <c r="O596" s="207"/>
      <c r="P596" s="208">
        <f>SUM(P597:P693)</f>
        <v>0</v>
      </c>
      <c r="Q596" s="207"/>
      <c r="R596" s="208">
        <f>SUM(R597:R693)</f>
        <v>0.20284693000000004</v>
      </c>
      <c r="S596" s="207"/>
      <c r="T596" s="209">
        <f>SUM(T597:T693)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0" t="s">
        <v>84</v>
      </c>
      <c r="AT596" s="211" t="s">
        <v>70</v>
      </c>
      <c r="AU596" s="211" t="s">
        <v>78</v>
      </c>
      <c r="AY596" s="210" t="s">
        <v>192</v>
      </c>
      <c r="BK596" s="212">
        <f>SUM(BK597:BK693)</f>
        <v>0</v>
      </c>
    </row>
    <row r="597" s="2" customFormat="1" ht="16.5" customHeight="1">
      <c r="A597" s="41"/>
      <c r="B597" s="42"/>
      <c r="C597" s="215" t="s">
        <v>580</v>
      </c>
      <c r="D597" s="215" t="s">
        <v>195</v>
      </c>
      <c r="E597" s="216" t="s">
        <v>581</v>
      </c>
      <c r="F597" s="217" t="s">
        <v>582</v>
      </c>
      <c r="G597" s="218" t="s">
        <v>239</v>
      </c>
      <c r="H597" s="219">
        <v>4.2679999999999998</v>
      </c>
      <c r="I597" s="220"/>
      <c r="J597" s="221">
        <f>ROUND(I597*H597,2)</f>
        <v>0</v>
      </c>
      <c r="K597" s="217" t="s">
        <v>199</v>
      </c>
      <c r="L597" s="47"/>
      <c r="M597" s="222" t="s">
        <v>19</v>
      </c>
      <c r="N597" s="223" t="s">
        <v>43</v>
      </c>
      <c r="O597" s="87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321</v>
      </c>
      <c r="AT597" s="226" t="s">
        <v>195</v>
      </c>
      <c r="AU597" s="226" t="s">
        <v>84</v>
      </c>
      <c r="AY597" s="20" t="s">
        <v>192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84</v>
      </c>
      <c r="BK597" s="227">
        <f>ROUND(I597*H597,2)</f>
        <v>0</v>
      </c>
      <c r="BL597" s="20" t="s">
        <v>321</v>
      </c>
      <c r="BM597" s="226" t="s">
        <v>583</v>
      </c>
    </row>
    <row r="598" s="2" customFormat="1">
      <c r="A598" s="41"/>
      <c r="B598" s="42"/>
      <c r="C598" s="43"/>
      <c r="D598" s="228" t="s">
        <v>202</v>
      </c>
      <c r="E598" s="43"/>
      <c r="F598" s="229" t="s">
        <v>584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202</v>
      </c>
      <c r="AU598" s="20" t="s">
        <v>84</v>
      </c>
    </row>
    <row r="599" s="13" customFormat="1">
      <c r="A599" s="13"/>
      <c r="B599" s="233"/>
      <c r="C599" s="234"/>
      <c r="D599" s="235" t="s">
        <v>204</v>
      </c>
      <c r="E599" s="236" t="s">
        <v>19</v>
      </c>
      <c r="F599" s="237" t="s">
        <v>205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204</v>
      </c>
      <c r="AU599" s="243" t="s">
        <v>84</v>
      </c>
      <c r="AV599" s="13" t="s">
        <v>78</v>
      </c>
      <c r="AW599" s="13" t="s">
        <v>33</v>
      </c>
      <c r="AX599" s="13" t="s">
        <v>71</v>
      </c>
      <c r="AY599" s="243" t="s">
        <v>192</v>
      </c>
    </row>
    <row r="600" s="13" customFormat="1">
      <c r="A600" s="13"/>
      <c r="B600" s="233"/>
      <c r="C600" s="234"/>
      <c r="D600" s="235" t="s">
        <v>204</v>
      </c>
      <c r="E600" s="236" t="s">
        <v>19</v>
      </c>
      <c r="F600" s="237" t="s">
        <v>268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204</v>
      </c>
      <c r="AU600" s="243" t="s">
        <v>84</v>
      </c>
      <c r="AV600" s="13" t="s">
        <v>78</v>
      </c>
      <c r="AW600" s="13" t="s">
        <v>33</v>
      </c>
      <c r="AX600" s="13" t="s">
        <v>71</v>
      </c>
      <c r="AY600" s="243" t="s">
        <v>192</v>
      </c>
    </row>
    <row r="601" s="14" customFormat="1">
      <c r="A601" s="14"/>
      <c r="B601" s="244"/>
      <c r="C601" s="245"/>
      <c r="D601" s="235" t="s">
        <v>204</v>
      </c>
      <c r="E601" s="246" t="s">
        <v>19</v>
      </c>
      <c r="F601" s="247" t="s">
        <v>269</v>
      </c>
      <c r="G601" s="245"/>
      <c r="H601" s="248">
        <v>3.1699999999999999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204</v>
      </c>
      <c r="AU601" s="254" t="s">
        <v>84</v>
      </c>
      <c r="AV601" s="14" t="s">
        <v>84</v>
      </c>
      <c r="AW601" s="14" t="s">
        <v>33</v>
      </c>
      <c r="AX601" s="14" t="s">
        <v>71</v>
      </c>
      <c r="AY601" s="254" t="s">
        <v>192</v>
      </c>
    </row>
    <row r="602" s="13" customFormat="1">
      <c r="A602" s="13"/>
      <c r="B602" s="233"/>
      <c r="C602" s="234"/>
      <c r="D602" s="235" t="s">
        <v>204</v>
      </c>
      <c r="E602" s="236" t="s">
        <v>19</v>
      </c>
      <c r="F602" s="237" t="s">
        <v>585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204</v>
      </c>
      <c r="AU602" s="243" t="s">
        <v>84</v>
      </c>
      <c r="AV602" s="13" t="s">
        <v>78</v>
      </c>
      <c r="AW602" s="13" t="s">
        <v>33</v>
      </c>
      <c r="AX602" s="13" t="s">
        <v>71</v>
      </c>
      <c r="AY602" s="243" t="s">
        <v>192</v>
      </c>
    </row>
    <row r="603" s="14" customFormat="1">
      <c r="A603" s="14"/>
      <c r="B603" s="244"/>
      <c r="C603" s="245"/>
      <c r="D603" s="235" t="s">
        <v>204</v>
      </c>
      <c r="E603" s="246" t="s">
        <v>19</v>
      </c>
      <c r="F603" s="247" t="s">
        <v>586</v>
      </c>
      <c r="G603" s="245"/>
      <c r="H603" s="248">
        <v>1.0980000000000001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204</v>
      </c>
      <c r="AU603" s="254" t="s">
        <v>84</v>
      </c>
      <c r="AV603" s="14" t="s">
        <v>84</v>
      </c>
      <c r="AW603" s="14" t="s">
        <v>33</v>
      </c>
      <c r="AX603" s="14" t="s">
        <v>71</v>
      </c>
      <c r="AY603" s="254" t="s">
        <v>192</v>
      </c>
    </row>
    <row r="604" s="15" customFormat="1">
      <c r="A604" s="15"/>
      <c r="B604" s="255"/>
      <c r="C604" s="256"/>
      <c r="D604" s="235" t="s">
        <v>204</v>
      </c>
      <c r="E604" s="257" t="s">
        <v>19</v>
      </c>
      <c r="F604" s="258" t="s">
        <v>210</v>
      </c>
      <c r="G604" s="256"/>
      <c r="H604" s="259">
        <v>4.2679999999999998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5" t="s">
        <v>204</v>
      </c>
      <c r="AU604" s="265" t="s">
        <v>84</v>
      </c>
      <c r="AV604" s="15" t="s">
        <v>200</v>
      </c>
      <c r="AW604" s="15" t="s">
        <v>33</v>
      </c>
      <c r="AX604" s="15" t="s">
        <v>78</v>
      </c>
      <c r="AY604" s="265" t="s">
        <v>192</v>
      </c>
    </row>
    <row r="605" s="2" customFormat="1" ht="16.5" customHeight="1">
      <c r="A605" s="41"/>
      <c r="B605" s="42"/>
      <c r="C605" s="215" t="s">
        <v>587</v>
      </c>
      <c r="D605" s="215" t="s">
        <v>195</v>
      </c>
      <c r="E605" s="216" t="s">
        <v>588</v>
      </c>
      <c r="F605" s="217" t="s">
        <v>589</v>
      </c>
      <c r="G605" s="218" t="s">
        <v>239</v>
      </c>
      <c r="H605" s="219">
        <v>4.2679999999999998</v>
      </c>
      <c r="I605" s="220"/>
      <c r="J605" s="221">
        <f>ROUND(I605*H605,2)</f>
        <v>0</v>
      </c>
      <c r="K605" s="217" t="s">
        <v>199</v>
      </c>
      <c r="L605" s="47"/>
      <c r="M605" s="222" t="s">
        <v>19</v>
      </c>
      <c r="N605" s="223" t="s">
        <v>43</v>
      </c>
      <c r="O605" s="87"/>
      <c r="P605" s="224">
        <f>O605*H605</f>
        <v>0</v>
      </c>
      <c r="Q605" s="224">
        <v>0.00029999999999999997</v>
      </c>
      <c r="R605" s="224">
        <f>Q605*H605</f>
        <v>0.0012803999999999999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321</v>
      </c>
      <c r="AT605" s="226" t="s">
        <v>195</v>
      </c>
      <c r="AU605" s="226" t="s">
        <v>84</v>
      </c>
      <c r="AY605" s="20" t="s">
        <v>192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84</v>
      </c>
      <c r="BK605" s="227">
        <f>ROUND(I605*H605,2)</f>
        <v>0</v>
      </c>
      <c r="BL605" s="20" t="s">
        <v>321</v>
      </c>
      <c r="BM605" s="226" t="s">
        <v>590</v>
      </c>
    </row>
    <row r="606" s="2" customFormat="1">
      <c r="A606" s="41"/>
      <c r="B606" s="42"/>
      <c r="C606" s="43"/>
      <c r="D606" s="228" t="s">
        <v>202</v>
      </c>
      <c r="E606" s="43"/>
      <c r="F606" s="229" t="s">
        <v>591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202</v>
      </c>
      <c r="AU606" s="20" t="s">
        <v>84</v>
      </c>
    </row>
    <row r="607" s="13" customFormat="1">
      <c r="A607" s="13"/>
      <c r="B607" s="233"/>
      <c r="C607" s="234"/>
      <c r="D607" s="235" t="s">
        <v>204</v>
      </c>
      <c r="E607" s="236" t="s">
        <v>19</v>
      </c>
      <c r="F607" s="237" t="s">
        <v>205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204</v>
      </c>
      <c r="AU607" s="243" t="s">
        <v>84</v>
      </c>
      <c r="AV607" s="13" t="s">
        <v>78</v>
      </c>
      <c r="AW607" s="13" t="s">
        <v>33</v>
      </c>
      <c r="AX607" s="13" t="s">
        <v>71</v>
      </c>
      <c r="AY607" s="243" t="s">
        <v>192</v>
      </c>
    </row>
    <row r="608" s="13" customFormat="1">
      <c r="A608" s="13"/>
      <c r="B608" s="233"/>
      <c r="C608" s="234"/>
      <c r="D608" s="235" t="s">
        <v>204</v>
      </c>
      <c r="E608" s="236" t="s">
        <v>19</v>
      </c>
      <c r="F608" s="237" t="s">
        <v>268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204</v>
      </c>
      <c r="AU608" s="243" t="s">
        <v>84</v>
      </c>
      <c r="AV608" s="13" t="s">
        <v>78</v>
      </c>
      <c r="AW608" s="13" t="s">
        <v>33</v>
      </c>
      <c r="AX608" s="13" t="s">
        <v>71</v>
      </c>
      <c r="AY608" s="243" t="s">
        <v>192</v>
      </c>
    </row>
    <row r="609" s="14" customFormat="1">
      <c r="A609" s="14"/>
      <c r="B609" s="244"/>
      <c r="C609" s="245"/>
      <c r="D609" s="235" t="s">
        <v>204</v>
      </c>
      <c r="E609" s="246" t="s">
        <v>19</v>
      </c>
      <c r="F609" s="247" t="s">
        <v>269</v>
      </c>
      <c r="G609" s="245"/>
      <c r="H609" s="248">
        <v>3.1699999999999999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204</v>
      </c>
      <c r="AU609" s="254" t="s">
        <v>84</v>
      </c>
      <c r="AV609" s="14" t="s">
        <v>84</v>
      </c>
      <c r="AW609" s="14" t="s">
        <v>33</v>
      </c>
      <c r="AX609" s="14" t="s">
        <v>71</v>
      </c>
      <c r="AY609" s="254" t="s">
        <v>192</v>
      </c>
    </row>
    <row r="610" s="13" customFormat="1">
      <c r="A610" s="13"/>
      <c r="B610" s="233"/>
      <c r="C610" s="234"/>
      <c r="D610" s="235" t="s">
        <v>204</v>
      </c>
      <c r="E610" s="236" t="s">
        <v>19</v>
      </c>
      <c r="F610" s="237" t="s">
        <v>585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204</v>
      </c>
      <c r="AU610" s="243" t="s">
        <v>84</v>
      </c>
      <c r="AV610" s="13" t="s">
        <v>78</v>
      </c>
      <c r="AW610" s="13" t="s">
        <v>33</v>
      </c>
      <c r="AX610" s="13" t="s">
        <v>71</v>
      </c>
      <c r="AY610" s="243" t="s">
        <v>192</v>
      </c>
    </row>
    <row r="611" s="14" customFormat="1">
      <c r="A611" s="14"/>
      <c r="B611" s="244"/>
      <c r="C611" s="245"/>
      <c r="D611" s="235" t="s">
        <v>204</v>
      </c>
      <c r="E611" s="246" t="s">
        <v>19</v>
      </c>
      <c r="F611" s="247" t="s">
        <v>586</v>
      </c>
      <c r="G611" s="245"/>
      <c r="H611" s="248">
        <v>1.0980000000000001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204</v>
      </c>
      <c r="AU611" s="254" t="s">
        <v>84</v>
      </c>
      <c r="AV611" s="14" t="s">
        <v>84</v>
      </c>
      <c r="AW611" s="14" t="s">
        <v>33</v>
      </c>
      <c r="AX611" s="14" t="s">
        <v>71</v>
      </c>
      <c r="AY611" s="254" t="s">
        <v>192</v>
      </c>
    </row>
    <row r="612" s="15" customFormat="1">
      <c r="A612" s="15"/>
      <c r="B612" s="255"/>
      <c r="C612" s="256"/>
      <c r="D612" s="235" t="s">
        <v>204</v>
      </c>
      <c r="E612" s="257" t="s">
        <v>19</v>
      </c>
      <c r="F612" s="258" t="s">
        <v>210</v>
      </c>
      <c r="G612" s="256"/>
      <c r="H612" s="259">
        <v>4.2679999999999998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204</v>
      </c>
      <c r="AU612" s="265" t="s">
        <v>84</v>
      </c>
      <c r="AV612" s="15" t="s">
        <v>200</v>
      </c>
      <c r="AW612" s="15" t="s">
        <v>33</v>
      </c>
      <c r="AX612" s="15" t="s">
        <v>78</v>
      </c>
      <c r="AY612" s="265" t="s">
        <v>192</v>
      </c>
    </row>
    <row r="613" s="2" customFormat="1" ht="24.15" customHeight="1">
      <c r="A613" s="41"/>
      <c r="B613" s="42"/>
      <c r="C613" s="215" t="s">
        <v>592</v>
      </c>
      <c r="D613" s="215" t="s">
        <v>195</v>
      </c>
      <c r="E613" s="216" t="s">
        <v>593</v>
      </c>
      <c r="F613" s="217" t="s">
        <v>594</v>
      </c>
      <c r="G613" s="218" t="s">
        <v>239</v>
      </c>
      <c r="H613" s="219">
        <v>4.2679999999999998</v>
      </c>
      <c r="I613" s="220"/>
      <c r="J613" s="221">
        <f>ROUND(I613*H613,2)</f>
        <v>0</v>
      </c>
      <c r="K613" s="217" t="s">
        <v>199</v>
      </c>
      <c r="L613" s="47"/>
      <c r="M613" s="222" t="s">
        <v>19</v>
      </c>
      <c r="N613" s="223" t="s">
        <v>43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321</v>
      </c>
      <c r="AT613" s="226" t="s">
        <v>195</v>
      </c>
      <c r="AU613" s="226" t="s">
        <v>84</v>
      </c>
      <c r="AY613" s="20" t="s">
        <v>192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84</v>
      </c>
      <c r="BK613" s="227">
        <f>ROUND(I613*H613,2)</f>
        <v>0</v>
      </c>
      <c r="BL613" s="20" t="s">
        <v>321</v>
      </c>
      <c r="BM613" s="226" t="s">
        <v>595</v>
      </c>
    </row>
    <row r="614" s="2" customFormat="1">
      <c r="A614" s="41"/>
      <c r="B614" s="42"/>
      <c r="C614" s="43"/>
      <c r="D614" s="228" t="s">
        <v>202</v>
      </c>
      <c r="E614" s="43"/>
      <c r="F614" s="229" t="s">
        <v>596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202</v>
      </c>
      <c r="AU614" s="20" t="s">
        <v>84</v>
      </c>
    </row>
    <row r="615" s="13" customFormat="1">
      <c r="A615" s="13"/>
      <c r="B615" s="233"/>
      <c r="C615" s="234"/>
      <c r="D615" s="235" t="s">
        <v>204</v>
      </c>
      <c r="E615" s="236" t="s">
        <v>19</v>
      </c>
      <c r="F615" s="237" t="s">
        <v>205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204</v>
      </c>
      <c r="AU615" s="243" t="s">
        <v>84</v>
      </c>
      <c r="AV615" s="13" t="s">
        <v>78</v>
      </c>
      <c r="AW615" s="13" t="s">
        <v>33</v>
      </c>
      <c r="AX615" s="13" t="s">
        <v>71</v>
      </c>
      <c r="AY615" s="243" t="s">
        <v>192</v>
      </c>
    </row>
    <row r="616" s="13" customFormat="1">
      <c r="A616" s="13"/>
      <c r="B616" s="233"/>
      <c r="C616" s="234"/>
      <c r="D616" s="235" t="s">
        <v>204</v>
      </c>
      <c r="E616" s="236" t="s">
        <v>19</v>
      </c>
      <c r="F616" s="237" t="s">
        <v>268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204</v>
      </c>
      <c r="AU616" s="243" t="s">
        <v>84</v>
      </c>
      <c r="AV616" s="13" t="s">
        <v>78</v>
      </c>
      <c r="AW616" s="13" t="s">
        <v>33</v>
      </c>
      <c r="AX616" s="13" t="s">
        <v>71</v>
      </c>
      <c r="AY616" s="243" t="s">
        <v>192</v>
      </c>
    </row>
    <row r="617" s="14" customFormat="1">
      <c r="A617" s="14"/>
      <c r="B617" s="244"/>
      <c r="C617" s="245"/>
      <c r="D617" s="235" t="s">
        <v>204</v>
      </c>
      <c r="E617" s="246" t="s">
        <v>19</v>
      </c>
      <c r="F617" s="247" t="s">
        <v>269</v>
      </c>
      <c r="G617" s="245"/>
      <c r="H617" s="248">
        <v>3.1699999999999999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204</v>
      </c>
      <c r="AU617" s="254" t="s">
        <v>84</v>
      </c>
      <c r="AV617" s="14" t="s">
        <v>84</v>
      </c>
      <c r="AW617" s="14" t="s">
        <v>33</v>
      </c>
      <c r="AX617" s="14" t="s">
        <v>71</v>
      </c>
      <c r="AY617" s="254" t="s">
        <v>192</v>
      </c>
    </row>
    <row r="618" s="13" customFormat="1">
      <c r="A618" s="13"/>
      <c r="B618" s="233"/>
      <c r="C618" s="234"/>
      <c r="D618" s="235" t="s">
        <v>204</v>
      </c>
      <c r="E618" s="236" t="s">
        <v>19</v>
      </c>
      <c r="F618" s="237" t="s">
        <v>585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204</v>
      </c>
      <c r="AU618" s="243" t="s">
        <v>84</v>
      </c>
      <c r="AV618" s="13" t="s">
        <v>78</v>
      </c>
      <c r="AW618" s="13" t="s">
        <v>33</v>
      </c>
      <c r="AX618" s="13" t="s">
        <v>71</v>
      </c>
      <c r="AY618" s="243" t="s">
        <v>192</v>
      </c>
    </row>
    <row r="619" s="14" customFormat="1">
      <c r="A619" s="14"/>
      <c r="B619" s="244"/>
      <c r="C619" s="245"/>
      <c r="D619" s="235" t="s">
        <v>204</v>
      </c>
      <c r="E619" s="246" t="s">
        <v>19</v>
      </c>
      <c r="F619" s="247" t="s">
        <v>586</v>
      </c>
      <c r="G619" s="245"/>
      <c r="H619" s="248">
        <v>1.0980000000000001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204</v>
      </c>
      <c r="AU619" s="254" t="s">
        <v>84</v>
      </c>
      <c r="AV619" s="14" t="s">
        <v>84</v>
      </c>
      <c r="AW619" s="14" t="s">
        <v>33</v>
      </c>
      <c r="AX619" s="14" t="s">
        <v>71</v>
      </c>
      <c r="AY619" s="254" t="s">
        <v>192</v>
      </c>
    </row>
    <row r="620" s="15" customFormat="1">
      <c r="A620" s="15"/>
      <c r="B620" s="255"/>
      <c r="C620" s="256"/>
      <c r="D620" s="235" t="s">
        <v>204</v>
      </c>
      <c r="E620" s="257" t="s">
        <v>19</v>
      </c>
      <c r="F620" s="258" t="s">
        <v>210</v>
      </c>
      <c r="G620" s="256"/>
      <c r="H620" s="259">
        <v>4.2679999999999998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204</v>
      </c>
      <c r="AU620" s="265" t="s">
        <v>84</v>
      </c>
      <c r="AV620" s="15" t="s">
        <v>200</v>
      </c>
      <c r="AW620" s="15" t="s">
        <v>33</v>
      </c>
      <c r="AX620" s="15" t="s">
        <v>78</v>
      </c>
      <c r="AY620" s="265" t="s">
        <v>192</v>
      </c>
    </row>
    <row r="621" s="2" customFormat="1" ht="24.15" customHeight="1">
      <c r="A621" s="41"/>
      <c r="B621" s="42"/>
      <c r="C621" s="215" t="s">
        <v>597</v>
      </c>
      <c r="D621" s="215" t="s">
        <v>195</v>
      </c>
      <c r="E621" s="216" t="s">
        <v>598</v>
      </c>
      <c r="F621" s="217" t="s">
        <v>599</v>
      </c>
      <c r="G621" s="218" t="s">
        <v>239</v>
      </c>
      <c r="H621" s="219">
        <v>4.2679999999999998</v>
      </c>
      <c r="I621" s="220"/>
      <c r="J621" s="221">
        <f>ROUND(I621*H621,2)</f>
        <v>0</v>
      </c>
      <c r="K621" s="217" t="s">
        <v>199</v>
      </c>
      <c r="L621" s="47"/>
      <c r="M621" s="222" t="s">
        <v>19</v>
      </c>
      <c r="N621" s="223" t="s">
        <v>43</v>
      </c>
      <c r="O621" s="87"/>
      <c r="P621" s="224">
        <f>O621*H621</f>
        <v>0</v>
      </c>
      <c r="Q621" s="224">
        <v>0.012</v>
      </c>
      <c r="R621" s="224">
        <f>Q621*H621</f>
        <v>0.051215999999999998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321</v>
      </c>
      <c r="AT621" s="226" t="s">
        <v>195</v>
      </c>
      <c r="AU621" s="226" t="s">
        <v>84</v>
      </c>
      <c r="AY621" s="20" t="s">
        <v>192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84</v>
      </c>
      <c r="BK621" s="227">
        <f>ROUND(I621*H621,2)</f>
        <v>0</v>
      </c>
      <c r="BL621" s="20" t="s">
        <v>321</v>
      </c>
      <c r="BM621" s="226" t="s">
        <v>600</v>
      </c>
    </row>
    <row r="622" s="2" customFormat="1">
      <c r="A622" s="41"/>
      <c r="B622" s="42"/>
      <c r="C622" s="43"/>
      <c r="D622" s="228" t="s">
        <v>202</v>
      </c>
      <c r="E622" s="43"/>
      <c r="F622" s="229" t="s">
        <v>601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202</v>
      </c>
      <c r="AU622" s="20" t="s">
        <v>84</v>
      </c>
    </row>
    <row r="623" s="13" customFormat="1">
      <c r="A623" s="13"/>
      <c r="B623" s="233"/>
      <c r="C623" s="234"/>
      <c r="D623" s="235" t="s">
        <v>204</v>
      </c>
      <c r="E623" s="236" t="s">
        <v>19</v>
      </c>
      <c r="F623" s="237" t="s">
        <v>205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204</v>
      </c>
      <c r="AU623" s="243" t="s">
        <v>84</v>
      </c>
      <c r="AV623" s="13" t="s">
        <v>78</v>
      </c>
      <c r="AW623" s="13" t="s">
        <v>33</v>
      </c>
      <c r="AX623" s="13" t="s">
        <v>71</v>
      </c>
      <c r="AY623" s="243" t="s">
        <v>192</v>
      </c>
    </row>
    <row r="624" s="13" customFormat="1">
      <c r="A624" s="13"/>
      <c r="B624" s="233"/>
      <c r="C624" s="234"/>
      <c r="D624" s="235" t="s">
        <v>204</v>
      </c>
      <c r="E624" s="236" t="s">
        <v>19</v>
      </c>
      <c r="F624" s="237" t="s">
        <v>268</v>
      </c>
      <c r="G624" s="234"/>
      <c r="H624" s="236" t="s">
        <v>19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204</v>
      </c>
      <c r="AU624" s="243" t="s">
        <v>84</v>
      </c>
      <c r="AV624" s="13" t="s">
        <v>78</v>
      </c>
      <c r="AW624" s="13" t="s">
        <v>33</v>
      </c>
      <c r="AX624" s="13" t="s">
        <v>71</v>
      </c>
      <c r="AY624" s="243" t="s">
        <v>192</v>
      </c>
    </row>
    <row r="625" s="14" customFormat="1">
      <c r="A625" s="14"/>
      <c r="B625" s="244"/>
      <c r="C625" s="245"/>
      <c r="D625" s="235" t="s">
        <v>204</v>
      </c>
      <c r="E625" s="246" t="s">
        <v>19</v>
      </c>
      <c r="F625" s="247" t="s">
        <v>269</v>
      </c>
      <c r="G625" s="245"/>
      <c r="H625" s="248">
        <v>3.1699999999999999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204</v>
      </c>
      <c r="AU625" s="254" t="s">
        <v>84</v>
      </c>
      <c r="AV625" s="14" t="s">
        <v>84</v>
      </c>
      <c r="AW625" s="14" t="s">
        <v>33</v>
      </c>
      <c r="AX625" s="14" t="s">
        <v>71</v>
      </c>
      <c r="AY625" s="254" t="s">
        <v>192</v>
      </c>
    </row>
    <row r="626" s="13" customFormat="1">
      <c r="A626" s="13"/>
      <c r="B626" s="233"/>
      <c r="C626" s="234"/>
      <c r="D626" s="235" t="s">
        <v>204</v>
      </c>
      <c r="E626" s="236" t="s">
        <v>19</v>
      </c>
      <c r="F626" s="237" t="s">
        <v>585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204</v>
      </c>
      <c r="AU626" s="243" t="s">
        <v>84</v>
      </c>
      <c r="AV626" s="13" t="s">
        <v>78</v>
      </c>
      <c r="AW626" s="13" t="s">
        <v>33</v>
      </c>
      <c r="AX626" s="13" t="s">
        <v>71</v>
      </c>
      <c r="AY626" s="243" t="s">
        <v>192</v>
      </c>
    </row>
    <row r="627" s="14" customFormat="1">
      <c r="A627" s="14"/>
      <c r="B627" s="244"/>
      <c r="C627" s="245"/>
      <c r="D627" s="235" t="s">
        <v>204</v>
      </c>
      <c r="E627" s="246" t="s">
        <v>19</v>
      </c>
      <c r="F627" s="247" t="s">
        <v>586</v>
      </c>
      <c r="G627" s="245"/>
      <c r="H627" s="248">
        <v>1.0980000000000001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204</v>
      </c>
      <c r="AU627" s="254" t="s">
        <v>84</v>
      </c>
      <c r="AV627" s="14" t="s">
        <v>84</v>
      </c>
      <c r="AW627" s="14" t="s">
        <v>33</v>
      </c>
      <c r="AX627" s="14" t="s">
        <v>71</v>
      </c>
      <c r="AY627" s="254" t="s">
        <v>192</v>
      </c>
    </row>
    <row r="628" s="15" customFormat="1">
      <c r="A628" s="15"/>
      <c r="B628" s="255"/>
      <c r="C628" s="256"/>
      <c r="D628" s="235" t="s">
        <v>204</v>
      </c>
      <c r="E628" s="257" t="s">
        <v>19</v>
      </c>
      <c r="F628" s="258" t="s">
        <v>210</v>
      </c>
      <c r="G628" s="256"/>
      <c r="H628" s="259">
        <v>4.2679999999999998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204</v>
      </c>
      <c r="AU628" s="265" t="s">
        <v>84</v>
      </c>
      <c r="AV628" s="15" t="s">
        <v>200</v>
      </c>
      <c r="AW628" s="15" t="s">
        <v>33</v>
      </c>
      <c r="AX628" s="15" t="s">
        <v>78</v>
      </c>
      <c r="AY628" s="265" t="s">
        <v>192</v>
      </c>
    </row>
    <row r="629" s="2" customFormat="1" ht="24.15" customHeight="1">
      <c r="A629" s="41"/>
      <c r="B629" s="42"/>
      <c r="C629" s="215" t="s">
        <v>602</v>
      </c>
      <c r="D629" s="215" t="s">
        <v>195</v>
      </c>
      <c r="E629" s="216" t="s">
        <v>603</v>
      </c>
      <c r="F629" s="217" t="s">
        <v>604</v>
      </c>
      <c r="G629" s="218" t="s">
        <v>214</v>
      </c>
      <c r="H629" s="219">
        <v>2.73</v>
      </c>
      <c r="I629" s="220"/>
      <c r="J629" s="221">
        <f>ROUND(I629*H629,2)</f>
        <v>0</v>
      </c>
      <c r="K629" s="217" t="s">
        <v>199</v>
      </c>
      <c r="L629" s="47"/>
      <c r="M629" s="222" t="s">
        <v>19</v>
      </c>
      <c r="N629" s="223" t="s">
        <v>43</v>
      </c>
      <c r="O629" s="87"/>
      <c r="P629" s="224">
        <f>O629*H629</f>
        <v>0</v>
      </c>
      <c r="Q629" s="224">
        <v>0.00020000000000000001</v>
      </c>
      <c r="R629" s="224">
        <f>Q629*H629</f>
        <v>0.00054600000000000004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321</v>
      </c>
      <c r="AT629" s="226" t="s">
        <v>195</v>
      </c>
      <c r="AU629" s="226" t="s">
        <v>84</v>
      </c>
      <c r="AY629" s="20" t="s">
        <v>192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84</v>
      </c>
      <c r="BK629" s="227">
        <f>ROUND(I629*H629,2)</f>
        <v>0</v>
      </c>
      <c r="BL629" s="20" t="s">
        <v>321</v>
      </c>
      <c r="BM629" s="226" t="s">
        <v>1416</v>
      </c>
    </row>
    <row r="630" s="2" customFormat="1">
      <c r="A630" s="41"/>
      <c r="B630" s="42"/>
      <c r="C630" s="43"/>
      <c r="D630" s="228" t="s">
        <v>202</v>
      </c>
      <c r="E630" s="43"/>
      <c r="F630" s="229" t="s">
        <v>606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202</v>
      </c>
      <c r="AU630" s="20" t="s">
        <v>84</v>
      </c>
    </row>
    <row r="631" s="13" customFormat="1">
      <c r="A631" s="13"/>
      <c r="B631" s="233"/>
      <c r="C631" s="234"/>
      <c r="D631" s="235" t="s">
        <v>204</v>
      </c>
      <c r="E631" s="236" t="s">
        <v>19</v>
      </c>
      <c r="F631" s="237" t="s">
        <v>607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204</v>
      </c>
      <c r="AU631" s="243" t="s">
        <v>84</v>
      </c>
      <c r="AV631" s="13" t="s">
        <v>78</v>
      </c>
      <c r="AW631" s="13" t="s">
        <v>33</v>
      </c>
      <c r="AX631" s="13" t="s">
        <v>71</v>
      </c>
      <c r="AY631" s="243" t="s">
        <v>192</v>
      </c>
    </row>
    <row r="632" s="14" customFormat="1">
      <c r="A632" s="14"/>
      <c r="B632" s="244"/>
      <c r="C632" s="245"/>
      <c r="D632" s="235" t="s">
        <v>204</v>
      </c>
      <c r="E632" s="246" t="s">
        <v>19</v>
      </c>
      <c r="F632" s="247" t="s">
        <v>608</v>
      </c>
      <c r="G632" s="245"/>
      <c r="H632" s="248">
        <v>0.59999999999999998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204</v>
      </c>
      <c r="AU632" s="254" t="s">
        <v>84</v>
      </c>
      <c r="AV632" s="14" t="s">
        <v>84</v>
      </c>
      <c r="AW632" s="14" t="s">
        <v>33</v>
      </c>
      <c r="AX632" s="14" t="s">
        <v>71</v>
      </c>
      <c r="AY632" s="254" t="s">
        <v>192</v>
      </c>
    </row>
    <row r="633" s="13" customFormat="1">
      <c r="A633" s="13"/>
      <c r="B633" s="233"/>
      <c r="C633" s="234"/>
      <c r="D633" s="235" t="s">
        <v>204</v>
      </c>
      <c r="E633" s="236" t="s">
        <v>19</v>
      </c>
      <c r="F633" s="237" t="s">
        <v>609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204</v>
      </c>
      <c r="AU633" s="243" t="s">
        <v>84</v>
      </c>
      <c r="AV633" s="13" t="s">
        <v>78</v>
      </c>
      <c r="AW633" s="13" t="s">
        <v>33</v>
      </c>
      <c r="AX633" s="13" t="s">
        <v>71</v>
      </c>
      <c r="AY633" s="243" t="s">
        <v>192</v>
      </c>
    </row>
    <row r="634" s="14" customFormat="1">
      <c r="A634" s="14"/>
      <c r="B634" s="244"/>
      <c r="C634" s="245"/>
      <c r="D634" s="235" t="s">
        <v>204</v>
      </c>
      <c r="E634" s="246" t="s">
        <v>19</v>
      </c>
      <c r="F634" s="247" t="s">
        <v>610</v>
      </c>
      <c r="G634" s="245"/>
      <c r="H634" s="248">
        <v>2.1299999999999999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204</v>
      </c>
      <c r="AU634" s="254" t="s">
        <v>84</v>
      </c>
      <c r="AV634" s="14" t="s">
        <v>84</v>
      </c>
      <c r="AW634" s="14" t="s">
        <v>33</v>
      </c>
      <c r="AX634" s="14" t="s">
        <v>71</v>
      </c>
      <c r="AY634" s="254" t="s">
        <v>192</v>
      </c>
    </row>
    <row r="635" s="15" customFormat="1">
      <c r="A635" s="15"/>
      <c r="B635" s="255"/>
      <c r="C635" s="256"/>
      <c r="D635" s="235" t="s">
        <v>204</v>
      </c>
      <c r="E635" s="257" t="s">
        <v>19</v>
      </c>
      <c r="F635" s="258" t="s">
        <v>210</v>
      </c>
      <c r="G635" s="256"/>
      <c r="H635" s="259">
        <v>2.73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204</v>
      </c>
      <c r="AU635" s="265" t="s">
        <v>84</v>
      </c>
      <c r="AV635" s="15" t="s">
        <v>200</v>
      </c>
      <c r="AW635" s="15" t="s">
        <v>33</v>
      </c>
      <c r="AX635" s="15" t="s">
        <v>78</v>
      </c>
      <c r="AY635" s="265" t="s">
        <v>192</v>
      </c>
    </row>
    <row r="636" s="2" customFormat="1" ht="16.5" customHeight="1">
      <c r="A636" s="41"/>
      <c r="B636" s="42"/>
      <c r="C636" s="266" t="s">
        <v>611</v>
      </c>
      <c r="D636" s="266" t="s">
        <v>211</v>
      </c>
      <c r="E636" s="267" t="s">
        <v>612</v>
      </c>
      <c r="F636" s="268" t="s">
        <v>613</v>
      </c>
      <c r="G636" s="269" t="s">
        <v>214</v>
      </c>
      <c r="H636" s="270">
        <v>3.0030000000000001</v>
      </c>
      <c r="I636" s="271"/>
      <c r="J636" s="272">
        <f>ROUND(I636*H636,2)</f>
        <v>0</v>
      </c>
      <c r="K636" s="268" t="s">
        <v>199</v>
      </c>
      <c r="L636" s="273"/>
      <c r="M636" s="274" t="s">
        <v>19</v>
      </c>
      <c r="N636" s="275" t="s">
        <v>43</v>
      </c>
      <c r="O636" s="87"/>
      <c r="P636" s="224">
        <f>O636*H636</f>
        <v>0</v>
      </c>
      <c r="Q636" s="224">
        <v>0.00021000000000000001</v>
      </c>
      <c r="R636" s="224">
        <f>Q636*H636</f>
        <v>0.00063063000000000008</v>
      </c>
      <c r="S636" s="224">
        <v>0</v>
      </c>
      <c r="T636" s="225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6" t="s">
        <v>423</v>
      </c>
      <c r="AT636" s="226" t="s">
        <v>211</v>
      </c>
      <c r="AU636" s="226" t="s">
        <v>84</v>
      </c>
      <c r="AY636" s="20" t="s">
        <v>192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20" t="s">
        <v>84</v>
      </c>
      <c r="BK636" s="227">
        <f>ROUND(I636*H636,2)</f>
        <v>0</v>
      </c>
      <c r="BL636" s="20" t="s">
        <v>321</v>
      </c>
      <c r="BM636" s="226" t="s">
        <v>1417</v>
      </c>
    </row>
    <row r="637" s="13" customFormat="1">
      <c r="A637" s="13"/>
      <c r="B637" s="233"/>
      <c r="C637" s="234"/>
      <c r="D637" s="235" t="s">
        <v>204</v>
      </c>
      <c r="E637" s="236" t="s">
        <v>19</v>
      </c>
      <c r="F637" s="237" t="s">
        <v>607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204</v>
      </c>
      <c r="AU637" s="243" t="s">
        <v>84</v>
      </c>
      <c r="AV637" s="13" t="s">
        <v>78</v>
      </c>
      <c r="AW637" s="13" t="s">
        <v>33</v>
      </c>
      <c r="AX637" s="13" t="s">
        <v>71</v>
      </c>
      <c r="AY637" s="243" t="s">
        <v>192</v>
      </c>
    </row>
    <row r="638" s="14" customFormat="1">
      <c r="A638" s="14"/>
      <c r="B638" s="244"/>
      <c r="C638" s="245"/>
      <c r="D638" s="235" t="s">
        <v>204</v>
      </c>
      <c r="E638" s="246" t="s">
        <v>19</v>
      </c>
      <c r="F638" s="247" t="s">
        <v>608</v>
      </c>
      <c r="G638" s="245"/>
      <c r="H638" s="248">
        <v>0.59999999999999998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204</v>
      </c>
      <c r="AU638" s="254" t="s">
        <v>84</v>
      </c>
      <c r="AV638" s="14" t="s">
        <v>84</v>
      </c>
      <c r="AW638" s="14" t="s">
        <v>33</v>
      </c>
      <c r="AX638" s="14" t="s">
        <v>71</v>
      </c>
      <c r="AY638" s="254" t="s">
        <v>192</v>
      </c>
    </row>
    <row r="639" s="13" customFormat="1">
      <c r="A639" s="13"/>
      <c r="B639" s="233"/>
      <c r="C639" s="234"/>
      <c r="D639" s="235" t="s">
        <v>204</v>
      </c>
      <c r="E639" s="236" t="s">
        <v>19</v>
      </c>
      <c r="F639" s="237" t="s">
        <v>609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204</v>
      </c>
      <c r="AU639" s="243" t="s">
        <v>84</v>
      </c>
      <c r="AV639" s="13" t="s">
        <v>78</v>
      </c>
      <c r="AW639" s="13" t="s">
        <v>33</v>
      </c>
      <c r="AX639" s="13" t="s">
        <v>71</v>
      </c>
      <c r="AY639" s="243" t="s">
        <v>192</v>
      </c>
    </row>
    <row r="640" s="14" customFormat="1">
      <c r="A640" s="14"/>
      <c r="B640" s="244"/>
      <c r="C640" s="245"/>
      <c r="D640" s="235" t="s">
        <v>204</v>
      </c>
      <c r="E640" s="246" t="s">
        <v>19</v>
      </c>
      <c r="F640" s="247" t="s">
        <v>610</v>
      </c>
      <c r="G640" s="245"/>
      <c r="H640" s="248">
        <v>2.1299999999999999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204</v>
      </c>
      <c r="AU640" s="254" t="s">
        <v>84</v>
      </c>
      <c r="AV640" s="14" t="s">
        <v>84</v>
      </c>
      <c r="AW640" s="14" t="s">
        <v>33</v>
      </c>
      <c r="AX640" s="14" t="s">
        <v>71</v>
      </c>
      <c r="AY640" s="254" t="s">
        <v>192</v>
      </c>
    </row>
    <row r="641" s="15" customFormat="1">
      <c r="A641" s="15"/>
      <c r="B641" s="255"/>
      <c r="C641" s="256"/>
      <c r="D641" s="235" t="s">
        <v>204</v>
      </c>
      <c r="E641" s="257" t="s">
        <v>19</v>
      </c>
      <c r="F641" s="258" t="s">
        <v>210</v>
      </c>
      <c r="G641" s="256"/>
      <c r="H641" s="259">
        <v>2.73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5" t="s">
        <v>204</v>
      </c>
      <c r="AU641" s="265" t="s">
        <v>84</v>
      </c>
      <c r="AV641" s="15" t="s">
        <v>200</v>
      </c>
      <c r="AW641" s="15" t="s">
        <v>33</v>
      </c>
      <c r="AX641" s="15" t="s">
        <v>78</v>
      </c>
      <c r="AY641" s="265" t="s">
        <v>192</v>
      </c>
    </row>
    <row r="642" s="14" customFormat="1">
      <c r="A642" s="14"/>
      <c r="B642" s="244"/>
      <c r="C642" s="245"/>
      <c r="D642" s="235" t="s">
        <v>204</v>
      </c>
      <c r="E642" s="245"/>
      <c r="F642" s="247" t="s">
        <v>615</v>
      </c>
      <c r="G642" s="245"/>
      <c r="H642" s="248">
        <v>3.0030000000000001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204</v>
      </c>
      <c r="AU642" s="254" t="s">
        <v>84</v>
      </c>
      <c r="AV642" s="14" t="s">
        <v>84</v>
      </c>
      <c r="AW642" s="14" t="s">
        <v>4</v>
      </c>
      <c r="AX642" s="14" t="s">
        <v>78</v>
      </c>
      <c r="AY642" s="254" t="s">
        <v>192</v>
      </c>
    </row>
    <row r="643" s="2" customFormat="1" ht="24.15" customHeight="1">
      <c r="A643" s="41"/>
      <c r="B643" s="42"/>
      <c r="C643" s="215" t="s">
        <v>616</v>
      </c>
      <c r="D643" s="215" t="s">
        <v>195</v>
      </c>
      <c r="E643" s="216" t="s">
        <v>617</v>
      </c>
      <c r="F643" s="217" t="s">
        <v>618</v>
      </c>
      <c r="G643" s="218" t="s">
        <v>239</v>
      </c>
      <c r="H643" s="219">
        <v>4.2679999999999998</v>
      </c>
      <c r="I643" s="220"/>
      <c r="J643" s="221">
        <f>ROUND(I643*H643,2)</f>
        <v>0</v>
      </c>
      <c r="K643" s="217" t="s">
        <v>199</v>
      </c>
      <c r="L643" s="47"/>
      <c r="M643" s="222" t="s">
        <v>19</v>
      </c>
      <c r="N643" s="223" t="s">
        <v>43</v>
      </c>
      <c r="O643" s="87"/>
      <c r="P643" s="224">
        <f>O643*H643</f>
        <v>0</v>
      </c>
      <c r="Q643" s="224">
        <v>0.0060000000000000001</v>
      </c>
      <c r="R643" s="224">
        <f>Q643*H643</f>
        <v>0.025607999999999999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321</v>
      </c>
      <c r="AT643" s="226" t="s">
        <v>195</v>
      </c>
      <c r="AU643" s="226" t="s">
        <v>84</v>
      </c>
      <c r="AY643" s="20" t="s">
        <v>192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84</v>
      </c>
      <c r="BK643" s="227">
        <f>ROUND(I643*H643,2)</f>
        <v>0</v>
      </c>
      <c r="BL643" s="20" t="s">
        <v>321</v>
      </c>
      <c r="BM643" s="226" t="s">
        <v>619</v>
      </c>
    </row>
    <row r="644" s="2" customFormat="1">
      <c r="A644" s="41"/>
      <c r="B644" s="42"/>
      <c r="C644" s="43"/>
      <c r="D644" s="228" t="s">
        <v>202</v>
      </c>
      <c r="E644" s="43"/>
      <c r="F644" s="229" t="s">
        <v>620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202</v>
      </c>
      <c r="AU644" s="20" t="s">
        <v>84</v>
      </c>
    </row>
    <row r="645" s="13" customFormat="1">
      <c r="A645" s="13"/>
      <c r="B645" s="233"/>
      <c r="C645" s="234"/>
      <c r="D645" s="235" t="s">
        <v>204</v>
      </c>
      <c r="E645" s="236" t="s">
        <v>19</v>
      </c>
      <c r="F645" s="237" t="s">
        <v>205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204</v>
      </c>
      <c r="AU645" s="243" t="s">
        <v>84</v>
      </c>
      <c r="AV645" s="13" t="s">
        <v>78</v>
      </c>
      <c r="AW645" s="13" t="s">
        <v>33</v>
      </c>
      <c r="AX645" s="13" t="s">
        <v>71</v>
      </c>
      <c r="AY645" s="243" t="s">
        <v>192</v>
      </c>
    </row>
    <row r="646" s="13" customFormat="1">
      <c r="A646" s="13"/>
      <c r="B646" s="233"/>
      <c r="C646" s="234"/>
      <c r="D646" s="235" t="s">
        <v>204</v>
      </c>
      <c r="E646" s="236" t="s">
        <v>19</v>
      </c>
      <c r="F646" s="237" t="s">
        <v>268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204</v>
      </c>
      <c r="AU646" s="243" t="s">
        <v>84</v>
      </c>
      <c r="AV646" s="13" t="s">
        <v>78</v>
      </c>
      <c r="AW646" s="13" t="s">
        <v>33</v>
      </c>
      <c r="AX646" s="13" t="s">
        <v>71</v>
      </c>
      <c r="AY646" s="243" t="s">
        <v>192</v>
      </c>
    </row>
    <row r="647" s="14" customFormat="1">
      <c r="A647" s="14"/>
      <c r="B647" s="244"/>
      <c r="C647" s="245"/>
      <c r="D647" s="235" t="s">
        <v>204</v>
      </c>
      <c r="E647" s="246" t="s">
        <v>19</v>
      </c>
      <c r="F647" s="247" t="s">
        <v>269</v>
      </c>
      <c r="G647" s="245"/>
      <c r="H647" s="248">
        <v>3.1699999999999999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204</v>
      </c>
      <c r="AU647" s="254" t="s">
        <v>84</v>
      </c>
      <c r="AV647" s="14" t="s">
        <v>84</v>
      </c>
      <c r="AW647" s="14" t="s">
        <v>33</v>
      </c>
      <c r="AX647" s="14" t="s">
        <v>71</v>
      </c>
      <c r="AY647" s="254" t="s">
        <v>192</v>
      </c>
    </row>
    <row r="648" s="13" customFormat="1">
      <c r="A648" s="13"/>
      <c r="B648" s="233"/>
      <c r="C648" s="234"/>
      <c r="D648" s="235" t="s">
        <v>204</v>
      </c>
      <c r="E648" s="236" t="s">
        <v>19</v>
      </c>
      <c r="F648" s="237" t="s">
        <v>585</v>
      </c>
      <c r="G648" s="234"/>
      <c r="H648" s="236" t="s">
        <v>19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204</v>
      </c>
      <c r="AU648" s="243" t="s">
        <v>84</v>
      </c>
      <c r="AV648" s="13" t="s">
        <v>78</v>
      </c>
      <c r="AW648" s="13" t="s">
        <v>33</v>
      </c>
      <c r="AX648" s="13" t="s">
        <v>71</v>
      </c>
      <c r="AY648" s="243" t="s">
        <v>192</v>
      </c>
    </row>
    <row r="649" s="14" customFormat="1">
      <c r="A649" s="14"/>
      <c r="B649" s="244"/>
      <c r="C649" s="245"/>
      <c r="D649" s="235" t="s">
        <v>204</v>
      </c>
      <c r="E649" s="246" t="s">
        <v>19</v>
      </c>
      <c r="F649" s="247" t="s">
        <v>586</v>
      </c>
      <c r="G649" s="245"/>
      <c r="H649" s="248">
        <v>1.0980000000000001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204</v>
      </c>
      <c r="AU649" s="254" t="s">
        <v>84</v>
      </c>
      <c r="AV649" s="14" t="s">
        <v>84</v>
      </c>
      <c r="AW649" s="14" t="s">
        <v>33</v>
      </c>
      <c r="AX649" s="14" t="s">
        <v>71</v>
      </c>
      <c r="AY649" s="254" t="s">
        <v>192</v>
      </c>
    </row>
    <row r="650" s="15" customFormat="1">
      <c r="A650" s="15"/>
      <c r="B650" s="255"/>
      <c r="C650" s="256"/>
      <c r="D650" s="235" t="s">
        <v>204</v>
      </c>
      <c r="E650" s="257" t="s">
        <v>19</v>
      </c>
      <c r="F650" s="258" t="s">
        <v>210</v>
      </c>
      <c r="G650" s="256"/>
      <c r="H650" s="259">
        <v>4.2679999999999998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5" t="s">
        <v>204</v>
      </c>
      <c r="AU650" s="265" t="s">
        <v>84</v>
      </c>
      <c r="AV650" s="15" t="s">
        <v>200</v>
      </c>
      <c r="AW650" s="15" t="s">
        <v>33</v>
      </c>
      <c r="AX650" s="15" t="s">
        <v>78</v>
      </c>
      <c r="AY650" s="265" t="s">
        <v>192</v>
      </c>
    </row>
    <row r="651" s="2" customFormat="1" ht="21.75" customHeight="1">
      <c r="A651" s="41"/>
      <c r="B651" s="42"/>
      <c r="C651" s="266" t="s">
        <v>621</v>
      </c>
      <c r="D651" s="266" t="s">
        <v>211</v>
      </c>
      <c r="E651" s="267" t="s">
        <v>622</v>
      </c>
      <c r="F651" s="268" t="s">
        <v>623</v>
      </c>
      <c r="G651" s="269" t="s">
        <v>239</v>
      </c>
      <c r="H651" s="270">
        <v>4.6950000000000003</v>
      </c>
      <c r="I651" s="271"/>
      <c r="J651" s="272">
        <f>ROUND(I651*H651,2)</f>
        <v>0</v>
      </c>
      <c r="K651" s="268" t="s">
        <v>199</v>
      </c>
      <c r="L651" s="273"/>
      <c r="M651" s="274" t="s">
        <v>19</v>
      </c>
      <c r="N651" s="275" t="s">
        <v>43</v>
      </c>
      <c r="O651" s="87"/>
      <c r="P651" s="224">
        <f>O651*H651</f>
        <v>0</v>
      </c>
      <c r="Q651" s="224">
        <v>0.021999999999999999</v>
      </c>
      <c r="R651" s="224">
        <f>Q651*H651</f>
        <v>0.10329000000000001</v>
      </c>
      <c r="S651" s="224">
        <v>0</v>
      </c>
      <c r="T651" s="225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6" t="s">
        <v>423</v>
      </c>
      <c r="AT651" s="226" t="s">
        <v>211</v>
      </c>
      <c r="AU651" s="226" t="s">
        <v>84</v>
      </c>
      <c r="AY651" s="20" t="s">
        <v>192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20" t="s">
        <v>84</v>
      </c>
      <c r="BK651" s="227">
        <f>ROUND(I651*H651,2)</f>
        <v>0</v>
      </c>
      <c r="BL651" s="20" t="s">
        <v>321</v>
      </c>
      <c r="BM651" s="226" t="s">
        <v>624</v>
      </c>
    </row>
    <row r="652" s="13" customFormat="1">
      <c r="A652" s="13"/>
      <c r="B652" s="233"/>
      <c r="C652" s="234"/>
      <c r="D652" s="235" t="s">
        <v>204</v>
      </c>
      <c r="E652" s="236" t="s">
        <v>19</v>
      </c>
      <c r="F652" s="237" t="s">
        <v>205</v>
      </c>
      <c r="G652" s="234"/>
      <c r="H652" s="236" t="s">
        <v>19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204</v>
      </c>
      <c r="AU652" s="243" t="s">
        <v>84</v>
      </c>
      <c r="AV652" s="13" t="s">
        <v>78</v>
      </c>
      <c r="AW652" s="13" t="s">
        <v>33</v>
      </c>
      <c r="AX652" s="13" t="s">
        <v>71</v>
      </c>
      <c r="AY652" s="243" t="s">
        <v>192</v>
      </c>
    </row>
    <row r="653" s="13" customFormat="1">
      <c r="A653" s="13"/>
      <c r="B653" s="233"/>
      <c r="C653" s="234"/>
      <c r="D653" s="235" t="s">
        <v>204</v>
      </c>
      <c r="E653" s="236" t="s">
        <v>19</v>
      </c>
      <c r="F653" s="237" t="s">
        <v>268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204</v>
      </c>
      <c r="AU653" s="243" t="s">
        <v>84</v>
      </c>
      <c r="AV653" s="13" t="s">
        <v>78</v>
      </c>
      <c r="AW653" s="13" t="s">
        <v>33</v>
      </c>
      <c r="AX653" s="13" t="s">
        <v>71</v>
      </c>
      <c r="AY653" s="243" t="s">
        <v>192</v>
      </c>
    </row>
    <row r="654" s="14" customFormat="1">
      <c r="A654" s="14"/>
      <c r="B654" s="244"/>
      <c r="C654" s="245"/>
      <c r="D654" s="235" t="s">
        <v>204</v>
      </c>
      <c r="E654" s="246" t="s">
        <v>19</v>
      </c>
      <c r="F654" s="247" t="s">
        <v>269</v>
      </c>
      <c r="G654" s="245"/>
      <c r="H654" s="248">
        <v>3.1699999999999999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204</v>
      </c>
      <c r="AU654" s="254" t="s">
        <v>84</v>
      </c>
      <c r="AV654" s="14" t="s">
        <v>84</v>
      </c>
      <c r="AW654" s="14" t="s">
        <v>33</v>
      </c>
      <c r="AX654" s="14" t="s">
        <v>71</v>
      </c>
      <c r="AY654" s="254" t="s">
        <v>192</v>
      </c>
    </row>
    <row r="655" s="13" customFormat="1">
      <c r="A655" s="13"/>
      <c r="B655" s="233"/>
      <c r="C655" s="234"/>
      <c r="D655" s="235" t="s">
        <v>204</v>
      </c>
      <c r="E655" s="236" t="s">
        <v>19</v>
      </c>
      <c r="F655" s="237" t="s">
        <v>585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204</v>
      </c>
      <c r="AU655" s="243" t="s">
        <v>84</v>
      </c>
      <c r="AV655" s="13" t="s">
        <v>78</v>
      </c>
      <c r="AW655" s="13" t="s">
        <v>33</v>
      </c>
      <c r="AX655" s="13" t="s">
        <v>71</v>
      </c>
      <c r="AY655" s="243" t="s">
        <v>192</v>
      </c>
    </row>
    <row r="656" s="14" customFormat="1">
      <c r="A656" s="14"/>
      <c r="B656" s="244"/>
      <c r="C656" s="245"/>
      <c r="D656" s="235" t="s">
        <v>204</v>
      </c>
      <c r="E656" s="246" t="s">
        <v>19</v>
      </c>
      <c r="F656" s="247" t="s">
        <v>586</v>
      </c>
      <c r="G656" s="245"/>
      <c r="H656" s="248">
        <v>1.0980000000000001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204</v>
      </c>
      <c r="AU656" s="254" t="s">
        <v>84</v>
      </c>
      <c r="AV656" s="14" t="s">
        <v>84</v>
      </c>
      <c r="AW656" s="14" t="s">
        <v>33</v>
      </c>
      <c r="AX656" s="14" t="s">
        <v>71</v>
      </c>
      <c r="AY656" s="254" t="s">
        <v>192</v>
      </c>
    </row>
    <row r="657" s="15" customFormat="1">
      <c r="A657" s="15"/>
      <c r="B657" s="255"/>
      <c r="C657" s="256"/>
      <c r="D657" s="235" t="s">
        <v>204</v>
      </c>
      <c r="E657" s="257" t="s">
        <v>19</v>
      </c>
      <c r="F657" s="258" t="s">
        <v>210</v>
      </c>
      <c r="G657" s="256"/>
      <c r="H657" s="259">
        <v>4.2679999999999998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5" t="s">
        <v>204</v>
      </c>
      <c r="AU657" s="265" t="s">
        <v>84</v>
      </c>
      <c r="AV657" s="15" t="s">
        <v>200</v>
      </c>
      <c r="AW657" s="15" t="s">
        <v>33</v>
      </c>
      <c r="AX657" s="15" t="s">
        <v>78</v>
      </c>
      <c r="AY657" s="265" t="s">
        <v>192</v>
      </c>
    </row>
    <row r="658" s="14" customFormat="1">
      <c r="A658" s="14"/>
      <c r="B658" s="244"/>
      <c r="C658" s="245"/>
      <c r="D658" s="235" t="s">
        <v>204</v>
      </c>
      <c r="E658" s="245"/>
      <c r="F658" s="247" t="s">
        <v>625</v>
      </c>
      <c r="G658" s="245"/>
      <c r="H658" s="248">
        <v>4.6950000000000003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204</v>
      </c>
      <c r="AU658" s="254" t="s">
        <v>84</v>
      </c>
      <c r="AV658" s="14" t="s">
        <v>84</v>
      </c>
      <c r="AW658" s="14" t="s">
        <v>4</v>
      </c>
      <c r="AX658" s="14" t="s">
        <v>78</v>
      </c>
      <c r="AY658" s="254" t="s">
        <v>192</v>
      </c>
    </row>
    <row r="659" s="2" customFormat="1" ht="24.15" customHeight="1">
      <c r="A659" s="41"/>
      <c r="B659" s="42"/>
      <c r="C659" s="215" t="s">
        <v>626</v>
      </c>
      <c r="D659" s="215" t="s">
        <v>195</v>
      </c>
      <c r="E659" s="216" t="s">
        <v>627</v>
      </c>
      <c r="F659" s="217" t="s">
        <v>628</v>
      </c>
      <c r="G659" s="218" t="s">
        <v>239</v>
      </c>
      <c r="H659" s="219">
        <v>4.2679999999999998</v>
      </c>
      <c r="I659" s="220"/>
      <c r="J659" s="221">
        <f>ROUND(I659*H659,2)</f>
        <v>0</v>
      </c>
      <c r="K659" s="217" t="s">
        <v>199</v>
      </c>
      <c r="L659" s="47"/>
      <c r="M659" s="222" t="s">
        <v>19</v>
      </c>
      <c r="N659" s="223" t="s">
        <v>43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321</v>
      </c>
      <c r="AT659" s="226" t="s">
        <v>195</v>
      </c>
      <c r="AU659" s="226" t="s">
        <v>84</v>
      </c>
      <c r="AY659" s="20" t="s">
        <v>192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84</v>
      </c>
      <c r="BK659" s="227">
        <f>ROUND(I659*H659,2)</f>
        <v>0</v>
      </c>
      <c r="BL659" s="20" t="s">
        <v>321</v>
      </c>
      <c r="BM659" s="226" t="s">
        <v>629</v>
      </c>
    </row>
    <row r="660" s="2" customFormat="1">
      <c r="A660" s="41"/>
      <c r="B660" s="42"/>
      <c r="C660" s="43"/>
      <c r="D660" s="228" t="s">
        <v>202</v>
      </c>
      <c r="E660" s="43"/>
      <c r="F660" s="229" t="s">
        <v>630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202</v>
      </c>
      <c r="AU660" s="20" t="s">
        <v>84</v>
      </c>
    </row>
    <row r="661" s="13" customFormat="1">
      <c r="A661" s="13"/>
      <c r="B661" s="233"/>
      <c r="C661" s="234"/>
      <c r="D661" s="235" t="s">
        <v>204</v>
      </c>
      <c r="E661" s="236" t="s">
        <v>19</v>
      </c>
      <c r="F661" s="237" t="s">
        <v>205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204</v>
      </c>
      <c r="AU661" s="243" t="s">
        <v>84</v>
      </c>
      <c r="AV661" s="13" t="s">
        <v>78</v>
      </c>
      <c r="AW661" s="13" t="s">
        <v>33</v>
      </c>
      <c r="AX661" s="13" t="s">
        <v>71</v>
      </c>
      <c r="AY661" s="243" t="s">
        <v>192</v>
      </c>
    </row>
    <row r="662" s="13" customFormat="1">
      <c r="A662" s="13"/>
      <c r="B662" s="233"/>
      <c r="C662" s="234"/>
      <c r="D662" s="235" t="s">
        <v>204</v>
      </c>
      <c r="E662" s="236" t="s">
        <v>19</v>
      </c>
      <c r="F662" s="237" t="s">
        <v>268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204</v>
      </c>
      <c r="AU662" s="243" t="s">
        <v>84</v>
      </c>
      <c r="AV662" s="13" t="s">
        <v>78</v>
      </c>
      <c r="AW662" s="13" t="s">
        <v>33</v>
      </c>
      <c r="AX662" s="13" t="s">
        <v>71</v>
      </c>
      <c r="AY662" s="243" t="s">
        <v>192</v>
      </c>
    </row>
    <row r="663" s="14" customFormat="1">
      <c r="A663" s="14"/>
      <c r="B663" s="244"/>
      <c r="C663" s="245"/>
      <c r="D663" s="235" t="s">
        <v>204</v>
      </c>
      <c r="E663" s="246" t="s">
        <v>19</v>
      </c>
      <c r="F663" s="247" t="s">
        <v>269</v>
      </c>
      <c r="G663" s="245"/>
      <c r="H663" s="248">
        <v>3.1699999999999999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204</v>
      </c>
      <c r="AU663" s="254" t="s">
        <v>84</v>
      </c>
      <c r="AV663" s="14" t="s">
        <v>84</v>
      </c>
      <c r="AW663" s="14" t="s">
        <v>33</v>
      </c>
      <c r="AX663" s="14" t="s">
        <v>71</v>
      </c>
      <c r="AY663" s="254" t="s">
        <v>192</v>
      </c>
    </row>
    <row r="664" s="13" customFormat="1">
      <c r="A664" s="13"/>
      <c r="B664" s="233"/>
      <c r="C664" s="234"/>
      <c r="D664" s="235" t="s">
        <v>204</v>
      </c>
      <c r="E664" s="236" t="s">
        <v>19</v>
      </c>
      <c r="F664" s="237" t="s">
        <v>585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204</v>
      </c>
      <c r="AU664" s="243" t="s">
        <v>84</v>
      </c>
      <c r="AV664" s="13" t="s">
        <v>78</v>
      </c>
      <c r="AW664" s="13" t="s">
        <v>33</v>
      </c>
      <c r="AX664" s="13" t="s">
        <v>71</v>
      </c>
      <c r="AY664" s="243" t="s">
        <v>192</v>
      </c>
    </row>
    <row r="665" s="14" customFormat="1">
      <c r="A665" s="14"/>
      <c r="B665" s="244"/>
      <c r="C665" s="245"/>
      <c r="D665" s="235" t="s">
        <v>204</v>
      </c>
      <c r="E665" s="246" t="s">
        <v>19</v>
      </c>
      <c r="F665" s="247" t="s">
        <v>586</v>
      </c>
      <c r="G665" s="245"/>
      <c r="H665" s="248">
        <v>1.0980000000000001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204</v>
      </c>
      <c r="AU665" s="254" t="s">
        <v>84</v>
      </c>
      <c r="AV665" s="14" t="s">
        <v>84</v>
      </c>
      <c r="AW665" s="14" t="s">
        <v>33</v>
      </c>
      <c r="AX665" s="14" t="s">
        <v>71</v>
      </c>
      <c r="AY665" s="254" t="s">
        <v>192</v>
      </c>
    </row>
    <row r="666" s="15" customFormat="1">
      <c r="A666" s="15"/>
      <c r="B666" s="255"/>
      <c r="C666" s="256"/>
      <c r="D666" s="235" t="s">
        <v>204</v>
      </c>
      <c r="E666" s="257" t="s">
        <v>19</v>
      </c>
      <c r="F666" s="258" t="s">
        <v>210</v>
      </c>
      <c r="G666" s="256"/>
      <c r="H666" s="259">
        <v>4.2679999999999998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5" t="s">
        <v>204</v>
      </c>
      <c r="AU666" s="265" t="s">
        <v>84</v>
      </c>
      <c r="AV666" s="15" t="s">
        <v>200</v>
      </c>
      <c r="AW666" s="15" t="s">
        <v>33</v>
      </c>
      <c r="AX666" s="15" t="s">
        <v>78</v>
      </c>
      <c r="AY666" s="265" t="s">
        <v>192</v>
      </c>
    </row>
    <row r="667" s="2" customFormat="1" ht="16.5" customHeight="1">
      <c r="A667" s="41"/>
      <c r="B667" s="42"/>
      <c r="C667" s="215" t="s">
        <v>631</v>
      </c>
      <c r="D667" s="215" t="s">
        <v>195</v>
      </c>
      <c r="E667" s="216" t="s">
        <v>632</v>
      </c>
      <c r="F667" s="217" t="s">
        <v>633</v>
      </c>
      <c r="G667" s="218" t="s">
        <v>239</v>
      </c>
      <c r="H667" s="219">
        <v>3.1699999999999999</v>
      </c>
      <c r="I667" s="220"/>
      <c r="J667" s="221">
        <f>ROUND(I667*H667,2)</f>
        <v>0</v>
      </c>
      <c r="K667" s="217" t="s">
        <v>199</v>
      </c>
      <c r="L667" s="47"/>
      <c r="M667" s="222" t="s">
        <v>19</v>
      </c>
      <c r="N667" s="223" t="s">
        <v>43</v>
      </c>
      <c r="O667" s="87"/>
      <c r="P667" s="224">
        <f>O667*H667</f>
        <v>0</v>
      </c>
      <c r="Q667" s="224">
        <v>0.0015</v>
      </c>
      <c r="R667" s="224">
        <f>Q667*H667</f>
        <v>0.0047549999999999997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321</v>
      </c>
      <c r="AT667" s="226" t="s">
        <v>195</v>
      </c>
      <c r="AU667" s="226" t="s">
        <v>84</v>
      </c>
      <c r="AY667" s="20" t="s">
        <v>192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84</v>
      </c>
      <c r="BK667" s="227">
        <f>ROUND(I667*H667,2)</f>
        <v>0</v>
      </c>
      <c r="BL667" s="20" t="s">
        <v>321</v>
      </c>
      <c r="BM667" s="226" t="s">
        <v>634</v>
      </c>
    </row>
    <row r="668" s="2" customFormat="1">
      <c r="A668" s="41"/>
      <c r="B668" s="42"/>
      <c r="C668" s="43"/>
      <c r="D668" s="228" t="s">
        <v>202</v>
      </c>
      <c r="E668" s="43"/>
      <c r="F668" s="229" t="s">
        <v>635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202</v>
      </c>
      <c r="AU668" s="20" t="s">
        <v>84</v>
      </c>
    </row>
    <row r="669" s="13" customFormat="1">
      <c r="A669" s="13"/>
      <c r="B669" s="233"/>
      <c r="C669" s="234"/>
      <c r="D669" s="235" t="s">
        <v>204</v>
      </c>
      <c r="E669" s="236" t="s">
        <v>19</v>
      </c>
      <c r="F669" s="237" t="s">
        <v>205</v>
      </c>
      <c r="G669" s="234"/>
      <c r="H669" s="236" t="s">
        <v>19</v>
      </c>
      <c r="I669" s="238"/>
      <c r="J669" s="234"/>
      <c r="K669" s="234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204</v>
      </c>
      <c r="AU669" s="243" t="s">
        <v>84</v>
      </c>
      <c r="AV669" s="13" t="s">
        <v>78</v>
      </c>
      <c r="AW669" s="13" t="s">
        <v>33</v>
      </c>
      <c r="AX669" s="13" t="s">
        <v>71</v>
      </c>
      <c r="AY669" s="243" t="s">
        <v>192</v>
      </c>
    </row>
    <row r="670" s="13" customFormat="1">
      <c r="A670" s="13"/>
      <c r="B670" s="233"/>
      <c r="C670" s="234"/>
      <c r="D670" s="235" t="s">
        <v>204</v>
      </c>
      <c r="E670" s="236" t="s">
        <v>19</v>
      </c>
      <c r="F670" s="237" t="s">
        <v>268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204</v>
      </c>
      <c r="AU670" s="243" t="s">
        <v>84</v>
      </c>
      <c r="AV670" s="13" t="s">
        <v>78</v>
      </c>
      <c r="AW670" s="13" t="s">
        <v>33</v>
      </c>
      <c r="AX670" s="13" t="s">
        <v>71</v>
      </c>
      <c r="AY670" s="243" t="s">
        <v>192</v>
      </c>
    </row>
    <row r="671" s="14" customFormat="1">
      <c r="A671" s="14"/>
      <c r="B671" s="244"/>
      <c r="C671" s="245"/>
      <c r="D671" s="235" t="s">
        <v>204</v>
      </c>
      <c r="E671" s="246" t="s">
        <v>19</v>
      </c>
      <c r="F671" s="247" t="s">
        <v>269</v>
      </c>
      <c r="G671" s="245"/>
      <c r="H671" s="248">
        <v>3.1699999999999999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204</v>
      </c>
      <c r="AU671" s="254" t="s">
        <v>84</v>
      </c>
      <c r="AV671" s="14" t="s">
        <v>84</v>
      </c>
      <c r="AW671" s="14" t="s">
        <v>33</v>
      </c>
      <c r="AX671" s="14" t="s">
        <v>71</v>
      </c>
      <c r="AY671" s="254" t="s">
        <v>192</v>
      </c>
    </row>
    <row r="672" s="15" customFormat="1">
      <c r="A672" s="15"/>
      <c r="B672" s="255"/>
      <c r="C672" s="256"/>
      <c r="D672" s="235" t="s">
        <v>204</v>
      </c>
      <c r="E672" s="257" t="s">
        <v>19</v>
      </c>
      <c r="F672" s="258" t="s">
        <v>210</v>
      </c>
      <c r="G672" s="256"/>
      <c r="H672" s="259">
        <v>3.1699999999999999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5" t="s">
        <v>204</v>
      </c>
      <c r="AU672" s="265" t="s">
        <v>84</v>
      </c>
      <c r="AV672" s="15" t="s">
        <v>200</v>
      </c>
      <c r="AW672" s="15" t="s">
        <v>33</v>
      </c>
      <c r="AX672" s="15" t="s">
        <v>78</v>
      </c>
      <c r="AY672" s="265" t="s">
        <v>192</v>
      </c>
    </row>
    <row r="673" s="2" customFormat="1" ht="16.5" customHeight="1">
      <c r="A673" s="41"/>
      <c r="B673" s="42"/>
      <c r="C673" s="215" t="s">
        <v>636</v>
      </c>
      <c r="D673" s="215" t="s">
        <v>195</v>
      </c>
      <c r="E673" s="216" t="s">
        <v>637</v>
      </c>
      <c r="F673" s="217" t="s">
        <v>638</v>
      </c>
      <c r="G673" s="218" t="s">
        <v>198</v>
      </c>
      <c r="H673" s="219">
        <v>9</v>
      </c>
      <c r="I673" s="220"/>
      <c r="J673" s="221">
        <f>ROUND(I673*H673,2)</f>
        <v>0</v>
      </c>
      <c r="K673" s="217" t="s">
        <v>199</v>
      </c>
      <c r="L673" s="47"/>
      <c r="M673" s="222" t="s">
        <v>19</v>
      </c>
      <c r="N673" s="223" t="s">
        <v>43</v>
      </c>
      <c r="O673" s="87"/>
      <c r="P673" s="224">
        <f>O673*H673</f>
        <v>0</v>
      </c>
      <c r="Q673" s="224">
        <v>0.00021000000000000001</v>
      </c>
      <c r="R673" s="224">
        <f>Q673*H673</f>
        <v>0.0018900000000000002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321</v>
      </c>
      <c r="AT673" s="226" t="s">
        <v>195</v>
      </c>
      <c r="AU673" s="226" t="s">
        <v>84</v>
      </c>
      <c r="AY673" s="20" t="s">
        <v>192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84</v>
      </c>
      <c r="BK673" s="227">
        <f>ROUND(I673*H673,2)</f>
        <v>0</v>
      </c>
      <c r="BL673" s="20" t="s">
        <v>321</v>
      </c>
      <c r="BM673" s="226" t="s">
        <v>639</v>
      </c>
    </row>
    <row r="674" s="2" customFormat="1">
      <c r="A674" s="41"/>
      <c r="B674" s="42"/>
      <c r="C674" s="43"/>
      <c r="D674" s="228" t="s">
        <v>202</v>
      </c>
      <c r="E674" s="43"/>
      <c r="F674" s="229" t="s">
        <v>640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202</v>
      </c>
      <c r="AU674" s="20" t="s">
        <v>84</v>
      </c>
    </row>
    <row r="675" s="13" customFormat="1">
      <c r="A675" s="13"/>
      <c r="B675" s="233"/>
      <c r="C675" s="234"/>
      <c r="D675" s="235" t="s">
        <v>204</v>
      </c>
      <c r="E675" s="236" t="s">
        <v>19</v>
      </c>
      <c r="F675" s="237" t="s">
        <v>205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204</v>
      </c>
      <c r="AU675" s="243" t="s">
        <v>84</v>
      </c>
      <c r="AV675" s="13" t="s">
        <v>78</v>
      </c>
      <c r="AW675" s="13" t="s">
        <v>33</v>
      </c>
      <c r="AX675" s="13" t="s">
        <v>71</v>
      </c>
      <c r="AY675" s="243" t="s">
        <v>192</v>
      </c>
    </row>
    <row r="676" s="13" customFormat="1">
      <c r="A676" s="13"/>
      <c r="B676" s="233"/>
      <c r="C676" s="234"/>
      <c r="D676" s="235" t="s">
        <v>204</v>
      </c>
      <c r="E676" s="236" t="s">
        <v>19</v>
      </c>
      <c r="F676" s="237" t="s">
        <v>268</v>
      </c>
      <c r="G676" s="234"/>
      <c r="H676" s="236" t="s">
        <v>19</v>
      </c>
      <c r="I676" s="238"/>
      <c r="J676" s="234"/>
      <c r="K676" s="234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204</v>
      </c>
      <c r="AU676" s="243" t="s">
        <v>84</v>
      </c>
      <c r="AV676" s="13" t="s">
        <v>78</v>
      </c>
      <c r="AW676" s="13" t="s">
        <v>33</v>
      </c>
      <c r="AX676" s="13" t="s">
        <v>71</v>
      </c>
      <c r="AY676" s="243" t="s">
        <v>192</v>
      </c>
    </row>
    <row r="677" s="14" customFormat="1">
      <c r="A677" s="14"/>
      <c r="B677" s="244"/>
      <c r="C677" s="245"/>
      <c r="D677" s="235" t="s">
        <v>204</v>
      </c>
      <c r="E677" s="246" t="s">
        <v>19</v>
      </c>
      <c r="F677" s="247" t="s">
        <v>263</v>
      </c>
      <c r="G677" s="245"/>
      <c r="H677" s="248">
        <v>9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204</v>
      </c>
      <c r="AU677" s="254" t="s">
        <v>84</v>
      </c>
      <c r="AV677" s="14" t="s">
        <v>84</v>
      </c>
      <c r="AW677" s="14" t="s">
        <v>33</v>
      </c>
      <c r="AX677" s="14" t="s">
        <v>71</v>
      </c>
      <c r="AY677" s="254" t="s">
        <v>192</v>
      </c>
    </row>
    <row r="678" s="15" customFormat="1">
      <c r="A678" s="15"/>
      <c r="B678" s="255"/>
      <c r="C678" s="256"/>
      <c r="D678" s="235" t="s">
        <v>204</v>
      </c>
      <c r="E678" s="257" t="s">
        <v>19</v>
      </c>
      <c r="F678" s="258" t="s">
        <v>210</v>
      </c>
      <c r="G678" s="256"/>
      <c r="H678" s="259">
        <v>9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5" t="s">
        <v>204</v>
      </c>
      <c r="AU678" s="265" t="s">
        <v>84</v>
      </c>
      <c r="AV678" s="15" t="s">
        <v>200</v>
      </c>
      <c r="AW678" s="15" t="s">
        <v>33</v>
      </c>
      <c r="AX678" s="15" t="s">
        <v>78</v>
      </c>
      <c r="AY678" s="265" t="s">
        <v>192</v>
      </c>
    </row>
    <row r="679" s="2" customFormat="1" ht="16.5" customHeight="1">
      <c r="A679" s="41"/>
      <c r="B679" s="42"/>
      <c r="C679" s="215" t="s">
        <v>641</v>
      </c>
      <c r="D679" s="215" t="s">
        <v>195</v>
      </c>
      <c r="E679" s="216" t="s">
        <v>642</v>
      </c>
      <c r="F679" s="217" t="s">
        <v>643</v>
      </c>
      <c r="G679" s="218" t="s">
        <v>198</v>
      </c>
      <c r="H679" s="219">
        <v>5</v>
      </c>
      <c r="I679" s="220"/>
      <c r="J679" s="221">
        <f>ROUND(I679*H679,2)</f>
        <v>0</v>
      </c>
      <c r="K679" s="217" t="s">
        <v>199</v>
      </c>
      <c r="L679" s="47"/>
      <c r="M679" s="222" t="s">
        <v>19</v>
      </c>
      <c r="N679" s="223" t="s">
        <v>43</v>
      </c>
      <c r="O679" s="87"/>
      <c r="P679" s="224">
        <f>O679*H679</f>
        <v>0</v>
      </c>
      <c r="Q679" s="224">
        <v>0.00020000000000000001</v>
      </c>
      <c r="R679" s="224">
        <f>Q679*H679</f>
        <v>0.001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321</v>
      </c>
      <c r="AT679" s="226" t="s">
        <v>195</v>
      </c>
      <c r="AU679" s="226" t="s">
        <v>84</v>
      </c>
      <c r="AY679" s="20" t="s">
        <v>192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84</v>
      </c>
      <c r="BK679" s="227">
        <f>ROUND(I679*H679,2)</f>
        <v>0</v>
      </c>
      <c r="BL679" s="20" t="s">
        <v>321</v>
      </c>
      <c r="BM679" s="226" t="s">
        <v>644</v>
      </c>
    </row>
    <row r="680" s="2" customFormat="1">
      <c r="A680" s="41"/>
      <c r="B680" s="42"/>
      <c r="C680" s="43"/>
      <c r="D680" s="228" t="s">
        <v>202</v>
      </c>
      <c r="E680" s="43"/>
      <c r="F680" s="229" t="s">
        <v>645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202</v>
      </c>
      <c r="AU680" s="20" t="s">
        <v>84</v>
      </c>
    </row>
    <row r="681" s="13" customFormat="1">
      <c r="A681" s="13"/>
      <c r="B681" s="233"/>
      <c r="C681" s="234"/>
      <c r="D681" s="235" t="s">
        <v>204</v>
      </c>
      <c r="E681" s="236" t="s">
        <v>19</v>
      </c>
      <c r="F681" s="237" t="s">
        <v>205</v>
      </c>
      <c r="G681" s="234"/>
      <c r="H681" s="236" t="s">
        <v>19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204</v>
      </c>
      <c r="AU681" s="243" t="s">
        <v>84</v>
      </c>
      <c r="AV681" s="13" t="s">
        <v>78</v>
      </c>
      <c r="AW681" s="13" t="s">
        <v>33</v>
      </c>
      <c r="AX681" s="13" t="s">
        <v>71</v>
      </c>
      <c r="AY681" s="243" t="s">
        <v>192</v>
      </c>
    </row>
    <row r="682" s="13" customFormat="1">
      <c r="A682" s="13"/>
      <c r="B682" s="233"/>
      <c r="C682" s="234"/>
      <c r="D682" s="235" t="s">
        <v>204</v>
      </c>
      <c r="E682" s="236" t="s">
        <v>19</v>
      </c>
      <c r="F682" s="237" t="s">
        <v>268</v>
      </c>
      <c r="G682" s="234"/>
      <c r="H682" s="236" t="s">
        <v>19</v>
      </c>
      <c r="I682" s="238"/>
      <c r="J682" s="234"/>
      <c r="K682" s="234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204</v>
      </c>
      <c r="AU682" s="243" t="s">
        <v>84</v>
      </c>
      <c r="AV682" s="13" t="s">
        <v>78</v>
      </c>
      <c r="AW682" s="13" t="s">
        <v>33</v>
      </c>
      <c r="AX682" s="13" t="s">
        <v>71</v>
      </c>
      <c r="AY682" s="243" t="s">
        <v>192</v>
      </c>
    </row>
    <row r="683" s="14" customFormat="1">
      <c r="A683" s="14"/>
      <c r="B683" s="244"/>
      <c r="C683" s="245"/>
      <c r="D683" s="235" t="s">
        <v>204</v>
      </c>
      <c r="E683" s="246" t="s">
        <v>19</v>
      </c>
      <c r="F683" s="247" t="s">
        <v>232</v>
      </c>
      <c r="G683" s="245"/>
      <c r="H683" s="248">
        <v>5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204</v>
      </c>
      <c r="AU683" s="254" t="s">
        <v>84</v>
      </c>
      <c r="AV683" s="14" t="s">
        <v>84</v>
      </c>
      <c r="AW683" s="14" t="s">
        <v>33</v>
      </c>
      <c r="AX683" s="14" t="s">
        <v>71</v>
      </c>
      <c r="AY683" s="254" t="s">
        <v>192</v>
      </c>
    </row>
    <row r="684" s="15" customFormat="1">
      <c r="A684" s="15"/>
      <c r="B684" s="255"/>
      <c r="C684" s="256"/>
      <c r="D684" s="235" t="s">
        <v>204</v>
      </c>
      <c r="E684" s="257" t="s">
        <v>19</v>
      </c>
      <c r="F684" s="258" t="s">
        <v>210</v>
      </c>
      <c r="G684" s="256"/>
      <c r="H684" s="259">
        <v>5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5" t="s">
        <v>204</v>
      </c>
      <c r="AU684" s="265" t="s">
        <v>84</v>
      </c>
      <c r="AV684" s="15" t="s">
        <v>200</v>
      </c>
      <c r="AW684" s="15" t="s">
        <v>33</v>
      </c>
      <c r="AX684" s="15" t="s">
        <v>78</v>
      </c>
      <c r="AY684" s="265" t="s">
        <v>192</v>
      </c>
    </row>
    <row r="685" s="2" customFormat="1" ht="16.5" customHeight="1">
      <c r="A685" s="41"/>
      <c r="B685" s="42"/>
      <c r="C685" s="215" t="s">
        <v>646</v>
      </c>
      <c r="D685" s="215" t="s">
        <v>195</v>
      </c>
      <c r="E685" s="216" t="s">
        <v>647</v>
      </c>
      <c r="F685" s="217" t="s">
        <v>648</v>
      </c>
      <c r="G685" s="218" t="s">
        <v>214</v>
      </c>
      <c r="H685" s="219">
        <v>8.8949999999999996</v>
      </c>
      <c r="I685" s="220"/>
      <c r="J685" s="221">
        <f>ROUND(I685*H685,2)</f>
        <v>0</v>
      </c>
      <c r="K685" s="217" t="s">
        <v>199</v>
      </c>
      <c r="L685" s="47"/>
      <c r="M685" s="222" t="s">
        <v>19</v>
      </c>
      <c r="N685" s="223" t="s">
        <v>43</v>
      </c>
      <c r="O685" s="87"/>
      <c r="P685" s="224">
        <f>O685*H685</f>
        <v>0</v>
      </c>
      <c r="Q685" s="224">
        <v>0.00142</v>
      </c>
      <c r="R685" s="224">
        <f>Q685*H685</f>
        <v>0.012630900000000001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321</v>
      </c>
      <c r="AT685" s="226" t="s">
        <v>195</v>
      </c>
      <c r="AU685" s="226" t="s">
        <v>84</v>
      </c>
      <c r="AY685" s="20" t="s">
        <v>192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84</v>
      </c>
      <c r="BK685" s="227">
        <f>ROUND(I685*H685,2)</f>
        <v>0</v>
      </c>
      <c r="BL685" s="20" t="s">
        <v>321</v>
      </c>
      <c r="BM685" s="226" t="s">
        <v>649</v>
      </c>
    </row>
    <row r="686" s="2" customFormat="1">
      <c r="A686" s="41"/>
      <c r="B686" s="42"/>
      <c r="C686" s="43"/>
      <c r="D686" s="228" t="s">
        <v>202</v>
      </c>
      <c r="E686" s="43"/>
      <c r="F686" s="229" t="s">
        <v>650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202</v>
      </c>
      <c r="AU686" s="20" t="s">
        <v>84</v>
      </c>
    </row>
    <row r="687" s="13" customFormat="1">
      <c r="A687" s="13"/>
      <c r="B687" s="233"/>
      <c r="C687" s="234"/>
      <c r="D687" s="235" t="s">
        <v>204</v>
      </c>
      <c r="E687" s="236" t="s">
        <v>19</v>
      </c>
      <c r="F687" s="237" t="s">
        <v>205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204</v>
      </c>
      <c r="AU687" s="243" t="s">
        <v>84</v>
      </c>
      <c r="AV687" s="13" t="s">
        <v>78</v>
      </c>
      <c r="AW687" s="13" t="s">
        <v>33</v>
      </c>
      <c r="AX687" s="13" t="s">
        <v>71</v>
      </c>
      <c r="AY687" s="243" t="s">
        <v>192</v>
      </c>
    </row>
    <row r="688" s="13" customFormat="1">
      <c r="A688" s="13"/>
      <c r="B688" s="233"/>
      <c r="C688" s="234"/>
      <c r="D688" s="235" t="s">
        <v>204</v>
      </c>
      <c r="E688" s="236" t="s">
        <v>19</v>
      </c>
      <c r="F688" s="237" t="s">
        <v>268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204</v>
      </c>
      <c r="AU688" s="243" t="s">
        <v>84</v>
      </c>
      <c r="AV688" s="13" t="s">
        <v>78</v>
      </c>
      <c r="AW688" s="13" t="s">
        <v>33</v>
      </c>
      <c r="AX688" s="13" t="s">
        <v>71</v>
      </c>
      <c r="AY688" s="243" t="s">
        <v>192</v>
      </c>
    </row>
    <row r="689" s="14" customFormat="1">
      <c r="A689" s="14"/>
      <c r="B689" s="244"/>
      <c r="C689" s="245"/>
      <c r="D689" s="235" t="s">
        <v>204</v>
      </c>
      <c r="E689" s="246" t="s">
        <v>19</v>
      </c>
      <c r="F689" s="247" t="s">
        <v>651</v>
      </c>
      <c r="G689" s="245"/>
      <c r="H689" s="248">
        <v>6.4050000000000002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204</v>
      </c>
      <c r="AU689" s="254" t="s">
        <v>84</v>
      </c>
      <c r="AV689" s="14" t="s">
        <v>84</v>
      </c>
      <c r="AW689" s="14" t="s">
        <v>33</v>
      </c>
      <c r="AX689" s="14" t="s">
        <v>71</v>
      </c>
      <c r="AY689" s="254" t="s">
        <v>192</v>
      </c>
    </row>
    <row r="690" s="14" customFormat="1">
      <c r="A690" s="14"/>
      <c r="B690" s="244"/>
      <c r="C690" s="245"/>
      <c r="D690" s="235" t="s">
        <v>204</v>
      </c>
      <c r="E690" s="246" t="s">
        <v>19</v>
      </c>
      <c r="F690" s="247" t="s">
        <v>652</v>
      </c>
      <c r="G690" s="245"/>
      <c r="H690" s="248">
        <v>2.4900000000000002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204</v>
      </c>
      <c r="AU690" s="254" t="s">
        <v>84</v>
      </c>
      <c r="AV690" s="14" t="s">
        <v>84</v>
      </c>
      <c r="AW690" s="14" t="s">
        <v>33</v>
      </c>
      <c r="AX690" s="14" t="s">
        <v>71</v>
      </c>
      <c r="AY690" s="254" t="s">
        <v>192</v>
      </c>
    </row>
    <row r="691" s="15" customFormat="1">
      <c r="A691" s="15"/>
      <c r="B691" s="255"/>
      <c r="C691" s="256"/>
      <c r="D691" s="235" t="s">
        <v>204</v>
      </c>
      <c r="E691" s="257" t="s">
        <v>19</v>
      </c>
      <c r="F691" s="258" t="s">
        <v>210</v>
      </c>
      <c r="G691" s="256"/>
      <c r="H691" s="259">
        <v>8.8949999999999996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204</v>
      </c>
      <c r="AU691" s="265" t="s">
        <v>84</v>
      </c>
      <c r="AV691" s="15" t="s">
        <v>200</v>
      </c>
      <c r="AW691" s="15" t="s">
        <v>33</v>
      </c>
      <c r="AX691" s="15" t="s">
        <v>78</v>
      </c>
      <c r="AY691" s="265" t="s">
        <v>192</v>
      </c>
    </row>
    <row r="692" s="2" customFormat="1" ht="24.15" customHeight="1">
      <c r="A692" s="41"/>
      <c r="B692" s="42"/>
      <c r="C692" s="215" t="s">
        <v>653</v>
      </c>
      <c r="D692" s="215" t="s">
        <v>195</v>
      </c>
      <c r="E692" s="216" t="s">
        <v>654</v>
      </c>
      <c r="F692" s="217" t="s">
        <v>655</v>
      </c>
      <c r="G692" s="218" t="s">
        <v>226</v>
      </c>
      <c r="H692" s="219">
        <v>0.20300000000000001</v>
      </c>
      <c r="I692" s="220"/>
      <c r="J692" s="221">
        <f>ROUND(I692*H692,2)</f>
        <v>0</v>
      </c>
      <c r="K692" s="217" t="s">
        <v>199</v>
      </c>
      <c r="L692" s="47"/>
      <c r="M692" s="222" t="s">
        <v>19</v>
      </c>
      <c r="N692" s="223" t="s">
        <v>43</v>
      </c>
      <c r="O692" s="87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6" t="s">
        <v>321</v>
      </c>
      <c r="AT692" s="226" t="s">
        <v>195</v>
      </c>
      <c r="AU692" s="226" t="s">
        <v>84</v>
      </c>
      <c r="AY692" s="20" t="s">
        <v>192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20" t="s">
        <v>84</v>
      </c>
      <c r="BK692" s="227">
        <f>ROUND(I692*H692,2)</f>
        <v>0</v>
      </c>
      <c r="BL692" s="20" t="s">
        <v>321</v>
      </c>
      <c r="BM692" s="226" t="s">
        <v>656</v>
      </c>
    </row>
    <row r="693" s="2" customFormat="1">
      <c r="A693" s="41"/>
      <c r="B693" s="42"/>
      <c r="C693" s="43"/>
      <c r="D693" s="228" t="s">
        <v>202</v>
      </c>
      <c r="E693" s="43"/>
      <c r="F693" s="229" t="s">
        <v>657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202</v>
      </c>
      <c r="AU693" s="20" t="s">
        <v>84</v>
      </c>
    </row>
    <row r="694" s="12" customFormat="1" ht="22.8" customHeight="1">
      <c r="A694" s="12"/>
      <c r="B694" s="199"/>
      <c r="C694" s="200"/>
      <c r="D694" s="201" t="s">
        <v>70</v>
      </c>
      <c r="E694" s="213" t="s">
        <v>658</v>
      </c>
      <c r="F694" s="213" t="s">
        <v>659</v>
      </c>
      <c r="G694" s="200"/>
      <c r="H694" s="200"/>
      <c r="I694" s="203"/>
      <c r="J694" s="214">
        <f>BK694</f>
        <v>0</v>
      </c>
      <c r="K694" s="200"/>
      <c r="L694" s="205"/>
      <c r="M694" s="206"/>
      <c r="N694" s="207"/>
      <c r="O694" s="207"/>
      <c r="P694" s="208">
        <f>SUM(P695:P861)</f>
        <v>0</v>
      </c>
      <c r="Q694" s="207"/>
      <c r="R694" s="208">
        <f>SUM(R695:R861)</f>
        <v>0.53446157000000016</v>
      </c>
      <c r="S694" s="207"/>
      <c r="T694" s="209">
        <f>SUM(T695:T861)</f>
        <v>0.099082500000000004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10" t="s">
        <v>84</v>
      </c>
      <c r="AT694" s="211" t="s">
        <v>70</v>
      </c>
      <c r="AU694" s="211" t="s">
        <v>78</v>
      </c>
      <c r="AY694" s="210" t="s">
        <v>192</v>
      </c>
      <c r="BK694" s="212">
        <f>SUM(BK695:BK861)</f>
        <v>0</v>
      </c>
    </row>
    <row r="695" s="2" customFormat="1" ht="24.15" customHeight="1">
      <c r="A695" s="41"/>
      <c r="B695" s="42"/>
      <c r="C695" s="215" t="s">
        <v>660</v>
      </c>
      <c r="D695" s="215" t="s">
        <v>195</v>
      </c>
      <c r="E695" s="216" t="s">
        <v>661</v>
      </c>
      <c r="F695" s="217" t="s">
        <v>662</v>
      </c>
      <c r="G695" s="218" t="s">
        <v>239</v>
      </c>
      <c r="H695" s="219">
        <v>36.003999999999998</v>
      </c>
      <c r="I695" s="220"/>
      <c r="J695" s="221">
        <f>ROUND(I695*H695,2)</f>
        <v>0</v>
      </c>
      <c r="K695" s="217" t="s">
        <v>199</v>
      </c>
      <c r="L695" s="47"/>
      <c r="M695" s="222" t="s">
        <v>19</v>
      </c>
      <c r="N695" s="223" t="s">
        <v>43</v>
      </c>
      <c r="O695" s="87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6" t="s">
        <v>321</v>
      </c>
      <c r="AT695" s="226" t="s">
        <v>195</v>
      </c>
      <c r="AU695" s="226" t="s">
        <v>84</v>
      </c>
      <c r="AY695" s="20" t="s">
        <v>192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20" t="s">
        <v>84</v>
      </c>
      <c r="BK695" s="227">
        <f>ROUND(I695*H695,2)</f>
        <v>0</v>
      </c>
      <c r="BL695" s="20" t="s">
        <v>321</v>
      </c>
      <c r="BM695" s="226" t="s">
        <v>663</v>
      </c>
    </row>
    <row r="696" s="2" customFormat="1">
      <c r="A696" s="41"/>
      <c r="B696" s="42"/>
      <c r="C696" s="43"/>
      <c r="D696" s="228" t="s">
        <v>202</v>
      </c>
      <c r="E696" s="43"/>
      <c r="F696" s="229" t="s">
        <v>664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202</v>
      </c>
      <c r="AU696" s="20" t="s">
        <v>84</v>
      </c>
    </row>
    <row r="697" s="13" customFormat="1">
      <c r="A697" s="13"/>
      <c r="B697" s="233"/>
      <c r="C697" s="234"/>
      <c r="D697" s="235" t="s">
        <v>204</v>
      </c>
      <c r="E697" s="236" t="s">
        <v>19</v>
      </c>
      <c r="F697" s="237" t="s">
        <v>205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204</v>
      </c>
      <c r="AU697" s="243" t="s">
        <v>84</v>
      </c>
      <c r="AV697" s="13" t="s">
        <v>78</v>
      </c>
      <c r="AW697" s="13" t="s">
        <v>33</v>
      </c>
      <c r="AX697" s="13" t="s">
        <v>71</v>
      </c>
      <c r="AY697" s="243" t="s">
        <v>192</v>
      </c>
    </row>
    <row r="698" s="13" customFormat="1">
      <c r="A698" s="13"/>
      <c r="B698" s="233"/>
      <c r="C698" s="234"/>
      <c r="D698" s="235" t="s">
        <v>204</v>
      </c>
      <c r="E698" s="236" t="s">
        <v>19</v>
      </c>
      <c r="F698" s="237" t="s">
        <v>280</v>
      </c>
      <c r="G698" s="234"/>
      <c r="H698" s="236" t="s">
        <v>19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204</v>
      </c>
      <c r="AU698" s="243" t="s">
        <v>84</v>
      </c>
      <c r="AV698" s="13" t="s">
        <v>78</v>
      </c>
      <c r="AW698" s="13" t="s">
        <v>33</v>
      </c>
      <c r="AX698" s="13" t="s">
        <v>71</v>
      </c>
      <c r="AY698" s="243" t="s">
        <v>192</v>
      </c>
    </row>
    <row r="699" s="14" customFormat="1">
      <c r="A699" s="14"/>
      <c r="B699" s="244"/>
      <c r="C699" s="245"/>
      <c r="D699" s="235" t="s">
        <v>204</v>
      </c>
      <c r="E699" s="246" t="s">
        <v>19</v>
      </c>
      <c r="F699" s="247" t="s">
        <v>281</v>
      </c>
      <c r="G699" s="245"/>
      <c r="H699" s="248">
        <v>2.6699999999999999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204</v>
      </c>
      <c r="AU699" s="254" t="s">
        <v>84</v>
      </c>
      <c r="AV699" s="14" t="s">
        <v>84</v>
      </c>
      <c r="AW699" s="14" t="s">
        <v>33</v>
      </c>
      <c r="AX699" s="14" t="s">
        <v>71</v>
      </c>
      <c r="AY699" s="254" t="s">
        <v>192</v>
      </c>
    </row>
    <row r="700" s="14" customFormat="1">
      <c r="A700" s="14"/>
      <c r="B700" s="244"/>
      <c r="C700" s="245"/>
      <c r="D700" s="235" t="s">
        <v>204</v>
      </c>
      <c r="E700" s="246" t="s">
        <v>19</v>
      </c>
      <c r="F700" s="247" t="s">
        <v>1364</v>
      </c>
      <c r="G700" s="245"/>
      <c r="H700" s="248">
        <v>2.2610000000000001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204</v>
      </c>
      <c r="AU700" s="254" t="s">
        <v>84</v>
      </c>
      <c r="AV700" s="14" t="s">
        <v>84</v>
      </c>
      <c r="AW700" s="14" t="s">
        <v>33</v>
      </c>
      <c r="AX700" s="14" t="s">
        <v>71</v>
      </c>
      <c r="AY700" s="254" t="s">
        <v>192</v>
      </c>
    </row>
    <row r="701" s="13" customFormat="1">
      <c r="A701" s="13"/>
      <c r="B701" s="233"/>
      <c r="C701" s="234"/>
      <c r="D701" s="235" t="s">
        <v>204</v>
      </c>
      <c r="E701" s="236" t="s">
        <v>19</v>
      </c>
      <c r="F701" s="237" t="s">
        <v>282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204</v>
      </c>
      <c r="AU701" s="243" t="s">
        <v>84</v>
      </c>
      <c r="AV701" s="13" t="s">
        <v>78</v>
      </c>
      <c r="AW701" s="13" t="s">
        <v>33</v>
      </c>
      <c r="AX701" s="13" t="s">
        <v>71</v>
      </c>
      <c r="AY701" s="243" t="s">
        <v>192</v>
      </c>
    </row>
    <row r="702" s="14" customFormat="1">
      <c r="A702" s="14"/>
      <c r="B702" s="244"/>
      <c r="C702" s="245"/>
      <c r="D702" s="235" t="s">
        <v>204</v>
      </c>
      <c r="E702" s="246" t="s">
        <v>19</v>
      </c>
      <c r="F702" s="247" t="s">
        <v>283</v>
      </c>
      <c r="G702" s="245"/>
      <c r="H702" s="248">
        <v>13.079000000000001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204</v>
      </c>
      <c r="AU702" s="254" t="s">
        <v>84</v>
      </c>
      <c r="AV702" s="14" t="s">
        <v>84</v>
      </c>
      <c r="AW702" s="14" t="s">
        <v>33</v>
      </c>
      <c r="AX702" s="14" t="s">
        <v>71</v>
      </c>
      <c r="AY702" s="254" t="s">
        <v>192</v>
      </c>
    </row>
    <row r="703" s="14" customFormat="1">
      <c r="A703" s="14"/>
      <c r="B703" s="244"/>
      <c r="C703" s="245"/>
      <c r="D703" s="235" t="s">
        <v>204</v>
      </c>
      <c r="E703" s="246" t="s">
        <v>19</v>
      </c>
      <c r="F703" s="247" t="s">
        <v>665</v>
      </c>
      <c r="G703" s="245"/>
      <c r="H703" s="248">
        <v>-0.54900000000000004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204</v>
      </c>
      <c r="AU703" s="254" t="s">
        <v>84</v>
      </c>
      <c r="AV703" s="14" t="s">
        <v>84</v>
      </c>
      <c r="AW703" s="14" t="s">
        <v>33</v>
      </c>
      <c r="AX703" s="14" t="s">
        <v>71</v>
      </c>
      <c r="AY703" s="254" t="s">
        <v>192</v>
      </c>
    </row>
    <row r="704" s="13" customFormat="1">
      <c r="A704" s="13"/>
      <c r="B704" s="233"/>
      <c r="C704" s="234"/>
      <c r="D704" s="235" t="s">
        <v>204</v>
      </c>
      <c r="E704" s="236" t="s">
        <v>19</v>
      </c>
      <c r="F704" s="237" t="s">
        <v>1365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204</v>
      </c>
      <c r="AU704" s="243" t="s">
        <v>84</v>
      </c>
      <c r="AV704" s="13" t="s">
        <v>78</v>
      </c>
      <c r="AW704" s="13" t="s">
        <v>33</v>
      </c>
      <c r="AX704" s="13" t="s">
        <v>71</v>
      </c>
      <c r="AY704" s="243" t="s">
        <v>192</v>
      </c>
    </row>
    <row r="705" s="14" customFormat="1">
      <c r="A705" s="14"/>
      <c r="B705" s="244"/>
      <c r="C705" s="245"/>
      <c r="D705" s="235" t="s">
        <v>204</v>
      </c>
      <c r="E705" s="246" t="s">
        <v>19</v>
      </c>
      <c r="F705" s="247" t="s">
        <v>1366</v>
      </c>
      <c r="G705" s="245"/>
      <c r="H705" s="248">
        <v>16.309000000000001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204</v>
      </c>
      <c r="AU705" s="254" t="s">
        <v>84</v>
      </c>
      <c r="AV705" s="14" t="s">
        <v>84</v>
      </c>
      <c r="AW705" s="14" t="s">
        <v>33</v>
      </c>
      <c r="AX705" s="14" t="s">
        <v>71</v>
      </c>
      <c r="AY705" s="254" t="s">
        <v>192</v>
      </c>
    </row>
    <row r="706" s="13" customFormat="1">
      <c r="A706" s="13"/>
      <c r="B706" s="233"/>
      <c r="C706" s="234"/>
      <c r="D706" s="235" t="s">
        <v>204</v>
      </c>
      <c r="E706" s="236" t="s">
        <v>19</v>
      </c>
      <c r="F706" s="237" t="s">
        <v>1367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204</v>
      </c>
      <c r="AU706" s="243" t="s">
        <v>84</v>
      </c>
      <c r="AV706" s="13" t="s">
        <v>78</v>
      </c>
      <c r="AW706" s="13" t="s">
        <v>33</v>
      </c>
      <c r="AX706" s="13" t="s">
        <v>71</v>
      </c>
      <c r="AY706" s="243" t="s">
        <v>192</v>
      </c>
    </row>
    <row r="707" s="14" customFormat="1">
      <c r="A707" s="14"/>
      <c r="B707" s="244"/>
      <c r="C707" s="245"/>
      <c r="D707" s="235" t="s">
        <v>204</v>
      </c>
      <c r="E707" s="246" t="s">
        <v>19</v>
      </c>
      <c r="F707" s="247" t="s">
        <v>1368</v>
      </c>
      <c r="G707" s="245"/>
      <c r="H707" s="248">
        <v>2.234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204</v>
      </c>
      <c r="AU707" s="254" t="s">
        <v>84</v>
      </c>
      <c r="AV707" s="14" t="s">
        <v>84</v>
      </c>
      <c r="AW707" s="14" t="s">
        <v>33</v>
      </c>
      <c r="AX707" s="14" t="s">
        <v>71</v>
      </c>
      <c r="AY707" s="254" t="s">
        <v>192</v>
      </c>
    </row>
    <row r="708" s="15" customFormat="1">
      <c r="A708" s="15"/>
      <c r="B708" s="255"/>
      <c r="C708" s="256"/>
      <c r="D708" s="235" t="s">
        <v>204</v>
      </c>
      <c r="E708" s="257" t="s">
        <v>19</v>
      </c>
      <c r="F708" s="258" t="s">
        <v>210</v>
      </c>
      <c r="G708" s="256"/>
      <c r="H708" s="259">
        <v>36.004000000000005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204</v>
      </c>
      <c r="AU708" s="265" t="s">
        <v>84</v>
      </c>
      <c r="AV708" s="15" t="s">
        <v>200</v>
      </c>
      <c r="AW708" s="15" t="s">
        <v>33</v>
      </c>
      <c r="AX708" s="15" t="s">
        <v>78</v>
      </c>
      <c r="AY708" s="265" t="s">
        <v>192</v>
      </c>
    </row>
    <row r="709" s="2" customFormat="1" ht="16.5" customHeight="1">
      <c r="A709" s="41"/>
      <c r="B709" s="42"/>
      <c r="C709" s="215" t="s">
        <v>666</v>
      </c>
      <c r="D709" s="215" t="s">
        <v>195</v>
      </c>
      <c r="E709" s="216" t="s">
        <v>667</v>
      </c>
      <c r="F709" s="217" t="s">
        <v>668</v>
      </c>
      <c r="G709" s="218" t="s">
        <v>239</v>
      </c>
      <c r="H709" s="219">
        <v>36.003999999999998</v>
      </c>
      <c r="I709" s="220"/>
      <c r="J709" s="221">
        <f>ROUND(I709*H709,2)</f>
        <v>0</v>
      </c>
      <c r="K709" s="217" t="s">
        <v>199</v>
      </c>
      <c r="L709" s="47"/>
      <c r="M709" s="222" t="s">
        <v>19</v>
      </c>
      <c r="N709" s="223" t="s">
        <v>43</v>
      </c>
      <c r="O709" s="87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321</v>
      </c>
      <c r="AT709" s="226" t="s">
        <v>195</v>
      </c>
      <c r="AU709" s="226" t="s">
        <v>84</v>
      </c>
      <c r="AY709" s="20" t="s">
        <v>192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84</v>
      </c>
      <c r="BK709" s="227">
        <f>ROUND(I709*H709,2)</f>
        <v>0</v>
      </c>
      <c r="BL709" s="20" t="s">
        <v>321</v>
      </c>
      <c r="BM709" s="226" t="s">
        <v>669</v>
      </c>
    </row>
    <row r="710" s="2" customFormat="1">
      <c r="A710" s="41"/>
      <c r="B710" s="42"/>
      <c r="C710" s="43"/>
      <c r="D710" s="228" t="s">
        <v>202</v>
      </c>
      <c r="E710" s="43"/>
      <c r="F710" s="229" t="s">
        <v>670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202</v>
      </c>
      <c r="AU710" s="20" t="s">
        <v>84</v>
      </c>
    </row>
    <row r="711" s="13" customFormat="1">
      <c r="A711" s="13"/>
      <c r="B711" s="233"/>
      <c r="C711" s="234"/>
      <c r="D711" s="235" t="s">
        <v>204</v>
      </c>
      <c r="E711" s="236" t="s">
        <v>19</v>
      </c>
      <c r="F711" s="237" t="s">
        <v>205</v>
      </c>
      <c r="G711" s="234"/>
      <c r="H711" s="236" t="s">
        <v>19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204</v>
      </c>
      <c r="AU711" s="243" t="s">
        <v>84</v>
      </c>
      <c r="AV711" s="13" t="s">
        <v>78</v>
      </c>
      <c r="AW711" s="13" t="s">
        <v>33</v>
      </c>
      <c r="AX711" s="13" t="s">
        <v>71</v>
      </c>
      <c r="AY711" s="243" t="s">
        <v>192</v>
      </c>
    </row>
    <row r="712" s="13" customFormat="1">
      <c r="A712" s="13"/>
      <c r="B712" s="233"/>
      <c r="C712" s="234"/>
      <c r="D712" s="235" t="s">
        <v>204</v>
      </c>
      <c r="E712" s="236" t="s">
        <v>19</v>
      </c>
      <c r="F712" s="237" t="s">
        <v>280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204</v>
      </c>
      <c r="AU712" s="243" t="s">
        <v>84</v>
      </c>
      <c r="AV712" s="13" t="s">
        <v>78</v>
      </c>
      <c r="AW712" s="13" t="s">
        <v>33</v>
      </c>
      <c r="AX712" s="13" t="s">
        <v>71</v>
      </c>
      <c r="AY712" s="243" t="s">
        <v>192</v>
      </c>
    </row>
    <row r="713" s="14" customFormat="1">
      <c r="A713" s="14"/>
      <c r="B713" s="244"/>
      <c r="C713" s="245"/>
      <c r="D713" s="235" t="s">
        <v>204</v>
      </c>
      <c r="E713" s="246" t="s">
        <v>19</v>
      </c>
      <c r="F713" s="247" t="s">
        <v>281</v>
      </c>
      <c r="G713" s="245"/>
      <c r="H713" s="248">
        <v>2.6699999999999999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204</v>
      </c>
      <c r="AU713" s="254" t="s">
        <v>84</v>
      </c>
      <c r="AV713" s="14" t="s">
        <v>84</v>
      </c>
      <c r="AW713" s="14" t="s">
        <v>33</v>
      </c>
      <c r="AX713" s="14" t="s">
        <v>71</v>
      </c>
      <c r="AY713" s="254" t="s">
        <v>192</v>
      </c>
    </row>
    <row r="714" s="14" customFormat="1">
      <c r="A714" s="14"/>
      <c r="B714" s="244"/>
      <c r="C714" s="245"/>
      <c r="D714" s="235" t="s">
        <v>204</v>
      </c>
      <c r="E714" s="246" t="s">
        <v>19</v>
      </c>
      <c r="F714" s="247" t="s">
        <v>1364</v>
      </c>
      <c r="G714" s="245"/>
      <c r="H714" s="248">
        <v>2.2610000000000001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204</v>
      </c>
      <c r="AU714" s="254" t="s">
        <v>84</v>
      </c>
      <c r="AV714" s="14" t="s">
        <v>84</v>
      </c>
      <c r="AW714" s="14" t="s">
        <v>33</v>
      </c>
      <c r="AX714" s="14" t="s">
        <v>71</v>
      </c>
      <c r="AY714" s="254" t="s">
        <v>192</v>
      </c>
    </row>
    <row r="715" s="13" customFormat="1">
      <c r="A715" s="13"/>
      <c r="B715" s="233"/>
      <c r="C715" s="234"/>
      <c r="D715" s="235" t="s">
        <v>204</v>
      </c>
      <c r="E715" s="236" t="s">
        <v>19</v>
      </c>
      <c r="F715" s="237" t="s">
        <v>282</v>
      </c>
      <c r="G715" s="234"/>
      <c r="H715" s="236" t="s">
        <v>19</v>
      </c>
      <c r="I715" s="238"/>
      <c r="J715" s="234"/>
      <c r="K715" s="234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204</v>
      </c>
      <c r="AU715" s="243" t="s">
        <v>84</v>
      </c>
      <c r="AV715" s="13" t="s">
        <v>78</v>
      </c>
      <c r="AW715" s="13" t="s">
        <v>33</v>
      </c>
      <c r="AX715" s="13" t="s">
        <v>71</v>
      </c>
      <c r="AY715" s="243" t="s">
        <v>192</v>
      </c>
    </row>
    <row r="716" s="14" customFormat="1">
      <c r="A716" s="14"/>
      <c r="B716" s="244"/>
      <c r="C716" s="245"/>
      <c r="D716" s="235" t="s">
        <v>204</v>
      </c>
      <c r="E716" s="246" t="s">
        <v>19</v>
      </c>
      <c r="F716" s="247" t="s">
        <v>283</v>
      </c>
      <c r="G716" s="245"/>
      <c r="H716" s="248">
        <v>13.079000000000001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204</v>
      </c>
      <c r="AU716" s="254" t="s">
        <v>84</v>
      </c>
      <c r="AV716" s="14" t="s">
        <v>84</v>
      </c>
      <c r="AW716" s="14" t="s">
        <v>33</v>
      </c>
      <c r="AX716" s="14" t="s">
        <v>71</v>
      </c>
      <c r="AY716" s="254" t="s">
        <v>192</v>
      </c>
    </row>
    <row r="717" s="14" customFormat="1">
      <c r="A717" s="14"/>
      <c r="B717" s="244"/>
      <c r="C717" s="245"/>
      <c r="D717" s="235" t="s">
        <v>204</v>
      </c>
      <c r="E717" s="246" t="s">
        <v>19</v>
      </c>
      <c r="F717" s="247" t="s">
        <v>665</v>
      </c>
      <c r="G717" s="245"/>
      <c r="H717" s="248">
        <v>-0.54900000000000004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204</v>
      </c>
      <c r="AU717" s="254" t="s">
        <v>84</v>
      </c>
      <c r="AV717" s="14" t="s">
        <v>84</v>
      </c>
      <c r="AW717" s="14" t="s">
        <v>33</v>
      </c>
      <c r="AX717" s="14" t="s">
        <v>71</v>
      </c>
      <c r="AY717" s="254" t="s">
        <v>192</v>
      </c>
    </row>
    <row r="718" s="13" customFormat="1">
      <c r="A718" s="13"/>
      <c r="B718" s="233"/>
      <c r="C718" s="234"/>
      <c r="D718" s="235" t="s">
        <v>204</v>
      </c>
      <c r="E718" s="236" t="s">
        <v>19</v>
      </c>
      <c r="F718" s="237" t="s">
        <v>1365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204</v>
      </c>
      <c r="AU718" s="243" t="s">
        <v>84</v>
      </c>
      <c r="AV718" s="13" t="s">
        <v>78</v>
      </c>
      <c r="AW718" s="13" t="s">
        <v>33</v>
      </c>
      <c r="AX718" s="13" t="s">
        <v>71</v>
      </c>
      <c r="AY718" s="243" t="s">
        <v>192</v>
      </c>
    </row>
    <row r="719" s="14" customFormat="1">
      <c r="A719" s="14"/>
      <c r="B719" s="244"/>
      <c r="C719" s="245"/>
      <c r="D719" s="235" t="s">
        <v>204</v>
      </c>
      <c r="E719" s="246" t="s">
        <v>19</v>
      </c>
      <c r="F719" s="247" t="s">
        <v>1366</v>
      </c>
      <c r="G719" s="245"/>
      <c r="H719" s="248">
        <v>16.309000000000001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204</v>
      </c>
      <c r="AU719" s="254" t="s">
        <v>84</v>
      </c>
      <c r="AV719" s="14" t="s">
        <v>84</v>
      </c>
      <c r="AW719" s="14" t="s">
        <v>33</v>
      </c>
      <c r="AX719" s="14" t="s">
        <v>71</v>
      </c>
      <c r="AY719" s="254" t="s">
        <v>192</v>
      </c>
    </row>
    <row r="720" s="13" customFormat="1">
      <c r="A720" s="13"/>
      <c r="B720" s="233"/>
      <c r="C720" s="234"/>
      <c r="D720" s="235" t="s">
        <v>204</v>
      </c>
      <c r="E720" s="236" t="s">
        <v>19</v>
      </c>
      <c r="F720" s="237" t="s">
        <v>1367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204</v>
      </c>
      <c r="AU720" s="243" t="s">
        <v>84</v>
      </c>
      <c r="AV720" s="13" t="s">
        <v>78</v>
      </c>
      <c r="AW720" s="13" t="s">
        <v>33</v>
      </c>
      <c r="AX720" s="13" t="s">
        <v>71</v>
      </c>
      <c r="AY720" s="243" t="s">
        <v>192</v>
      </c>
    </row>
    <row r="721" s="14" customFormat="1">
      <c r="A721" s="14"/>
      <c r="B721" s="244"/>
      <c r="C721" s="245"/>
      <c r="D721" s="235" t="s">
        <v>204</v>
      </c>
      <c r="E721" s="246" t="s">
        <v>19</v>
      </c>
      <c r="F721" s="247" t="s">
        <v>1368</v>
      </c>
      <c r="G721" s="245"/>
      <c r="H721" s="248">
        <v>2.234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204</v>
      </c>
      <c r="AU721" s="254" t="s">
        <v>84</v>
      </c>
      <c r="AV721" s="14" t="s">
        <v>84</v>
      </c>
      <c r="AW721" s="14" t="s">
        <v>33</v>
      </c>
      <c r="AX721" s="14" t="s">
        <v>71</v>
      </c>
      <c r="AY721" s="254" t="s">
        <v>192</v>
      </c>
    </row>
    <row r="722" s="15" customFormat="1">
      <c r="A722" s="15"/>
      <c r="B722" s="255"/>
      <c r="C722" s="256"/>
      <c r="D722" s="235" t="s">
        <v>204</v>
      </c>
      <c r="E722" s="257" t="s">
        <v>19</v>
      </c>
      <c r="F722" s="258" t="s">
        <v>210</v>
      </c>
      <c r="G722" s="256"/>
      <c r="H722" s="259">
        <v>36.004000000000005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204</v>
      </c>
      <c r="AU722" s="265" t="s">
        <v>84</v>
      </c>
      <c r="AV722" s="15" t="s">
        <v>200</v>
      </c>
      <c r="AW722" s="15" t="s">
        <v>33</v>
      </c>
      <c r="AX722" s="15" t="s">
        <v>78</v>
      </c>
      <c r="AY722" s="265" t="s">
        <v>192</v>
      </c>
    </row>
    <row r="723" s="2" customFormat="1" ht="16.5" customHeight="1">
      <c r="A723" s="41"/>
      <c r="B723" s="42"/>
      <c r="C723" s="215" t="s">
        <v>671</v>
      </c>
      <c r="D723" s="215" t="s">
        <v>195</v>
      </c>
      <c r="E723" s="216" t="s">
        <v>672</v>
      </c>
      <c r="F723" s="217" t="s">
        <v>673</v>
      </c>
      <c r="G723" s="218" t="s">
        <v>239</v>
      </c>
      <c r="H723" s="219">
        <v>36.003999999999998</v>
      </c>
      <c r="I723" s="220"/>
      <c r="J723" s="221">
        <f>ROUND(I723*H723,2)</f>
        <v>0</v>
      </c>
      <c r="K723" s="217" t="s">
        <v>199</v>
      </c>
      <c r="L723" s="47"/>
      <c r="M723" s="222" t="s">
        <v>19</v>
      </c>
      <c r="N723" s="223" t="s">
        <v>43</v>
      </c>
      <c r="O723" s="87"/>
      <c r="P723" s="224">
        <f>O723*H723</f>
        <v>0</v>
      </c>
      <c r="Q723" s="224">
        <v>0.00020000000000000001</v>
      </c>
      <c r="R723" s="224">
        <f>Q723*H723</f>
        <v>0.0072008000000000003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321</v>
      </c>
      <c r="AT723" s="226" t="s">
        <v>195</v>
      </c>
      <c r="AU723" s="226" t="s">
        <v>84</v>
      </c>
      <c r="AY723" s="20" t="s">
        <v>192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84</v>
      </c>
      <c r="BK723" s="227">
        <f>ROUND(I723*H723,2)</f>
        <v>0</v>
      </c>
      <c r="BL723" s="20" t="s">
        <v>321</v>
      </c>
      <c r="BM723" s="226" t="s">
        <v>674</v>
      </c>
    </row>
    <row r="724" s="2" customFormat="1">
      <c r="A724" s="41"/>
      <c r="B724" s="42"/>
      <c r="C724" s="43"/>
      <c r="D724" s="228" t="s">
        <v>202</v>
      </c>
      <c r="E724" s="43"/>
      <c r="F724" s="229" t="s">
        <v>675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202</v>
      </c>
      <c r="AU724" s="20" t="s">
        <v>84</v>
      </c>
    </row>
    <row r="725" s="13" customFormat="1">
      <c r="A725" s="13"/>
      <c r="B725" s="233"/>
      <c r="C725" s="234"/>
      <c r="D725" s="235" t="s">
        <v>204</v>
      </c>
      <c r="E725" s="236" t="s">
        <v>19</v>
      </c>
      <c r="F725" s="237" t="s">
        <v>205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204</v>
      </c>
      <c r="AU725" s="243" t="s">
        <v>84</v>
      </c>
      <c r="AV725" s="13" t="s">
        <v>78</v>
      </c>
      <c r="AW725" s="13" t="s">
        <v>33</v>
      </c>
      <c r="AX725" s="13" t="s">
        <v>71</v>
      </c>
      <c r="AY725" s="243" t="s">
        <v>192</v>
      </c>
    </row>
    <row r="726" s="13" customFormat="1">
      <c r="A726" s="13"/>
      <c r="B726" s="233"/>
      <c r="C726" s="234"/>
      <c r="D726" s="235" t="s">
        <v>204</v>
      </c>
      <c r="E726" s="236" t="s">
        <v>19</v>
      </c>
      <c r="F726" s="237" t="s">
        <v>280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204</v>
      </c>
      <c r="AU726" s="243" t="s">
        <v>84</v>
      </c>
      <c r="AV726" s="13" t="s">
        <v>78</v>
      </c>
      <c r="AW726" s="13" t="s">
        <v>33</v>
      </c>
      <c r="AX726" s="13" t="s">
        <v>71</v>
      </c>
      <c r="AY726" s="243" t="s">
        <v>192</v>
      </c>
    </row>
    <row r="727" s="14" customFormat="1">
      <c r="A727" s="14"/>
      <c r="B727" s="244"/>
      <c r="C727" s="245"/>
      <c r="D727" s="235" t="s">
        <v>204</v>
      </c>
      <c r="E727" s="246" t="s">
        <v>19</v>
      </c>
      <c r="F727" s="247" t="s">
        <v>281</v>
      </c>
      <c r="G727" s="245"/>
      <c r="H727" s="248">
        <v>2.6699999999999999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204</v>
      </c>
      <c r="AU727" s="254" t="s">
        <v>84</v>
      </c>
      <c r="AV727" s="14" t="s">
        <v>84</v>
      </c>
      <c r="AW727" s="14" t="s">
        <v>33</v>
      </c>
      <c r="AX727" s="14" t="s">
        <v>71</v>
      </c>
      <c r="AY727" s="254" t="s">
        <v>192</v>
      </c>
    </row>
    <row r="728" s="14" customFormat="1">
      <c r="A728" s="14"/>
      <c r="B728" s="244"/>
      <c r="C728" s="245"/>
      <c r="D728" s="235" t="s">
        <v>204</v>
      </c>
      <c r="E728" s="246" t="s">
        <v>19</v>
      </c>
      <c r="F728" s="247" t="s">
        <v>1364</v>
      </c>
      <c r="G728" s="245"/>
      <c r="H728" s="248">
        <v>2.2610000000000001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204</v>
      </c>
      <c r="AU728" s="254" t="s">
        <v>84</v>
      </c>
      <c r="AV728" s="14" t="s">
        <v>84</v>
      </c>
      <c r="AW728" s="14" t="s">
        <v>33</v>
      </c>
      <c r="AX728" s="14" t="s">
        <v>71</v>
      </c>
      <c r="AY728" s="254" t="s">
        <v>192</v>
      </c>
    </row>
    <row r="729" s="13" customFormat="1">
      <c r="A729" s="13"/>
      <c r="B729" s="233"/>
      <c r="C729" s="234"/>
      <c r="D729" s="235" t="s">
        <v>204</v>
      </c>
      <c r="E729" s="236" t="s">
        <v>19</v>
      </c>
      <c r="F729" s="237" t="s">
        <v>282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204</v>
      </c>
      <c r="AU729" s="243" t="s">
        <v>84</v>
      </c>
      <c r="AV729" s="13" t="s">
        <v>78</v>
      </c>
      <c r="AW729" s="13" t="s">
        <v>33</v>
      </c>
      <c r="AX729" s="13" t="s">
        <v>71</v>
      </c>
      <c r="AY729" s="243" t="s">
        <v>192</v>
      </c>
    </row>
    <row r="730" s="14" customFormat="1">
      <c r="A730" s="14"/>
      <c r="B730" s="244"/>
      <c r="C730" s="245"/>
      <c r="D730" s="235" t="s">
        <v>204</v>
      </c>
      <c r="E730" s="246" t="s">
        <v>19</v>
      </c>
      <c r="F730" s="247" t="s">
        <v>283</v>
      </c>
      <c r="G730" s="245"/>
      <c r="H730" s="248">
        <v>13.079000000000001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204</v>
      </c>
      <c r="AU730" s="254" t="s">
        <v>84</v>
      </c>
      <c r="AV730" s="14" t="s">
        <v>84</v>
      </c>
      <c r="AW730" s="14" t="s">
        <v>33</v>
      </c>
      <c r="AX730" s="14" t="s">
        <v>71</v>
      </c>
      <c r="AY730" s="254" t="s">
        <v>192</v>
      </c>
    </row>
    <row r="731" s="14" customFormat="1">
      <c r="A731" s="14"/>
      <c r="B731" s="244"/>
      <c r="C731" s="245"/>
      <c r="D731" s="235" t="s">
        <v>204</v>
      </c>
      <c r="E731" s="246" t="s">
        <v>19</v>
      </c>
      <c r="F731" s="247" t="s">
        <v>665</v>
      </c>
      <c r="G731" s="245"/>
      <c r="H731" s="248">
        <v>-0.54900000000000004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204</v>
      </c>
      <c r="AU731" s="254" t="s">
        <v>84</v>
      </c>
      <c r="AV731" s="14" t="s">
        <v>84</v>
      </c>
      <c r="AW731" s="14" t="s">
        <v>33</v>
      </c>
      <c r="AX731" s="14" t="s">
        <v>71</v>
      </c>
      <c r="AY731" s="254" t="s">
        <v>192</v>
      </c>
    </row>
    <row r="732" s="13" customFormat="1">
      <c r="A732" s="13"/>
      <c r="B732" s="233"/>
      <c r="C732" s="234"/>
      <c r="D732" s="235" t="s">
        <v>204</v>
      </c>
      <c r="E732" s="236" t="s">
        <v>19</v>
      </c>
      <c r="F732" s="237" t="s">
        <v>1365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204</v>
      </c>
      <c r="AU732" s="243" t="s">
        <v>84</v>
      </c>
      <c r="AV732" s="13" t="s">
        <v>78</v>
      </c>
      <c r="AW732" s="13" t="s">
        <v>33</v>
      </c>
      <c r="AX732" s="13" t="s">
        <v>71</v>
      </c>
      <c r="AY732" s="243" t="s">
        <v>192</v>
      </c>
    </row>
    <row r="733" s="14" customFormat="1">
      <c r="A733" s="14"/>
      <c r="B733" s="244"/>
      <c r="C733" s="245"/>
      <c r="D733" s="235" t="s">
        <v>204</v>
      </c>
      <c r="E733" s="246" t="s">
        <v>19</v>
      </c>
      <c r="F733" s="247" t="s">
        <v>1366</v>
      </c>
      <c r="G733" s="245"/>
      <c r="H733" s="248">
        <v>16.309000000000001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204</v>
      </c>
      <c r="AU733" s="254" t="s">
        <v>84</v>
      </c>
      <c r="AV733" s="14" t="s">
        <v>84</v>
      </c>
      <c r="AW733" s="14" t="s">
        <v>33</v>
      </c>
      <c r="AX733" s="14" t="s">
        <v>71</v>
      </c>
      <c r="AY733" s="254" t="s">
        <v>192</v>
      </c>
    </row>
    <row r="734" s="13" customFormat="1">
      <c r="A734" s="13"/>
      <c r="B734" s="233"/>
      <c r="C734" s="234"/>
      <c r="D734" s="235" t="s">
        <v>204</v>
      </c>
      <c r="E734" s="236" t="s">
        <v>19</v>
      </c>
      <c r="F734" s="237" t="s">
        <v>1367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204</v>
      </c>
      <c r="AU734" s="243" t="s">
        <v>84</v>
      </c>
      <c r="AV734" s="13" t="s">
        <v>78</v>
      </c>
      <c r="AW734" s="13" t="s">
        <v>33</v>
      </c>
      <c r="AX734" s="13" t="s">
        <v>71</v>
      </c>
      <c r="AY734" s="243" t="s">
        <v>192</v>
      </c>
    </row>
    <row r="735" s="14" customFormat="1">
      <c r="A735" s="14"/>
      <c r="B735" s="244"/>
      <c r="C735" s="245"/>
      <c r="D735" s="235" t="s">
        <v>204</v>
      </c>
      <c r="E735" s="246" t="s">
        <v>19</v>
      </c>
      <c r="F735" s="247" t="s">
        <v>1368</v>
      </c>
      <c r="G735" s="245"/>
      <c r="H735" s="248">
        <v>2.234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204</v>
      </c>
      <c r="AU735" s="254" t="s">
        <v>84</v>
      </c>
      <c r="AV735" s="14" t="s">
        <v>84</v>
      </c>
      <c r="AW735" s="14" t="s">
        <v>33</v>
      </c>
      <c r="AX735" s="14" t="s">
        <v>71</v>
      </c>
      <c r="AY735" s="254" t="s">
        <v>192</v>
      </c>
    </row>
    <row r="736" s="15" customFormat="1">
      <c r="A736" s="15"/>
      <c r="B736" s="255"/>
      <c r="C736" s="256"/>
      <c r="D736" s="235" t="s">
        <v>204</v>
      </c>
      <c r="E736" s="257" t="s">
        <v>19</v>
      </c>
      <c r="F736" s="258" t="s">
        <v>210</v>
      </c>
      <c r="G736" s="256"/>
      <c r="H736" s="259">
        <v>36.004000000000005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5" t="s">
        <v>204</v>
      </c>
      <c r="AU736" s="265" t="s">
        <v>84</v>
      </c>
      <c r="AV736" s="15" t="s">
        <v>200</v>
      </c>
      <c r="AW736" s="15" t="s">
        <v>33</v>
      </c>
      <c r="AX736" s="15" t="s">
        <v>78</v>
      </c>
      <c r="AY736" s="265" t="s">
        <v>192</v>
      </c>
    </row>
    <row r="737" s="2" customFormat="1" ht="24.15" customHeight="1">
      <c r="A737" s="41"/>
      <c r="B737" s="42"/>
      <c r="C737" s="215" t="s">
        <v>676</v>
      </c>
      <c r="D737" s="215" t="s">
        <v>195</v>
      </c>
      <c r="E737" s="216" t="s">
        <v>677</v>
      </c>
      <c r="F737" s="217" t="s">
        <v>678</v>
      </c>
      <c r="G737" s="218" t="s">
        <v>239</v>
      </c>
      <c r="H737" s="219">
        <v>36.003999999999998</v>
      </c>
      <c r="I737" s="220"/>
      <c r="J737" s="221">
        <f>ROUND(I737*H737,2)</f>
        <v>0</v>
      </c>
      <c r="K737" s="217" t="s">
        <v>199</v>
      </c>
      <c r="L737" s="47"/>
      <c r="M737" s="222" t="s">
        <v>19</v>
      </c>
      <c r="N737" s="223" t="s">
        <v>43</v>
      </c>
      <c r="O737" s="87"/>
      <c r="P737" s="224">
        <f>O737*H737</f>
        <v>0</v>
      </c>
      <c r="Q737" s="224">
        <v>0.012</v>
      </c>
      <c r="R737" s="224">
        <f>Q737*H737</f>
        <v>0.43204799999999999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321</v>
      </c>
      <c r="AT737" s="226" t="s">
        <v>195</v>
      </c>
      <c r="AU737" s="226" t="s">
        <v>84</v>
      </c>
      <c r="AY737" s="20" t="s">
        <v>192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84</v>
      </c>
      <c r="BK737" s="227">
        <f>ROUND(I737*H737,2)</f>
        <v>0</v>
      </c>
      <c r="BL737" s="20" t="s">
        <v>321</v>
      </c>
      <c r="BM737" s="226" t="s">
        <v>679</v>
      </c>
    </row>
    <row r="738" s="2" customFormat="1">
      <c r="A738" s="41"/>
      <c r="B738" s="42"/>
      <c r="C738" s="43"/>
      <c r="D738" s="228" t="s">
        <v>202</v>
      </c>
      <c r="E738" s="43"/>
      <c r="F738" s="229" t="s">
        <v>680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202</v>
      </c>
      <c r="AU738" s="20" t="s">
        <v>84</v>
      </c>
    </row>
    <row r="739" s="13" customFormat="1">
      <c r="A739" s="13"/>
      <c r="B739" s="233"/>
      <c r="C739" s="234"/>
      <c r="D739" s="235" t="s">
        <v>204</v>
      </c>
      <c r="E739" s="236" t="s">
        <v>19</v>
      </c>
      <c r="F739" s="237" t="s">
        <v>205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204</v>
      </c>
      <c r="AU739" s="243" t="s">
        <v>84</v>
      </c>
      <c r="AV739" s="13" t="s">
        <v>78</v>
      </c>
      <c r="AW739" s="13" t="s">
        <v>33</v>
      </c>
      <c r="AX739" s="13" t="s">
        <v>71</v>
      </c>
      <c r="AY739" s="243" t="s">
        <v>192</v>
      </c>
    </row>
    <row r="740" s="13" customFormat="1">
      <c r="A740" s="13"/>
      <c r="B740" s="233"/>
      <c r="C740" s="234"/>
      <c r="D740" s="235" t="s">
        <v>204</v>
      </c>
      <c r="E740" s="236" t="s">
        <v>19</v>
      </c>
      <c r="F740" s="237" t="s">
        <v>280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204</v>
      </c>
      <c r="AU740" s="243" t="s">
        <v>84</v>
      </c>
      <c r="AV740" s="13" t="s">
        <v>78</v>
      </c>
      <c r="AW740" s="13" t="s">
        <v>33</v>
      </c>
      <c r="AX740" s="13" t="s">
        <v>71</v>
      </c>
      <c r="AY740" s="243" t="s">
        <v>192</v>
      </c>
    </row>
    <row r="741" s="14" customFormat="1">
      <c r="A741" s="14"/>
      <c r="B741" s="244"/>
      <c r="C741" s="245"/>
      <c r="D741" s="235" t="s">
        <v>204</v>
      </c>
      <c r="E741" s="246" t="s">
        <v>19</v>
      </c>
      <c r="F741" s="247" t="s">
        <v>281</v>
      </c>
      <c r="G741" s="245"/>
      <c r="H741" s="248">
        <v>2.6699999999999999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204</v>
      </c>
      <c r="AU741" s="254" t="s">
        <v>84</v>
      </c>
      <c r="AV741" s="14" t="s">
        <v>84</v>
      </c>
      <c r="AW741" s="14" t="s">
        <v>33</v>
      </c>
      <c r="AX741" s="14" t="s">
        <v>71</v>
      </c>
      <c r="AY741" s="254" t="s">
        <v>192</v>
      </c>
    </row>
    <row r="742" s="14" customFormat="1">
      <c r="A742" s="14"/>
      <c r="B742" s="244"/>
      <c r="C742" s="245"/>
      <c r="D742" s="235" t="s">
        <v>204</v>
      </c>
      <c r="E742" s="246" t="s">
        <v>19</v>
      </c>
      <c r="F742" s="247" t="s">
        <v>1364</v>
      </c>
      <c r="G742" s="245"/>
      <c r="H742" s="248">
        <v>2.2610000000000001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204</v>
      </c>
      <c r="AU742" s="254" t="s">
        <v>84</v>
      </c>
      <c r="AV742" s="14" t="s">
        <v>84</v>
      </c>
      <c r="AW742" s="14" t="s">
        <v>33</v>
      </c>
      <c r="AX742" s="14" t="s">
        <v>71</v>
      </c>
      <c r="AY742" s="254" t="s">
        <v>192</v>
      </c>
    </row>
    <row r="743" s="13" customFormat="1">
      <c r="A743" s="13"/>
      <c r="B743" s="233"/>
      <c r="C743" s="234"/>
      <c r="D743" s="235" t="s">
        <v>204</v>
      </c>
      <c r="E743" s="236" t="s">
        <v>19</v>
      </c>
      <c r="F743" s="237" t="s">
        <v>282</v>
      </c>
      <c r="G743" s="234"/>
      <c r="H743" s="236" t="s">
        <v>19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204</v>
      </c>
      <c r="AU743" s="243" t="s">
        <v>84</v>
      </c>
      <c r="AV743" s="13" t="s">
        <v>78</v>
      </c>
      <c r="AW743" s="13" t="s">
        <v>33</v>
      </c>
      <c r="AX743" s="13" t="s">
        <v>71</v>
      </c>
      <c r="AY743" s="243" t="s">
        <v>192</v>
      </c>
    </row>
    <row r="744" s="14" customFormat="1">
      <c r="A744" s="14"/>
      <c r="B744" s="244"/>
      <c r="C744" s="245"/>
      <c r="D744" s="235" t="s">
        <v>204</v>
      </c>
      <c r="E744" s="246" t="s">
        <v>19</v>
      </c>
      <c r="F744" s="247" t="s">
        <v>283</v>
      </c>
      <c r="G744" s="245"/>
      <c r="H744" s="248">
        <v>13.079000000000001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204</v>
      </c>
      <c r="AU744" s="254" t="s">
        <v>84</v>
      </c>
      <c r="AV744" s="14" t="s">
        <v>84</v>
      </c>
      <c r="AW744" s="14" t="s">
        <v>33</v>
      </c>
      <c r="AX744" s="14" t="s">
        <v>71</v>
      </c>
      <c r="AY744" s="254" t="s">
        <v>192</v>
      </c>
    </row>
    <row r="745" s="14" customFormat="1">
      <c r="A745" s="14"/>
      <c r="B745" s="244"/>
      <c r="C745" s="245"/>
      <c r="D745" s="235" t="s">
        <v>204</v>
      </c>
      <c r="E745" s="246" t="s">
        <v>19</v>
      </c>
      <c r="F745" s="247" t="s">
        <v>665</v>
      </c>
      <c r="G745" s="245"/>
      <c r="H745" s="248">
        <v>-0.54900000000000004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204</v>
      </c>
      <c r="AU745" s="254" t="s">
        <v>84</v>
      </c>
      <c r="AV745" s="14" t="s">
        <v>84</v>
      </c>
      <c r="AW745" s="14" t="s">
        <v>33</v>
      </c>
      <c r="AX745" s="14" t="s">
        <v>71</v>
      </c>
      <c r="AY745" s="254" t="s">
        <v>192</v>
      </c>
    </row>
    <row r="746" s="13" customFormat="1">
      <c r="A746" s="13"/>
      <c r="B746" s="233"/>
      <c r="C746" s="234"/>
      <c r="D746" s="235" t="s">
        <v>204</v>
      </c>
      <c r="E746" s="236" t="s">
        <v>19</v>
      </c>
      <c r="F746" s="237" t="s">
        <v>1365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204</v>
      </c>
      <c r="AU746" s="243" t="s">
        <v>84</v>
      </c>
      <c r="AV746" s="13" t="s">
        <v>78</v>
      </c>
      <c r="AW746" s="13" t="s">
        <v>33</v>
      </c>
      <c r="AX746" s="13" t="s">
        <v>71</v>
      </c>
      <c r="AY746" s="243" t="s">
        <v>192</v>
      </c>
    </row>
    <row r="747" s="14" customFormat="1">
      <c r="A747" s="14"/>
      <c r="B747" s="244"/>
      <c r="C747" s="245"/>
      <c r="D747" s="235" t="s">
        <v>204</v>
      </c>
      <c r="E747" s="246" t="s">
        <v>19</v>
      </c>
      <c r="F747" s="247" t="s">
        <v>1366</v>
      </c>
      <c r="G747" s="245"/>
      <c r="H747" s="248">
        <v>16.309000000000001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204</v>
      </c>
      <c r="AU747" s="254" t="s">
        <v>84</v>
      </c>
      <c r="AV747" s="14" t="s">
        <v>84</v>
      </c>
      <c r="AW747" s="14" t="s">
        <v>33</v>
      </c>
      <c r="AX747" s="14" t="s">
        <v>71</v>
      </c>
      <c r="AY747" s="254" t="s">
        <v>192</v>
      </c>
    </row>
    <row r="748" s="13" customFormat="1">
      <c r="A748" s="13"/>
      <c r="B748" s="233"/>
      <c r="C748" s="234"/>
      <c r="D748" s="235" t="s">
        <v>204</v>
      </c>
      <c r="E748" s="236" t="s">
        <v>19</v>
      </c>
      <c r="F748" s="237" t="s">
        <v>1367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204</v>
      </c>
      <c r="AU748" s="243" t="s">
        <v>84</v>
      </c>
      <c r="AV748" s="13" t="s">
        <v>78</v>
      </c>
      <c r="AW748" s="13" t="s">
        <v>33</v>
      </c>
      <c r="AX748" s="13" t="s">
        <v>71</v>
      </c>
      <c r="AY748" s="243" t="s">
        <v>192</v>
      </c>
    </row>
    <row r="749" s="14" customFormat="1">
      <c r="A749" s="14"/>
      <c r="B749" s="244"/>
      <c r="C749" s="245"/>
      <c r="D749" s="235" t="s">
        <v>204</v>
      </c>
      <c r="E749" s="246" t="s">
        <v>19</v>
      </c>
      <c r="F749" s="247" t="s">
        <v>1368</v>
      </c>
      <c r="G749" s="245"/>
      <c r="H749" s="248">
        <v>2.234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204</v>
      </c>
      <c r="AU749" s="254" t="s">
        <v>84</v>
      </c>
      <c r="AV749" s="14" t="s">
        <v>84</v>
      </c>
      <c r="AW749" s="14" t="s">
        <v>33</v>
      </c>
      <c r="AX749" s="14" t="s">
        <v>71</v>
      </c>
      <c r="AY749" s="254" t="s">
        <v>192</v>
      </c>
    </row>
    <row r="750" s="15" customFormat="1">
      <c r="A750" s="15"/>
      <c r="B750" s="255"/>
      <c r="C750" s="256"/>
      <c r="D750" s="235" t="s">
        <v>204</v>
      </c>
      <c r="E750" s="257" t="s">
        <v>19</v>
      </c>
      <c r="F750" s="258" t="s">
        <v>210</v>
      </c>
      <c r="G750" s="256"/>
      <c r="H750" s="259">
        <v>36.004000000000005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204</v>
      </c>
      <c r="AU750" s="265" t="s">
        <v>84</v>
      </c>
      <c r="AV750" s="15" t="s">
        <v>200</v>
      </c>
      <c r="AW750" s="15" t="s">
        <v>33</v>
      </c>
      <c r="AX750" s="15" t="s">
        <v>78</v>
      </c>
      <c r="AY750" s="265" t="s">
        <v>192</v>
      </c>
    </row>
    <row r="751" s="2" customFormat="1" ht="16.5" customHeight="1">
      <c r="A751" s="41"/>
      <c r="B751" s="42"/>
      <c r="C751" s="215" t="s">
        <v>681</v>
      </c>
      <c r="D751" s="215" t="s">
        <v>195</v>
      </c>
      <c r="E751" s="216" t="s">
        <v>682</v>
      </c>
      <c r="F751" s="217" t="s">
        <v>683</v>
      </c>
      <c r="G751" s="218" t="s">
        <v>239</v>
      </c>
      <c r="H751" s="219">
        <v>39.633000000000003</v>
      </c>
      <c r="I751" s="220"/>
      <c r="J751" s="221">
        <f>ROUND(I751*H751,2)</f>
        <v>0</v>
      </c>
      <c r="K751" s="217" t="s">
        <v>199</v>
      </c>
      <c r="L751" s="47"/>
      <c r="M751" s="222" t="s">
        <v>19</v>
      </c>
      <c r="N751" s="223" t="s">
        <v>43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0.0025000000000000001</v>
      </c>
      <c r="T751" s="225">
        <f>S751*H751</f>
        <v>0.099082500000000004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321</v>
      </c>
      <c r="AT751" s="226" t="s">
        <v>195</v>
      </c>
      <c r="AU751" s="226" t="s">
        <v>84</v>
      </c>
      <c r="AY751" s="20" t="s">
        <v>192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84</v>
      </c>
      <c r="BK751" s="227">
        <f>ROUND(I751*H751,2)</f>
        <v>0</v>
      </c>
      <c r="BL751" s="20" t="s">
        <v>321</v>
      </c>
      <c r="BM751" s="226" t="s">
        <v>684</v>
      </c>
    </row>
    <row r="752" s="2" customFormat="1">
      <c r="A752" s="41"/>
      <c r="B752" s="42"/>
      <c r="C752" s="43"/>
      <c r="D752" s="228" t="s">
        <v>202</v>
      </c>
      <c r="E752" s="43"/>
      <c r="F752" s="229" t="s">
        <v>685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202</v>
      </c>
      <c r="AU752" s="20" t="s">
        <v>84</v>
      </c>
    </row>
    <row r="753" s="13" customFormat="1">
      <c r="A753" s="13"/>
      <c r="B753" s="233"/>
      <c r="C753" s="234"/>
      <c r="D753" s="235" t="s">
        <v>204</v>
      </c>
      <c r="E753" s="236" t="s">
        <v>19</v>
      </c>
      <c r="F753" s="237" t="s">
        <v>458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204</v>
      </c>
      <c r="AU753" s="243" t="s">
        <v>84</v>
      </c>
      <c r="AV753" s="13" t="s">
        <v>78</v>
      </c>
      <c r="AW753" s="13" t="s">
        <v>33</v>
      </c>
      <c r="AX753" s="13" t="s">
        <v>71</v>
      </c>
      <c r="AY753" s="243" t="s">
        <v>192</v>
      </c>
    </row>
    <row r="754" s="13" customFormat="1">
      <c r="A754" s="13"/>
      <c r="B754" s="233"/>
      <c r="C754" s="234"/>
      <c r="D754" s="235" t="s">
        <v>204</v>
      </c>
      <c r="E754" s="236" t="s">
        <v>19</v>
      </c>
      <c r="F754" s="237" t="s">
        <v>280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204</v>
      </c>
      <c r="AU754" s="243" t="s">
        <v>84</v>
      </c>
      <c r="AV754" s="13" t="s">
        <v>78</v>
      </c>
      <c r="AW754" s="13" t="s">
        <v>33</v>
      </c>
      <c r="AX754" s="13" t="s">
        <v>71</v>
      </c>
      <c r="AY754" s="243" t="s">
        <v>192</v>
      </c>
    </row>
    <row r="755" s="14" customFormat="1">
      <c r="A755" s="14"/>
      <c r="B755" s="244"/>
      <c r="C755" s="245"/>
      <c r="D755" s="235" t="s">
        <v>204</v>
      </c>
      <c r="E755" s="246" t="s">
        <v>19</v>
      </c>
      <c r="F755" s="247" t="s">
        <v>686</v>
      </c>
      <c r="G755" s="245"/>
      <c r="H755" s="248">
        <v>2.8199999999999998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204</v>
      </c>
      <c r="AU755" s="254" t="s">
        <v>84</v>
      </c>
      <c r="AV755" s="14" t="s">
        <v>84</v>
      </c>
      <c r="AW755" s="14" t="s">
        <v>33</v>
      </c>
      <c r="AX755" s="14" t="s">
        <v>71</v>
      </c>
      <c r="AY755" s="254" t="s">
        <v>192</v>
      </c>
    </row>
    <row r="756" s="14" customFormat="1">
      <c r="A756" s="14"/>
      <c r="B756" s="244"/>
      <c r="C756" s="245"/>
      <c r="D756" s="235" t="s">
        <v>204</v>
      </c>
      <c r="E756" s="246" t="s">
        <v>19</v>
      </c>
      <c r="F756" s="247" t="s">
        <v>1364</v>
      </c>
      <c r="G756" s="245"/>
      <c r="H756" s="248">
        <v>2.2610000000000001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204</v>
      </c>
      <c r="AU756" s="254" t="s">
        <v>84</v>
      </c>
      <c r="AV756" s="14" t="s">
        <v>84</v>
      </c>
      <c r="AW756" s="14" t="s">
        <v>33</v>
      </c>
      <c r="AX756" s="14" t="s">
        <v>71</v>
      </c>
      <c r="AY756" s="254" t="s">
        <v>192</v>
      </c>
    </row>
    <row r="757" s="13" customFormat="1">
      <c r="A757" s="13"/>
      <c r="B757" s="233"/>
      <c r="C757" s="234"/>
      <c r="D757" s="235" t="s">
        <v>204</v>
      </c>
      <c r="E757" s="236" t="s">
        <v>19</v>
      </c>
      <c r="F757" s="237" t="s">
        <v>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204</v>
      </c>
      <c r="AU757" s="243" t="s">
        <v>84</v>
      </c>
      <c r="AV757" s="13" t="s">
        <v>78</v>
      </c>
      <c r="AW757" s="13" t="s">
        <v>33</v>
      </c>
      <c r="AX757" s="13" t="s">
        <v>71</v>
      </c>
      <c r="AY757" s="243" t="s">
        <v>192</v>
      </c>
    </row>
    <row r="758" s="14" customFormat="1">
      <c r="A758" s="14"/>
      <c r="B758" s="244"/>
      <c r="C758" s="245"/>
      <c r="D758" s="235" t="s">
        <v>204</v>
      </c>
      <c r="E758" s="246" t="s">
        <v>19</v>
      </c>
      <c r="F758" s="247" t="s">
        <v>469</v>
      </c>
      <c r="G758" s="245"/>
      <c r="H758" s="248">
        <v>1.97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204</v>
      </c>
      <c r="AU758" s="254" t="s">
        <v>84</v>
      </c>
      <c r="AV758" s="14" t="s">
        <v>84</v>
      </c>
      <c r="AW758" s="14" t="s">
        <v>33</v>
      </c>
      <c r="AX758" s="14" t="s">
        <v>71</v>
      </c>
      <c r="AY758" s="254" t="s">
        <v>192</v>
      </c>
    </row>
    <row r="759" s="13" customFormat="1">
      <c r="A759" s="13"/>
      <c r="B759" s="233"/>
      <c r="C759" s="234"/>
      <c r="D759" s="235" t="s">
        <v>204</v>
      </c>
      <c r="E759" s="236" t="s">
        <v>19</v>
      </c>
      <c r="F759" s="237" t="s">
        <v>470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204</v>
      </c>
      <c r="AU759" s="243" t="s">
        <v>84</v>
      </c>
      <c r="AV759" s="13" t="s">
        <v>78</v>
      </c>
      <c r="AW759" s="13" t="s">
        <v>33</v>
      </c>
      <c r="AX759" s="13" t="s">
        <v>71</v>
      </c>
      <c r="AY759" s="243" t="s">
        <v>192</v>
      </c>
    </row>
    <row r="760" s="14" customFormat="1">
      <c r="A760" s="14"/>
      <c r="B760" s="244"/>
      <c r="C760" s="245"/>
      <c r="D760" s="235" t="s">
        <v>204</v>
      </c>
      <c r="E760" s="246" t="s">
        <v>19</v>
      </c>
      <c r="F760" s="247" t="s">
        <v>471</v>
      </c>
      <c r="G760" s="245"/>
      <c r="H760" s="248">
        <v>0.95999999999999996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204</v>
      </c>
      <c r="AU760" s="254" t="s">
        <v>84</v>
      </c>
      <c r="AV760" s="14" t="s">
        <v>84</v>
      </c>
      <c r="AW760" s="14" t="s">
        <v>33</v>
      </c>
      <c r="AX760" s="14" t="s">
        <v>71</v>
      </c>
      <c r="AY760" s="254" t="s">
        <v>192</v>
      </c>
    </row>
    <row r="761" s="13" customFormat="1">
      <c r="A761" s="13"/>
      <c r="B761" s="233"/>
      <c r="C761" s="234"/>
      <c r="D761" s="235" t="s">
        <v>204</v>
      </c>
      <c r="E761" s="236" t="s">
        <v>19</v>
      </c>
      <c r="F761" s="237" t="s">
        <v>282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204</v>
      </c>
      <c r="AU761" s="243" t="s">
        <v>84</v>
      </c>
      <c r="AV761" s="13" t="s">
        <v>78</v>
      </c>
      <c r="AW761" s="13" t="s">
        <v>33</v>
      </c>
      <c r="AX761" s="13" t="s">
        <v>71</v>
      </c>
      <c r="AY761" s="243" t="s">
        <v>192</v>
      </c>
    </row>
    <row r="762" s="14" customFormat="1">
      <c r="A762" s="14"/>
      <c r="B762" s="244"/>
      <c r="C762" s="245"/>
      <c r="D762" s="235" t="s">
        <v>204</v>
      </c>
      <c r="E762" s="246" t="s">
        <v>19</v>
      </c>
      <c r="F762" s="247" t="s">
        <v>283</v>
      </c>
      <c r="G762" s="245"/>
      <c r="H762" s="248">
        <v>13.079000000000001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204</v>
      </c>
      <c r="AU762" s="254" t="s">
        <v>84</v>
      </c>
      <c r="AV762" s="14" t="s">
        <v>84</v>
      </c>
      <c r="AW762" s="14" t="s">
        <v>33</v>
      </c>
      <c r="AX762" s="14" t="s">
        <v>71</v>
      </c>
      <c r="AY762" s="254" t="s">
        <v>192</v>
      </c>
    </row>
    <row r="763" s="13" customFormat="1">
      <c r="A763" s="13"/>
      <c r="B763" s="233"/>
      <c r="C763" s="234"/>
      <c r="D763" s="235" t="s">
        <v>204</v>
      </c>
      <c r="E763" s="236" t="s">
        <v>19</v>
      </c>
      <c r="F763" s="237" t="s">
        <v>1365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204</v>
      </c>
      <c r="AU763" s="243" t="s">
        <v>84</v>
      </c>
      <c r="AV763" s="13" t="s">
        <v>78</v>
      </c>
      <c r="AW763" s="13" t="s">
        <v>33</v>
      </c>
      <c r="AX763" s="13" t="s">
        <v>71</v>
      </c>
      <c r="AY763" s="243" t="s">
        <v>192</v>
      </c>
    </row>
    <row r="764" s="14" customFormat="1">
      <c r="A764" s="14"/>
      <c r="B764" s="244"/>
      <c r="C764" s="245"/>
      <c r="D764" s="235" t="s">
        <v>204</v>
      </c>
      <c r="E764" s="246" t="s">
        <v>19</v>
      </c>
      <c r="F764" s="247" t="s">
        <v>1366</v>
      </c>
      <c r="G764" s="245"/>
      <c r="H764" s="248">
        <v>16.309000000000001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204</v>
      </c>
      <c r="AU764" s="254" t="s">
        <v>84</v>
      </c>
      <c r="AV764" s="14" t="s">
        <v>84</v>
      </c>
      <c r="AW764" s="14" t="s">
        <v>33</v>
      </c>
      <c r="AX764" s="14" t="s">
        <v>71</v>
      </c>
      <c r="AY764" s="254" t="s">
        <v>192</v>
      </c>
    </row>
    <row r="765" s="13" customFormat="1">
      <c r="A765" s="13"/>
      <c r="B765" s="233"/>
      <c r="C765" s="234"/>
      <c r="D765" s="235" t="s">
        <v>204</v>
      </c>
      <c r="E765" s="236" t="s">
        <v>19</v>
      </c>
      <c r="F765" s="237" t="s">
        <v>1367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204</v>
      </c>
      <c r="AU765" s="243" t="s">
        <v>84</v>
      </c>
      <c r="AV765" s="13" t="s">
        <v>78</v>
      </c>
      <c r="AW765" s="13" t="s">
        <v>33</v>
      </c>
      <c r="AX765" s="13" t="s">
        <v>71</v>
      </c>
      <c r="AY765" s="243" t="s">
        <v>192</v>
      </c>
    </row>
    <row r="766" s="14" customFormat="1">
      <c r="A766" s="14"/>
      <c r="B766" s="244"/>
      <c r="C766" s="245"/>
      <c r="D766" s="235" t="s">
        <v>204</v>
      </c>
      <c r="E766" s="246" t="s">
        <v>19</v>
      </c>
      <c r="F766" s="247" t="s">
        <v>1368</v>
      </c>
      <c r="G766" s="245"/>
      <c r="H766" s="248">
        <v>2.234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204</v>
      </c>
      <c r="AU766" s="254" t="s">
        <v>84</v>
      </c>
      <c r="AV766" s="14" t="s">
        <v>84</v>
      </c>
      <c r="AW766" s="14" t="s">
        <v>33</v>
      </c>
      <c r="AX766" s="14" t="s">
        <v>71</v>
      </c>
      <c r="AY766" s="254" t="s">
        <v>192</v>
      </c>
    </row>
    <row r="767" s="15" customFormat="1">
      <c r="A767" s="15"/>
      <c r="B767" s="255"/>
      <c r="C767" s="256"/>
      <c r="D767" s="235" t="s">
        <v>204</v>
      </c>
      <c r="E767" s="257" t="s">
        <v>19</v>
      </c>
      <c r="F767" s="258" t="s">
        <v>210</v>
      </c>
      <c r="G767" s="256"/>
      <c r="H767" s="259">
        <v>39.633000000000003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5" t="s">
        <v>204</v>
      </c>
      <c r="AU767" s="265" t="s">
        <v>84</v>
      </c>
      <c r="AV767" s="15" t="s">
        <v>200</v>
      </c>
      <c r="AW767" s="15" t="s">
        <v>33</v>
      </c>
      <c r="AX767" s="15" t="s">
        <v>78</v>
      </c>
      <c r="AY767" s="265" t="s">
        <v>192</v>
      </c>
    </row>
    <row r="768" s="2" customFormat="1" ht="16.5" customHeight="1">
      <c r="A768" s="41"/>
      <c r="B768" s="42"/>
      <c r="C768" s="215" t="s">
        <v>687</v>
      </c>
      <c r="D768" s="215" t="s">
        <v>195</v>
      </c>
      <c r="E768" s="216" t="s">
        <v>688</v>
      </c>
      <c r="F768" s="217" t="s">
        <v>689</v>
      </c>
      <c r="G768" s="218" t="s">
        <v>239</v>
      </c>
      <c r="H768" s="219">
        <v>36.003999999999998</v>
      </c>
      <c r="I768" s="220"/>
      <c r="J768" s="221">
        <f>ROUND(I768*H768,2)</f>
        <v>0</v>
      </c>
      <c r="K768" s="217" t="s">
        <v>199</v>
      </c>
      <c r="L768" s="47"/>
      <c r="M768" s="222" t="s">
        <v>19</v>
      </c>
      <c r="N768" s="223" t="s">
        <v>43</v>
      </c>
      <c r="O768" s="87"/>
      <c r="P768" s="224">
        <f>O768*H768</f>
        <v>0</v>
      </c>
      <c r="Q768" s="224">
        <v>0.00029999999999999997</v>
      </c>
      <c r="R768" s="224">
        <f>Q768*H768</f>
        <v>0.010801199999999999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321</v>
      </c>
      <c r="AT768" s="226" t="s">
        <v>195</v>
      </c>
      <c r="AU768" s="226" t="s">
        <v>84</v>
      </c>
      <c r="AY768" s="20" t="s">
        <v>192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84</v>
      </c>
      <c r="BK768" s="227">
        <f>ROUND(I768*H768,2)</f>
        <v>0</v>
      </c>
      <c r="BL768" s="20" t="s">
        <v>321</v>
      </c>
      <c r="BM768" s="226" t="s">
        <v>690</v>
      </c>
    </row>
    <row r="769" s="2" customFormat="1">
      <c r="A769" s="41"/>
      <c r="B769" s="42"/>
      <c r="C769" s="43"/>
      <c r="D769" s="228" t="s">
        <v>202</v>
      </c>
      <c r="E769" s="43"/>
      <c r="F769" s="229" t="s">
        <v>691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202</v>
      </c>
      <c r="AU769" s="20" t="s">
        <v>84</v>
      </c>
    </row>
    <row r="770" s="13" customFormat="1">
      <c r="A770" s="13"/>
      <c r="B770" s="233"/>
      <c r="C770" s="234"/>
      <c r="D770" s="235" t="s">
        <v>204</v>
      </c>
      <c r="E770" s="236" t="s">
        <v>19</v>
      </c>
      <c r="F770" s="237" t="s">
        <v>205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204</v>
      </c>
      <c r="AU770" s="243" t="s">
        <v>84</v>
      </c>
      <c r="AV770" s="13" t="s">
        <v>78</v>
      </c>
      <c r="AW770" s="13" t="s">
        <v>33</v>
      </c>
      <c r="AX770" s="13" t="s">
        <v>71</v>
      </c>
      <c r="AY770" s="243" t="s">
        <v>192</v>
      </c>
    </row>
    <row r="771" s="13" customFormat="1">
      <c r="A771" s="13"/>
      <c r="B771" s="233"/>
      <c r="C771" s="234"/>
      <c r="D771" s="235" t="s">
        <v>204</v>
      </c>
      <c r="E771" s="236" t="s">
        <v>19</v>
      </c>
      <c r="F771" s="237" t="s">
        <v>280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204</v>
      </c>
      <c r="AU771" s="243" t="s">
        <v>84</v>
      </c>
      <c r="AV771" s="13" t="s">
        <v>78</v>
      </c>
      <c r="AW771" s="13" t="s">
        <v>33</v>
      </c>
      <c r="AX771" s="13" t="s">
        <v>71</v>
      </c>
      <c r="AY771" s="243" t="s">
        <v>192</v>
      </c>
    </row>
    <row r="772" s="14" customFormat="1">
      <c r="A772" s="14"/>
      <c r="B772" s="244"/>
      <c r="C772" s="245"/>
      <c r="D772" s="235" t="s">
        <v>204</v>
      </c>
      <c r="E772" s="246" t="s">
        <v>19</v>
      </c>
      <c r="F772" s="247" t="s">
        <v>281</v>
      </c>
      <c r="G772" s="245"/>
      <c r="H772" s="248">
        <v>2.6699999999999999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204</v>
      </c>
      <c r="AU772" s="254" t="s">
        <v>84</v>
      </c>
      <c r="AV772" s="14" t="s">
        <v>84</v>
      </c>
      <c r="AW772" s="14" t="s">
        <v>33</v>
      </c>
      <c r="AX772" s="14" t="s">
        <v>71</v>
      </c>
      <c r="AY772" s="254" t="s">
        <v>192</v>
      </c>
    </row>
    <row r="773" s="14" customFormat="1">
      <c r="A773" s="14"/>
      <c r="B773" s="244"/>
      <c r="C773" s="245"/>
      <c r="D773" s="235" t="s">
        <v>204</v>
      </c>
      <c r="E773" s="246" t="s">
        <v>19</v>
      </c>
      <c r="F773" s="247" t="s">
        <v>1364</v>
      </c>
      <c r="G773" s="245"/>
      <c r="H773" s="248">
        <v>2.2610000000000001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204</v>
      </c>
      <c r="AU773" s="254" t="s">
        <v>84</v>
      </c>
      <c r="AV773" s="14" t="s">
        <v>84</v>
      </c>
      <c r="AW773" s="14" t="s">
        <v>33</v>
      </c>
      <c r="AX773" s="14" t="s">
        <v>71</v>
      </c>
      <c r="AY773" s="254" t="s">
        <v>192</v>
      </c>
    </row>
    <row r="774" s="13" customFormat="1">
      <c r="A774" s="13"/>
      <c r="B774" s="233"/>
      <c r="C774" s="234"/>
      <c r="D774" s="235" t="s">
        <v>204</v>
      </c>
      <c r="E774" s="236" t="s">
        <v>19</v>
      </c>
      <c r="F774" s="237" t="s">
        <v>282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204</v>
      </c>
      <c r="AU774" s="243" t="s">
        <v>84</v>
      </c>
      <c r="AV774" s="13" t="s">
        <v>78</v>
      </c>
      <c r="AW774" s="13" t="s">
        <v>33</v>
      </c>
      <c r="AX774" s="13" t="s">
        <v>71</v>
      </c>
      <c r="AY774" s="243" t="s">
        <v>192</v>
      </c>
    </row>
    <row r="775" s="14" customFormat="1">
      <c r="A775" s="14"/>
      <c r="B775" s="244"/>
      <c r="C775" s="245"/>
      <c r="D775" s="235" t="s">
        <v>204</v>
      </c>
      <c r="E775" s="246" t="s">
        <v>19</v>
      </c>
      <c r="F775" s="247" t="s">
        <v>283</v>
      </c>
      <c r="G775" s="245"/>
      <c r="H775" s="248">
        <v>13.079000000000001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204</v>
      </c>
      <c r="AU775" s="254" t="s">
        <v>84</v>
      </c>
      <c r="AV775" s="14" t="s">
        <v>84</v>
      </c>
      <c r="AW775" s="14" t="s">
        <v>33</v>
      </c>
      <c r="AX775" s="14" t="s">
        <v>71</v>
      </c>
      <c r="AY775" s="254" t="s">
        <v>192</v>
      </c>
    </row>
    <row r="776" s="14" customFormat="1">
      <c r="A776" s="14"/>
      <c r="B776" s="244"/>
      <c r="C776" s="245"/>
      <c r="D776" s="235" t="s">
        <v>204</v>
      </c>
      <c r="E776" s="246" t="s">
        <v>19</v>
      </c>
      <c r="F776" s="247" t="s">
        <v>665</v>
      </c>
      <c r="G776" s="245"/>
      <c r="H776" s="248">
        <v>-0.54900000000000004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204</v>
      </c>
      <c r="AU776" s="254" t="s">
        <v>84</v>
      </c>
      <c r="AV776" s="14" t="s">
        <v>84</v>
      </c>
      <c r="AW776" s="14" t="s">
        <v>33</v>
      </c>
      <c r="AX776" s="14" t="s">
        <v>71</v>
      </c>
      <c r="AY776" s="254" t="s">
        <v>192</v>
      </c>
    </row>
    <row r="777" s="13" customFormat="1">
      <c r="A777" s="13"/>
      <c r="B777" s="233"/>
      <c r="C777" s="234"/>
      <c r="D777" s="235" t="s">
        <v>204</v>
      </c>
      <c r="E777" s="236" t="s">
        <v>19</v>
      </c>
      <c r="F777" s="237" t="s">
        <v>1365</v>
      </c>
      <c r="G777" s="234"/>
      <c r="H777" s="236" t="s">
        <v>19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204</v>
      </c>
      <c r="AU777" s="243" t="s">
        <v>84</v>
      </c>
      <c r="AV777" s="13" t="s">
        <v>78</v>
      </c>
      <c r="AW777" s="13" t="s">
        <v>33</v>
      </c>
      <c r="AX777" s="13" t="s">
        <v>71</v>
      </c>
      <c r="AY777" s="243" t="s">
        <v>192</v>
      </c>
    </row>
    <row r="778" s="14" customFormat="1">
      <c r="A778" s="14"/>
      <c r="B778" s="244"/>
      <c r="C778" s="245"/>
      <c r="D778" s="235" t="s">
        <v>204</v>
      </c>
      <c r="E778" s="246" t="s">
        <v>19</v>
      </c>
      <c r="F778" s="247" t="s">
        <v>1366</v>
      </c>
      <c r="G778" s="245"/>
      <c r="H778" s="248">
        <v>16.309000000000001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204</v>
      </c>
      <c r="AU778" s="254" t="s">
        <v>84</v>
      </c>
      <c r="AV778" s="14" t="s">
        <v>84</v>
      </c>
      <c r="AW778" s="14" t="s">
        <v>33</v>
      </c>
      <c r="AX778" s="14" t="s">
        <v>71</v>
      </c>
      <c r="AY778" s="254" t="s">
        <v>192</v>
      </c>
    </row>
    <row r="779" s="13" customFormat="1">
      <c r="A779" s="13"/>
      <c r="B779" s="233"/>
      <c r="C779" s="234"/>
      <c r="D779" s="235" t="s">
        <v>204</v>
      </c>
      <c r="E779" s="236" t="s">
        <v>19</v>
      </c>
      <c r="F779" s="237" t="s">
        <v>1367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204</v>
      </c>
      <c r="AU779" s="243" t="s">
        <v>84</v>
      </c>
      <c r="AV779" s="13" t="s">
        <v>78</v>
      </c>
      <c r="AW779" s="13" t="s">
        <v>33</v>
      </c>
      <c r="AX779" s="13" t="s">
        <v>71</v>
      </c>
      <c r="AY779" s="243" t="s">
        <v>192</v>
      </c>
    </row>
    <row r="780" s="14" customFormat="1">
      <c r="A780" s="14"/>
      <c r="B780" s="244"/>
      <c r="C780" s="245"/>
      <c r="D780" s="235" t="s">
        <v>204</v>
      </c>
      <c r="E780" s="246" t="s">
        <v>19</v>
      </c>
      <c r="F780" s="247" t="s">
        <v>1368</v>
      </c>
      <c r="G780" s="245"/>
      <c r="H780" s="248">
        <v>2.234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204</v>
      </c>
      <c r="AU780" s="254" t="s">
        <v>84</v>
      </c>
      <c r="AV780" s="14" t="s">
        <v>84</v>
      </c>
      <c r="AW780" s="14" t="s">
        <v>33</v>
      </c>
      <c r="AX780" s="14" t="s">
        <v>71</v>
      </c>
      <c r="AY780" s="254" t="s">
        <v>192</v>
      </c>
    </row>
    <row r="781" s="15" customFormat="1">
      <c r="A781" s="15"/>
      <c r="B781" s="255"/>
      <c r="C781" s="256"/>
      <c r="D781" s="235" t="s">
        <v>204</v>
      </c>
      <c r="E781" s="257" t="s">
        <v>19</v>
      </c>
      <c r="F781" s="258" t="s">
        <v>210</v>
      </c>
      <c r="G781" s="256"/>
      <c r="H781" s="259">
        <v>36.004000000000005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204</v>
      </c>
      <c r="AU781" s="265" t="s">
        <v>84</v>
      </c>
      <c r="AV781" s="15" t="s">
        <v>200</v>
      </c>
      <c r="AW781" s="15" t="s">
        <v>33</v>
      </c>
      <c r="AX781" s="15" t="s">
        <v>78</v>
      </c>
      <c r="AY781" s="265" t="s">
        <v>192</v>
      </c>
    </row>
    <row r="782" s="2" customFormat="1" ht="24.15" customHeight="1">
      <c r="A782" s="41"/>
      <c r="B782" s="42"/>
      <c r="C782" s="266" t="s">
        <v>692</v>
      </c>
      <c r="D782" s="266" t="s">
        <v>211</v>
      </c>
      <c r="E782" s="267" t="s">
        <v>693</v>
      </c>
      <c r="F782" s="268" t="s">
        <v>694</v>
      </c>
      <c r="G782" s="269" t="s">
        <v>239</v>
      </c>
      <c r="H782" s="270">
        <v>39.603999999999999</v>
      </c>
      <c r="I782" s="271"/>
      <c r="J782" s="272">
        <f>ROUND(I782*H782,2)</f>
        <v>0</v>
      </c>
      <c r="K782" s="268" t="s">
        <v>199</v>
      </c>
      <c r="L782" s="273"/>
      <c r="M782" s="274" t="s">
        <v>19</v>
      </c>
      <c r="N782" s="275" t="s">
        <v>43</v>
      </c>
      <c r="O782" s="87"/>
      <c r="P782" s="224">
        <f>O782*H782</f>
        <v>0</v>
      </c>
      <c r="Q782" s="224">
        <v>0.0018</v>
      </c>
      <c r="R782" s="224">
        <f>Q782*H782</f>
        <v>0.071287199999999995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423</v>
      </c>
      <c r="AT782" s="226" t="s">
        <v>211</v>
      </c>
      <c r="AU782" s="226" t="s">
        <v>84</v>
      </c>
      <c r="AY782" s="20" t="s">
        <v>192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84</v>
      </c>
      <c r="BK782" s="227">
        <f>ROUND(I782*H782,2)</f>
        <v>0</v>
      </c>
      <c r="BL782" s="20" t="s">
        <v>321</v>
      </c>
      <c r="BM782" s="226" t="s">
        <v>695</v>
      </c>
    </row>
    <row r="783" s="13" customFormat="1">
      <c r="A783" s="13"/>
      <c r="B783" s="233"/>
      <c r="C783" s="234"/>
      <c r="D783" s="235" t="s">
        <v>204</v>
      </c>
      <c r="E783" s="236" t="s">
        <v>19</v>
      </c>
      <c r="F783" s="237" t="s">
        <v>205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204</v>
      </c>
      <c r="AU783" s="243" t="s">
        <v>84</v>
      </c>
      <c r="AV783" s="13" t="s">
        <v>78</v>
      </c>
      <c r="AW783" s="13" t="s">
        <v>33</v>
      </c>
      <c r="AX783" s="13" t="s">
        <v>71</v>
      </c>
      <c r="AY783" s="243" t="s">
        <v>192</v>
      </c>
    </row>
    <row r="784" s="13" customFormat="1">
      <c r="A784" s="13"/>
      <c r="B784" s="233"/>
      <c r="C784" s="234"/>
      <c r="D784" s="235" t="s">
        <v>204</v>
      </c>
      <c r="E784" s="236" t="s">
        <v>19</v>
      </c>
      <c r="F784" s="237" t="s">
        <v>280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204</v>
      </c>
      <c r="AU784" s="243" t="s">
        <v>84</v>
      </c>
      <c r="AV784" s="13" t="s">
        <v>78</v>
      </c>
      <c r="AW784" s="13" t="s">
        <v>33</v>
      </c>
      <c r="AX784" s="13" t="s">
        <v>71</v>
      </c>
      <c r="AY784" s="243" t="s">
        <v>192</v>
      </c>
    </row>
    <row r="785" s="14" customFormat="1">
      <c r="A785" s="14"/>
      <c r="B785" s="244"/>
      <c r="C785" s="245"/>
      <c r="D785" s="235" t="s">
        <v>204</v>
      </c>
      <c r="E785" s="246" t="s">
        <v>19</v>
      </c>
      <c r="F785" s="247" t="s">
        <v>281</v>
      </c>
      <c r="G785" s="245"/>
      <c r="H785" s="248">
        <v>2.6699999999999999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204</v>
      </c>
      <c r="AU785" s="254" t="s">
        <v>84</v>
      </c>
      <c r="AV785" s="14" t="s">
        <v>84</v>
      </c>
      <c r="AW785" s="14" t="s">
        <v>33</v>
      </c>
      <c r="AX785" s="14" t="s">
        <v>71</v>
      </c>
      <c r="AY785" s="254" t="s">
        <v>192</v>
      </c>
    </row>
    <row r="786" s="14" customFormat="1">
      <c r="A786" s="14"/>
      <c r="B786" s="244"/>
      <c r="C786" s="245"/>
      <c r="D786" s="235" t="s">
        <v>204</v>
      </c>
      <c r="E786" s="246" t="s">
        <v>19</v>
      </c>
      <c r="F786" s="247" t="s">
        <v>1364</v>
      </c>
      <c r="G786" s="245"/>
      <c r="H786" s="248">
        <v>2.2610000000000001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204</v>
      </c>
      <c r="AU786" s="254" t="s">
        <v>84</v>
      </c>
      <c r="AV786" s="14" t="s">
        <v>84</v>
      </c>
      <c r="AW786" s="14" t="s">
        <v>33</v>
      </c>
      <c r="AX786" s="14" t="s">
        <v>71</v>
      </c>
      <c r="AY786" s="254" t="s">
        <v>192</v>
      </c>
    </row>
    <row r="787" s="13" customFormat="1">
      <c r="A787" s="13"/>
      <c r="B787" s="233"/>
      <c r="C787" s="234"/>
      <c r="D787" s="235" t="s">
        <v>204</v>
      </c>
      <c r="E787" s="236" t="s">
        <v>19</v>
      </c>
      <c r="F787" s="237" t="s">
        <v>282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204</v>
      </c>
      <c r="AU787" s="243" t="s">
        <v>84</v>
      </c>
      <c r="AV787" s="13" t="s">
        <v>78</v>
      </c>
      <c r="AW787" s="13" t="s">
        <v>33</v>
      </c>
      <c r="AX787" s="13" t="s">
        <v>71</v>
      </c>
      <c r="AY787" s="243" t="s">
        <v>192</v>
      </c>
    </row>
    <row r="788" s="14" customFormat="1">
      <c r="A788" s="14"/>
      <c r="B788" s="244"/>
      <c r="C788" s="245"/>
      <c r="D788" s="235" t="s">
        <v>204</v>
      </c>
      <c r="E788" s="246" t="s">
        <v>19</v>
      </c>
      <c r="F788" s="247" t="s">
        <v>283</v>
      </c>
      <c r="G788" s="245"/>
      <c r="H788" s="248">
        <v>13.079000000000001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204</v>
      </c>
      <c r="AU788" s="254" t="s">
        <v>84</v>
      </c>
      <c r="AV788" s="14" t="s">
        <v>84</v>
      </c>
      <c r="AW788" s="14" t="s">
        <v>33</v>
      </c>
      <c r="AX788" s="14" t="s">
        <v>71</v>
      </c>
      <c r="AY788" s="254" t="s">
        <v>192</v>
      </c>
    </row>
    <row r="789" s="14" customFormat="1">
      <c r="A789" s="14"/>
      <c r="B789" s="244"/>
      <c r="C789" s="245"/>
      <c r="D789" s="235" t="s">
        <v>204</v>
      </c>
      <c r="E789" s="246" t="s">
        <v>19</v>
      </c>
      <c r="F789" s="247" t="s">
        <v>665</v>
      </c>
      <c r="G789" s="245"/>
      <c r="H789" s="248">
        <v>-0.54900000000000004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204</v>
      </c>
      <c r="AU789" s="254" t="s">
        <v>84</v>
      </c>
      <c r="AV789" s="14" t="s">
        <v>84</v>
      </c>
      <c r="AW789" s="14" t="s">
        <v>33</v>
      </c>
      <c r="AX789" s="14" t="s">
        <v>71</v>
      </c>
      <c r="AY789" s="254" t="s">
        <v>192</v>
      </c>
    </row>
    <row r="790" s="13" customFormat="1">
      <c r="A790" s="13"/>
      <c r="B790" s="233"/>
      <c r="C790" s="234"/>
      <c r="D790" s="235" t="s">
        <v>204</v>
      </c>
      <c r="E790" s="236" t="s">
        <v>19</v>
      </c>
      <c r="F790" s="237" t="s">
        <v>1365</v>
      </c>
      <c r="G790" s="234"/>
      <c r="H790" s="236" t="s">
        <v>19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204</v>
      </c>
      <c r="AU790" s="243" t="s">
        <v>84</v>
      </c>
      <c r="AV790" s="13" t="s">
        <v>78</v>
      </c>
      <c r="AW790" s="13" t="s">
        <v>33</v>
      </c>
      <c r="AX790" s="13" t="s">
        <v>71</v>
      </c>
      <c r="AY790" s="243" t="s">
        <v>192</v>
      </c>
    </row>
    <row r="791" s="14" customFormat="1">
      <c r="A791" s="14"/>
      <c r="B791" s="244"/>
      <c r="C791" s="245"/>
      <c r="D791" s="235" t="s">
        <v>204</v>
      </c>
      <c r="E791" s="246" t="s">
        <v>19</v>
      </c>
      <c r="F791" s="247" t="s">
        <v>1366</v>
      </c>
      <c r="G791" s="245"/>
      <c r="H791" s="248">
        <v>16.309000000000001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204</v>
      </c>
      <c r="AU791" s="254" t="s">
        <v>84</v>
      </c>
      <c r="AV791" s="14" t="s">
        <v>84</v>
      </c>
      <c r="AW791" s="14" t="s">
        <v>33</v>
      </c>
      <c r="AX791" s="14" t="s">
        <v>71</v>
      </c>
      <c r="AY791" s="254" t="s">
        <v>192</v>
      </c>
    </row>
    <row r="792" s="13" customFormat="1">
      <c r="A792" s="13"/>
      <c r="B792" s="233"/>
      <c r="C792" s="234"/>
      <c r="D792" s="235" t="s">
        <v>204</v>
      </c>
      <c r="E792" s="236" t="s">
        <v>19</v>
      </c>
      <c r="F792" s="237" t="s">
        <v>1367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204</v>
      </c>
      <c r="AU792" s="243" t="s">
        <v>84</v>
      </c>
      <c r="AV792" s="13" t="s">
        <v>78</v>
      </c>
      <c r="AW792" s="13" t="s">
        <v>33</v>
      </c>
      <c r="AX792" s="13" t="s">
        <v>71</v>
      </c>
      <c r="AY792" s="243" t="s">
        <v>192</v>
      </c>
    </row>
    <row r="793" s="14" customFormat="1">
      <c r="A793" s="14"/>
      <c r="B793" s="244"/>
      <c r="C793" s="245"/>
      <c r="D793" s="235" t="s">
        <v>204</v>
      </c>
      <c r="E793" s="246" t="s">
        <v>19</v>
      </c>
      <c r="F793" s="247" t="s">
        <v>1368</v>
      </c>
      <c r="G793" s="245"/>
      <c r="H793" s="248">
        <v>2.234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204</v>
      </c>
      <c r="AU793" s="254" t="s">
        <v>84</v>
      </c>
      <c r="AV793" s="14" t="s">
        <v>84</v>
      </c>
      <c r="AW793" s="14" t="s">
        <v>33</v>
      </c>
      <c r="AX793" s="14" t="s">
        <v>71</v>
      </c>
      <c r="AY793" s="254" t="s">
        <v>192</v>
      </c>
    </row>
    <row r="794" s="15" customFormat="1">
      <c r="A794" s="15"/>
      <c r="B794" s="255"/>
      <c r="C794" s="256"/>
      <c r="D794" s="235" t="s">
        <v>204</v>
      </c>
      <c r="E794" s="257" t="s">
        <v>19</v>
      </c>
      <c r="F794" s="258" t="s">
        <v>210</v>
      </c>
      <c r="G794" s="256"/>
      <c r="H794" s="259">
        <v>36.004000000000005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204</v>
      </c>
      <c r="AU794" s="265" t="s">
        <v>84</v>
      </c>
      <c r="AV794" s="15" t="s">
        <v>200</v>
      </c>
      <c r="AW794" s="15" t="s">
        <v>33</v>
      </c>
      <c r="AX794" s="15" t="s">
        <v>78</v>
      </c>
      <c r="AY794" s="265" t="s">
        <v>192</v>
      </c>
    </row>
    <row r="795" s="14" customFormat="1">
      <c r="A795" s="14"/>
      <c r="B795" s="244"/>
      <c r="C795" s="245"/>
      <c r="D795" s="235" t="s">
        <v>204</v>
      </c>
      <c r="E795" s="245"/>
      <c r="F795" s="247" t="s">
        <v>1382</v>
      </c>
      <c r="G795" s="245"/>
      <c r="H795" s="248">
        <v>39.603999999999999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204</v>
      </c>
      <c r="AU795" s="254" t="s">
        <v>84</v>
      </c>
      <c r="AV795" s="14" t="s">
        <v>84</v>
      </c>
      <c r="AW795" s="14" t="s">
        <v>4</v>
      </c>
      <c r="AX795" s="14" t="s">
        <v>78</v>
      </c>
      <c r="AY795" s="254" t="s">
        <v>192</v>
      </c>
    </row>
    <row r="796" s="2" customFormat="1" ht="16.5" customHeight="1">
      <c r="A796" s="41"/>
      <c r="B796" s="42"/>
      <c r="C796" s="215" t="s">
        <v>697</v>
      </c>
      <c r="D796" s="215" t="s">
        <v>195</v>
      </c>
      <c r="E796" s="216" t="s">
        <v>698</v>
      </c>
      <c r="F796" s="217" t="s">
        <v>699</v>
      </c>
      <c r="G796" s="218" t="s">
        <v>214</v>
      </c>
      <c r="H796" s="219">
        <v>38.115000000000002</v>
      </c>
      <c r="I796" s="220"/>
      <c r="J796" s="221">
        <f>ROUND(I796*H796,2)</f>
        <v>0</v>
      </c>
      <c r="K796" s="217" t="s">
        <v>199</v>
      </c>
      <c r="L796" s="47"/>
      <c r="M796" s="222" t="s">
        <v>19</v>
      </c>
      <c r="N796" s="223" t="s">
        <v>43</v>
      </c>
      <c r="O796" s="87"/>
      <c r="P796" s="224">
        <f>O796*H796</f>
        <v>0</v>
      </c>
      <c r="Q796" s="224">
        <v>1.0000000000000001E-05</v>
      </c>
      <c r="R796" s="224">
        <f>Q796*H796</f>
        <v>0.00038115000000000008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321</v>
      </c>
      <c r="AT796" s="226" t="s">
        <v>195</v>
      </c>
      <c r="AU796" s="226" t="s">
        <v>84</v>
      </c>
      <c r="AY796" s="20" t="s">
        <v>192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84</v>
      </c>
      <c r="BK796" s="227">
        <f>ROUND(I796*H796,2)</f>
        <v>0</v>
      </c>
      <c r="BL796" s="20" t="s">
        <v>321</v>
      </c>
      <c r="BM796" s="226" t="s">
        <v>700</v>
      </c>
    </row>
    <row r="797" s="2" customFormat="1">
      <c r="A797" s="41"/>
      <c r="B797" s="42"/>
      <c r="C797" s="43"/>
      <c r="D797" s="228" t="s">
        <v>202</v>
      </c>
      <c r="E797" s="43"/>
      <c r="F797" s="229" t="s">
        <v>701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202</v>
      </c>
      <c r="AU797" s="20" t="s">
        <v>84</v>
      </c>
    </row>
    <row r="798" s="13" customFormat="1">
      <c r="A798" s="13"/>
      <c r="B798" s="233"/>
      <c r="C798" s="234"/>
      <c r="D798" s="235" t="s">
        <v>204</v>
      </c>
      <c r="E798" s="236" t="s">
        <v>19</v>
      </c>
      <c r="F798" s="237" t="s">
        <v>205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204</v>
      </c>
      <c r="AU798" s="243" t="s">
        <v>84</v>
      </c>
      <c r="AV798" s="13" t="s">
        <v>78</v>
      </c>
      <c r="AW798" s="13" t="s">
        <v>33</v>
      </c>
      <c r="AX798" s="13" t="s">
        <v>71</v>
      </c>
      <c r="AY798" s="243" t="s">
        <v>192</v>
      </c>
    </row>
    <row r="799" s="13" customFormat="1">
      <c r="A799" s="13"/>
      <c r="B799" s="233"/>
      <c r="C799" s="234"/>
      <c r="D799" s="235" t="s">
        <v>204</v>
      </c>
      <c r="E799" s="236" t="s">
        <v>19</v>
      </c>
      <c r="F799" s="237" t="s">
        <v>280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204</v>
      </c>
      <c r="AU799" s="243" t="s">
        <v>84</v>
      </c>
      <c r="AV799" s="13" t="s">
        <v>78</v>
      </c>
      <c r="AW799" s="13" t="s">
        <v>33</v>
      </c>
      <c r="AX799" s="13" t="s">
        <v>71</v>
      </c>
      <c r="AY799" s="243" t="s">
        <v>192</v>
      </c>
    </row>
    <row r="800" s="14" customFormat="1">
      <c r="A800" s="14"/>
      <c r="B800" s="244"/>
      <c r="C800" s="245"/>
      <c r="D800" s="235" t="s">
        <v>204</v>
      </c>
      <c r="E800" s="246" t="s">
        <v>19</v>
      </c>
      <c r="F800" s="247" t="s">
        <v>702</v>
      </c>
      <c r="G800" s="245"/>
      <c r="H800" s="248">
        <v>5.9649999999999999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204</v>
      </c>
      <c r="AU800" s="254" t="s">
        <v>84</v>
      </c>
      <c r="AV800" s="14" t="s">
        <v>84</v>
      </c>
      <c r="AW800" s="14" t="s">
        <v>33</v>
      </c>
      <c r="AX800" s="14" t="s">
        <v>71</v>
      </c>
      <c r="AY800" s="254" t="s">
        <v>192</v>
      </c>
    </row>
    <row r="801" s="14" customFormat="1">
      <c r="A801" s="14"/>
      <c r="B801" s="244"/>
      <c r="C801" s="245"/>
      <c r="D801" s="235" t="s">
        <v>204</v>
      </c>
      <c r="E801" s="246" t="s">
        <v>19</v>
      </c>
      <c r="F801" s="247" t="s">
        <v>1383</v>
      </c>
      <c r="G801" s="245"/>
      <c r="H801" s="248">
        <v>-2.7999999999999998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204</v>
      </c>
      <c r="AU801" s="254" t="s">
        <v>84</v>
      </c>
      <c r="AV801" s="14" t="s">
        <v>84</v>
      </c>
      <c r="AW801" s="14" t="s">
        <v>33</v>
      </c>
      <c r="AX801" s="14" t="s">
        <v>71</v>
      </c>
      <c r="AY801" s="254" t="s">
        <v>192</v>
      </c>
    </row>
    <row r="802" s="14" customFormat="1">
      <c r="A802" s="14"/>
      <c r="B802" s="244"/>
      <c r="C802" s="245"/>
      <c r="D802" s="235" t="s">
        <v>204</v>
      </c>
      <c r="E802" s="246" t="s">
        <v>19</v>
      </c>
      <c r="F802" s="247" t="s">
        <v>1384</v>
      </c>
      <c r="G802" s="245"/>
      <c r="H802" s="248">
        <v>6.0599999999999996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204</v>
      </c>
      <c r="AU802" s="254" t="s">
        <v>84</v>
      </c>
      <c r="AV802" s="14" t="s">
        <v>84</v>
      </c>
      <c r="AW802" s="14" t="s">
        <v>33</v>
      </c>
      <c r="AX802" s="14" t="s">
        <v>71</v>
      </c>
      <c r="AY802" s="254" t="s">
        <v>192</v>
      </c>
    </row>
    <row r="803" s="14" customFormat="1">
      <c r="A803" s="14"/>
      <c r="B803" s="244"/>
      <c r="C803" s="245"/>
      <c r="D803" s="235" t="s">
        <v>204</v>
      </c>
      <c r="E803" s="246" t="s">
        <v>19</v>
      </c>
      <c r="F803" s="247" t="s">
        <v>1385</v>
      </c>
      <c r="G803" s="245"/>
      <c r="H803" s="248">
        <v>-2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204</v>
      </c>
      <c r="AU803" s="254" t="s">
        <v>84</v>
      </c>
      <c r="AV803" s="14" t="s">
        <v>84</v>
      </c>
      <c r="AW803" s="14" t="s">
        <v>33</v>
      </c>
      <c r="AX803" s="14" t="s">
        <v>71</v>
      </c>
      <c r="AY803" s="254" t="s">
        <v>192</v>
      </c>
    </row>
    <row r="804" s="13" customFormat="1">
      <c r="A804" s="13"/>
      <c r="B804" s="233"/>
      <c r="C804" s="234"/>
      <c r="D804" s="235" t="s">
        <v>204</v>
      </c>
      <c r="E804" s="236" t="s">
        <v>19</v>
      </c>
      <c r="F804" s="237" t="s">
        <v>282</v>
      </c>
      <c r="G804" s="234"/>
      <c r="H804" s="236" t="s">
        <v>19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204</v>
      </c>
      <c r="AU804" s="243" t="s">
        <v>84</v>
      </c>
      <c r="AV804" s="13" t="s">
        <v>78</v>
      </c>
      <c r="AW804" s="13" t="s">
        <v>33</v>
      </c>
      <c r="AX804" s="13" t="s">
        <v>71</v>
      </c>
      <c r="AY804" s="243" t="s">
        <v>192</v>
      </c>
    </row>
    <row r="805" s="14" customFormat="1">
      <c r="A805" s="14"/>
      <c r="B805" s="244"/>
      <c r="C805" s="245"/>
      <c r="D805" s="235" t="s">
        <v>204</v>
      </c>
      <c r="E805" s="246" t="s">
        <v>19</v>
      </c>
      <c r="F805" s="247" t="s">
        <v>704</v>
      </c>
      <c r="G805" s="245"/>
      <c r="H805" s="248">
        <v>12.33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204</v>
      </c>
      <c r="AU805" s="254" t="s">
        <v>84</v>
      </c>
      <c r="AV805" s="14" t="s">
        <v>84</v>
      </c>
      <c r="AW805" s="14" t="s">
        <v>33</v>
      </c>
      <c r="AX805" s="14" t="s">
        <v>71</v>
      </c>
      <c r="AY805" s="254" t="s">
        <v>192</v>
      </c>
    </row>
    <row r="806" s="14" customFormat="1">
      <c r="A806" s="14"/>
      <c r="B806" s="244"/>
      <c r="C806" s="245"/>
      <c r="D806" s="235" t="s">
        <v>204</v>
      </c>
      <c r="E806" s="246" t="s">
        <v>19</v>
      </c>
      <c r="F806" s="247" t="s">
        <v>1386</v>
      </c>
      <c r="G806" s="245"/>
      <c r="H806" s="248">
        <v>-1.6000000000000001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204</v>
      </c>
      <c r="AU806" s="254" t="s">
        <v>84</v>
      </c>
      <c r="AV806" s="14" t="s">
        <v>84</v>
      </c>
      <c r="AW806" s="14" t="s">
        <v>33</v>
      </c>
      <c r="AX806" s="14" t="s">
        <v>71</v>
      </c>
      <c r="AY806" s="254" t="s">
        <v>192</v>
      </c>
    </row>
    <row r="807" s="13" customFormat="1">
      <c r="A807" s="13"/>
      <c r="B807" s="233"/>
      <c r="C807" s="234"/>
      <c r="D807" s="235" t="s">
        <v>204</v>
      </c>
      <c r="E807" s="236" t="s">
        <v>19</v>
      </c>
      <c r="F807" s="237" t="s">
        <v>1365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204</v>
      </c>
      <c r="AU807" s="243" t="s">
        <v>84</v>
      </c>
      <c r="AV807" s="13" t="s">
        <v>78</v>
      </c>
      <c r="AW807" s="13" t="s">
        <v>33</v>
      </c>
      <c r="AX807" s="13" t="s">
        <v>71</v>
      </c>
      <c r="AY807" s="243" t="s">
        <v>192</v>
      </c>
    </row>
    <row r="808" s="14" customFormat="1">
      <c r="A808" s="14"/>
      <c r="B808" s="244"/>
      <c r="C808" s="245"/>
      <c r="D808" s="235" t="s">
        <v>204</v>
      </c>
      <c r="E808" s="246" t="s">
        <v>19</v>
      </c>
      <c r="F808" s="247" t="s">
        <v>1387</v>
      </c>
      <c r="G808" s="245"/>
      <c r="H808" s="248">
        <v>16.34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204</v>
      </c>
      <c r="AU808" s="254" t="s">
        <v>84</v>
      </c>
      <c r="AV808" s="14" t="s">
        <v>84</v>
      </c>
      <c r="AW808" s="14" t="s">
        <v>33</v>
      </c>
      <c r="AX808" s="14" t="s">
        <v>71</v>
      </c>
      <c r="AY808" s="254" t="s">
        <v>192</v>
      </c>
    </row>
    <row r="809" s="14" customFormat="1">
      <c r="A809" s="14"/>
      <c r="B809" s="244"/>
      <c r="C809" s="245"/>
      <c r="D809" s="235" t="s">
        <v>204</v>
      </c>
      <c r="E809" s="246" t="s">
        <v>19</v>
      </c>
      <c r="F809" s="247" t="s">
        <v>1386</v>
      </c>
      <c r="G809" s="245"/>
      <c r="H809" s="248">
        <v>-1.6000000000000001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204</v>
      </c>
      <c r="AU809" s="254" t="s">
        <v>84</v>
      </c>
      <c r="AV809" s="14" t="s">
        <v>84</v>
      </c>
      <c r="AW809" s="14" t="s">
        <v>33</v>
      </c>
      <c r="AX809" s="14" t="s">
        <v>71</v>
      </c>
      <c r="AY809" s="254" t="s">
        <v>192</v>
      </c>
    </row>
    <row r="810" s="13" customFormat="1">
      <c r="A810" s="13"/>
      <c r="B810" s="233"/>
      <c r="C810" s="234"/>
      <c r="D810" s="235" t="s">
        <v>204</v>
      </c>
      <c r="E810" s="236" t="s">
        <v>19</v>
      </c>
      <c r="F810" s="237" t="s">
        <v>1367</v>
      </c>
      <c r="G810" s="234"/>
      <c r="H810" s="236" t="s">
        <v>19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204</v>
      </c>
      <c r="AU810" s="243" t="s">
        <v>84</v>
      </c>
      <c r="AV810" s="13" t="s">
        <v>78</v>
      </c>
      <c r="AW810" s="13" t="s">
        <v>33</v>
      </c>
      <c r="AX810" s="13" t="s">
        <v>71</v>
      </c>
      <c r="AY810" s="243" t="s">
        <v>192</v>
      </c>
    </row>
    <row r="811" s="14" customFormat="1">
      <c r="A811" s="14"/>
      <c r="B811" s="244"/>
      <c r="C811" s="245"/>
      <c r="D811" s="235" t="s">
        <v>204</v>
      </c>
      <c r="E811" s="246" t="s">
        <v>19</v>
      </c>
      <c r="F811" s="247" t="s">
        <v>1388</v>
      </c>
      <c r="G811" s="245"/>
      <c r="H811" s="248">
        <v>6.0199999999999996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204</v>
      </c>
      <c r="AU811" s="254" t="s">
        <v>84</v>
      </c>
      <c r="AV811" s="14" t="s">
        <v>84</v>
      </c>
      <c r="AW811" s="14" t="s">
        <v>33</v>
      </c>
      <c r="AX811" s="14" t="s">
        <v>71</v>
      </c>
      <c r="AY811" s="254" t="s">
        <v>192</v>
      </c>
    </row>
    <row r="812" s="14" customFormat="1">
      <c r="A812" s="14"/>
      <c r="B812" s="244"/>
      <c r="C812" s="245"/>
      <c r="D812" s="235" t="s">
        <v>204</v>
      </c>
      <c r="E812" s="246" t="s">
        <v>19</v>
      </c>
      <c r="F812" s="247" t="s">
        <v>1389</v>
      </c>
      <c r="G812" s="245"/>
      <c r="H812" s="248">
        <v>-0.59999999999999998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204</v>
      </c>
      <c r="AU812" s="254" t="s">
        <v>84</v>
      </c>
      <c r="AV812" s="14" t="s">
        <v>84</v>
      </c>
      <c r="AW812" s="14" t="s">
        <v>33</v>
      </c>
      <c r="AX812" s="14" t="s">
        <v>71</v>
      </c>
      <c r="AY812" s="254" t="s">
        <v>192</v>
      </c>
    </row>
    <row r="813" s="15" customFormat="1">
      <c r="A813" s="15"/>
      <c r="B813" s="255"/>
      <c r="C813" s="256"/>
      <c r="D813" s="235" t="s">
        <v>204</v>
      </c>
      <c r="E813" s="257" t="s">
        <v>19</v>
      </c>
      <c r="F813" s="258" t="s">
        <v>210</v>
      </c>
      <c r="G813" s="256"/>
      <c r="H813" s="259">
        <v>38.115000000000002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5" t="s">
        <v>204</v>
      </c>
      <c r="AU813" s="265" t="s">
        <v>84</v>
      </c>
      <c r="AV813" s="15" t="s">
        <v>200</v>
      </c>
      <c r="AW813" s="15" t="s">
        <v>33</v>
      </c>
      <c r="AX813" s="15" t="s">
        <v>78</v>
      </c>
      <c r="AY813" s="265" t="s">
        <v>192</v>
      </c>
    </row>
    <row r="814" s="2" customFormat="1" ht="16.5" customHeight="1">
      <c r="A814" s="41"/>
      <c r="B814" s="42"/>
      <c r="C814" s="266" t="s">
        <v>706</v>
      </c>
      <c r="D814" s="266" t="s">
        <v>211</v>
      </c>
      <c r="E814" s="267" t="s">
        <v>707</v>
      </c>
      <c r="F814" s="268" t="s">
        <v>708</v>
      </c>
      <c r="G814" s="269" t="s">
        <v>214</v>
      </c>
      <c r="H814" s="270">
        <v>38.877000000000002</v>
      </c>
      <c r="I814" s="271"/>
      <c r="J814" s="272">
        <f>ROUND(I814*H814,2)</f>
        <v>0</v>
      </c>
      <c r="K814" s="268" t="s">
        <v>199</v>
      </c>
      <c r="L814" s="273"/>
      <c r="M814" s="274" t="s">
        <v>19</v>
      </c>
      <c r="N814" s="275" t="s">
        <v>43</v>
      </c>
      <c r="O814" s="87"/>
      <c r="P814" s="224">
        <f>O814*H814</f>
        <v>0</v>
      </c>
      <c r="Q814" s="224">
        <v>0.00029999999999999997</v>
      </c>
      <c r="R814" s="224">
        <f>Q814*H814</f>
        <v>0.011663099999999999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423</v>
      </c>
      <c r="AT814" s="226" t="s">
        <v>211</v>
      </c>
      <c r="AU814" s="226" t="s">
        <v>84</v>
      </c>
      <c r="AY814" s="20" t="s">
        <v>192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84</v>
      </c>
      <c r="BK814" s="227">
        <f>ROUND(I814*H814,2)</f>
        <v>0</v>
      </c>
      <c r="BL814" s="20" t="s">
        <v>321</v>
      </c>
      <c r="BM814" s="226" t="s">
        <v>709</v>
      </c>
    </row>
    <row r="815" s="13" customFormat="1">
      <c r="A815" s="13"/>
      <c r="B815" s="233"/>
      <c r="C815" s="234"/>
      <c r="D815" s="235" t="s">
        <v>204</v>
      </c>
      <c r="E815" s="236" t="s">
        <v>19</v>
      </c>
      <c r="F815" s="237" t="s">
        <v>205</v>
      </c>
      <c r="G815" s="234"/>
      <c r="H815" s="236" t="s">
        <v>19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204</v>
      </c>
      <c r="AU815" s="243" t="s">
        <v>84</v>
      </c>
      <c r="AV815" s="13" t="s">
        <v>78</v>
      </c>
      <c r="AW815" s="13" t="s">
        <v>33</v>
      </c>
      <c r="AX815" s="13" t="s">
        <v>71</v>
      </c>
      <c r="AY815" s="243" t="s">
        <v>192</v>
      </c>
    </row>
    <row r="816" s="13" customFormat="1">
      <c r="A816" s="13"/>
      <c r="B816" s="233"/>
      <c r="C816" s="234"/>
      <c r="D816" s="235" t="s">
        <v>204</v>
      </c>
      <c r="E816" s="236" t="s">
        <v>19</v>
      </c>
      <c r="F816" s="237" t="s">
        <v>280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204</v>
      </c>
      <c r="AU816" s="243" t="s">
        <v>84</v>
      </c>
      <c r="AV816" s="13" t="s">
        <v>78</v>
      </c>
      <c r="AW816" s="13" t="s">
        <v>33</v>
      </c>
      <c r="AX816" s="13" t="s">
        <v>71</v>
      </c>
      <c r="AY816" s="243" t="s">
        <v>192</v>
      </c>
    </row>
    <row r="817" s="14" customFormat="1">
      <c r="A817" s="14"/>
      <c r="B817" s="244"/>
      <c r="C817" s="245"/>
      <c r="D817" s="235" t="s">
        <v>204</v>
      </c>
      <c r="E817" s="246" t="s">
        <v>19</v>
      </c>
      <c r="F817" s="247" t="s">
        <v>702</v>
      </c>
      <c r="G817" s="245"/>
      <c r="H817" s="248">
        <v>5.9649999999999999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204</v>
      </c>
      <c r="AU817" s="254" t="s">
        <v>84</v>
      </c>
      <c r="AV817" s="14" t="s">
        <v>84</v>
      </c>
      <c r="AW817" s="14" t="s">
        <v>33</v>
      </c>
      <c r="AX817" s="14" t="s">
        <v>71</v>
      </c>
      <c r="AY817" s="254" t="s">
        <v>192</v>
      </c>
    </row>
    <row r="818" s="14" customFormat="1">
      <c r="A818" s="14"/>
      <c r="B818" s="244"/>
      <c r="C818" s="245"/>
      <c r="D818" s="235" t="s">
        <v>204</v>
      </c>
      <c r="E818" s="246" t="s">
        <v>19</v>
      </c>
      <c r="F818" s="247" t="s">
        <v>1383</v>
      </c>
      <c r="G818" s="245"/>
      <c r="H818" s="248">
        <v>-2.7999999999999998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204</v>
      </c>
      <c r="AU818" s="254" t="s">
        <v>84</v>
      </c>
      <c r="AV818" s="14" t="s">
        <v>84</v>
      </c>
      <c r="AW818" s="14" t="s">
        <v>33</v>
      </c>
      <c r="AX818" s="14" t="s">
        <v>71</v>
      </c>
      <c r="AY818" s="254" t="s">
        <v>192</v>
      </c>
    </row>
    <row r="819" s="14" customFormat="1">
      <c r="A819" s="14"/>
      <c r="B819" s="244"/>
      <c r="C819" s="245"/>
      <c r="D819" s="235" t="s">
        <v>204</v>
      </c>
      <c r="E819" s="246" t="s">
        <v>19</v>
      </c>
      <c r="F819" s="247" t="s">
        <v>1384</v>
      </c>
      <c r="G819" s="245"/>
      <c r="H819" s="248">
        <v>6.0599999999999996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204</v>
      </c>
      <c r="AU819" s="254" t="s">
        <v>84</v>
      </c>
      <c r="AV819" s="14" t="s">
        <v>84</v>
      </c>
      <c r="AW819" s="14" t="s">
        <v>33</v>
      </c>
      <c r="AX819" s="14" t="s">
        <v>71</v>
      </c>
      <c r="AY819" s="254" t="s">
        <v>192</v>
      </c>
    </row>
    <row r="820" s="14" customFormat="1">
      <c r="A820" s="14"/>
      <c r="B820" s="244"/>
      <c r="C820" s="245"/>
      <c r="D820" s="235" t="s">
        <v>204</v>
      </c>
      <c r="E820" s="246" t="s">
        <v>19</v>
      </c>
      <c r="F820" s="247" t="s">
        <v>1385</v>
      </c>
      <c r="G820" s="245"/>
      <c r="H820" s="248">
        <v>-2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204</v>
      </c>
      <c r="AU820" s="254" t="s">
        <v>84</v>
      </c>
      <c r="AV820" s="14" t="s">
        <v>84</v>
      </c>
      <c r="AW820" s="14" t="s">
        <v>33</v>
      </c>
      <c r="AX820" s="14" t="s">
        <v>71</v>
      </c>
      <c r="AY820" s="254" t="s">
        <v>192</v>
      </c>
    </row>
    <row r="821" s="13" customFormat="1">
      <c r="A821" s="13"/>
      <c r="B821" s="233"/>
      <c r="C821" s="234"/>
      <c r="D821" s="235" t="s">
        <v>204</v>
      </c>
      <c r="E821" s="236" t="s">
        <v>19</v>
      </c>
      <c r="F821" s="237" t="s">
        <v>282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204</v>
      </c>
      <c r="AU821" s="243" t="s">
        <v>84</v>
      </c>
      <c r="AV821" s="13" t="s">
        <v>78</v>
      </c>
      <c r="AW821" s="13" t="s">
        <v>33</v>
      </c>
      <c r="AX821" s="13" t="s">
        <v>71</v>
      </c>
      <c r="AY821" s="243" t="s">
        <v>192</v>
      </c>
    </row>
    <row r="822" s="14" customFormat="1">
      <c r="A822" s="14"/>
      <c r="B822" s="244"/>
      <c r="C822" s="245"/>
      <c r="D822" s="235" t="s">
        <v>204</v>
      </c>
      <c r="E822" s="246" t="s">
        <v>19</v>
      </c>
      <c r="F822" s="247" t="s">
        <v>704</v>
      </c>
      <c r="G822" s="245"/>
      <c r="H822" s="248">
        <v>12.33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204</v>
      </c>
      <c r="AU822" s="254" t="s">
        <v>84</v>
      </c>
      <c r="AV822" s="14" t="s">
        <v>84</v>
      </c>
      <c r="AW822" s="14" t="s">
        <v>33</v>
      </c>
      <c r="AX822" s="14" t="s">
        <v>71</v>
      </c>
      <c r="AY822" s="254" t="s">
        <v>192</v>
      </c>
    </row>
    <row r="823" s="14" customFormat="1">
      <c r="A823" s="14"/>
      <c r="B823" s="244"/>
      <c r="C823" s="245"/>
      <c r="D823" s="235" t="s">
        <v>204</v>
      </c>
      <c r="E823" s="246" t="s">
        <v>19</v>
      </c>
      <c r="F823" s="247" t="s">
        <v>1386</v>
      </c>
      <c r="G823" s="245"/>
      <c r="H823" s="248">
        <v>-1.6000000000000001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204</v>
      </c>
      <c r="AU823" s="254" t="s">
        <v>84</v>
      </c>
      <c r="AV823" s="14" t="s">
        <v>84</v>
      </c>
      <c r="AW823" s="14" t="s">
        <v>33</v>
      </c>
      <c r="AX823" s="14" t="s">
        <v>71</v>
      </c>
      <c r="AY823" s="254" t="s">
        <v>192</v>
      </c>
    </row>
    <row r="824" s="13" customFormat="1">
      <c r="A824" s="13"/>
      <c r="B824" s="233"/>
      <c r="C824" s="234"/>
      <c r="D824" s="235" t="s">
        <v>204</v>
      </c>
      <c r="E824" s="236" t="s">
        <v>19</v>
      </c>
      <c r="F824" s="237" t="s">
        <v>1365</v>
      </c>
      <c r="G824" s="234"/>
      <c r="H824" s="236" t="s">
        <v>19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204</v>
      </c>
      <c r="AU824" s="243" t="s">
        <v>84</v>
      </c>
      <c r="AV824" s="13" t="s">
        <v>78</v>
      </c>
      <c r="AW824" s="13" t="s">
        <v>33</v>
      </c>
      <c r="AX824" s="13" t="s">
        <v>71</v>
      </c>
      <c r="AY824" s="243" t="s">
        <v>192</v>
      </c>
    </row>
    <row r="825" s="14" customFormat="1">
      <c r="A825" s="14"/>
      <c r="B825" s="244"/>
      <c r="C825" s="245"/>
      <c r="D825" s="235" t="s">
        <v>204</v>
      </c>
      <c r="E825" s="246" t="s">
        <v>19</v>
      </c>
      <c r="F825" s="247" t="s">
        <v>1387</v>
      </c>
      <c r="G825" s="245"/>
      <c r="H825" s="248">
        <v>16.34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204</v>
      </c>
      <c r="AU825" s="254" t="s">
        <v>84</v>
      </c>
      <c r="AV825" s="14" t="s">
        <v>84</v>
      </c>
      <c r="AW825" s="14" t="s">
        <v>33</v>
      </c>
      <c r="AX825" s="14" t="s">
        <v>71</v>
      </c>
      <c r="AY825" s="254" t="s">
        <v>192</v>
      </c>
    </row>
    <row r="826" s="14" customFormat="1">
      <c r="A826" s="14"/>
      <c r="B826" s="244"/>
      <c r="C826" s="245"/>
      <c r="D826" s="235" t="s">
        <v>204</v>
      </c>
      <c r="E826" s="246" t="s">
        <v>19</v>
      </c>
      <c r="F826" s="247" t="s">
        <v>1386</v>
      </c>
      <c r="G826" s="245"/>
      <c r="H826" s="248">
        <v>-1.6000000000000001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204</v>
      </c>
      <c r="AU826" s="254" t="s">
        <v>84</v>
      </c>
      <c r="AV826" s="14" t="s">
        <v>84</v>
      </c>
      <c r="AW826" s="14" t="s">
        <v>33</v>
      </c>
      <c r="AX826" s="14" t="s">
        <v>71</v>
      </c>
      <c r="AY826" s="254" t="s">
        <v>192</v>
      </c>
    </row>
    <row r="827" s="13" customFormat="1">
      <c r="A827" s="13"/>
      <c r="B827" s="233"/>
      <c r="C827" s="234"/>
      <c r="D827" s="235" t="s">
        <v>204</v>
      </c>
      <c r="E827" s="236" t="s">
        <v>19</v>
      </c>
      <c r="F827" s="237" t="s">
        <v>1367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204</v>
      </c>
      <c r="AU827" s="243" t="s">
        <v>84</v>
      </c>
      <c r="AV827" s="13" t="s">
        <v>78</v>
      </c>
      <c r="AW827" s="13" t="s">
        <v>33</v>
      </c>
      <c r="AX827" s="13" t="s">
        <v>71</v>
      </c>
      <c r="AY827" s="243" t="s">
        <v>192</v>
      </c>
    </row>
    <row r="828" s="14" customFormat="1">
      <c r="A828" s="14"/>
      <c r="B828" s="244"/>
      <c r="C828" s="245"/>
      <c r="D828" s="235" t="s">
        <v>204</v>
      </c>
      <c r="E828" s="246" t="s">
        <v>19</v>
      </c>
      <c r="F828" s="247" t="s">
        <v>1388</v>
      </c>
      <c r="G828" s="245"/>
      <c r="H828" s="248">
        <v>6.0199999999999996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204</v>
      </c>
      <c r="AU828" s="254" t="s">
        <v>84</v>
      </c>
      <c r="AV828" s="14" t="s">
        <v>84</v>
      </c>
      <c r="AW828" s="14" t="s">
        <v>33</v>
      </c>
      <c r="AX828" s="14" t="s">
        <v>71</v>
      </c>
      <c r="AY828" s="254" t="s">
        <v>192</v>
      </c>
    </row>
    <row r="829" s="14" customFormat="1">
      <c r="A829" s="14"/>
      <c r="B829" s="244"/>
      <c r="C829" s="245"/>
      <c r="D829" s="235" t="s">
        <v>204</v>
      </c>
      <c r="E829" s="246" t="s">
        <v>19</v>
      </c>
      <c r="F829" s="247" t="s">
        <v>1389</v>
      </c>
      <c r="G829" s="245"/>
      <c r="H829" s="248">
        <v>-0.59999999999999998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204</v>
      </c>
      <c r="AU829" s="254" t="s">
        <v>84</v>
      </c>
      <c r="AV829" s="14" t="s">
        <v>84</v>
      </c>
      <c r="AW829" s="14" t="s">
        <v>33</v>
      </c>
      <c r="AX829" s="14" t="s">
        <v>71</v>
      </c>
      <c r="AY829" s="254" t="s">
        <v>192</v>
      </c>
    </row>
    <row r="830" s="15" customFormat="1">
      <c r="A830" s="15"/>
      <c r="B830" s="255"/>
      <c r="C830" s="256"/>
      <c r="D830" s="235" t="s">
        <v>204</v>
      </c>
      <c r="E830" s="257" t="s">
        <v>19</v>
      </c>
      <c r="F830" s="258" t="s">
        <v>210</v>
      </c>
      <c r="G830" s="256"/>
      <c r="H830" s="259">
        <v>38.115000000000002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204</v>
      </c>
      <c r="AU830" s="265" t="s">
        <v>84</v>
      </c>
      <c r="AV830" s="15" t="s">
        <v>200</v>
      </c>
      <c r="AW830" s="15" t="s">
        <v>33</v>
      </c>
      <c r="AX830" s="15" t="s">
        <v>78</v>
      </c>
      <c r="AY830" s="265" t="s">
        <v>192</v>
      </c>
    </row>
    <row r="831" s="14" customFormat="1">
      <c r="A831" s="14"/>
      <c r="B831" s="244"/>
      <c r="C831" s="245"/>
      <c r="D831" s="235" t="s">
        <v>204</v>
      </c>
      <c r="E831" s="245"/>
      <c r="F831" s="247" t="s">
        <v>1390</v>
      </c>
      <c r="G831" s="245"/>
      <c r="H831" s="248">
        <v>38.877000000000002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204</v>
      </c>
      <c r="AU831" s="254" t="s">
        <v>84</v>
      </c>
      <c r="AV831" s="14" t="s">
        <v>84</v>
      </c>
      <c r="AW831" s="14" t="s">
        <v>4</v>
      </c>
      <c r="AX831" s="14" t="s">
        <v>78</v>
      </c>
      <c r="AY831" s="254" t="s">
        <v>192</v>
      </c>
    </row>
    <row r="832" s="2" customFormat="1" ht="16.5" customHeight="1">
      <c r="A832" s="41"/>
      <c r="B832" s="42"/>
      <c r="C832" s="215" t="s">
        <v>711</v>
      </c>
      <c r="D832" s="215" t="s">
        <v>195</v>
      </c>
      <c r="E832" s="216" t="s">
        <v>712</v>
      </c>
      <c r="F832" s="217" t="s">
        <v>713</v>
      </c>
      <c r="G832" s="218" t="s">
        <v>239</v>
      </c>
      <c r="H832" s="219">
        <v>36.003999999999998</v>
      </c>
      <c r="I832" s="220"/>
      <c r="J832" s="221">
        <f>ROUND(I832*H832,2)</f>
        <v>0</v>
      </c>
      <c r="K832" s="217" t="s">
        <v>199</v>
      </c>
      <c r="L832" s="47"/>
      <c r="M832" s="222" t="s">
        <v>19</v>
      </c>
      <c r="N832" s="223" t="s">
        <v>43</v>
      </c>
      <c r="O832" s="87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321</v>
      </c>
      <c r="AT832" s="226" t="s">
        <v>195</v>
      </c>
      <c r="AU832" s="226" t="s">
        <v>84</v>
      </c>
      <c r="AY832" s="20" t="s">
        <v>192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84</v>
      </c>
      <c r="BK832" s="227">
        <f>ROUND(I832*H832,2)</f>
        <v>0</v>
      </c>
      <c r="BL832" s="20" t="s">
        <v>321</v>
      </c>
      <c r="BM832" s="226" t="s">
        <v>714</v>
      </c>
    </row>
    <row r="833" s="2" customFormat="1">
      <c r="A833" s="41"/>
      <c r="B833" s="42"/>
      <c r="C833" s="43"/>
      <c r="D833" s="228" t="s">
        <v>202</v>
      </c>
      <c r="E833" s="43"/>
      <c r="F833" s="229" t="s">
        <v>715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202</v>
      </c>
      <c r="AU833" s="20" t="s">
        <v>84</v>
      </c>
    </row>
    <row r="834" s="13" customFormat="1">
      <c r="A834" s="13"/>
      <c r="B834" s="233"/>
      <c r="C834" s="234"/>
      <c r="D834" s="235" t="s">
        <v>204</v>
      </c>
      <c r="E834" s="236" t="s">
        <v>19</v>
      </c>
      <c r="F834" s="237" t="s">
        <v>205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204</v>
      </c>
      <c r="AU834" s="243" t="s">
        <v>84</v>
      </c>
      <c r="AV834" s="13" t="s">
        <v>78</v>
      </c>
      <c r="AW834" s="13" t="s">
        <v>33</v>
      </c>
      <c r="AX834" s="13" t="s">
        <v>71</v>
      </c>
      <c r="AY834" s="243" t="s">
        <v>192</v>
      </c>
    </row>
    <row r="835" s="13" customFormat="1">
      <c r="A835" s="13"/>
      <c r="B835" s="233"/>
      <c r="C835" s="234"/>
      <c r="D835" s="235" t="s">
        <v>204</v>
      </c>
      <c r="E835" s="236" t="s">
        <v>19</v>
      </c>
      <c r="F835" s="237" t="s">
        <v>280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204</v>
      </c>
      <c r="AU835" s="243" t="s">
        <v>84</v>
      </c>
      <c r="AV835" s="13" t="s">
        <v>78</v>
      </c>
      <c r="AW835" s="13" t="s">
        <v>33</v>
      </c>
      <c r="AX835" s="13" t="s">
        <v>71</v>
      </c>
      <c r="AY835" s="243" t="s">
        <v>192</v>
      </c>
    </row>
    <row r="836" s="14" customFormat="1">
      <c r="A836" s="14"/>
      <c r="B836" s="244"/>
      <c r="C836" s="245"/>
      <c r="D836" s="235" t="s">
        <v>204</v>
      </c>
      <c r="E836" s="246" t="s">
        <v>19</v>
      </c>
      <c r="F836" s="247" t="s">
        <v>281</v>
      </c>
      <c r="G836" s="245"/>
      <c r="H836" s="248">
        <v>2.6699999999999999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204</v>
      </c>
      <c r="AU836" s="254" t="s">
        <v>84</v>
      </c>
      <c r="AV836" s="14" t="s">
        <v>84</v>
      </c>
      <c r="AW836" s="14" t="s">
        <v>33</v>
      </c>
      <c r="AX836" s="14" t="s">
        <v>71</v>
      </c>
      <c r="AY836" s="254" t="s">
        <v>192</v>
      </c>
    </row>
    <row r="837" s="14" customFormat="1">
      <c r="A837" s="14"/>
      <c r="B837" s="244"/>
      <c r="C837" s="245"/>
      <c r="D837" s="235" t="s">
        <v>204</v>
      </c>
      <c r="E837" s="246" t="s">
        <v>19</v>
      </c>
      <c r="F837" s="247" t="s">
        <v>1364</v>
      </c>
      <c r="G837" s="245"/>
      <c r="H837" s="248">
        <v>2.2610000000000001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204</v>
      </c>
      <c r="AU837" s="254" t="s">
        <v>84</v>
      </c>
      <c r="AV837" s="14" t="s">
        <v>84</v>
      </c>
      <c r="AW837" s="14" t="s">
        <v>33</v>
      </c>
      <c r="AX837" s="14" t="s">
        <v>71</v>
      </c>
      <c r="AY837" s="254" t="s">
        <v>192</v>
      </c>
    </row>
    <row r="838" s="13" customFormat="1">
      <c r="A838" s="13"/>
      <c r="B838" s="233"/>
      <c r="C838" s="234"/>
      <c r="D838" s="235" t="s">
        <v>204</v>
      </c>
      <c r="E838" s="236" t="s">
        <v>19</v>
      </c>
      <c r="F838" s="237" t="s">
        <v>282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204</v>
      </c>
      <c r="AU838" s="243" t="s">
        <v>84</v>
      </c>
      <c r="AV838" s="13" t="s">
        <v>78</v>
      </c>
      <c r="AW838" s="13" t="s">
        <v>33</v>
      </c>
      <c r="AX838" s="13" t="s">
        <v>71</v>
      </c>
      <c r="AY838" s="243" t="s">
        <v>192</v>
      </c>
    </row>
    <row r="839" s="14" customFormat="1">
      <c r="A839" s="14"/>
      <c r="B839" s="244"/>
      <c r="C839" s="245"/>
      <c r="D839" s="235" t="s">
        <v>204</v>
      </c>
      <c r="E839" s="246" t="s">
        <v>19</v>
      </c>
      <c r="F839" s="247" t="s">
        <v>283</v>
      </c>
      <c r="G839" s="245"/>
      <c r="H839" s="248">
        <v>13.079000000000001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204</v>
      </c>
      <c r="AU839" s="254" t="s">
        <v>84</v>
      </c>
      <c r="AV839" s="14" t="s">
        <v>84</v>
      </c>
      <c r="AW839" s="14" t="s">
        <v>33</v>
      </c>
      <c r="AX839" s="14" t="s">
        <v>71</v>
      </c>
      <c r="AY839" s="254" t="s">
        <v>192</v>
      </c>
    </row>
    <row r="840" s="14" customFormat="1">
      <c r="A840" s="14"/>
      <c r="B840" s="244"/>
      <c r="C840" s="245"/>
      <c r="D840" s="235" t="s">
        <v>204</v>
      </c>
      <c r="E840" s="246" t="s">
        <v>19</v>
      </c>
      <c r="F840" s="247" t="s">
        <v>665</v>
      </c>
      <c r="G840" s="245"/>
      <c r="H840" s="248">
        <v>-0.54900000000000004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204</v>
      </c>
      <c r="AU840" s="254" t="s">
        <v>84</v>
      </c>
      <c r="AV840" s="14" t="s">
        <v>84</v>
      </c>
      <c r="AW840" s="14" t="s">
        <v>33</v>
      </c>
      <c r="AX840" s="14" t="s">
        <v>71</v>
      </c>
      <c r="AY840" s="254" t="s">
        <v>192</v>
      </c>
    </row>
    <row r="841" s="13" customFormat="1">
      <c r="A841" s="13"/>
      <c r="B841" s="233"/>
      <c r="C841" s="234"/>
      <c r="D841" s="235" t="s">
        <v>204</v>
      </c>
      <c r="E841" s="236" t="s">
        <v>19</v>
      </c>
      <c r="F841" s="237" t="s">
        <v>1365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204</v>
      </c>
      <c r="AU841" s="243" t="s">
        <v>84</v>
      </c>
      <c r="AV841" s="13" t="s">
        <v>78</v>
      </c>
      <c r="AW841" s="13" t="s">
        <v>33</v>
      </c>
      <c r="AX841" s="13" t="s">
        <v>71</v>
      </c>
      <c r="AY841" s="243" t="s">
        <v>192</v>
      </c>
    </row>
    <row r="842" s="14" customFormat="1">
      <c r="A842" s="14"/>
      <c r="B842" s="244"/>
      <c r="C842" s="245"/>
      <c r="D842" s="235" t="s">
        <v>204</v>
      </c>
      <c r="E842" s="246" t="s">
        <v>19</v>
      </c>
      <c r="F842" s="247" t="s">
        <v>1366</v>
      </c>
      <c r="G842" s="245"/>
      <c r="H842" s="248">
        <v>16.309000000000001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204</v>
      </c>
      <c r="AU842" s="254" t="s">
        <v>84</v>
      </c>
      <c r="AV842" s="14" t="s">
        <v>84</v>
      </c>
      <c r="AW842" s="14" t="s">
        <v>33</v>
      </c>
      <c r="AX842" s="14" t="s">
        <v>71</v>
      </c>
      <c r="AY842" s="254" t="s">
        <v>192</v>
      </c>
    </row>
    <row r="843" s="13" customFormat="1">
      <c r="A843" s="13"/>
      <c r="B843" s="233"/>
      <c r="C843" s="234"/>
      <c r="D843" s="235" t="s">
        <v>204</v>
      </c>
      <c r="E843" s="236" t="s">
        <v>19</v>
      </c>
      <c r="F843" s="237" t="s">
        <v>1367</v>
      </c>
      <c r="G843" s="234"/>
      <c r="H843" s="236" t="s">
        <v>19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204</v>
      </c>
      <c r="AU843" s="243" t="s">
        <v>84</v>
      </c>
      <c r="AV843" s="13" t="s">
        <v>78</v>
      </c>
      <c r="AW843" s="13" t="s">
        <v>33</v>
      </c>
      <c r="AX843" s="13" t="s">
        <v>71</v>
      </c>
      <c r="AY843" s="243" t="s">
        <v>192</v>
      </c>
    </row>
    <row r="844" s="14" customFormat="1">
      <c r="A844" s="14"/>
      <c r="B844" s="244"/>
      <c r="C844" s="245"/>
      <c r="D844" s="235" t="s">
        <v>204</v>
      </c>
      <c r="E844" s="246" t="s">
        <v>19</v>
      </c>
      <c r="F844" s="247" t="s">
        <v>1368</v>
      </c>
      <c r="G844" s="245"/>
      <c r="H844" s="248">
        <v>2.234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204</v>
      </c>
      <c r="AU844" s="254" t="s">
        <v>84</v>
      </c>
      <c r="AV844" s="14" t="s">
        <v>84</v>
      </c>
      <c r="AW844" s="14" t="s">
        <v>33</v>
      </c>
      <c r="AX844" s="14" t="s">
        <v>71</v>
      </c>
      <c r="AY844" s="254" t="s">
        <v>192</v>
      </c>
    </row>
    <row r="845" s="15" customFormat="1">
      <c r="A845" s="15"/>
      <c r="B845" s="255"/>
      <c r="C845" s="256"/>
      <c r="D845" s="235" t="s">
        <v>204</v>
      </c>
      <c r="E845" s="257" t="s">
        <v>19</v>
      </c>
      <c r="F845" s="258" t="s">
        <v>210</v>
      </c>
      <c r="G845" s="256"/>
      <c r="H845" s="259">
        <v>36.004000000000005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5" t="s">
        <v>204</v>
      </c>
      <c r="AU845" s="265" t="s">
        <v>84</v>
      </c>
      <c r="AV845" s="15" t="s">
        <v>200</v>
      </c>
      <c r="AW845" s="15" t="s">
        <v>33</v>
      </c>
      <c r="AX845" s="15" t="s">
        <v>78</v>
      </c>
      <c r="AY845" s="265" t="s">
        <v>192</v>
      </c>
    </row>
    <row r="846" s="2" customFormat="1" ht="16.5" customHeight="1">
      <c r="A846" s="41"/>
      <c r="B846" s="42"/>
      <c r="C846" s="215" t="s">
        <v>716</v>
      </c>
      <c r="D846" s="215" t="s">
        <v>195</v>
      </c>
      <c r="E846" s="216" t="s">
        <v>717</v>
      </c>
      <c r="F846" s="217" t="s">
        <v>718</v>
      </c>
      <c r="G846" s="218" t="s">
        <v>239</v>
      </c>
      <c r="H846" s="219">
        <v>36.003999999999998</v>
      </c>
      <c r="I846" s="220"/>
      <c r="J846" s="221">
        <f>ROUND(I846*H846,2)</f>
        <v>0</v>
      </c>
      <c r="K846" s="217" t="s">
        <v>199</v>
      </c>
      <c r="L846" s="47"/>
      <c r="M846" s="222" t="s">
        <v>19</v>
      </c>
      <c r="N846" s="223" t="s">
        <v>43</v>
      </c>
      <c r="O846" s="87"/>
      <c r="P846" s="224">
        <f>O846*H846</f>
        <v>0</v>
      </c>
      <c r="Q846" s="224">
        <v>3.0000000000000001E-05</v>
      </c>
      <c r="R846" s="224">
        <f>Q846*H846</f>
        <v>0.00108012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321</v>
      </c>
      <c r="AT846" s="226" t="s">
        <v>195</v>
      </c>
      <c r="AU846" s="226" t="s">
        <v>84</v>
      </c>
      <c r="AY846" s="20" t="s">
        <v>192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84</v>
      </c>
      <c r="BK846" s="227">
        <f>ROUND(I846*H846,2)</f>
        <v>0</v>
      </c>
      <c r="BL846" s="20" t="s">
        <v>321</v>
      </c>
      <c r="BM846" s="226" t="s">
        <v>719</v>
      </c>
    </row>
    <row r="847" s="2" customFormat="1">
      <c r="A847" s="41"/>
      <c r="B847" s="42"/>
      <c r="C847" s="43"/>
      <c r="D847" s="228" t="s">
        <v>202</v>
      </c>
      <c r="E847" s="43"/>
      <c r="F847" s="229" t="s">
        <v>720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202</v>
      </c>
      <c r="AU847" s="20" t="s">
        <v>84</v>
      </c>
    </row>
    <row r="848" s="13" customFormat="1">
      <c r="A848" s="13"/>
      <c r="B848" s="233"/>
      <c r="C848" s="234"/>
      <c r="D848" s="235" t="s">
        <v>204</v>
      </c>
      <c r="E848" s="236" t="s">
        <v>19</v>
      </c>
      <c r="F848" s="237" t="s">
        <v>205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204</v>
      </c>
      <c r="AU848" s="243" t="s">
        <v>84</v>
      </c>
      <c r="AV848" s="13" t="s">
        <v>78</v>
      </c>
      <c r="AW848" s="13" t="s">
        <v>33</v>
      </c>
      <c r="AX848" s="13" t="s">
        <v>71</v>
      </c>
      <c r="AY848" s="243" t="s">
        <v>192</v>
      </c>
    </row>
    <row r="849" s="13" customFormat="1">
      <c r="A849" s="13"/>
      <c r="B849" s="233"/>
      <c r="C849" s="234"/>
      <c r="D849" s="235" t="s">
        <v>204</v>
      </c>
      <c r="E849" s="236" t="s">
        <v>19</v>
      </c>
      <c r="F849" s="237" t="s">
        <v>280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204</v>
      </c>
      <c r="AU849" s="243" t="s">
        <v>84</v>
      </c>
      <c r="AV849" s="13" t="s">
        <v>78</v>
      </c>
      <c r="AW849" s="13" t="s">
        <v>33</v>
      </c>
      <c r="AX849" s="13" t="s">
        <v>71</v>
      </c>
      <c r="AY849" s="243" t="s">
        <v>192</v>
      </c>
    </row>
    <row r="850" s="14" customFormat="1">
      <c r="A850" s="14"/>
      <c r="B850" s="244"/>
      <c r="C850" s="245"/>
      <c r="D850" s="235" t="s">
        <v>204</v>
      </c>
      <c r="E850" s="246" t="s">
        <v>19</v>
      </c>
      <c r="F850" s="247" t="s">
        <v>281</v>
      </c>
      <c r="G850" s="245"/>
      <c r="H850" s="248">
        <v>2.6699999999999999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204</v>
      </c>
      <c r="AU850" s="254" t="s">
        <v>84</v>
      </c>
      <c r="AV850" s="14" t="s">
        <v>84</v>
      </c>
      <c r="AW850" s="14" t="s">
        <v>33</v>
      </c>
      <c r="AX850" s="14" t="s">
        <v>71</v>
      </c>
      <c r="AY850" s="254" t="s">
        <v>192</v>
      </c>
    </row>
    <row r="851" s="14" customFormat="1">
      <c r="A851" s="14"/>
      <c r="B851" s="244"/>
      <c r="C851" s="245"/>
      <c r="D851" s="235" t="s">
        <v>204</v>
      </c>
      <c r="E851" s="246" t="s">
        <v>19</v>
      </c>
      <c r="F851" s="247" t="s">
        <v>1364</v>
      </c>
      <c r="G851" s="245"/>
      <c r="H851" s="248">
        <v>2.2610000000000001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204</v>
      </c>
      <c r="AU851" s="254" t="s">
        <v>84</v>
      </c>
      <c r="AV851" s="14" t="s">
        <v>84</v>
      </c>
      <c r="AW851" s="14" t="s">
        <v>33</v>
      </c>
      <c r="AX851" s="14" t="s">
        <v>71</v>
      </c>
      <c r="AY851" s="254" t="s">
        <v>192</v>
      </c>
    </row>
    <row r="852" s="13" customFormat="1">
      <c r="A852" s="13"/>
      <c r="B852" s="233"/>
      <c r="C852" s="234"/>
      <c r="D852" s="235" t="s">
        <v>204</v>
      </c>
      <c r="E852" s="236" t="s">
        <v>19</v>
      </c>
      <c r="F852" s="237" t="s">
        <v>282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204</v>
      </c>
      <c r="AU852" s="243" t="s">
        <v>84</v>
      </c>
      <c r="AV852" s="13" t="s">
        <v>78</v>
      </c>
      <c r="AW852" s="13" t="s">
        <v>33</v>
      </c>
      <c r="AX852" s="13" t="s">
        <v>71</v>
      </c>
      <c r="AY852" s="243" t="s">
        <v>192</v>
      </c>
    </row>
    <row r="853" s="14" customFormat="1">
      <c r="A853" s="14"/>
      <c r="B853" s="244"/>
      <c r="C853" s="245"/>
      <c r="D853" s="235" t="s">
        <v>204</v>
      </c>
      <c r="E853" s="246" t="s">
        <v>19</v>
      </c>
      <c r="F853" s="247" t="s">
        <v>283</v>
      </c>
      <c r="G853" s="245"/>
      <c r="H853" s="248">
        <v>13.079000000000001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204</v>
      </c>
      <c r="AU853" s="254" t="s">
        <v>84</v>
      </c>
      <c r="AV853" s="14" t="s">
        <v>84</v>
      </c>
      <c r="AW853" s="14" t="s">
        <v>33</v>
      </c>
      <c r="AX853" s="14" t="s">
        <v>71</v>
      </c>
      <c r="AY853" s="254" t="s">
        <v>192</v>
      </c>
    </row>
    <row r="854" s="14" customFormat="1">
      <c r="A854" s="14"/>
      <c r="B854" s="244"/>
      <c r="C854" s="245"/>
      <c r="D854" s="235" t="s">
        <v>204</v>
      </c>
      <c r="E854" s="246" t="s">
        <v>19</v>
      </c>
      <c r="F854" s="247" t="s">
        <v>665</v>
      </c>
      <c r="G854" s="245"/>
      <c r="H854" s="248">
        <v>-0.54900000000000004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204</v>
      </c>
      <c r="AU854" s="254" t="s">
        <v>84</v>
      </c>
      <c r="AV854" s="14" t="s">
        <v>84</v>
      </c>
      <c r="AW854" s="14" t="s">
        <v>33</v>
      </c>
      <c r="AX854" s="14" t="s">
        <v>71</v>
      </c>
      <c r="AY854" s="254" t="s">
        <v>192</v>
      </c>
    </row>
    <row r="855" s="13" customFormat="1">
      <c r="A855" s="13"/>
      <c r="B855" s="233"/>
      <c r="C855" s="234"/>
      <c r="D855" s="235" t="s">
        <v>204</v>
      </c>
      <c r="E855" s="236" t="s">
        <v>19</v>
      </c>
      <c r="F855" s="237" t="s">
        <v>1365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204</v>
      </c>
      <c r="AU855" s="243" t="s">
        <v>84</v>
      </c>
      <c r="AV855" s="13" t="s">
        <v>78</v>
      </c>
      <c r="AW855" s="13" t="s">
        <v>33</v>
      </c>
      <c r="AX855" s="13" t="s">
        <v>71</v>
      </c>
      <c r="AY855" s="243" t="s">
        <v>192</v>
      </c>
    </row>
    <row r="856" s="14" customFormat="1">
      <c r="A856" s="14"/>
      <c r="B856" s="244"/>
      <c r="C856" s="245"/>
      <c r="D856" s="235" t="s">
        <v>204</v>
      </c>
      <c r="E856" s="246" t="s">
        <v>19</v>
      </c>
      <c r="F856" s="247" t="s">
        <v>1366</v>
      </c>
      <c r="G856" s="245"/>
      <c r="H856" s="248">
        <v>16.309000000000001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204</v>
      </c>
      <c r="AU856" s="254" t="s">
        <v>84</v>
      </c>
      <c r="AV856" s="14" t="s">
        <v>84</v>
      </c>
      <c r="AW856" s="14" t="s">
        <v>33</v>
      </c>
      <c r="AX856" s="14" t="s">
        <v>71</v>
      </c>
      <c r="AY856" s="254" t="s">
        <v>192</v>
      </c>
    </row>
    <row r="857" s="13" customFormat="1">
      <c r="A857" s="13"/>
      <c r="B857" s="233"/>
      <c r="C857" s="234"/>
      <c r="D857" s="235" t="s">
        <v>204</v>
      </c>
      <c r="E857" s="236" t="s">
        <v>19</v>
      </c>
      <c r="F857" s="237" t="s">
        <v>1367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204</v>
      </c>
      <c r="AU857" s="243" t="s">
        <v>84</v>
      </c>
      <c r="AV857" s="13" t="s">
        <v>78</v>
      </c>
      <c r="AW857" s="13" t="s">
        <v>33</v>
      </c>
      <c r="AX857" s="13" t="s">
        <v>71</v>
      </c>
      <c r="AY857" s="243" t="s">
        <v>192</v>
      </c>
    </row>
    <row r="858" s="14" customFormat="1">
      <c r="A858" s="14"/>
      <c r="B858" s="244"/>
      <c r="C858" s="245"/>
      <c r="D858" s="235" t="s">
        <v>204</v>
      </c>
      <c r="E858" s="246" t="s">
        <v>19</v>
      </c>
      <c r="F858" s="247" t="s">
        <v>1368</v>
      </c>
      <c r="G858" s="245"/>
      <c r="H858" s="248">
        <v>2.234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204</v>
      </c>
      <c r="AU858" s="254" t="s">
        <v>84</v>
      </c>
      <c r="AV858" s="14" t="s">
        <v>84</v>
      </c>
      <c r="AW858" s="14" t="s">
        <v>33</v>
      </c>
      <c r="AX858" s="14" t="s">
        <v>71</v>
      </c>
      <c r="AY858" s="254" t="s">
        <v>192</v>
      </c>
    </row>
    <row r="859" s="15" customFormat="1">
      <c r="A859" s="15"/>
      <c r="B859" s="255"/>
      <c r="C859" s="256"/>
      <c r="D859" s="235" t="s">
        <v>204</v>
      </c>
      <c r="E859" s="257" t="s">
        <v>19</v>
      </c>
      <c r="F859" s="258" t="s">
        <v>210</v>
      </c>
      <c r="G859" s="256"/>
      <c r="H859" s="259">
        <v>36.004000000000005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204</v>
      </c>
      <c r="AU859" s="265" t="s">
        <v>84</v>
      </c>
      <c r="AV859" s="15" t="s">
        <v>200</v>
      </c>
      <c r="AW859" s="15" t="s">
        <v>33</v>
      </c>
      <c r="AX859" s="15" t="s">
        <v>78</v>
      </c>
      <c r="AY859" s="265" t="s">
        <v>192</v>
      </c>
    </row>
    <row r="860" s="2" customFormat="1" ht="24.15" customHeight="1">
      <c r="A860" s="41"/>
      <c r="B860" s="42"/>
      <c r="C860" s="215" t="s">
        <v>721</v>
      </c>
      <c r="D860" s="215" t="s">
        <v>195</v>
      </c>
      <c r="E860" s="216" t="s">
        <v>722</v>
      </c>
      <c r="F860" s="217" t="s">
        <v>723</v>
      </c>
      <c r="G860" s="218" t="s">
        <v>226</v>
      </c>
      <c r="H860" s="219">
        <v>0.53400000000000003</v>
      </c>
      <c r="I860" s="220"/>
      <c r="J860" s="221">
        <f>ROUND(I860*H860,2)</f>
        <v>0</v>
      </c>
      <c r="K860" s="217" t="s">
        <v>199</v>
      </c>
      <c r="L860" s="47"/>
      <c r="M860" s="222" t="s">
        <v>19</v>
      </c>
      <c r="N860" s="223" t="s">
        <v>43</v>
      </c>
      <c r="O860" s="87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321</v>
      </c>
      <c r="AT860" s="226" t="s">
        <v>195</v>
      </c>
      <c r="AU860" s="226" t="s">
        <v>84</v>
      </c>
      <c r="AY860" s="20" t="s">
        <v>192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84</v>
      </c>
      <c r="BK860" s="227">
        <f>ROUND(I860*H860,2)</f>
        <v>0</v>
      </c>
      <c r="BL860" s="20" t="s">
        <v>321</v>
      </c>
      <c r="BM860" s="226" t="s">
        <v>724</v>
      </c>
    </row>
    <row r="861" s="2" customFormat="1">
      <c r="A861" s="41"/>
      <c r="B861" s="42"/>
      <c r="C861" s="43"/>
      <c r="D861" s="228" t="s">
        <v>202</v>
      </c>
      <c r="E861" s="43"/>
      <c r="F861" s="229" t="s">
        <v>725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202</v>
      </c>
      <c r="AU861" s="20" t="s">
        <v>84</v>
      </c>
    </row>
    <row r="862" s="12" customFormat="1" ht="22.8" customHeight="1">
      <c r="A862" s="12"/>
      <c r="B862" s="199"/>
      <c r="C862" s="200"/>
      <c r="D862" s="201" t="s">
        <v>70</v>
      </c>
      <c r="E862" s="213" t="s">
        <v>726</v>
      </c>
      <c r="F862" s="213" t="s">
        <v>727</v>
      </c>
      <c r="G862" s="200"/>
      <c r="H862" s="200"/>
      <c r="I862" s="203"/>
      <c r="J862" s="214">
        <f>BK862</f>
        <v>0</v>
      </c>
      <c r="K862" s="200"/>
      <c r="L862" s="205"/>
      <c r="M862" s="206"/>
      <c r="N862" s="207"/>
      <c r="O862" s="207"/>
      <c r="P862" s="208">
        <f>SUM(P863:P974)</f>
        <v>0</v>
      </c>
      <c r="Q862" s="207"/>
      <c r="R862" s="208">
        <f>SUM(R863:R974)</f>
        <v>0.36441449999999997</v>
      </c>
      <c r="S862" s="207"/>
      <c r="T862" s="209">
        <f>SUM(T863:T974)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10" t="s">
        <v>84</v>
      </c>
      <c r="AT862" s="211" t="s">
        <v>70</v>
      </c>
      <c r="AU862" s="211" t="s">
        <v>78</v>
      </c>
      <c r="AY862" s="210" t="s">
        <v>192</v>
      </c>
      <c r="BK862" s="212">
        <f>SUM(BK863:BK974)</f>
        <v>0</v>
      </c>
    </row>
    <row r="863" s="2" customFormat="1" ht="16.5" customHeight="1">
      <c r="A863" s="41"/>
      <c r="B863" s="42"/>
      <c r="C863" s="215" t="s">
        <v>728</v>
      </c>
      <c r="D863" s="215" t="s">
        <v>195</v>
      </c>
      <c r="E863" s="216" t="s">
        <v>729</v>
      </c>
      <c r="F863" s="217" t="s">
        <v>730</v>
      </c>
      <c r="G863" s="218" t="s">
        <v>239</v>
      </c>
      <c r="H863" s="219">
        <v>16.706</v>
      </c>
      <c r="I863" s="220"/>
      <c r="J863" s="221">
        <f>ROUND(I863*H863,2)</f>
        <v>0</v>
      </c>
      <c r="K863" s="217" t="s">
        <v>199</v>
      </c>
      <c r="L863" s="47"/>
      <c r="M863" s="222" t="s">
        <v>19</v>
      </c>
      <c r="N863" s="223" t="s">
        <v>43</v>
      </c>
      <c r="O863" s="87"/>
      <c r="P863" s="224">
        <f>O863*H863</f>
        <v>0</v>
      </c>
      <c r="Q863" s="224">
        <v>0.00029999999999999997</v>
      </c>
      <c r="R863" s="224">
        <f>Q863*H863</f>
        <v>0.0050117999999999994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321</v>
      </c>
      <c r="AT863" s="226" t="s">
        <v>195</v>
      </c>
      <c r="AU863" s="226" t="s">
        <v>84</v>
      </c>
      <c r="AY863" s="20" t="s">
        <v>192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84</v>
      </c>
      <c r="BK863" s="227">
        <f>ROUND(I863*H863,2)</f>
        <v>0</v>
      </c>
      <c r="BL863" s="20" t="s">
        <v>321</v>
      </c>
      <c r="BM863" s="226" t="s">
        <v>731</v>
      </c>
    </row>
    <row r="864" s="2" customFormat="1">
      <c r="A864" s="41"/>
      <c r="B864" s="42"/>
      <c r="C864" s="43"/>
      <c r="D864" s="228" t="s">
        <v>202</v>
      </c>
      <c r="E864" s="43"/>
      <c r="F864" s="229" t="s">
        <v>732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202</v>
      </c>
      <c r="AU864" s="20" t="s">
        <v>84</v>
      </c>
    </row>
    <row r="865" s="13" customFormat="1">
      <c r="A865" s="13"/>
      <c r="B865" s="233"/>
      <c r="C865" s="234"/>
      <c r="D865" s="235" t="s">
        <v>204</v>
      </c>
      <c r="E865" s="236" t="s">
        <v>19</v>
      </c>
      <c r="F865" s="237" t="s">
        <v>205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204</v>
      </c>
      <c r="AU865" s="243" t="s">
        <v>84</v>
      </c>
      <c r="AV865" s="13" t="s">
        <v>78</v>
      </c>
      <c r="AW865" s="13" t="s">
        <v>33</v>
      </c>
      <c r="AX865" s="13" t="s">
        <v>71</v>
      </c>
      <c r="AY865" s="243" t="s">
        <v>192</v>
      </c>
    </row>
    <row r="866" s="13" customFormat="1">
      <c r="A866" s="13"/>
      <c r="B866" s="233"/>
      <c r="C866" s="234"/>
      <c r="D866" s="235" t="s">
        <v>204</v>
      </c>
      <c r="E866" s="236" t="s">
        <v>19</v>
      </c>
      <c r="F866" s="237" t="s">
        <v>268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204</v>
      </c>
      <c r="AU866" s="243" t="s">
        <v>84</v>
      </c>
      <c r="AV866" s="13" t="s">
        <v>78</v>
      </c>
      <c r="AW866" s="13" t="s">
        <v>33</v>
      </c>
      <c r="AX866" s="13" t="s">
        <v>71</v>
      </c>
      <c r="AY866" s="243" t="s">
        <v>192</v>
      </c>
    </row>
    <row r="867" s="14" customFormat="1">
      <c r="A867" s="14"/>
      <c r="B867" s="244"/>
      <c r="C867" s="245"/>
      <c r="D867" s="235" t="s">
        <v>204</v>
      </c>
      <c r="E867" s="246" t="s">
        <v>19</v>
      </c>
      <c r="F867" s="247" t="s">
        <v>733</v>
      </c>
      <c r="G867" s="245"/>
      <c r="H867" s="248">
        <v>8.4900000000000002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204</v>
      </c>
      <c r="AU867" s="254" t="s">
        <v>84</v>
      </c>
      <c r="AV867" s="14" t="s">
        <v>84</v>
      </c>
      <c r="AW867" s="14" t="s">
        <v>33</v>
      </c>
      <c r="AX867" s="14" t="s">
        <v>71</v>
      </c>
      <c r="AY867" s="254" t="s">
        <v>192</v>
      </c>
    </row>
    <row r="868" s="14" customFormat="1">
      <c r="A868" s="14"/>
      <c r="B868" s="244"/>
      <c r="C868" s="245"/>
      <c r="D868" s="235" t="s">
        <v>204</v>
      </c>
      <c r="E868" s="246" t="s">
        <v>19</v>
      </c>
      <c r="F868" s="247" t="s">
        <v>734</v>
      </c>
      <c r="G868" s="245"/>
      <c r="H868" s="248">
        <v>-1.2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204</v>
      </c>
      <c r="AU868" s="254" t="s">
        <v>84</v>
      </c>
      <c r="AV868" s="14" t="s">
        <v>84</v>
      </c>
      <c r="AW868" s="14" t="s">
        <v>33</v>
      </c>
      <c r="AX868" s="14" t="s">
        <v>71</v>
      </c>
      <c r="AY868" s="254" t="s">
        <v>192</v>
      </c>
    </row>
    <row r="869" s="14" customFormat="1">
      <c r="A869" s="14"/>
      <c r="B869" s="244"/>
      <c r="C869" s="245"/>
      <c r="D869" s="235" t="s">
        <v>204</v>
      </c>
      <c r="E869" s="246" t="s">
        <v>19</v>
      </c>
      <c r="F869" s="247" t="s">
        <v>294</v>
      </c>
      <c r="G869" s="245"/>
      <c r="H869" s="248">
        <v>0.024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204</v>
      </c>
      <c r="AU869" s="254" t="s">
        <v>84</v>
      </c>
      <c r="AV869" s="14" t="s">
        <v>84</v>
      </c>
      <c r="AW869" s="14" t="s">
        <v>33</v>
      </c>
      <c r="AX869" s="14" t="s">
        <v>71</v>
      </c>
      <c r="AY869" s="254" t="s">
        <v>192</v>
      </c>
    </row>
    <row r="870" s="14" customFormat="1">
      <c r="A870" s="14"/>
      <c r="B870" s="244"/>
      <c r="C870" s="245"/>
      <c r="D870" s="235" t="s">
        <v>204</v>
      </c>
      <c r="E870" s="246" t="s">
        <v>19</v>
      </c>
      <c r="F870" s="247" t="s">
        <v>295</v>
      </c>
      <c r="G870" s="245"/>
      <c r="H870" s="248">
        <v>0.114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204</v>
      </c>
      <c r="AU870" s="254" t="s">
        <v>84</v>
      </c>
      <c r="AV870" s="14" t="s">
        <v>84</v>
      </c>
      <c r="AW870" s="14" t="s">
        <v>33</v>
      </c>
      <c r="AX870" s="14" t="s">
        <v>71</v>
      </c>
      <c r="AY870" s="254" t="s">
        <v>192</v>
      </c>
    </row>
    <row r="871" s="14" customFormat="1">
      <c r="A871" s="14"/>
      <c r="B871" s="244"/>
      <c r="C871" s="245"/>
      <c r="D871" s="235" t="s">
        <v>204</v>
      </c>
      <c r="E871" s="246" t="s">
        <v>19</v>
      </c>
      <c r="F871" s="247" t="s">
        <v>296</v>
      </c>
      <c r="G871" s="245"/>
      <c r="H871" s="248">
        <v>0.085000000000000006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204</v>
      </c>
      <c r="AU871" s="254" t="s">
        <v>84</v>
      </c>
      <c r="AV871" s="14" t="s">
        <v>84</v>
      </c>
      <c r="AW871" s="14" t="s">
        <v>33</v>
      </c>
      <c r="AX871" s="14" t="s">
        <v>71</v>
      </c>
      <c r="AY871" s="254" t="s">
        <v>192</v>
      </c>
    </row>
    <row r="872" s="14" customFormat="1">
      <c r="A872" s="14"/>
      <c r="B872" s="244"/>
      <c r="C872" s="245"/>
      <c r="D872" s="235" t="s">
        <v>204</v>
      </c>
      <c r="E872" s="246" t="s">
        <v>19</v>
      </c>
      <c r="F872" s="247" t="s">
        <v>297</v>
      </c>
      <c r="G872" s="245"/>
      <c r="H872" s="248">
        <v>0.025999999999999999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204</v>
      </c>
      <c r="AU872" s="254" t="s">
        <v>84</v>
      </c>
      <c r="AV872" s="14" t="s">
        <v>84</v>
      </c>
      <c r="AW872" s="14" t="s">
        <v>33</v>
      </c>
      <c r="AX872" s="14" t="s">
        <v>71</v>
      </c>
      <c r="AY872" s="254" t="s">
        <v>192</v>
      </c>
    </row>
    <row r="873" s="14" customFormat="1">
      <c r="A873" s="14"/>
      <c r="B873" s="244"/>
      <c r="C873" s="245"/>
      <c r="D873" s="235" t="s">
        <v>204</v>
      </c>
      <c r="E873" s="246" t="s">
        <v>19</v>
      </c>
      <c r="F873" s="247" t="s">
        <v>294</v>
      </c>
      <c r="G873" s="245"/>
      <c r="H873" s="248">
        <v>0.024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204</v>
      </c>
      <c r="AU873" s="254" t="s">
        <v>84</v>
      </c>
      <c r="AV873" s="14" t="s">
        <v>84</v>
      </c>
      <c r="AW873" s="14" t="s">
        <v>33</v>
      </c>
      <c r="AX873" s="14" t="s">
        <v>71</v>
      </c>
      <c r="AY873" s="254" t="s">
        <v>192</v>
      </c>
    </row>
    <row r="874" s="14" customFormat="1">
      <c r="A874" s="14"/>
      <c r="B874" s="244"/>
      <c r="C874" s="245"/>
      <c r="D874" s="235" t="s">
        <v>204</v>
      </c>
      <c r="E874" s="246" t="s">
        <v>19</v>
      </c>
      <c r="F874" s="247" t="s">
        <v>735</v>
      </c>
      <c r="G874" s="245"/>
      <c r="H874" s="248">
        <v>5.4779999999999998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204</v>
      </c>
      <c r="AU874" s="254" t="s">
        <v>84</v>
      </c>
      <c r="AV874" s="14" t="s">
        <v>84</v>
      </c>
      <c r="AW874" s="14" t="s">
        <v>33</v>
      </c>
      <c r="AX874" s="14" t="s">
        <v>71</v>
      </c>
      <c r="AY874" s="254" t="s">
        <v>192</v>
      </c>
    </row>
    <row r="875" s="14" customFormat="1">
      <c r="A875" s="14"/>
      <c r="B875" s="244"/>
      <c r="C875" s="245"/>
      <c r="D875" s="235" t="s">
        <v>204</v>
      </c>
      <c r="E875" s="246" t="s">
        <v>19</v>
      </c>
      <c r="F875" s="247" t="s">
        <v>293</v>
      </c>
      <c r="G875" s="245"/>
      <c r="H875" s="248">
        <v>0.26700000000000002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204</v>
      </c>
      <c r="AU875" s="254" t="s">
        <v>84</v>
      </c>
      <c r="AV875" s="14" t="s">
        <v>84</v>
      </c>
      <c r="AW875" s="14" t="s">
        <v>33</v>
      </c>
      <c r="AX875" s="14" t="s">
        <v>71</v>
      </c>
      <c r="AY875" s="254" t="s">
        <v>192</v>
      </c>
    </row>
    <row r="876" s="13" customFormat="1">
      <c r="A876" s="13"/>
      <c r="B876" s="233"/>
      <c r="C876" s="234"/>
      <c r="D876" s="235" t="s">
        <v>204</v>
      </c>
      <c r="E876" s="236" t="s">
        <v>19</v>
      </c>
      <c r="F876" s="237" t="s">
        <v>282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204</v>
      </c>
      <c r="AU876" s="243" t="s">
        <v>84</v>
      </c>
      <c r="AV876" s="13" t="s">
        <v>78</v>
      </c>
      <c r="AW876" s="13" t="s">
        <v>33</v>
      </c>
      <c r="AX876" s="13" t="s">
        <v>71</v>
      </c>
      <c r="AY876" s="243" t="s">
        <v>192</v>
      </c>
    </row>
    <row r="877" s="14" customFormat="1">
      <c r="A877" s="14"/>
      <c r="B877" s="244"/>
      <c r="C877" s="245"/>
      <c r="D877" s="235" t="s">
        <v>204</v>
      </c>
      <c r="E877" s="246" t="s">
        <v>19</v>
      </c>
      <c r="F877" s="247" t="s">
        <v>736</v>
      </c>
      <c r="G877" s="245"/>
      <c r="H877" s="248">
        <v>0.45000000000000001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204</v>
      </c>
      <c r="AU877" s="254" t="s">
        <v>84</v>
      </c>
      <c r="AV877" s="14" t="s">
        <v>84</v>
      </c>
      <c r="AW877" s="14" t="s">
        <v>33</v>
      </c>
      <c r="AX877" s="14" t="s">
        <v>71</v>
      </c>
      <c r="AY877" s="254" t="s">
        <v>192</v>
      </c>
    </row>
    <row r="878" s="14" customFormat="1">
      <c r="A878" s="14"/>
      <c r="B878" s="244"/>
      <c r="C878" s="245"/>
      <c r="D878" s="235" t="s">
        <v>204</v>
      </c>
      <c r="E878" s="246" t="s">
        <v>19</v>
      </c>
      <c r="F878" s="247" t="s">
        <v>737</v>
      </c>
      <c r="G878" s="245"/>
      <c r="H878" s="248">
        <v>1.373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204</v>
      </c>
      <c r="AU878" s="254" t="s">
        <v>84</v>
      </c>
      <c r="AV878" s="14" t="s">
        <v>84</v>
      </c>
      <c r="AW878" s="14" t="s">
        <v>33</v>
      </c>
      <c r="AX878" s="14" t="s">
        <v>71</v>
      </c>
      <c r="AY878" s="254" t="s">
        <v>192</v>
      </c>
    </row>
    <row r="879" s="14" customFormat="1">
      <c r="A879" s="14"/>
      <c r="B879" s="244"/>
      <c r="C879" s="245"/>
      <c r="D879" s="235" t="s">
        <v>204</v>
      </c>
      <c r="E879" s="246" t="s">
        <v>19</v>
      </c>
      <c r="F879" s="247" t="s">
        <v>738</v>
      </c>
      <c r="G879" s="245"/>
      <c r="H879" s="248">
        <v>1.575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204</v>
      </c>
      <c r="AU879" s="254" t="s">
        <v>84</v>
      </c>
      <c r="AV879" s="14" t="s">
        <v>84</v>
      </c>
      <c r="AW879" s="14" t="s">
        <v>33</v>
      </c>
      <c r="AX879" s="14" t="s">
        <v>71</v>
      </c>
      <c r="AY879" s="254" t="s">
        <v>192</v>
      </c>
    </row>
    <row r="880" s="15" customFormat="1">
      <c r="A880" s="15"/>
      <c r="B880" s="255"/>
      <c r="C880" s="256"/>
      <c r="D880" s="235" t="s">
        <v>204</v>
      </c>
      <c r="E880" s="257" t="s">
        <v>19</v>
      </c>
      <c r="F880" s="258" t="s">
        <v>210</v>
      </c>
      <c r="G880" s="256"/>
      <c r="H880" s="259">
        <v>16.706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204</v>
      </c>
      <c r="AU880" s="265" t="s">
        <v>84</v>
      </c>
      <c r="AV880" s="15" t="s">
        <v>200</v>
      </c>
      <c r="AW880" s="15" t="s">
        <v>33</v>
      </c>
      <c r="AX880" s="15" t="s">
        <v>78</v>
      </c>
      <c r="AY880" s="265" t="s">
        <v>192</v>
      </c>
    </row>
    <row r="881" s="2" customFormat="1" ht="16.5" customHeight="1">
      <c r="A881" s="41"/>
      <c r="B881" s="42"/>
      <c r="C881" s="215" t="s">
        <v>739</v>
      </c>
      <c r="D881" s="215" t="s">
        <v>195</v>
      </c>
      <c r="E881" s="216" t="s">
        <v>740</v>
      </c>
      <c r="F881" s="217" t="s">
        <v>741</v>
      </c>
      <c r="G881" s="218" t="s">
        <v>239</v>
      </c>
      <c r="H881" s="219">
        <v>16.706</v>
      </c>
      <c r="I881" s="220"/>
      <c r="J881" s="221">
        <f>ROUND(I881*H881,2)</f>
        <v>0</v>
      </c>
      <c r="K881" s="217" t="s">
        <v>199</v>
      </c>
      <c r="L881" s="47"/>
      <c r="M881" s="222" t="s">
        <v>19</v>
      </c>
      <c r="N881" s="223" t="s">
        <v>43</v>
      </c>
      <c r="O881" s="87"/>
      <c r="P881" s="224">
        <f>O881*H881</f>
        <v>0</v>
      </c>
      <c r="Q881" s="224">
        <v>0.0015</v>
      </c>
      <c r="R881" s="224">
        <f>Q881*H881</f>
        <v>0.025059000000000001</v>
      </c>
      <c r="S881" s="224">
        <v>0</v>
      </c>
      <c r="T881" s="22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26" t="s">
        <v>321</v>
      </c>
      <c r="AT881" s="226" t="s">
        <v>195</v>
      </c>
      <c r="AU881" s="226" t="s">
        <v>84</v>
      </c>
      <c r="AY881" s="20" t="s">
        <v>192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20" t="s">
        <v>84</v>
      </c>
      <c r="BK881" s="227">
        <f>ROUND(I881*H881,2)</f>
        <v>0</v>
      </c>
      <c r="BL881" s="20" t="s">
        <v>321</v>
      </c>
      <c r="BM881" s="226" t="s">
        <v>742</v>
      </c>
    </row>
    <row r="882" s="2" customFormat="1">
      <c r="A882" s="41"/>
      <c r="B882" s="42"/>
      <c r="C882" s="43"/>
      <c r="D882" s="228" t="s">
        <v>202</v>
      </c>
      <c r="E882" s="43"/>
      <c r="F882" s="229" t="s">
        <v>743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202</v>
      </c>
      <c r="AU882" s="20" t="s">
        <v>84</v>
      </c>
    </row>
    <row r="883" s="13" customFormat="1">
      <c r="A883" s="13"/>
      <c r="B883" s="233"/>
      <c r="C883" s="234"/>
      <c r="D883" s="235" t="s">
        <v>204</v>
      </c>
      <c r="E883" s="236" t="s">
        <v>19</v>
      </c>
      <c r="F883" s="237" t="s">
        <v>205</v>
      </c>
      <c r="G883" s="234"/>
      <c r="H883" s="236" t="s">
        <v>19</v>
      </c>
      <c r="I883" s="238"/>
      <c r="J883" s="234"/>
      <c r="K883" s="234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204</v>
      </c>
      <c r="AU883" s="243" t="s">
        <v>84</v>
      </c>
      <c r="AV883" s="13" t="s">
        <v>78</v>
      </c>
      <c r="AW883" s="13" t="s">
        <v>33</v>
      </c>
      <c r="AX883" s="13" t="s">
        <v>71</v>
      </c>
      <c r="AY883" s="243" t="s">
        <v>192</v>
      </c>
    </row>
    <row r="884" s="13" customFormat="1">
      <c r="A884" s="13"/>
      <c r="B884" s="233"/>
      <c r="C884" s="234"/>
      <c r="D884" s="235" t="s">
        <v>204</v>
      </c>
      <c r="E884" s="236" t="s">
        <v>19</v>
      </c>
      <c r="F884" s="237" t="s">
        <v>268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204</v>
      </c>
      <c r="AU884" s="243" t="s">
        <v>84</v>
      </c>
      <c r="AV884" s="13" t="s">
        <v>78</v>
      </c>
      <c r="AW884" s="13" t="s">
        <v>33</v>
      </c>
      <c r="AX884" s="13" t="s">
        <v>71</v>
      </c>
      <c r="AY884" s="243" t="s">
        <v>192</v>
      </c>
    </row>
    <row r="885" s="14" customFormat="1">
      <c r="A885" s="14"/>
      <c r="B885" s="244"/>
      <c r="C885" s="245"/>
      <c r="D885" s="235" t="s">
        <v>204</v>
      </c>
      <c r="E885" s="246" t="s">
        <v>19</v>
      </c>
      <c r="F885" s="247" t="s">
        <v>733</v>
      </c>
      <c r="G885" s="245"/>
      <c r="H885" s="248">
        <v>8.4900000000000002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204</v>
      </c>
      <c r="AU885" s="254" t="s">
        <v>84</v>
      </c>
      <c r="AV885" s="14" t="s">
        <v>84</v>
      </c>
      <c r="AW885" s="14" t="s">
        <v>33</v>
      </c>
      <c r="AX885" s="14" t="s">
        <v>71</v>
      </c>
      <c r="AY885" s="254" t="s">
        <v>192</v>
      </c>
    </row>
    <row r="886" s="14" customFormat="1">
      <c r="A886" s="14"/>
      <c r="B886" s="244"/>
      <c r="C886" s="245"/>
      <c r="D886" s="235" t="s">
        <v>204</v>
      </c>
      <c r="E886" s="246" t="s">
        <v>19</v>
      </c>
      <c r="F886" s="247" t="s">
        <v>734</v>
      </c>
      <c r="G886" s="245"/>
      <c r="H886" s="248">
        <v>-1.2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204</v>
      </c>
      <c r="AU886" s="254" t="s">
        <v>84</v>
      </c>
      <c r="AV886" s="14" t="s">
        <v>84</v>
      </c>
      <c r="AW886" s="14" t="s">
        <v>33</v>
      </c>
      <c r="AX886" s="14" t="s">
        <v>71</v>
      </c>
      <c r="AY886" s="254" t="s">
        <v>192</v>
      </c>
    </row>
    <row r="887" s="14" customFormat="1">
      <c r="A887" s="14"/>
      <c r="B887" s="244"/>
      <c r="C887" s="245"/>
      <c r="D887" s="235" t="s">
        <v>204</v>
      </c>
      <c r="E887" s="246" t="s">
        <v>19</v>
      </c>
      <c r="F887" s="247" t="s">
        <v>294</v>
      </c>
      <c r="G887" s="245"/>
      <c r="H887" s="248">
        <v>0.024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204</v>
      </c>
      <c r="AU887" s="254" t="s">
        <v>84</v>
      </c>
      <c r="AV887" s="14" t="s">
        <v>84</v>
      </c>
      <c r="AW887" s="14" t="s">
        <v>33</v>
      </c>
      <c r="AX887" s="14" t="s">
        <v>71</v>
      </c>
      <c r="AY887" s="254" t="s">
        <v>192</v>
      </c>
    </row>
    <row r="888" s="14" customFormat="1">
      <c r="A888" s="14"/>
      <c r="B888" s="244"/>
      <c r="C888" s="245"/>
      <c r="D888" s="235" t="s">
        <v>204</v>
      </c>
      <c r="E888" s="246" t="s">
        <v>19</v>
      </c>
      <c r="F888" s="247" t="s">
        <v>295</v>
      </c>
      <c r="G888" s="245"/>
      <c r="H888" s="248">
        <v>0.114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204</v>
      </c>
      <c r="AU888" s="254" t="s">
        <v>84</v>
      </c>
      <c r="AV888" s="14" t="s">
        <v>84</v>
      </c>
      <c r="AW888" s="14" t="s">
        <v>33</v>
      </c>
      <c r="AX888" s="14" t="s">
        <v>71</v>
      </c>
      <c r="AY888" s="254" t="s">
        <v>192</v>
      </c>
    </row>
    <row r="889" s="14" customFormat="1">
      <c r="A889" s="14"/>
      <c r="B889" s="244"/>
      <c r="C889" s="245"/>
      <c r="D889" s="235" t="s">
        <v>204</v>
      </c>
      <c r="E889" s="246" t="s">
        <v>19</v>
      </c>
      <c r="F889" s="247" t="s">
        <v>296</v>
      </c>
      <c r="G889" s="245"/>
      <c r="H889" s="248">
        <v>0.085000000000000006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204</v>
      </c>
      <c r="AU889" s="254" t="s">
        <v>84</v>
      </c>
      <c r="AV889" s="14" t="s">
        <v>84</v>
      </c>
      <c r="AW889" s="14" t="s">
        <v>33</v>
      </c>
      <c r="AX889" s="14" t="s">
        <v>71</v>
      </c>
      <c r="AY889" s="254" t="s">
        <v>192</v>
      </c>
    </row>
    <row r="890" s="14" customFormat="1">
      <c r="A890" s="14"/>
      <c r="B890" s="244"/>
      <c r="C890" s="245"/>
      <c r="D890" s="235" t="s">
        <v>204</v>
      </c>
      <c r="E890" s="246" t="s">
        <v>19</v>
      </c>
      <c r="F890" s="247" t="s">
        <v>297</v>
      </c>
      <c r="G890" s="245"/>
      <c r="H890" s="248">
        <v>0.025999999999999999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204</v>
      </c>
      <c r="AU890" s="254" t="s">
        <v>84</v>
      </c>
      <c r="AV890" s="14" t="s">
        <v>84</v>
      </c>
      <c r="AW890" s="14" t="s">
        <v>33</v>
      </c>
      <c r="AX890" s="14" t="s">
        <v>71</v>
      </c>
      <c r="AY890" s="254" t="s">
        <v>192</v>
      </c>
    </row>
    <row r="891" s="14" customFormat="1">
      <c r="A891" s="14"/>
      <c r="B891" s="244"/>
      <c r="C891" s="245"/>
      <c r="D891" s="235" t="s">
        <v>204</v>
      </c>
      <c r="E891" s="246" t="s">
        <v>19</v>
      </c>
      <c r="F891" s="247" t="s">
        <v>294</v>
      </c>
      <c r="G891" s="245"/>
      <c r="H891" s="248">
        <v>0.024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204</v>
      </c>
      <c r="AU891" s="254" t="s">
        <v>84</v>
      </c>
      <c r="AV891" s="14" t="s">
        <v>84</v>
      </c>
      <c r="AW891" s="14" t="s">
        <v>33</v>
      </c>
      <c r="AX891" s="14" t="s">
        <v>71</v>
      </c>
      <c r="AY891" s="254" t="s">
        <v>192</v>
      </c>
    </row>
    <row r="892" s="14" customFormat="1">
      <c r="A892" s="14"/>
      <c r="B892" s="244"/>
      <c r="C892" s="245"/>
      <c r="D892" s="235" t="s">
        <v>204</v>
      </c>
      <c r="E892" s="246" t="s">
        <v>19</v>
      </c>
      <c r="F892" s="247" t="s">
        <v>735</v>
      </c>
      <c r="G892" s="245"/>
      <c r="H892" s="248">
        <v>5.4779999999999998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204</v>
      </c>
      <c r="AU892" s="254" t="s">
        <v>84</v>
      </c>
      <c r="AV892" s="14" t="s">
        <v>84</v>
      </c>
      <c r="AW892" s="14" t="s">
        <v>33</v>
      </c>
      <c r="AX892" s="14" t="s">
        <v>71</v>
      </c>
      <c r="AY892" s="254" t="s">
        <v>192</v>
      </c>
    </row>
    <row r="893" s="14" customFormat="1">
      <c r="A893" s="14"/>
      <c r="B893" s="244"/>
      <c r="C893" s="245"/>
      <c r="D893" s="235" t="s">
        <v>204</v>
      </c>
      <c r="E893" s="246" t="s">
        <v>19</v>
      </c>
      <c r="F893" s="247" t="s">
        <v>293</v>
      </c>
      <c r="G893" s="245"/>
      <c r="H893" s="248">
        <v>0.26700000000000002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204</v>
      </c>
      <c r="AU893" s="254" t="s">
        <v>84</v>
      </c>
      <c r="AV893" s="14" t="s">
        <v>84</v>
      </c>
      <c r="AW893" s="14" t="s">
        <v>33</v>
      </c>
      <c r="AX893" s="14" t="s">
        <v>71</v>
      </c>
      <c r="AY893" s="254" t="s">
        <v>192</v>
      </c>
    </row>
    <row r="894" s="13" customFormat="1">
      <c r="A894" s="13"/>
      <c r="B894" s="233"/>
      <c r="C894" s="234"/>
      <c r="D894" s="235" t="s">
        <v>204</v>
      </c>
      <c r="E894" s="236" t="s">
        <v>19</v>
      </c>
      <c r="F894" s="237" t="s">
        <v>282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204</v>
      </c>
      <c r="AU894" s="243" t="s">
        <v>84</v>
      </c>
      <c r="AV894" s="13" t="s">
        <v>78</v>
      </c>
      <c r="AW894" s="13" t="s">
        <v>33</v>
      </c>
      <c r="AX894" s="13" t="s">
        <v>71</v>
      </c>
      <c r="AY894" s="243" t="s">
        <v>192</v>
      </c>
    </row>
    <row r="895" s="14" customFormat="1">
      <c r="A895" s="14"/>
      <c r="B895" s="244"/>
      <c r="C895" s="245"/>
      <c r="D895" s="235" t="s">
        <v>204</v>
      </c>
      <c r="E895" s="246" t="s">
        <v>19</v>
      </c>
      <c r="F895" s="247" t="s">
        <v>736</v>
      </c>
      <c r="G895" s="245"/>
      <c r="H895" s="248">
        <v>0.45000000000000001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204</v>
      </c>
      <c r="AU895" s="254" t="s">
        <v>84</v>
      </c>
      <c r="AV895" s="14" t="s">
        <v>84</v>
      </c>
      <c r="AW895" s="14" t="s">
        <v>33</v>
      </c>
      <c r="AX895" s="14" t="s">
        <v>71</v>
      </c>
      <c r="AY895" s="254" t="s">
        <v>192</v>
      </c>
    </row>
    <row r="896" s="14" customFormat="1">
      <c r="A896" s="14"/>
      <c r="B896" s="244"/>
      <c r="C896" s="245"/>
      <c r="D896" s="235" t="s">
        <v>204</v>
      </c>
      <c r="E896" s="246" t="s">
        <v>19</v>
      </c>
      <c r="F896" s="247" t="s">
        <v>737</v>
      </c>
      <c r="G896" s="245"/>
      <c r="H896" s="248">
        <v>1.373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204</v>
      </c>
      <c r="AU896" s="254" t="s">
        <v>84</v>
      </c>
      <c r="AV896" s="14" t="s">
        <v>84</v>
      </c>
      <c r="AW896" s="14" t="s">
        <v>33</v>
      </c>
      <c r="AX896" s="14" t="s">
        <v>71</v>
      </c>
      <c r="AY896" s="254" t="s">
        <v>192</v>
      </c>
    </row>
    <row r="897" s="14" customFormat="1">
      <c r="A897" s="14"/>
      <c r="B897" s="244"/>
      <c r="C897" s="245"/>
      <c r="D897" s="235" t="s">
        <v>204</v>
      </c>
      <c r="E897" s="246" t="s">
        <v>19</v>
      </c>
      <c r="F897" s="247" t="s">
        <v>738</v>
      </c>
      <c r="G897" s="245"/>
      <c r="H897" s="248">
        <v>1.575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204</v>
      </c>
      <c r="AU897" s="254" t="s">
        <v>84</v>
      </c>
      <c r="AV897" s="14" t="s">
        <v>84</v>
      </c>
      <c r="AW897" s="14" t="s">
        <v>33</v>
      </c>
      <c r="AX897" s="14" t="s">
        <v>71</v>
      </c>
      <c r="AY897" s="254" t="s">
        <v>192</v>
      </c>
    </row>
    <row r="898" s="15" customFormat="1">
      <c r="A898" s="15"/>
      <c r="B898" s="255"/>
      <c r="C898" s="256"/>
      <c r="D898" s="235" t="s">
        <v>204</v>
      </c>
      <c r="E898" s="257" t="s">
        <v>19</v>
      </c>
      <c r="F898" s="258" t="s">
        <v>210</v>
      </c>
      <c r="G898" s="256"/>
      <c r="H898" s="259">
        <v>16.706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5" t="s">
        <v>204</v>
      </c>
      <c r="AU898" s="265" t="s">
        <v>84</v>
      </c>
      <c r="AV898" s="15" t="s">
        <v>200</v>
      </c>
      <c r="AW898" s="15" t="s">
        <v>33</v>
      </c>
      <c r="AX898" s="15" t="s">
        <v>78</v>
      </c>
      <c r="AY898" s="265" t="s">
        <v>192</v>
      </c>
    </row>
    <row r="899" s="2" customFormat="1" ht="21.75" customHeight="1">
      <c r="A899" s="41"/>
      <c r="B899" s="42"/>
      <c r="C899" s="215" t="s">
        <v>744</v>
      </c>
      <c r="D899" s="215" t="s">
        <v>195</v>
      </c>
      <c r="E899" s="216" t="s">
        <v>745</v>
      </c>
      <c r="F899" s="217" t="s">
        <v>746</v>
      </c>
      <c r="G899" s="218" t="s">
        <v>239</v>
      </c>
      <c r="H899" s="219">
        <v>16.706</v>
      </c>
      <c r="I899" s="220"/>
      <c r="J899" s="221">
        <f>ROUND(I899*H899,2)</f>
        <v>0</v>
      </c>
      <c r="K899" s="217" t="s">
        <v>199</v>
      </c>
      <c r="L899" s="47"/>
      <c r="M899" s="222" t="s">
        <v>19</v>
      </c>
      <c r="N899" s="223" t="s">
        <v>43</v>
      </c>
      <c r="O899" s="87"/>
      <c r="P899" s="224">
        <f>O899*H899</f>
        <v>0</v>
      </c>
      <c r="Q899" s="224">
        <v>0.0053499999999999997</v>
      </c>
      <c r="R899" s="224">
        <f>Q899*H899</f>
        <v>0.089377099999999987</v>
      </c>
      <c r="S899" s="224">
        <v>0</v>
      </c>
      <c r="T899" s="225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26" t="s">
        <v>321</v>
      </c>
      <c r="AT899" s="226" t="s">
        <v>195</v>
      </c>
      <c r="AU899" s="226" t="s">
        <v>84</v>
      </c>
      <c r="AY899" s="20" t="s">
        <v>192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20" t="s">
        <v>84</v>
      </c>
      <c r="BK899" s="227">
        <f>ROUND(I899*H899,2)</f>
        <v>0</v>
      </c>
      <c r="BL899" s="20" t="s">
        <v>321</v>
      </c>
      <c r="BM899" s="226" t="s">
        <v>747</v>
      </c>
    </row>
    <row r="900" s="2" customFormat="1">
      <c r="A900" s="41"/>
      <c r="B900" s="42"/>
      <c r="C900" s="43"/>
      <c r="D900" s="228" t="s">
        <v>202</v>
      </c>
      <c r="E900" s="43"/>
      <c r="F900" s="229" t="s">
        <v>748</v>
      </c>
      <c r="G900" s="43"/>
      <c r="H900" s="43"/>
      <c r="I900" s="230"/>
      <c r="J900" s="43"/>
      <c r="K900" s="43"/>
      <c r="L900" s="47"/>
      <c r="M900" s="231"/>
      <c r="N900" s="232"/>
      <c r="O900" s="87"/>
      <c r="P900" s="87"/>
      <c r="Q900" s="87"/>
      <c r="R900" s="87"/>
      <c r="S900" s="87"/>
      <c r="T900" s="88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20" t="s">
        <v>202</v>
      </c>
      <c r="AU900" s="20" t="s">
        <v>84</v>
      </c>
    </row>
    <row r="901" s="13" customFormat="1">
      <c r="A901" s="13"/>
      <c r="B901" s="233"/>
      <c r="C901" s="234"/>
      <c r="D901" s="235" t="s">
        <v>204</v>
      </c>
      <c r="E901" s="236" t="s">
        <v>19</v>
      </c>
      <c r="F901" s="237" t="s">
        <v>205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204</v>
      </c>
      <c r="AU901" s="243" t="s">
        <v>84</v>
      </c>
      <c r="AV901" s="13" t="s">
        <v>78</v>
      </c>
      <c r="AW901" s="13" t="s">
        <v>33</v>
      </c>
      <c r="AX901" s="13" t="s">
        <v>71</v>
      </c>
      <c r="AY901" s="243" t="s">
        <v>192</v>
      </c>
    </row>
    <row r="902" s="13" customFormat="1">
      <c r="A902" s="13"/>
      <c r="B902" s="233"/>
      <c r="C902" s="234"/>
      <c r="D902" s="235" t="s">
        <v>204</v>
      </c>
      <c r="E902" s="236" t="s">
        <v>19</v>
      </c>
      <c r="F902" s="237" t="s">
        <v>268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204</v>
      </c>
      <c r="AU902" s="243" t="s">
        <v>84</v>
      </c>
      <c r="AV902" s="13" t="s">
        <v>78</v>
      </c>
      <c r="AW902" s="13" t="s">
        <v>33</v>
      </c>
      <c r="AX902" s="13" t="s">
        <v>71</v>
      </c>
      <c r="AY902" s="243" t="s">
        <v>192</v>
      </c>
    </row>
    <row r="903" s="14" customFormat="1">
      <c r="A903" s="14"/>
      <c r="B903" s="244"/>
      <c r="C903" s="245"/>
      <c r="D903" s="235" t="s">
        <v>204</v>
      </c>
      <c r="E903" s="246" t="s">
        <v>19</v>
      </c>
      <c r="F903" s="247" t="s">
        <v>733</v>
      </c>
      <c r="G903" s="245"/>
      <c r="H903" s="248">
        <v>8.4900000000000002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204</v>
      </c>
      <c r="AU903" s="254" t="s">
        <v>84</v>
      </c>
      <c r="AV903" s="14" t="s">
        <v>84</v>
      </c>
      <c r="AW903" s="14" t="s">
        <v>33</v>
      </c>
      <c r="AX903" s="14" t="s">
        <v>71</v>
      </c>
      <c r="AY903" s="254" t="s">
        <v>192</v>
      </c>
    </row>
    <row r="904" s="14" customFormat="1">
      <c r="A904" s="14"/>
      <c r="B904" s="244"/>
      <c r="C904" s="245"/>
      <c r="D904" s="235" t="s">
        <v>204</v>
      </c>
      <c r="E904" s="246" t="s">
        <v>19</v>
      </c>
      <c r="F904" s="247" t="s">
        <v>734</v>
      </c>
      <c r="G904" s="245"/>
      <c r="H904" s="248">
        <v>-1.2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204</v>
      </c>
      <c r="AU904" s="254" t="s">
        <v>84</v>
      </c>
      <c r="AV904" s="14" t="s">
        <v>84</v>
      </c>
      <c r="AW904" s="14" t="s">
        <v>33</v>
      </c>
      <c r="AX904" s="14" t="s">
        <v>71</v>
      </c>
      <c r="AY904" s="254" t="s">
        <v>192</v>
      </c>
    </row>
    <row r="905" s="14" customFormat="1">
      <c r="A905" s="14"/>
      <c r="B905" s="244"/>
      <c r="C905" s="245"/>
      <c r="D905" s="235" t="s">
        <v>204</v>
      </c>
      <c r="E905" s="246" t="s">
        <v>19</v>
      </c>
      <c r="F905" s="247" t="s">
        <v>294</v>
      </c>
      <c r="G905" s="245"/>
      <c r="H905" s="248">
        <v>0.024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204</v>
      </c>
      <c r="AU905" s="254" t="s">
        <v>84</v>
      </c>
      <c r="AV905" s="14" t="s">
        <v>84</v>
      </c>
      <c r="AW905" s="14" t="s">
        <v>33</v>
      </c>
      <c r="AX905" s="14" t="s">
        <v>71</v>
      </c>
      <c r="AY905" s="254" t="s">
        <v>192</v>
      </c>
    </row>
    <row r="906" s="14" customFormat="1">
      <c r="A906" s="14"/>
      <c r="B906" s="244"/>
      <c r="C906" s="245"/>
      <c r="D906" s="235" t="s">
        <v>204</v>
      </c>
      <c r="E906" s="246" t="s">
        <v>19</v>
      </c>
      <c r="F906" s="247" t="s">
        <v>295</v>
      </c>
      <c r="G906" s="245"/>
      <c r="H906" s="248">
        <v>0.114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204</v>
      </c>
      <c r="AU906" s="254" t="s">
        <v>84</v>
      </c>
      <c r="AV906" s="14" t="s">
        <v>84</v>
      </c>
      <c r="AW906" s="14" t="s">
        <v>33</v>
      </c>
      <c r="AX906" s="14" t="s">
        <v>71</v>
      </c>
      <c r="AY906" s="254" t="s">
        <v>192</v>
      </c>
    </row>
    <row r="907" s="14" customFormat="1">
      <c r="A907" s="14"/>
      <c r="B907" s="244"/>
      <c r="C907" s="245"/>
      <c r="D907" s="235" t="s">
        <v>204</v>
      </c>
      <c r="E907" s="246" t="s">
        <v>19</v>
      </c>
      <c r="F907" s="247" t="s">
        <v>296</v>
      </c>
      <c r="G907" s="245"/>
      <c r="H907" s="248">
        <v>0.085000000000000006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204</v>
      </c>
      <c r="AU907" s="254" t="s">
        <v>84</v>
      </c>
      <c r="AV907" s="14" t="s">
        <v>84</v>
      </c>
      <c r="AW907" s="14" t="s">
        <v>33</v>
      </c>
      <c r="AX907" s="14" t="s">
        <v>71</v>
      </c>
      <c r="AY907" s="254" t="s">
        <v>192</v>
      </c>
    </row>
    <row r="908" s="14" customFormat="1">
      <c r="A908" s="14"/>
      <c r="B908" s="244"/>
      <c r="C908" s="245"/>
      <c r="D908" s="235" t="s">
        <v>204</v>
      </c>
      <c r="E908" s="246" t="s">
        <v>19</v>
      </c>
      <c r="F908" s="247" t="s">
        <v>297</v>
      </c>
      <c r="G908" s="245"/>
      <c r="H908" s="248">
        <v>0.025999999999999999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204</v>
      </c>
      <c r="AU908" s="254" t="s">
        <v>84</v>
      </c>
      <c r="AV908" s="14" t="s">
        <v>84</v>
      </c>
      <c r="AW908" s="14" t="s">
        <v>33</v>
      </c>
      <c r="AX908" s="14" t="s">
        <v>71</v>
      </c>
      <c r="AY908" s="254" t="s">
        <v>192</v>
      </c>
    </row>
    <row r="909" s="14" customFormat="1">
      <c r="A909" s="14"/>
      <c r="B909" s="244"/>
      <c r="C909" s="245"/>
      <c r="D909" s="235" t="s">
        <v>204</v>
      </c>
      <c r="E909" s="246" t="s">
        <v>19</v>
      </c>
      <c r="F909" s="247" t="s">
        <v>294</v>
      </c>
      <c r="G909" s="245"/>
      <c r="H909" s="248">
        <v>0.024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204</v>
      </c>
      <c r="AU909" s="254" t="s">
        <v>84</v>
      </c>
      <c r="AV909" s="14" t="s">
        <v>84</v>
      </c>
      <c r="AW909" s="14" t="s">
        <v>33</v>
      </c>
      <c r="AX909" s="14" t="s">
        <v>71</v>
      </c>
      <c r="AY909" s="254" t="s">
        <v>192</v>
      </c>
    </row>
    <row r="910" s="14" customFormat="1">
      <c r="A910" s="14"/>
      <c r="B910" s="244"/>
      <c r="C910" s="245"/>
      <c r="D910" s="235" t="s">
        <v>204</v>
      </c>
      <c r="E910" s="246" t="s">
        <v>19</v>
      </c>
      <c r="F910" s="247" t="s">
        <v>735</v>
      </c>
      <c r="G910" s="245"/>
      <c r="H910" s="248">
        <v>5.4779999999999998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204</v>
      </c>
      <c r="AU910" s="254" t="s">
        <v>84</v>
      </c>
      <c r="AV910" s="14" t="s">
        <v>84</v>
      </c>
      <c r="AW910" s="14" t="s">
        <v>33</v>
      </c>
      <c r="AX910" s="14" t="s">
        <v>71</v>
      </c>
      <c r="AY910" s="254" t="s">
        <v>192</v>
      </c>
    </row>
    <row r="911" s="14" customFormat="1">
      <c r="A911" s="14"/>
      <c r="B911" s="244"/>
      <c r="C911" s="245"/>
      <c r="D911" s="235" t="s">
        <v>204</v>
      </c>
      <c r="E911" s="246" t="s">
        <v>19</v>
      </c>
      <c r="F911" s="247" t="s">
        <v>293</v>
      </c>
      <c r="G911" s="245"/>
      <c r="H911" s="248">
        <v>0.26700000000000002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204</v>
      </c>
      <c r="AU911" s="254" t="s">
        <v>84</v>
      </c>
      <c r="AV911" s="14" t="s">
        <v>84</v>
      </c>
      <c r="AW911" s="14" t="s">
        <v>33</v>
      </c>
      <c r="AX911" s="14" t="s">
        <v>71</v>
      </c>
      <c r="AY911" s="254" t="s">
        <v>192</v>
      </c>
    </row>
    <row r="912" s="13" customFormat="1">
      <c r="A912" s="13"/>
      <c r="B912" s="233"/>
      <c r="C912" s="234"/>
      <c r="D912" s="235" t="s">
        <v>204</v>
      </c>
      <c r="E912" s="236" t="s">
        <v>19</v>
      </c>
      <c r="F912" s="237" t="s">
        <v>282</v>
      </c>
      <c r="G912" s="234"/>
      <c r="H912" s="236" t="s">
        <v>19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204</v>
      </c>
      <c r="AU912" s="243" t="s">
        <v>84</v>
      </c>
      <c r="AV912" s="13" t="s">
        <v>78</v>
      </c>
      <c r="AW912" s="13" t="s">
        <v>33</v>
      </c>
      <c r="AX912" s="13" t="s">
        <v>71</v>
      </c>
      <c r="AY912" s="243" t="s">
        <v>192</v>
      </c>
    </row>
    <row r="913" s="14" customFormat="1">
      <c r="A913" s="14"/>
      <c r="B913" s="244"/>
      <c r="C913" s="245"/>
      <c r="D913" s="235" t="s">
        <v>204</v>
      </c>
      <c r="E913" s="246" t="s">
        <v>19</v>
      </c>
      <c r="F913" s="247" t="s">
        <v>736</v>
      </c>
      <c r="G913" s="245"/>
      <c r="H913" s="248">
        <v>0.45000000000000001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204</v>
      </c>
      <c r="AU913" s="254" t="s">
        <v>84</v>
      </c>
      <c r="AV913" s="14" t="s">
        <v>84</v>
      </c>
      <c r="AW913" s="14" t="s">
        <v>33</v>
      </c>
      <c r="AX913" s="14" t="s">
        <v>71</v>
      </c>
      <c r="AY913" s="254" t="s">
        <v>192</v>
      </c>
    </row>
    <row r="914" s="14" customFormat="1">
      <c r="A914" s="14"/>
      <c r="B914" s="244"/>
      <c r="C914" s="245"/>
      <c r="D914" s="235" t="s">
        <v>204</v>
      </c>
      <c r="E914" s="246" t="s">
        <v>19</v>
      </c>
      <c r="F914" s="247" t="s">
        <v>737</v>
      </c>
      <c r="G914" s="245"/>
      <c r="H914" s="248">
        <v>1.373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204</v>
      </c>
      <c r="AU914" s="254" t="s">
        <v>84</v>
      </c>
      <c r="AV914" s="14" t="s">
        <v>84</v>
      </c>
      <c r="AW914" s="14" t="s">
        <v>33</v>
      </c>
      <c r="AX914" s="14" t="s">
        <v>71</v>
      </c>
      <c r="AY914" s="254" t="s">
        <v>192</v>
      </c>
    </row>
    <row r="915" s="14" customFormat="1">
      <c r="A915" s="14"/>
      <c r="B915" s="244"/>
      <c r="C915" s="245"/>
      <c r="D915" s="235" t="s">
        <v>204</v>
      </c>
      <c r="E915" s="246" t="s">
        <v>19</v>
      </c>
      <c r="F915" s="247" t="s">
        <v>738</v>
      </c>
      <c r="G915" s="245"/>
      <c r="H915" s="248">
        <v>1.575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204</v>
      </c>
      <c r="AU915" s="254" t="s">
        <v>84</v>
      </c>
      <c r="AV915" s="14" t="s">
        <v>84</v>
      </c>
      <c r="AW915" s="14" t="s">
        <v>33</v>
      </c>
      <c r="AX915" s="14" t="s">
        <v>71</v>
      </c>
      <c r="AY915" s="254" t="s">
        <v>192</v>
      </c>
    </row>
    <row r="916" s="15" customFormat="1">
      <c r="A916" s="15"/>
      <c r="B916" s="255"/>
      <c r="C916" s="256"/>
      <c r="D916" s="235" t="s">
        <v>204</v>
      </c>
      <c r="E916" s="257" t="s">
        <v>19</v>
      </c>
      <c r="F916" s="258" t="s">
        <v>210</v>
      </c>
      <c r="G916" s="256"/>
      <c r="H916" s="259">
        <v>16.706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204</v>
      </c>
      <c r="AU916" s="265" t="s">
        <v>84</v>
      </c>
      <c r="AV916" s="15" t="s">
        <v>200</v>
      </c>
      <c r="AW916" s="15" t="s">
        <v>33</v>
      </c>
      <c r="AX916" s="15" t="s">
        <v>78</v>
      </c>
      <c r="AY916" s="265" t="s">
        <v>192</v>
      </c>
    </row>
    <row r="917" s="2" customFormat="1" ht="16.5" customHeight="1">
      <c r="A917" s="41"/>
      <c r="B917" s="42"/>
      <c r="C917" s="266" t="s">
        <v>749</v>
      </c>
      <c r="D917" s="266" t="s">
        <v>211</v>
      </c>
      <c r="E917" s="267" t="s">
        <v>750</v>
      </c>
      <c r="F917" s="268" t="s">
        <v>751</v>
      </c>
      <c r="G917" s="269" t="s">
        <v>239</v>
      </c>
      <c r="H917" s="270">
        <v>18.376999999999999</v>
      </c>
      <c r="I917" s="271"/>
      <c r="J917" s="272">
        <f>ROUND(I917*H917,2)</f>
        <v>0</v>
      </c>
      <c r="K917" s="268" t="s">
        <v>199</v>
      </c>
      <c r="L917" s="273"/>
      <c r="M917" s="274" t="s">
        <v>19</v>
      </c>
      <c r="N917" s="275" t="s">
        <v>43</v>
      </c>
      <c r="O917" s="87"/>
      <c r="P917" s="224">
        <f>O917*H917</f>
        <v>0</v>
      </c>
      <c r="Q917" s="224">
        <v>0.012800000000000001</v>
      </c>
      <c r="R917" s="224">
        <f>Q917*H917</f>
        <v>0.23522560000000001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423</v>
      </c>
      <c r="AT917" s="226" t="s">
        <v>211</v>
      </c>
      <c r="AU917" s="226" t="s">
        <v>84</v>
      </c>
      <c r="AY917" s="20" t="s">
        <v>192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84</v>
      </c>
      <c r="BK917" s="227">
        <f>ROUND(I917*H917,2)</f>
        <v>0</v>
      </c>
      <c r="BL917" s="20" t="s">
        <v>321</v>
      </c>
      <c r="BM917" s="226" t="s">
        <v>752</v>
      </c>
    </row>
    <row r="918" s="13" customFormat="1">
      <c r="A918" s="13"/>
      <c r="B918" s="233"/>
      <c r="C918" s="234"/>
      <c r="D918" s="235" t="s">
        <v>204</v>
      </c>
      <c r="E918" s="236" t="s">
        <v>19</v>
      </c>
      <c r="F918" s="237" t="s">
        <v>205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204</v>
      </c>
      <c r="AU918" s="243" t="s">
        <v>84</v>
      </c>
      <c r="AV918" s="13" t="s">
        <v>78</v>
      </c>
      <c r="AW918" s="13" t="s">
        <v>33</v>
      </c>
      <c r="AX918" s="13" t="s">
        <v>71</v>
      </c>
      <c r="AY918" s="243" t="s">
        <v>192</v>
      </c>
    </row>
    <row r="919" s="13" customFormat="1">
      <c r="A919" s="13"/>
      <c r="B919" s="233"/>
      <c r="C919" s="234"/>
      <c r="D919" s="235" t="s">
        <v>204</v>
      </c>
      <c r="E919" s="236" t="s">
        <v>19</v>
      </c>
      <c r="F919" s="237" t="s">
        <v>268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204</v>
      </c>
      <c r="AU919" s="243" t="s">
        <v>84</v>
      </c>
      <c r="AV919" s="13" t="s">
        <v>78</v>
      </c>
      <c r="AW919" s="13" t="s">
        <v>33</v>
      </c>
      <c r="AX919" s="13" t="s">
        <v>71</v>
      </c>
      <c r="AY919" s="243" t="s">
        <v>192</v>
      </c>
    </row>
    <row r="920" s="14" customFormat="1">
      <c r="A920" s="14"/>
      <c r="B920" s="244"/>
      <c r="C920" s="245"/>
      <c r="D920" s="235" t="s">
        <v>204</v>
      </c>
      <c r="E920" s="246" t="s">
        <v>19</v>
      </c>
      <c r="F920" s="247" t="s">
        <v>733</v>
      </c>
      <c r="G920" s="245"/>
      <c r="H920" s="248">
        <v>8.4900000000000002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204</v>
      </c>
      <c r="AU920" s="254" t="s">
        <v>84</v>
      </c>
      <c r="AV920" s="14" t="s">
        <v>84</v>
      </c>
      <c r="AW920" s="14" t="s">
        <v>33</v>
      </c>
      <c r="AX920" s="14" t="s">
        <v>71</v>
      </c>
      <c r="AY920" s="254" t="s">
        <v>192</v>
      </c>
    </row>
    <row r="921" s="14" customFormat="1">
      <c r="A921" s="14"/>
      <c r="B921" s="244"/>
      <c r="C921" s="245"/>
      <c r="D921" s="235" t="s">
        <v>204</v>
      </c>
      <c r="E921" s="246" t="s">
        <v>19</v>
      </c>
      <c r="F921" s="247" t="s">
        <v>734</v>
      </c>
      <c r="G921" s="245"/>
      <c r="H921" s="248">
        <v>-1.2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204</v>
      </c>
      <c r="AU921" s="254" t="s">
        <v>84</v>
      </c>
      <c r="AV921" s="14" t="s">
        <v>84</v>
      </c>
      <c r="AW921" s="14" t="s">
        <v>33</v>
      </c>
      <c r="AX921" s="14" t="s">
        <v>71</v>
      </c>
      <c r="AY921" s="254" t="s">
        <v>192</v>
      </c>
    </row>
    <row r="922" s="14" customFormat="1">
      <c r="A922" s="14"/>
      <c r="B922" s="244"/>
      <c r="C922" s="245"/>
      <c r="D922" s="235" t="s">
        <v>204</v>
      </c>
      <c r="E922" s="246" t="s">
        <v>19</v>
      </c>
      <c r="F922" s="247" t="s">
        <v>294</v>
      </c>
      <c r="G922" s="245"/>
      <c r="H922" s="248">
        <v>0.024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204</v>
      </c>
      <c r="AU922" s="254" t="s">
        <v>84</v>
      </c>
      <c r="AV922" s="14" t="s">
        <v>84</v>
      </c>
      <c r="AW922" s="14" t="s">
        <v>33</v>
      </c>
      <c r="AX922" s="14" t="s">
        <v>71</v>
      </c>
      <c r="AY922" s="254" t="s">
        <v>192</v>
      </c>
    </row>
    <row r="923" s="14" customFormat="1">
      <c r="A923" s="14"/>
      <c r="B923" s="244"/>
      <c r="C923" s="245"/>
      <c r="D923" s="235" t="s">
        <v>204</v>
      </c>
      <c r="E923" s="246" t="s">
        <v>19</v>
      </c>
      <c r="F923" s="247" t="s">
        <v>295</v>
      </c>
      <c r="G923" s="245"/>
      <c r="H923" s="248">
        <v>0.114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204</v>
      </c>
      <c r="AU923" s="254" t="s">
        <v>84</v>
      </c>
      <c r="AV923" s="14" t="s">
        <v>84</v>
      </c>
      <c r="AW923" s="14" t="s">
        <v>33</v>
      </c>
      <c r="AX923" s="14" t="s">
        <v>71</v>
      </c>
      <c r="AY923" s="254" t="s">
        <v>192</v>
      </c>
    </row>
    <row r="924" s="14" customFormat="1">
      <c r="A924" s="14"/>
      <c r="B924" s="244"/>
      <c r="C924" s="245"/>
      <c r="D924" s="235" t="s">
        <v>204</v>
      </c>
      <c r="E924" s="246" t="s">
        <v>19</v>
      </c>
      <c r="F924" s="247" t="s">
        <v>296</v>
      </c>
      <c r="G924" s="245"/>
      <c r="H924" s="248">
        <v>0.085000000000000006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204</v>
      </c>
      <c r="AU924" s="254" t="s">
        <v>84</v>
      </c>
      <c r="AV924" s="14" t="s">
        <v>84</v>
      </c>
      <c r="AW924" s="14" t="s">
        <v>33</v>
      </c>
      <c r="AX924" s="14" t="s">
        <v>71</v>
      </c>
      <c r="AY924" s="254" t="s">
        <v>192</v>
      </c>
    </row>
    <row r="925" s="14" customFormat="1">
      <c r="A925" s="14"/>
      <c r="B925" s="244"/>
      <c r="C925" s="245"/>
      <c r="D925" s="235" t="s">
        <v>204</v>
      </c>
      <c r="E925" s="246" t="s">
        <v>19</v>
      </c>
      <c r="F925" s="247" t="s">
        <v>297</v>
      </c>
      <c r="G925" s="245"/>
      <c r="H925" s="248">
        <v>0.025999999999999999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204</v>
      </c>
      <c r="AU925" s="254" t="s">
        <v>84</v>
      </c>
      <c r="AV925" s="14" t="s">
        <v>84</v>
      </c>
      <c r="AW925" s="14" t="s">
        <v>33</v>
      </c>
      <c r="AX925" s="14" t="s">
        <v>71</v>
      </c>
      <c r="AY925" s="254" t="s">
        <v>192</v>
      </c>
    </row>
    <row r="926" s="14" customFormat="1">
      <c r="A926" s="14"/>
      <c r="B926" s="244"/>
      <c r="C926" s="245"/>
      <c r="D926" s="235" t="s">
        <v>204</v>
      </c>
      <c r="E926" s="246" t="s">
        <v>19</v>
      </c>
      <c r="F926" s="247" t="s">
        <v>294</v>
      </c>
      <c r="G926" s="245"/>
      <c r="H926" s="248">
        <v>0.024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204</v>
      </c>
      <c r="AU926" s="254" t="s">
        <v>84</v>
      </c>
      <c r="AV926" s="14" t="s">
        <v>84</v>
      </c>
      <c r="AW926" s="14" t="s">
        <v>33</v>
      </c>
      <c r="AX926" s="14" t="s">
        <v>71</v>
      </c>
      <c r="AY926" s="254" t="s">
        <v>192</v>
      </c>
    </row>
    <row r="927" s="14" customFormat="1">
      <c r="A927" s="14"/>
      <c r="B927" s="244"/>
      <c r="C927" s="245"/>
      <c r="D927" s="235" t="s">
        <v>204</v>
      </c>
      <c r="E927" s="246" t="s">
        <v>19</v>
      </c>
      <c r="F927" s="247" t="s">
        <v>735</v>
      </c>
      <c r="G927" s="245"/>
      <c r="H927" s="248">
        <v>5.4779999999999998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204</v>
      </c>
      <c r="AU927" s="254" t="s">
        <v>84</v>
      </c>
      <c r="AV927" s="14" t="s">
        <v>84</v>
      </c>
      <c r="AW927" s="14" t="s">
        <v>33</v>
      </c>
      <c r="AX927" s="14" t="s">
        <v>71</v>
      </c>
      <c r="AY927" s="254" t="s">
        <v>192</v>
      </c>
    </row>
    <row r="928" s="14" customFormat="1">
      <c r="A928" s="14"/>
      <c r="B928" s="244"/>
      <c r="C928" s="245"/>
      <c r="D928" s="235" t="s">
        <v>204</v>
      </c>
      <c r="E928" s="246" t="s">
        <v>19</v>
      </c>
      <c r="F928" s="247" t="s">
        <v>293</v>
      </c>
      <c r="G928" s="245"/>
      <c r="H928" s="248">
        <v>0.26700000000000002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204</v>
      </c>
      <c r="AU928" s="254" t="s">
        <v>84</v>
      </c>
      <c r="AV928" s="14" t="s">
        <v>84</v>
      </c>
      <c r="AW928" s="14" t="s">
        <v>33</v>
      </c>
      <c r="AX928" s="14" t="s">
        <v>71</v>
      </c>
      <c r="AY928" s="254" t="s">
        <v>192</v>
      </c>
    </row>
    <row r="929" s="13" customFormat="1">
      <c r="A929" s="13"/>
      <c r="B929" s="233"/>
      <c r="C929" s="234"/>
      <c r="D929" s="235" t="s">
        <v>204</v>
      </c>
      <c r="E929" s="236" t="s">
        <v>19</v>
      </c>
      <c r="F929" s="237" t="s">
        <v>282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204</v>
      </c>
      <c r="AU929" s="243" t="s">
        <v>84</v>
      </c>
      <c r="AV929" s="13" t="s">
        <v>78</v>
      </c>
      <c r="AW929" s="13" t="s">
        <v>33</v>
      </c>
      <c r="AX929" s="13" t="s">
        <v>71</v>
      </c>
      <c r="AY929" s="243" t="s">
        <v>192</v>
      </c>
    </row>
    <row r="930" s="14" customFormat="1">
      <c r="A930" s="14"/>
      <c r="B930" s="244"/>
      <c r="C930" s="245"/>
      <c r="D930" s="235" t="s">
        <v>204</v>
      </c>
      <c r="E930" s="246" t="s">
        <v>19</v>
      </c>
      <c r="F930" s="247" t="s">
        <v>736</v>
      </c>
      <c r="G930" s="245"/>
      <c r="H930" s="248">
        <v>0.45000000000000001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204</v>
      </c>
      <c r="AU930" s="254" t="s">
        <v>84</v>
      </c>
      <c r="AV930" s="14" t="s">
        <v>84</v>
      </c>
      <c r="AW930" s="14" t="s">
        <v>33</v>
      </c>
      <c r="AX930" s="14" t="s">
        <v>71</v>
      </c>
      <c r="AY930" s="254" t="s">
        <v>192</v>
      </c>
    </row>
    <row r="931" s="14" customFormat="1">
      <c r="A931" s="14"/>
      <c r="B931" s="244"/>
      <c r="C931" s="245"/>
      <c r="D931" s="235" t="s">
        <v>204</v>
      </c>
      <c r="E931" s="246" t="s">
        <v>19</v>
      </c>
      <c r="F931" s="247" t="s">
        <v>737</v>
      </c>
      <c r="G931" s="245"/>
      <c r="H931" s="248">
        <v>1.373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204</v>
      </c>
      <c r="AU931" s="254" t="s">
        <v>84</v>
      </c>
      <c r="AV931" s="14" t="s">
        <v>84</v>
      </c>
      <c r="AW931" s="14" t="s">
        <v>33</v>
      </c>
      <c r="AX931" s="14" t="s">
        <v>71</v>
      </c>
      <c r="AY931" s="254" t="s">
        <v>192</v>
      </c>
    </row>
    <row r="932" s="14" customFormat="1">
      <c r="A932" s="14"/>
      <c r="B932" s="244"/>
      <c r="C932" s="245"/>
      <c r="D932" s="235" t="s">
        <v>204</v>
      </c>
      <c r="E932" s="246" t="s">
        <v>19</v>
      </c>
      <c r="F932" s="247" t="s">
        <v>738</v>
      </c>
      <c r="G932" s="245"/>
      <c r="H932" s="248">
        <v>1.575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204</v>
      </c>
      <c r="AU932" s="254" t="s">
        <v>84</v>
      </c>
      <c r="AV932" s="14" t="s">
        <v>84</v>
      </c>
      <c r="AW932" s="14" t="s">
        <v>33</v>
      </c>
      <c r="AX932" s="14" t="s">
        <v>71</v>
      </c>
      <c r="AY932" s="254" t="s">
        <v>192</v>
      </c>
    </row>
    <row r="933" s="15" customFormat="1">
      <c r="A933" s="15"/>
      <c r="B933" s="255"/>
      <c r="C933" s="256"/>
      <c r="D933" s="235" t="s">
        <v>204</v>
      </c>
      <c r="E933" s="257" t="s">
        <v>19</v>
      </c>
      <c r="F933" s="258" t="s">
        <v>210</v>
      </c>
      <c r="G933" s="256"/>
      <c r="H933" s="259">
        <v>16.706</v>
      </c>
      <c r="I933" s="260"/>
      <c r="J933" s="256"/>
      <c r="K933" s="256"/>
      <c r="L933" s="261"/>
      <c r="M933" s="262"/>
      <c r="N933" s="263"/>
      <c r="O933" s="263"/>
      <c r="P933" s="263"/>
      <c r="Q933" s="263"/>
      <c r="R933" s="263"/>
      <c r="S933" s="263"/>
      <c r="T933" s="26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5" t="s">
        <v>204</v>
      </c>
      <c r="AU933" s="265" t="s">
        <v>84</v>
      </c>
      <c r="AV933" s="15" t="s">
        <v>200</v>
      </c>
      <c r="AW933" s="15" t="s">
        <v>33</v>
      </c>
      <c r="AX933" s="15" t="s">
        <v>78</v>
      </c>
      <c r="AY933" s="265" t="s">
        <v>192</v>
      </c>
    </row>
    <row r="934" s="14" customFormat="1">
      <c r="A934" s="14"/>
      <c r="B934" s="244"/>
      <c r="C934" s="245"/>
      <c r="D934" s="235" t="s">
        <v>204</v>
      </c>
      <c r="E934" s="245"/>
      <c r="F934" s="247" t="s">
        <v>753</v>
      </c>
      <c r="G934" s="245"/>
      <c r="H934" s="248">
        <v>18.376999999999999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204</v>
      </c>
      <c r="AU934" s="254" t="s">
        <v>84</v>
      </c>
      <c r="AV934" s="14" t="s">
        <v>84</v>
      </c>
      <c r="AW934" s="14" t="s">
        <v>4</v>
      </c>
      <c r="AX934" s="14" t="s">
        <v>78</v>
      </c>
      <c r="AY934" s="254" t="s">
        <v>192</v>
      </c>
    </row>
    <row r="935" s="2" customFormat="1" ht="16.5" customHeight="1">
      <c r="A935" s="41"/>
      <c r="B935" s="42"/>
      <c r="C935" s="215" t="s">
        <v>754</v>
      </c>
      <c r="D935" s="215" t="s">
        <v>195</v>
      </c>
      <c r="E935" s="216" t="s">
        <v>755</v>
      </c>
      <c r="F935" s="217" t="s">
        <v>756</v>
      </c>
      <c r="G935" s="218" t="s">
        <v>214</v>
      </c>
      <c r="H935" s="219">
        <v>9.4949999999999992</v>
      </c>
      <c r="I935" s="220"/>
      <c r="J935" s="221">
        <f>ROUND(I935*H935,2)</f>
        <v>0</v>
      </c>
      <c r="K935" s="217" t="s">
        <v>199</v>
      </c>
      <c r="L935" s="47"/>
      <c r="M935" s="222" t="s">
        <v>19</v>
      </c>
      <c r="N935" s="223" t="s">
        <v>43</v>
      </c>
      <c r="O935" s="87"/>
      <c r="P935" s="224">
        <f>O935*H935</f>
        <v>0</v>
      </c>
      <c r="Q935" s="224">
        <v>0.00020000000000000001</v>
      </c>
      <c r="R935" s="224">
        <f>Q935*H935</f>
        <v>0.0018989999999999999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321</v>
      </c>
      <c r="AT935" s="226" t="s">
        <v>195</v>
      </c>
      <c r="AU935" s="226" t="s">
        <v>84</v>
      </c>
      <c r="AY935" s="20" t="s">
        <v>192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84</v>
      </c>
      <c r="BK935" s="227">
        <f>ROUND(I935*H935,2)</f>
        <v>0</v>
      </c>
      <c r="BL935" s="20" t="s">
        <v>321</v>
      </c>
      <c r="BM935" s="226" t="s">
        <v>757</v>
      </c>
    </row>
    <row r="936" s="2" customFormat="1">
      <c r="A936" s="41"/>
      <c r="B936" s="42"/>
      <c r="C936" s="43"/>
      <c r="D936" s="228" t="s">
        <v>202</v>
      </c>
      <c r="E936" s="43"/>
      <c r="F936" s="229" t="s">
        <v>758</v>
      </c>
      <c r="G936" s="43"/>
      <c r="H936" s="43"/>
      <c r="I936" s="230"/>
      <c r="J936" s="43"/>
      <c r="K936" s="43"/>
      <c r="L936" s="47"/>
      <c r="M936" s="231"/>
      <c r="N936" s="232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202</v>
      </c>
      <c r="AU936" s="20" t="s">
        <v>84</v>
      </c>
    </row>
    <row r="937" s="13" customFormat="1">
      <c r="A937" s="13"/>
      <c r="B937" s="233"/>
      <c r="C937" s="234"/>
      <c r="D937" s="235" t="s">
        <v>204</v>
      </c>
      <c r="E937" s="236" t="s">
        <v>19</v>
      </c>
      <c r="F937" s="237" t="s">
        <v>205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204</v>
      </c>
      <c r="AU937" s="243" t="s">
        <v>84</v>
      </c>
      <c r="AV937" s="13" t="s">
        <v>78</v>
      </c>
      <c r="AW937" s="13" t="s">
        <v>33</v>
      </c>
      <c r="AX937" s="13" t="s">
        <v>71</v>
      </c>
      <c r="AY937" s="243" t="s">
        <v>192</v>
      </c>
    </row>
    <row r="938" s="13" customFormat="1">
      <c r="A938" s="13"/>
      <c r="B938" s="233"/>
      <c r="C938" s="234"/>
      <c r="D938" s="235" t="s">
        <v>204</v>
      </c>
      <c r="E938" s="236" t="s">
        <v>19</v>
      </c>
      <c r="F938" s="237" t="s">
        <v>268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204</v>
      </c>
      <c r="AU938" s="243" t="s">
        <v>84</v>
      </c>
      <c r="AV938" s="13" t="s">
        <v>78</v>
      </c>
      <c r="AW938" s="13" t="s">
        <v>33</v>
      </c>
      <c r="AX938" s="13" t="s">
        <v>71</v>
      </c>
      <c r="AY938" s="243" t="s">
        <v>192</v>
      </c>
    </row>
    <row r="939" s="14" customFormat="1">
      <c r="A939" s="14"/>
      <c r="B939" s="244"/>
      <c r="C939" s="245"/>
      <c r="D939" s="235" t="s">
        <v>204</v>
      </c>
      <c r="E939" s="246" t="s">
        <v>19</v>
      </c>
      <c r="F939" s="247" t="s">
        <v>759</v>
      </c>
      <c r="G939" s="245"/>
      <c r="H939" s="248">
        <v>3.5950000000000002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204</v>
      </c>
      <c r="AU939" s="254" t="s">
        <v>84</v>
      </c>
      <c r="AV939" s="14" t="s">
        <v>84</v>
      </c>
      <c r="AW939" s="14" t="s">
        <v>33</v>
      </c>
      <c r="AX939" s="14" t="s">
        <v>71</v>
      </c>
      <c r="AY939" s="254" t="s">
        <v>192</v>
      </c>
    </row>
    <row r="940" s="14" customFormat="1">
      <c r="A940" s="14"/>
      <c r="B940" s="244"/>
      <c r="C940" s="245"/>
      <c r="D940" s="235" t="s">
        <v>204</v>
      </c>
      <c r="E940" s="246" t="s">
        <v>19</v>
      </c>
      <c r="F940" s="247" t="s">
        <v>760</v>
      </c>
      <c r="G940" s="245"/>
      <c r="H940" s="248">
        <v>4.4000000000000004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204</v>
      </c>
      <c r="AU940" s="254" t="s">
        <v>84</v>
      </c>
      <c r="AV940" s="14" t="s">
        <v>84</v>
      </c>
      <c r="AW940" s="14" t="s">
        <v>33</v>
      </c>
      <c r="AX940" s="14" t="s">
        <v>71</v>
      </c>
      <c r="AY940" s="254" t="s">
        <v>192</v>
      </c>
    </row>
    <row r="941" s="13" customFormat="1">
      <c r="A941" s="13"/>
      <c r="B941" s="233"/>
      <c r="C941" s="234"/>
      <c r="D941" s="235" t="s">
        <v>204</v>
      </c>
      <c r="E941" s="236" t="s">
        <v>19</v>
      </c>
      <c r="F941" s="237" t="s">
        <v>282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204</v>
      </c>
      <c r="AU941" s="243" t="s">
        <v>84</v>
      </c>
      <c r="AV941" s="13" t="s">
        <v>78</v>
      </c>
      <c r="AW941" s="13" t="s">
        <v>33</v>
      </c>
      <c r="AX941" s="13" t="s">
        <v>71</v>
      </c>
      <c r="AY941" s="243" t="s">
        <v>192</v>
      </c>
    </row>
    <row r="942" s="14" customFormat="1">
      <c r="A942" s="14"/>
      <c r="B942" s="244"/>
      <c r="C942" s="245"/>
      <c r="D942" s="235" t="s">
        <v>204</v>
      </c>
      <c r="E942" s="246" t="s">
        <v>19</v>
      </c>
      <c r="F942" s="247" t="s">
        <v>761</v>
      </c>
      <c r="G942" s="245"/>
      <c r="H942" s="248">
        <v>1.5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204</v>
      </c>
      <c r="AU942" s="254" t="s">
        <v>84</v>
      </c>
      <c r="AV942" s="14" t="s">
        <v>84</v>
      </c>
      <c r="AW942" s="14" t="s">
        <v>33</v>
      </c>
      <c r="AX942" s="14" t="s">
        <v>71</v>
      </c>
      <c r="AY942" s="254" t="s">
        <v>192</v>
      </c>
    </row>
    <row r="943" s="15" customFormat="1">
      <c r="A943" s="15"/>
      <c r="B943" s="255"/>
      <c r="C943" s="256"/>
      <c r="D943" s="235" t="s">
        <v>204</v>
      </c>
      <c r="E943" s="257" t="s">
        <v>19</v>
      </c>
      <c r="F943" s="258" t="s">
        <v>210</v>
      </c>
      <c r="G943" s="256"/>
      <c r="H943" s="259">
        <v>9.495000000000001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204</v>
      </c>
      <c r="AU943" s="265" t="s">
        <v>84</v>
      </c>
      <c r="AV943" s="15" t="s">
        <v>200</v>
      </c>
      <c r="AW943" s="15" t="s">
        <v>33</v>
      </c>
      <c r="AX943" s="15" t="s">
        <v>78</v>
      </c>
      <c r="AY943" s="265" t="s">
        <v>192</v>
      </c>
    </row>
    <row r="944" s="2" customFormat="1" ht="16.5" customHeight="1">
      <c r="A944" s="41"/>
      <c r="B944" s="42"/>
      <c r="C944" s="266" t="s">
        <v>762</v>
      </c>
      <c r="D944" s="266" t="s">
        <v>211</v>
      </c>
      <c r="E944" s="267" t="s">
        <v>763</v>
      </c>
      <c r="F944" s="268" t="s">
        <v>764</v>
      </c>
      <c r="G944" s="269" t="s">
        <v>214</v>
      </c>
      <c r="H944" s="270">
        <v>9.9700000000000006</v>
      </c>
      <c r="I944" s="271"/>
      <c r="J944" s="272">
        <f>ROUND(I944*H944,2)</f>
        <v>0</v>
      </c>
      <c r="K944" s="268" t="s">
        <v>199</v>
      </c>
      <c r="L944" s="273"/>
      <c r="M944" s="274" t="s">
        <v>19</v>
      </c>
      <c r="N944" s="275" t="s">
        <v>43</v>
      </c>
      <c r="O944" s="87"/>
      <c r="P944" s="224">
        <f>O944*H944</f>
        <v>0</v>
      </c>
      <c r="Q944" s="224">
        <v>0.00029999999999999997</v>
      </c>
      <c r="R944" s="224">
        <f>Q944*H944</f>
        <v>0.0029909999999999997</v>
      </c>
      <c r="S944" s="224">
        <v>0</v>
      </c>
      <c r="T944" s="225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6" t="s">
        <v>423</v>
      </c>
      <c r="AT944" s="226" t="s">
        <v>211</v>
      </c>
      <c r="AU944" s="226" t="s">
        <v>84</v>
      </c>
      <c r="AY944" s="20" t="s">
        <v>192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20" t="s">
        <v>84</v>
      </c>
      <c r="BK944" s="227">
        <f>ROUND(I944*H944,2)</f>
        <v>0</v>
      </c>
      <c r="BL944" s="20" t="s">
        <v>321</v>
      </c>
      <c r="BM944" s="226" t="s">
        <v>765</v>
      </c>
    </row>
    <row r="945" s="13" customFormat="1">
      <c r="A945" s="13"/>
      <c r="B945" s="233"/>
      <c r="C945" s="234"/>
      <c r="D945" s="235" t="s">
        <v>204</v>
      </c>
      <c r="E945" s="236" t="s">
        <v>19</v>
      </c>
      <c r="F945" s="237" t="s">
        <v>205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204</v>
      </c>
      <c r="AU945" s="243" t="s">
        <v>84</v>
      </c>
      <c r="AV945" s="13" t="s">
        <v>78</v>
      </c>
      <c r="AW945" s="13" t="s">
        <v>33</v>
      </c>
      <c r="AX945" s="13" t="s">
        <v>71</v>
      </c>
      <c r="AY945" s="243" t="s">
        <v>192</v>
      </c>
    </row>
    <row r="946" s="13" customFormat="1">
      <c r="A946" s="13"/>
      <c r="B946" s="233"/>
      <c r="C946" s="234"/>
      <c r="D946" s="235" t="s">
        <v>204</v>
      </c>
      <c r="E946" s="236" t="s">
        <v>19</v>
      </c>
      <c r="F946" s="237" t="s">
        <v>268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204</v>
      </c>
      <c r="AU946" s="243" t="s">
        <v>84</v>
      </c>
      <c r="AV946" s="13" t="s">
        <v>78</v>
      </c>
      <c r="AW946" s="13" t="s">
        <v>33</v>
      </c>
      <c r="AX946" s="13" t="s">
        <v>71</v>
      </c>
      <c r="AY946" s="243" t="s">
        <v>192</v>
      </c>
    </row>
    <row r="947" s="14" customFormat="1">
      <c r="A947" s="14"/>
      <c r="B947" s="244"/>
      <c r="C947" s="245"/>
      <c r="D947" s="235" t="s">
        <v>204</v>
      </c>
      <c r="E947" s="246" t="s">
        <v>19</v>
      </c>
      <c r="F947" s="247" t="s">
        <v>759</v>
      </c>
      <c r="G947" s="245"/>
      <c r="H947" s="248">
        <v>3.5950000000000002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204</v>
      </c>
      <c r="AU947" s="254" t="s">
        <v>84</v>
      </c>
      <c r="AV947" s="14" t="s">
        <v>84</v>
      </c>
      <c r="AW947" s="14" t="s">
        <v>33</v>
      </c>
      <c r="AX947" s="14" t="s">
        <v>71</v>
      </c>
      <c r="AY947" s="254" t="s">
        <v>192</v>
      </c>
    </row>
    <row r="948" s="14" customFormat="1">
      <c r="A948" s="14"/>
      <c r="B948" s="244"/>
      <c r="C948" s="245"/>
      <c r="D948" s="235" t="s">
        <v>204</v>
      </c>
      <c r="E948" s="246" t="s">
        <v>19</v>
      </c>
      <c r="F948" s="247" t="s">
        <v>760</v>
      </c>
      <c r="G948" s="245"/>
      <c r="H948" s="248">
        <v>4.4000000000000004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204</v>
      </c>
      <c r="AU948" s="254" t="s">
        <v>84</v>
      </c>
      <c r="AV948" s="14" t="s">
        <v>84</v>
      </c>
      <c r="AW948" s="14" t="s">
        <v>33</v>
      </c>
      <c r="AX948" s="14" t="s">
        <v>71</v>
      </c>
      <c r="AY948" s="254" t="s">
        <v>192</v>
      </c>
    </row>
    <row r="949" s="13" customFormat="1">
      <c r="A949" s="13"/>
      <c r="B949" s="233"/>
      <c r="C949" s="234"/>
      <c r="D949" s="235" t="s">
        <v>204</v>
      </c>
      <c r="E949" s="236" t="s">
        <v>19</v>
      </c>
      <c r="F949" s="237" t="s">
        <v>282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204</v>
      </c>
      <c r="AU949" s="243" t="s">
        <v>84</v>
      </c>
      <c r="AV949" s="13" t="s">
        <v>78</v>
      </c>
      <c r="AW949" s="13" t="s">
        <v>33</v>
      </c>
      <c r="AX949" s="13" t="s">
        <v>71</v>
      </c>
      <c r="AY949" s="243" t="s">
        <v>192</v>
      </c>
    </row>
    <row r="950" s="14" customFormat="1">
      <c r="A950" s="14"/>
      <c r="B950" s="244"/>
      <c r="C950" s="245"/>
      <c r="D950" s="235" t="s">
        <v>204</v>
      </c>
      <c r="E950" s="246" t="s">
        <v>19</v>
      </c>
      <c r="F950" s="247" t="s">
        <v>761</v>
      </c>
      <c r="G950" s="245"/>
      <c r="H950" s="248">
        <v>1.5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204</v>
      </c>
      <c r="AU950" s="254" t="s">
        <v>84</v>
      </c>
      <c r="AV950" s="14" t="s">
        <v>84</v>
      </c>
      <c r="AW950" s="14" t="s">
        <v>33</v>
      </c>
      <c r="AX950" s="14" t="s">
        <v>71</v>
      </c>
      <c r="AY950" s="254" t="s">
        <v>192</v>
      </c>
    </row>
    <row r="951" s="15" customFormat="1">
      <c r="A951" s="15"/>
      <c r="B951" s="255"/>
      <c r="C951" s="256"/>
      <c r="D951" s="235" t="s">
        <v>204</v>
      </c>
      <c r="E951" s="257" t="s">
        <v>19</v>
      </c>
      <c r="F951" s="258" t="s">
        <v>210</v>
      </c>
      <c r="G951" s="256"/>
      <c r="H951" s="259">
        <v>9.495000000000001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204</v>
      </c>
      <c r="AU951" s="265" t="s">
        <v>84</v>
      </c>
      <c r="AV951" s="15" t="s">
        <v>200</v>
      </c>
      <c r="AW951" s="15" t="s">
        <v>33</v>
      </c>
      <c r="AX951" s="15" t="s">
        <v>78</v>
      </c>
      <c r="AY951" s="265" t="s">
        <v>192</v>
      </c>
    </row>
    <row r="952" s="14" customFormat="1">
      <c r="A952" s="14"/>
      <c r="B952" s="244"/>
      <c r="C952" s="245"/>
      <c r="D952" s="235" t="s">
        <v>204</v>
      </c>
      <c r="E952" s="245"/>
      <c r="F952" s="247" t="s">
        <v>766</v>
      </c>
      <c r="G952" s="245"/>
      <c r="H952" s="248">
        <v>9.9700000000000006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204</v>
      </c>
      <c r="AU952" s="254" t="s">
        <v>84</v>
      </c>
      <c r="AV952" s="14" t="s">
        <v>84</v>
      </c>
      <c r="AW952" s="14" t="s">
        <v>4</v>
      </c>
      <c r="AX952" s="14" t="s">
        <v>78</v>
      </c>
      <c r="AY952" s="254" t="s">
        <v>192</v>
      </c>
    </row>
    <row r="953" s="2" customFormat="1" ht="16.5" customHeight="1">
      <c r="A953" s="41"/>
      <c r="B953" s="42"/>
      <c r="C953" s="215" t="s">
        <v>767</v>
      </c>
      <c r="D953" s="215" t="s">
        <v>195</v>
      </c>
      <c r="E953" s="216" t="s">
        <v>768</v>
      </c>
      <c r="F953" s="217" t="s">
        <v>769</v>
      </c>
      <c r="G953" s="218" t="s">
        <v>214</v>
      </c>
      <c r="H953" s="219">
        <v>9.8000000000000007</v>
      </c>
      <c r="I953" s="220"/>
      <c r="J953" s="221">
        <f>ROUND(I953*H953,2)</f>
        <v>0</v>
      </c>
      <c r="K953" s="217" t="s">
        <v>199</v>
      </c>
      <c r="L953" s="47"/>
      <c r="M953" s="222" t="s">
        <v>19</v>
      </c>
      <c r="N953" s="223" t="s">
        <v>43</v>
      </c>
      <c r="O953" s="87"/>
      <c r="P953" s="224">
        <f>O953*H953</f>
        <v>0</v>
      </c>
      <c r="Q953" s="224">
        <v>0.00018000000000000001</v>
      </c>
      <c r="R953" s="224">
        <f>Q953*H953</f>
        <v>0.0017640000000000002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321</v>
      </c>
      <c r="AT953" s="226" t="s">
        <v>195</v>
      </c>
      <c r="AU953" s="226" t="s">
        <v>84</v>
      </c>
      <c r="AY953" s="20" t="s">
        <v>192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84</v>
      </c>
      <c r="BK953" s="227">
        <f>ROUND(I953*H953,2)</f>
        <v>0</v>
      </c>
      <c r="BL953" s="20" t="s">
        <v>321</v>
      </c>
      <c r="BM953" s="226" t="s">
        <v>770</v>
      </c>
    </row>
    <row r="954" s="2" customFormat="1">
      <c r="A954" s="41"/>
      <c r="B954" s="42"/>
      <c r="C954" s="43"/>
      <c r="D954" s="228" t="s">
        <v>202</v>
      </c>
      <c r="E954" s="43"/>
      <c r="F954" s="229" t="s">
        <v>771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202</v>
      </c>
      <c r="AU954" s="20" t="s">
        <v>84</v>
      </c>
    </row>
    <row r="955" s="13" customFormat="1">
      <c r="A955" s="13"/>
      <c r="B955" s="233"/>
      <c r="C955" s="234"/>
      <c r="D955" s="235" t="s">
        <v>204</v>
      </c>
      <c r="E955" s="236" t="s">
        <v>19</v>
      </c>
      <c r="F955" s="237" t="s">
        <v>205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204</v>
      </c>
      <c r="AU955" s="243" t="s">
        <v>84</v>
      </c>
      <c r="AV955" s="13" t="s">
        <v>78</v>
      </c>
      <c r="AW955" s="13" t="s">
        <v>33</v>
      </c>
      <c r="AX955" s="13" t="s">
        <v>71</v>
      </c>
      <c r="AY955" s="243" t="s">
        <v>192</v>
      </c>
    </row>
    <row r="956" s="13" customFormat="1">
      <c r="A956" s="13"/>
      <c r="B956" s="233"/>
      <c r="C956" s="234"/>
      <c r="D956" s="235" t="s">
        <v>204</v>
      </c>
      <c r="E956" s="236" t="s">
        <v>19</v>
      </c>
      <c r="F956" s="237" t="s">
        <v>268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204</v>
      </c>
      <c r="AU956" s="243" t="s">
        <v>84</v>
      </c>
      <c r="AV956" s="13" t="s">
        <v>78</v>
      </c>
      <c r="AW956" s="13" t="s">
        <v>33</v>
      </c>
      <c r="AX956" s="13" t="s">
        <v>71</v>
      </c>
      <c r="AY956" s="243" t="s">
        <v>192</v>
      </c>
    </row>
    <row r="957" s="14" customFormat="1">
      <c r="A957" s="14"/>
      <c r="B957" s="244"/>
      <c r="C957" s="245"/>
      <c r="D957" s="235" t="s">
        <v>204</v>
      </c>
      <c r="E957" s="246" t="s">
        <v>19</v>
      </c>
      <c r="F957" s="247" t="s">
        <v>772</v>
      </c>
      <c r="G957" s="245"/>
      <c r="H957" s="248">
        <v>5.6600000000000001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204</v>
      </c>
      <c r="AU957" s="254" t="s">
        <v>84</v>
      </c>
      <c r="AV957" s="14" t="s">
        <v>84</v>
      </c>
      <c r="AW957" s="14" t="s">
        <v>33</v>
      </c>
      <c r="AX957" s="14" t="s">
        <v>71</v>
      </c>
      <c r="AY957" s="254" t="s">
        <v>192</v>
      </c>
    </row>
    <row r="958" s="14" customFormat="1">
      <c r="A958" s="14"/>
      <c r="B958" s="244"/>
      <c r="C958" s="245"/>
      <c r="D958" s="235" t="s">
        <v>204</v>
      </c>
      <c r="E958" s="246" t="s">
        <v>19</v>
      </c>
      <c r="F958" s="247" t="s">
        <v>773</v>
      </c>
      <c r="G958" s="245"/>
      <c r="H958" s="248">
        <v>-1.2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204</v>
      </c>
      <c r="AU958" s="254" t="s">
        <v>84</v>
      </c>
      <c r="AV958" s="14" t="s">
        <v>84</v>
      </c>
      <c r="AW958" s="14" t="s">
        <v>33</v>
      </c>
      <c r="AX958" s="14" t="s">
        <v>71</v>
      </c>
      <c r="AY958" s="254" t="s">
        <v>192</v>
      </c>
    </row>
    <row r="959" s="14" customFormat="1">
      <c r="A959" s="14"/>
      <c r="B959" s="244"/>
      <c r="C959" s="245"/>
      <c r="D959" s="235" t="s">
        <v>204</v>
      </c>
      <c r="E959" s="246" t="s">
        <v>19</v>
      </c>
      <c r="F959" s="247" t="s">
        <v>774</v>
      </c>
      <c r="G959" s="245"/>
      <c r="H959" s="248">
        <v>2.4900000000000002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204</v>
      </c>
      <c r="AU959" s="254" t="s">
        <v>84</v>
      </c>
      <c r="AV959" s="14" t="s">
        <v>84</v>
      </c>
      <c r="AW959" s="14" t="s">
        <v>33</v>
      </c>
      <c r="AX959" s="14" t="s">
        <v>71</v>
      </c>
      <c r="AY959" s="254" t="s">
        <v>192</v>
      </c>
    </row>
    <row r="960" s="13" customFormat="1">
      <c r="A960" s="13"/>
      <c r="B960" s="233"/>
      <c r="C960" s="234"/>
      <c r="D960" s="235" t="s">
        <v>204</v>
      </c>
      <c r="E960" s="236" t="s">
        <v>19</v>
      </c>
      <c r="F960" s="237" t="s">
        <v>282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204</v>
      </c>
      <c r="AU960" s="243" t="s">
        <v>84</v>
      </c>
      <c r="AV960" s="13" t="s">
        <v>78</v>
      </c>
      <c r="AW960" s="13" t="s">
        <v>33</v>
      </c>
      <c r="AX960" s="13" t="s">
        <v>71</v>
      </c>
      <c r="AY960" s="243" t="s">
        <v>192</v>
      </c>
    </row>
    <row r="961" s="14" customFormat="1">
      <c r="A961" s="14"/>
      <c r="B961" s="244"/>
      <c r="C961" s="245"/>
      <c r="D961" s="235" t="s">
        <v>204</v>
      </c>
      <c r="E961" s="246" t="s">
        <v>19</v>
      </c>
      <c r="F961" s="247" t="s">
        <v>775</v>
      </c>
      <c r="G961" s="245"/>
      <c r="H961" s="248">
        <v>2.8500000000000001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204</v>
      </c>
      <c r="AU961" s="254" t="s">
        <v>84</v>
      </c>
      <c r="AV961" s="14" t="s">
        <v>84</v>
      </c>
      <c r="AW961" s="14" t="s">
        <v>33</v>
      </c>
      <c r="AX961" s="14" t="s">
        <v>71</v>
      </c>
      <c r="AY961" s="254" t="s">
        <v>192</v>
      </c>
    </row>
    <row r="962" s="15" customFormat="1">
      <c r="A962" s="15"/>
      <c r="B962" s="255"/>
      <c r="C962" s="256"/>
      <c r="D962" s="235" t="s">
        <v>204</v>
      </c>
      <c r="E962" s="257" t="s">
        <v>19</v>
      </c>
      <c r="F962" s="258" t="s">
        <v>210</v>
      </c>
      <c r="G962" s="256"/>
      <c r="H962" s="259">
        <v>9.8000000000000007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204</v>
      </c>
      <c r="AU962" s="265" t="s">
        <v>84</v>
      </c>
      <c r="AV962" s="15" t="s">
        <v>200</v>
      </c>
      <c r="AW962" s="15" t="s">
        <v>33</v>
      </c>
      <c r="AX962" s="15" t="s">
        <v>78</v>
      </c>
      <c r="AY962" s="265" t="s">
        <v>192</v>
      </c>
    </row>
    <row r="963" s="2" customFormat="1" ht="16.5" customHeight="1">
      <c r="A963" s="41"/>
      <c r="B963" s="42"/>
      <c r="C963" s="266" t="s">
        <v>776</v>
      </c>
      <c r="D963" s="266" t="s">
        <v>211</v>
      </c>
      <c r="E963" s="267" t="s">
        <v>763</v>
      </c>
      <c r="F963" s="268" t="s">
        <v>764</v>
      </c>
      <c r="G963" s="269" t="s">
        <v>214</v>
      </c>
      <c r="H963" s="270">
        <v>10.289999999999999</v>
      </c>
      <c r="I963" s="271"/>
      <c r="J963" s="272">
        <f>ROUND(I963*H963,2)</f>
        <v>0</v>
      </c>
      <c r="K963" s="268" t="s">
        <v>199</v>
      </c>
      <c r="L963" s="273"/>
      <c r="M963" s="274" t="s">
        <v>19</v>
      </c>
      <c r="N963" s="275" t="s">
        <v>43</v>
      </c>
      <c r="O963" s="87"/>
      <c r="P963" s="224">
        <f>O963*H963</f>
        <v>0</v>
      </c>
      <c r="Q963" s="224">
        <v>0.00029999999999999997</v>
      </c>
      <c r="R963" s="224">
        <f>Q963*H963</f>
        <v>0.0030869999999999995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423</v>
      </c>
      <c r="AT963" s="226" t="s">
        <v>211</v>
      </c>
      <c r="AU963" s="226" t="s">
        <v>84</v>
      </c>
      <c r="AY963" s="20" t="s">
        <v>192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84</v>
      </c>
      <c r="BK963" s="227">
        <f>ROUND(I963*H963,2)</f>
        <v>0</v>
      </c>
      <c r="BL963" s="20" t="s">
        <v>321</v>
      </c>
      <c r="BM963" s="226" t="s">
        <v>777</v>
      </c>
    </row>
    <row r="964" s="13" customFormat="1">
      <c r="A964" s="13"/>
      <c r="B964" s="233"/>
      <c r="C964" s="234"/>
      <c r="D964" s="235" t="s">
        <v>204</v>
      </c>
      <c r="E964" s="236" t="s">
        <v>19</v>
      </c>
      <c r="F964" s="237" t="s">
        <v>205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204</v>
      </c>
      <c r="AU964" s="243" t="s">
        <v>84</v>
      </c>
      <c r="AV964" s="13" t="s">
        <v>78</v>
      </c>
      <c r="AW964" s="13" t="s">
        <v>33</v>
      </c>
      <c r="AX964" s="13" t="s">
        <v>71</v>
      </c>
      <c r="AY964" s="243" t="s">
        <v>192</v>
      </c>
    </row>
    <row r="965" s="13" customFormat="1">
      <c r="A965" s="13"/>
      <c r="B965" s="233"/>
      <c r="C965" s="234"/>
      <c r="D965" s="235" t="s">
        <v>204</v>
      </c>
      <c r="E965" s="236" t="s">
        <v>19</v>
      </c>
      <c r="F965" s="237" t="s">
        <v>268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204</v>
      </c>
      <c r="AU965" s="243" t="s">
        <v>84</v>
      </c>
      <c r="AV965" s="13" t="s">
        <v>78</v>
      </c>
      <c r="AW965" s="13" t="s">
        <v>33</v>
      </c>
      <c r="AX965" s="13" t="s">
        <v>71</v>
      </c>
      <c r="AY965" s="243" t="s">
        <v>192</v>
      </c>
    </row>
    <row r="966" s="14" customFormat="1">
      <c r="A966" s="14"/>
      <c r="B966" s="244"/>
      <c r="C966" s="245"/>
      <c r="D966" s="235" t="s">
        <v>204</v>
      </c>
      <c r="E966" s="246" t="s">
        <v>19</v>
      </c>
      <c r="F966" s="247" t="s">
        <v>772</v>
      </c>
      <c r="G966" s="245"/>
      <c r="H966" s="248">
        <v>5.6600000000000001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204</v>
      </c>
      <c r="AU966" s="254" t="s">
        <v>84</v>
      </c>
      <c r="AV966" s="14" t="s">
        <v>84</v>
      </c>
      <c r="AW966" s="14" t="s">
        <v>33</v>
      </c>
      <c r="AX966" s="14" t="s">
        <v>71</v>
      </c>
      <c r="AY966" s="254" t="s">
        <v>192</v>
      </c>
    </row>
    <row r="967" s="14" customFormat="1">
      <c r="A967" s="14"/>
      <c r="B967" s="244"/>
      <c r="C967" s="245"/>
      <c r="D967" s="235" t="s">
        <v>204</v>
      </c>
      <c r="E967" s="246" t="s">
        <v>19</v>
      </c>
      <c r="F967" s="247" t="s">
        <v>773</v>
      </c>
      <c r="G967" s="245"/>
      <c r="H967" s="248">
        <v>-1.2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204</v>
      </c>
      <c r="AU967" s="254" t="s">
        <v>84</v>
      </c>
      <c r="AV967" s="14" t="s">
        <v>84</v>
      </c>
      <c r="AW967" s="14" t="s">
        <v>33</v>
      </c>
      <c r="AX967" s="14" t="s">
        <v>71</v>
      </c>
      <c r="AY967" s="254" t="s">
        <v>192</v>
      </c>
    </row>
    <row r="968" s="14" customFormat="1">
      <c r="A968" s="14"/>
      <c r="B968" s="244"/>
      <c r="C968" s="245"/>
      <c r="D968" s="235" t="s">
        <v>204</v>
      </c>
      <c r="E968" s="246" t="s">
        <v>19</v>
      </c>
      <c r="F968" s="247" t="s">
        <v>774</v>
      </c>
      <c r="G968" s="245"/>
      <c r="H968" s="248">
        <v>2.4900000000000002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204</v>
      </c>
      <c r="AU968" s="254" t="s">
        <v>84</v>
      </c>
      <c r="AV968" s="14" t="s">
        <v>84</v>
      </c>
      <c r="AW968" s="14" t="s">
        <v>33</v>
      </c>
      <c r="AX968" s="14" t="s">
        <v>71</v>
      </c>
      <c r="AY968" s="254" t="s">
        <v>192</v>
      </c>
    </row>
    <row r="969" s="13" customFormat="1">
      <c r="A969" s="13"/>
      <c r="B969" s="233"/>
      <c r="C969" s="234"/>
      <c r="D969" s="235" t="s">
        <v>204</v>
      </c>
      <c r="E969" s="236" t="s">
        <v>19</v>
      </c>
      <c r="F969" s="237" t="s">
        <v>282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204</v>
      </c>
      <c r="AU969" s="243" t="s">
        <v>84</v>
      </c>
      <c r="AV969" s="13" t="s">
        <v>78</v>
      </c>
      <c r="AW969" s="13" t="s">
        <v>33</v>
      </c>
      <c r="AX969" s="13" t="s">
        <v>71</v>
      </c>
      <c r="AY969" s="243" t="s">
        <v>192</v>
      </c>
    </row>
    <row r="970" s="14" customFormat="1">
      <c r="A970" s="14"/>
      <c r="B970" s="244"/>
      <c r="C970" s="245"/>
      <c r="D970" s="235" t="s">
        <v>204</v>
      </c>
      <c r="E970" s="246" t="s">
        <v>19</v>
      </c>
      <c r="F970" s="247" t="s">
        <v>775</v>
      </c>
      <c r="G970" s="245"/>
      <c r="H970" s="248">
        <v>2.8500000000000001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204</v>
      </c>
      <c r="AU970" s="254" t="s">
        <v>84</v>
      </c>
      <c r="AV970" s="14" t="s">
        <v>84</v>
      </c>
      <c r="AW970" s="14" t="s">
        <v>33</v>
      </c>
      <c r="AX970" s="14" t="s">
        <v>71</v>
      </c>
      <c r="AY970" s="254" t="s">
        <v>192</v>
      </c>
    </row>
    <row r="971" s="15" customFormat="1">
      <c r="A971" s="15"/>
      <c r="B971" s="255"/>
      <c r="C971" s="256"/>
      <c r="D971" s="235" t="s">
        <v>204</v>
      </c>
      <c r="E971" s="257" t="s">
        <v>19</v>
      </c>
      <c r="F971" s="258" t="s">
        <v>210</v>
      </c>
      <c r="G971" s="256"/>
      <c r="H971" s="259">
        <v>9.8000000000000007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5" t="s">
        <v>204</v>
      </c>
      <c r="AU971" s="265" t="s">
        <v>84</v>
      </c>
      <c r="AV971" s="15" t="s">
        <v>200</v>
      </c>
      <c r="AW971" s="15" t="s">
        <v>33</v>
      </c>
      <c r="AX971" s="15" t="s">
        <v>78</v>
      </c>
      <c r="AY971" s="265" t="s">
        <v>192</v>
      </c>
    </row>
    <row r="972" s="14" customFormat="1">
      <c r="A972" s="14"/>
      <c r="B972" s="244"/>
      <c r="C972" s="245"/>
      <c r="D972" s="235" t="s">
        <v>204</v>
      </c>
      <c r="E972" s="245"/>
      <c r="F972" s="247" t="s">
        <v>778</v>
      </c>
      <c r="G972" s="245"/>
      <c r="H972" s="248">
        <v>10.289999999999999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204</v>
      </c>
      <c r="AU972" s="254" t="s">
        <v>84</v>
      </c>
      <c r="AV972" s="14" t="s">
        <v>84</v>
      </c>
      <c r="AW972" s="14" t="s">
        <v>4</v>
      </c>
      <c r="AX972" s="14" t="s">
        <v>78</v>
      </c>
      <c r="AY972" s="254" t="s">
        <v>192</v>
      </c>
    </row>
    <row r="973" s="2" customFormat="1" ht="24.15" customHeight="1">
      <c r="A973" s="41"/>
      <c r="B973" s="42"/>
      <c r="C973" s="215" t="s">
        <v>779</v>
      </c>
      <c r="D973" s="215" t="s">
        <v>195</v>
      </c>
      <c r="E973" s="216" t="s">
        <v>780</v>
      </c>
      <c r="F973" s="217" t="s">
        <v>781</v>
      </c>
      <c r="G973" s="218" t="s">
        <v>226</v>
      </c>
      <c r="H973" s="219">
        <v>0.36399999999999999</v>
      </c>
      <c r="I973" s="220"/>
      <c r="J973" s="221">
        <f>ROUND(I973*H973,2)</f>
        <v>0</v>
      </c>
      <c r="K973" s="217" t="s">
        <v>199</v>
      </c>
      <c r="L973" s="47"/>
      <c r="M973" s="222" t="s">
        <v>19</v>
      </c>
      <c r="N973" s="223" t="s">
        <v>43</v>
      </c>
      <c r="O973" s="87"/>
      <c r="P973" s="224">
        <f>O973*H973</f>
        <v>0</v>
      </c>
      <c r="Q973" s="224">
        <v>0</v>
      </c>
      <c r="R973" s="224">
        <f>Q973*H973</f>
        <v>0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321</v>
      </c>
      <c r="AT973" s="226" t="s">
        <v>195</v>
      </c>
      <c r="AU973" s="226" t="s">
        <v>84</v>
      </c>
      <c r="AY973" s="20" t="s">
        <v>192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84</v>
      </c>
      <c r="BK973" s="227">
        <f>ROUND(I973*H973,2)</f>
        <v>0</v>
      </c>
      <c r="BL973" s="20" t="s">
        <v>321</v>
      </c>
      <c r="BM973" s="226" t="s">
        <v>782</v>
      </c>
    </row>
    <row r="974" s="2" customFormat="1">
      <c r="A974" s="41"/>
      <c r="B974" s="42"/>
      <c r="C974" s="43"/>
      <c r="D974" s="228" t="s">
        <v>202</v>
      </c>
      <c r="E974" s="43"/>
      <c r="F974" s="229" t="s">
        <v>783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202</v>
      </c>
      <c r="AU974" s="20" t="s">
        <v>84</v>
      </c>
    </row>
    <row r="975" s="12" customFormat="1" ht="22.8" customHeight="1">
      <c r="A975" s="12"/>
      <c r="B975" s="199"/>
      <c r="C975" s="200"/>
      <c r="D975" s="201" t="s">
        <v>70</v>
      </c>
      <c r="E975" s="213" t="s">
        <v>784</v>
      </c>
      <c r="F975" s="213" t="s">
        <v>785</v>
      </c>
      <c r="G975" s="200"/>
      <c r="H975" s="200"/>
      <c r="I975" s="203"/>
      <c r="J975" s="214">
        <f>BK975</f>
        <v>0</v>
      </c>
      <c r="K975" s="200"/>
      <c r="L975" s="205"/>
      <c r="M975" s="206"/>
      <c r="N975" s="207"/>
      <c r="O975" s="207"/>
      <c r="P975" s="208">
        <f>SUM(P976:P993)</f>
        <v>0</v>
      </c>
      <c r="Q975" s="207"/>
      <c r="R975" s="208">
        <f>SUM(R976:R993)</f>
        <v>0.0033999999999999998</v>
      </c>
      <c r="S975" s="207"/>
      <c r="T975" s="209">
        <f>SUM(T976:T993)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0" t="s">
        <v>84</v>
      </c>
      <c r="AT975" s="211" t="s">
        <v>70</v>
      </c>
      <c r="AU975" s="211" t="s">
        <v>78</v>
      </c>
      <c r="AY975" s="210" t="s">
        <v>192</v>
      </c>
      <c r="BK975" s="212">
        <f>SUM(BK976:BK993)</f>
        <v>0</v>
      </c>
    </row>
    <row r="976" s="2" customFormat="1" ht="24.15" customHeight="1">
      <c r="A976" s="41"/>
      <c r="B976" s="42"/>
      <c r="C976" s="215" t="s">
        <v>786</v>
      </c>
      <c r="D976" s="215" t="s">
        <v>195</v>
      </c>
      <c r="E976" s="216" t="s">
        <v>787</v>
      </c>
      <c r="F976" s="217" t="s">
        <v>788</v>
      </c>
      <c r="G976" s="218" t="s">
        <v>239</v>
      </c>
      <c r="H976" s="219">
        <v>10</v>
      </c>
      <c r="I976" s="220"/>
      <c r="J976" s="221">
        <f>ROUND(I976*H976,2)</f>
        <v>0</v>
      </c>
      <c r="K976" s="217" t="s">
        <v>199</v>
      </c>
      <c r="L976" s="47"/>
      <c r="M976" s="222" t="s">
        <v>19</v>
      </c>
      <c r="N976" s="223" t="s">
        <v>43</v>
      </c>
      <c r="O976" s="87"/>
      <c r="P976" s="224">
        <f>O976*H976</f>
        <v>0</v>
      </c>
      <c r="Q976" s="224">
        <v>8.0000000000000007E-05</v>
      </c>
      <c r="R976" s="224">
        <f>Q976*H976</f>
        <v>0.00080000000000000004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321</v>
      </c>
      <c r="AT976" s="226" t="s">
        <v>195</v>
      </c>
      <c r="AU976" s="226" t="s">
        <v>84</v>
      </c>
      <c r="AY976" s="20" t="s">
        <v>192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84</v>
      </c>
      <c r="BK976" s="227">
        <f>ROUND(I976*H976,2)</f>
        <v>0</v>
      </c>
      <c r="BL976" s="20" t="s">
        <v>321</v>
      </c>
      <c r="BM976" s="226" t="s">
        <v>789</v>
      </c>
    </row>
    <row r="977" s="2" customFormat="1">
      <c r="A977" s="41"/>
      <c r="B977" s="42"/>
      <c r="C977" s="43"/>
      <c r="D977" s="228" t="s">
        <v>202</v>
      </c>
      <c r="E977" s="43"/>
      <c r="F977" s="229" t="s">
        <v>790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202</v>
      </c>
      <c r="AU977" s="20" t="s">
        <v>84</v>
      </c>
    </row>
    <row r="978" s="13" customFormat="1">
      <c r="A978" s="13"/>
      <c r="B978" s="233"/>
      <c r="C978" s="234"/>
      <c r="D978" s="235" t="s">
        <v>204</v>
      </c>
      <c r="E978" s="236" t="s">
        <v>19</v>
      </c>
      <c r="F978" s="237" t="s">
        <v>205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204</v>
      </c>
      <c r="AU978" s="243" t="s">
        <v>84</v>
      </c>
      <c r="AV978" s="13" t="s">
        <v>78</v>
      </c>
      <c r="AW978" s="13" t="s">
        <v>33</v>
      </c>
      <c r="AX978" s="13" t="s">
        <v>71</v>
      </c>
      <c r="AY978" s="243" t="s">
        <v>192</v>
      </c>
    </row>
    <row r="979" s="13" customFormat="1">
      <c r="A979" s="13"/>
      <c r="B979" s="233"/>
      <c r="C979" s="234"/>
      <c r="D979" s="235" t="s">
        <v>204</v>
      </c>
      <c r="E979" s="236" t="s">
        <v>19</v>
      </c>
      <c r="F979" s="237" t="s">
        <v>791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204</v>
      </c>
      <c r="AU979" s="243" t="s">
        <v>84</v>
      </c>
      <c r="AV979" s="13" t="s">
        <v>78</v>
      </c>
      <c r="AW979" s="13" t="s">
        <v>33</v>
      </c>
      <c r="AX979" s="13" t="s">
        <v>71</v>
      </c>
      <c r="AY979" s="243" t="s">
        <v>192</v>
      </c>
    </row>
    <row r="980" s="14" customFormat="1">
      <c r="A980" s="14"/>
      <c r="B980" s="244"/>
      <c r="C980" s="245"/>
      <c r="D980" s="235" t="s">
        <v>204</v>
      </c>
      <c r="E980" s="246" t="s">
        <v>19</v>
      </c>
      <c r="F980" s="247" t="s">
        <v>1391</v>
      </c>
      <c r="G980" s="245"/>
      <c r="H980" s="248">
        <v>10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204</v>
      </c>
      <c r="AU980" s="254" t="s">
        <v>84</v>
      </c>
      <c r="AV980" s="14" t="s">
        <v>84</v>
      </c>
      <c r="AW980" s="14" t="s">
        <v>33</v>
      </c>
      <c r="AX980" s="14" t="s">
        <v>71</v>
      </c>
      <c r="AY980" s="254" t="s">
        <v>192</v>
      </c>
    </row>
    <row r="981" s="15" customFormat="1">
      <c r="A981" s="15"/>
      <c r="B981" s="255"/>
      <c r="C981" s="256"/>
      <c r="D981" s="235" t="s">
        <v>204</v>
      </c>
      <c r="E981" s="257" t="s">
        <v>19</v>
      </c>
      <c r="F981" s="258" t="s">
        <v>210</v>
      </c>
      <c r="G981" s="256"/>
      <c r="H981" s="259">
        <v>10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5" t="s">
        <v>204</v>
      </c>
      <c r="AU981" s="265" t="s">
        <v>84</v>
      </c>
      <c r="AV981" s="15" t="s">
        <v>200</v>
      </c>
      <c r="AW981" s="15" t="s">
        <v>33</v>
      </c>
      <c r="AX981" s="15" t="s">
        <v>78</v>
      </c>
      <c r="AY981" s="265" t="s">
        <v>192</v>
      </c>
    </row>
    <row r="982" s="2" customFormat="1" ht="16.5" customHeight="1">
      <c r="A982" s="41"/>
      <c r="B982" s="42"/>
      <c r="C982" s="215" t="s">
        <v>793</v>
      </c>
      <c r="D982" s="215" t="s">
        <v>195</v>
      </c>
      <c r="E982" s="216" t="s">
        <v>794</v>
      </c>
      <c r="F982" s="217" t="s">
        <v>795</v>
      </c>
      <c r="G982" s="218" t="s">
        <v>239</v>
      </c>
      <c r="H982" s="219">
        <v>10</v>
      </c>
      <c r="I982" s="220"/>
      <c r="J982" s="221">
        <f>ROUND(I982*H982,2)</f>
        <v>0</v>
      </c>
      <c r="K982" s="217" t="s">
        <v>199</v>
      </c>
      <c r="L982" s="47"/>
      <c r="M982" s="222" t="s">
        <v>19</v>
      </c>
      <c r="N982" s="223" t="s">
        <v>43</v>
      </c>
      <c r="O982" s="87"/>
      <c r="P982" s="224">
        <f>O982*H982</f>
        <v>0</v>
      </c>
      <c r="Q982" s="224">
        <v>0.00013999999999999999</v>
      </c>
      <c r="R982" s="224">
        <f>Q982*H982</f>
        <v>0.0013999999999999998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321</v>
      </c>
      <c r="AT982" s="226" t="s">
        <v>195</v>
      </c>
      <c r="AU982" s="226" t="s">
        <v>84</v>
      </c>
      <c r="AY982" s="20" t="s">
        <v>192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84</v>
      </c>
      <c r="BK982" s="227">
        <f>ROUND(I982*H982,2)</f>
        <v>0</v>
      </c>
      <c r="BL982" s="20" t="s">
        <v>321</v>
      </c>
      <c r="BM982" s="226" t="s">
        <v>796</v>
      </c>
    </row>
    <row r="983" s="2" customFormat="1">
      <c r="A983" s="41"/>
      <c r="B983" s="42"/>
      <c r="C983" s="43"/>
      <c r="D983" s="228" t="s">
        <v>202</v>
      </c>
      <c r="E983" s="43"/>
      <c r="F983" s="229" t="s">
        <v>797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202</v>
      </c>
      <c r="AU983" s="20" t="s">
        <v>84</v>
      </c>
    </row>
    <row r="984" s="13" customFormat="1">
      <c r="A984" s="13"/>
      <c r="B984" s="233"/>
      <c r="C984" s="234"/>
      <c r="D984" s="235" t="s">
        <v>204</v>
      </c>
      <c r="E984" s="236" t="s">
        <v>19</v>
      </c>
      <c r="F984" s="237" t="s">
        <v>205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204</v>
      </c>
      <c r="AU984" s="243" t="s">
        <v>84</v>
      </c>
      <c r="AV984" s="13" t="s">
        <v>78</v>
      </c>
      <c r="AW984" s="13" t="s">
        <v>33</v>
      </c>
      <c r="AX984" s="13" t="s">
        <v>71</v>
      </c>
      <c r="AY984" s="243" t="s">
        <v>192</v>
      </c>
    </row>
    <row r="985" s="13" customFormat="1">
      <c r="A985" s="13"/>
      <c r="B985" s="233"/>
      <c r="C985" s="234"/>
      <c r="D985" s="235" t="s">
        <v>204</v>
      </c>
      <c r="E985" s="236" t="s">
        <v>19</v>
      </c>
      <c r="F985" s="237" t="s">
        <v>791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204</v>
      </c>
      <c r="AU985" s="243" t="s">
        <v>84</v>
      </c>
      <c r="AV985" s="13" t="s">
        <v>78</v>
      </c>
      <c r="AW985" s="13" t="s">
        <v>33</v>
      </c>
      <c r="AX985" s="13" t="s">
        <v>71</v>
      </c>
      <c r="AY985" s="243" t="s">
        <v>192</v>
      </c>
    </row>
    <row r="986" s="14" customFormat="1">
      <c r="A986" s="14"/>
      <c r="B986" s="244"/>
      <c r="C986" s="245"/>
      <c r="D986" s="235" t="s">
        <v>204</v>
      </c>
      <c r="E986" s="246" t="s">
        <v>19</v>
      </c>
      <c r="F986" s="247" t="s">
        <v>1391</v>
      </c>
      <c r="G986" s="245"/>
      <c r="H986" s="248">
        <v>10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204</v>
      </c>
      <c r="AU986" s="254" t="s">
        <v>84</v>
      </c>
      <c r="AV986" s="14" t="s">
        <v>84</v>
      </c>
      <c r="AW986" s="14" t="s">
        <v>33</v>
      </c>
      <c r="AX986" s="14" t="s">
        <v>71</v>
      </c>
      <c r="AY986" s="254" t="s">
        <v>192</v>
      </c>
    </row>
    <row r="987" s="15" customFormat="1">
      <c r="A987" s="15"/>
      <c r="B987" s="255"/>
      <c r="C987" s="256"/>
      <c r="D987" s="235" t="s">
        <v>204</v>
      </c>
      <c r="E987" s="257" t="s">
        <v>19</v>
      </c>
      <c r="F987" s="258" t="s">
        <v>210</v>
      </c>
      <c r="G987" s="256"/>
      <c r="H987" s="259">
        <v>10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204</v>
      </c>
      <c r="AU987" s="265" t="s">
        <v>84</v>
      </c>
      <c r="AV987" s="15" t="s">
        <v>200</v>
      </c>
      <c r="AW987" s="15" t="s">
        <v>33</v>
      </c>
      <c r="AX987" s="15" t="s">
        <v>78</v>
      </c>
      <c r="AY987" s="265" t="s">
        <v>192</v>
      </c>
    </row>
    <row r="988" s="2" customFormat="1" ht="16.5" customHeight="1">
      <c r="A988" s="41"/>
      <c r="B988" s="42"/>
      <c r="C988" s="215" t="s">
        <v>798</v>
      </c>
      <c r="D988" s="215" t="s">
        <v>195</v>
      </c>
      <c r="E988" s="216" t="s">
        <v>799</v>
      </c>
      <c r="F988" s="217" t="s">
        <v>800</v>
      </c>
      <c r="G988" s="218" t="s">
        <v>239</v>
      </c>
      <c r="H988" s="219">
        <v>10</v>
      </c>
      <c r="I988" s="220"/>
      <c r="J988" s="221">
        <f>ROUND(I988*H988,2)</f>
        <v>0</v>
      </c>
      <c r="K988" s="217" t="s">
        <v>199</v>
      </c>
      <c r="L988" s="47"/>
      <c r="M988" s="222" t="s">
        <v>19</v>
      </c>
      <c r="N988" s="223" t="s">
        <v>43</v>
      </c>
      <c r="O988" s="87"/>
      <c r="P988" s="224">
        <f>O988*H988</f>
        <v>0</v>
      </c>
      <c r="Q988" s="224">
        <v>0.00012</v>
      </c>
      <c r="R988" s="224">
        <f>Q988*H988</f>
        <v>0.0012000000000000001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321</v>
      </c>
      <c r="AT988" s="226" t="s">
        <v>195</v>
      </c>
      <c r="AU988" s="226" t="s">
        <v>84</v>
      </c>
      <c r="AY988" s="20" t="s">
        <v>192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84</v>
      </c>
      <c r="BK988" s="227">
        <f>ROUND(I988*H988,2)</f>
        <v>0</v>
      </c>
      <c r="BL988" s="20" t="s">
        <v>321</v>
      </c>
      <c r="BM988" s="226" t="s">
        <v>801</v>
      </c>
    </row>
    <row r="989" s="2" customFormat="1">
      <c r="A989" s="41"/>
      <c r="B989" s="42"/>
      <c r="C989" s="43"/>
      <c r="D989" s="228" t="s">
        <v>202</v>
      </c>
      <c r="E989" s="43"/>
      <c r="F989" s="229" t="s">
        <v>802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202</v>
      </c>
      <c r="AU989" s="20" t="s">
        <v>84</v>
      </c>
    </row>
    <row r="990" s="13" customFormat="1">
      <c r="A990" s="13"/>
      <c r="B990" s="233"/>
      <c r="C990" s="234"/>
      <c r="D990" s="235" t="s">
        <v>204</v>
      </c>
      <c r="E990" s="236" t="s">
        <v>19</v>
      </c>
      <c r="F990" s="237" t="s">
        <v>205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204</v>
      </c>
      <c r="AU990" s="243" t="s">
        <v>84</v>
      </c>
      <c r="AV990" s="13" t="s">
        <v>78</v>
      </c>
      <c r="AW990" s="13" t="s">
        <v>33</v>
      </c>
      <c r="AX990" s="13" t="s">
        <v>71</v>
      </c>
      <c r="AY990" s="243" t="s">
        <v>192</v>
      </c>
    </row>
    <row r="991" s="13" customFormat="1">
      <c r="A991" s="13"/>
      <c r="B991" s="233"/>
      <c r="C991" s="234"/>
      <c r="D991" s="235" t="s">
        <v>204</v>
      </c>
      <c r="E991" s="236" t="s">
        <v>19</v>
      </c>
      <c r="F991" s="237" t="s">
        <v>791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204</v>
      </c>
      <c r="AU991" s="243" t="s">
        <v>84</v>
      </c>
      <c r="AV991" s="13" t="s">
        <v>78</v>
      </c>
      <c r="AW991" s="13" t="s">
        <v>33</v>
      </c>
      <c r="AX991" s="13" t="s">
        <v>71</v>
      </c>
      <c r="AY991" s="243" t="s">
        <v>192</v>
      </c>
    </row>
    <row r="992" s="14" customFormat="1">
      <c r="A992" s="14"/>
      <c r="B992" s="244"/>
      <c r="C992" s="245"/>
      <c r="D992" s="235" t="s">
        <v>204</v>
      </c>
      <c r="E992" s="246" t="s">
        <v>19</v>
      </c>
      <c r="F992" s="247" t="s">
        <v>1391</v>
      </c>
      <c r="G992" s="245"/>
      <c r="H992" s="248">
        <v>10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204</v>
      </c>
      <c r="AU992" s="254" t="s">
        <v>84</v>
      </c>
      <c r="AV992" s="14" t="s">
        <v>84</v>
      </c>
      <c r="AW992" s="14" t="s">
        <v>33</v>
      </c>
      <c r="AX992" s="14" t="s">
        <v>71</v>
      </c>
      <c r="AY992" s="254" t="s">
        <v>192</v>
      </c>
    </row>
    <row r="993" s="15" customFormat="1">
      <c r="A993" s="15"/>
      <c r="B993" s="255"/>
      <c r="C993" s="256"/>
      <c r="D993" s="235" t="s">
        <v>204</v>
      </c>
      <c r="E993" s="257" t="s">
        <v>19</v>
      </c>
      <c r="F993" s="258" t="s">
        <v>210</v>
      </c>
      <c r="G993" s="256"/>
      <c r="H993" s="259">
        <v>10</v>
      </c>
      <c r="I993" s="260"/>
      <c r="J993" s="256"/>
      <c r="K993" s="256"/>
      <c r="L993" s="261"/>
      <c r="M993" s="262"/>
      <c r="N993" s="263"/>
      <c r="O993" s="263"/>
      <c r="P993" s="263"/>
      <c r="Q993" s="263"/>
      <c r="R993" s="263"/>
      <c r="S993" s="263"/>
      <c r="T993" s="26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5" t="s">
        <v>204</v>
      </c>
      <c r="AU993" s="265" t="s">
        <v>84</v>
      </c>
      <c r="AV993" s="15" t="s">
        <v>200</v>
      </c>
      <c r="AW993" s="15" t="s">
        <v>33</v>
      </c>
      <c r="AX993" s="15" t="s">
        <v>78</v>
      </c>
      <c r="AY993" s="265" t="s">
        <v>192</v>
      </c>
    </row>
    <row r="994" s="12" customFormat="1" ht="22.8" customHeight="1">
      <c r="A994" s="12"/>
      <c r="B994" s="199"/>
      <c r="C994" s="200"/>
      <c r="D994" s="201" t="s">
        <v>70</v>
      </c>
      <c r="E994" s="213" t="s">
        <v>803</v>
      </c>
      <c r="F994" s="213" t="s">
        <v>804</v>
      </c>
      <c r="G994" s="200"/>
      <c r="H994" s="200"/>
      <c r="I994" s="203"/>
      <c r="J994" s="214">
        <f>BK994</f>
        <v>0</v>
      </c>
      <c r="K994" s="200"/>
      <c r="L994" s="205"/>
      <c r="M994" s="206"/>
      <c r="N994" s="207"/>
      <c r="O994" s="207"/>
      <c r="P994" s="208">
        <f>SUM(P995:P1091)</f>
        <v>0</v>
      </c>
      <c r="Q994" s="207"/>
      <c r="R994" s="208">
        <f>SUM(R995:R1091)</f>
        <v>0.077251999999999987</v>
      </c>
      <c r="S994" s="207"/>
      <c r="T994" s="209">
        <f>SUM(T995:T1091)</f>
        <v>0</v>
      </c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R994" s="210" t="s">
        <v>84</v>
      </c>
      <c r="AT994" s="211" t="s">
        <v>70</v>
      </c>
      <c r="AU994" s="211" t="s">
        <v>78</v>
      </c>
      <c r="AY994" s="210" t="s">
        <v>192</v>
      </c>
      <c r="BK994" s="212">
        <f>SUM(BK995:BK1091)</f>
        <v>0</v>
      </c>
    </row>
    <row r="995" s="2" customFormat="1" ht="16.5" customHeight="1">
      <c r="A995" s="41"/>
      <c r="B995" s="42"/>
      <c r="C995" s="215" t="s">
        <v>805</v>
      </c>
      <c r="D995" s="215" t="s">
        <v>195</v>
      </c>
      <c r="E995" s="216" t="s">
        <v>806</v>
      </c>
      <c r="F995" s="217" t="s">
        <v>807</v>
      </c>
      <c r="G995" s="218" t="s">
        <v>239</v>
      </c>
      <c r="H995" s="219">
        <v>154.50399999999999</v>
      </c>
      <c r="I995" s="220"/>
      <c r="J995" s="221">
        <f>ROUND(I995*H995,2)</f>
        <v>0</v>
      </c>
      <c r="K995" s="217" t="s">
        <v>199</v>
      </c>
      <c r="L995" s="47"/>
      <c r="M995" s="222" t="s">
        <v>19</v>
      </c>
      <c r="N995" s="223" t="s">
        <v>43</v>
      </c>
      <c r="O995" s="87"/>
      <c r="P995" s="224">
        <f>O995*H995</f>
        <v>0</v>
      </c>
      <c r="Q995" s="224">
        <v>0.00021000000000000001</v>
      </c>
      <c r="R995" s="224">
        <f>Q995*H995</f>
        <v>0.032445839999999997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321</v>
      </c>
      <c r="AT995" s="226" t="s">
        <v>195</v>
      </c>
      <c r="AU995" s="226" t="s">
        <v>84</v>
      </c>
      <c r="AY995" s="20" t="s">
        <v>192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84</v>
      </c>
      <c r="BK995" s="227">
        <f>ROUND(I995*H995,2)</f>
        <v>0</v>
      </c>
      <c r="BL995" s="20" t="s">
        <v>321</v>
      </c>
      <c r="BM995" s="226" t="s">
        <v>808</v>
      </c>
    </row>
    <row r="996" s="2" customFormat="1">
      <c r="A996" s="41"/>
      <c r="B996" s="42"/>
      <c r="C996" s="43"/>
      <c r="D996" s="228" t="s">
        <v>202</v>
      </c>
      <c r="E996" s="43"/>
      <c r="F996" s="229" t="s">
        <v>809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202</v>
      </c>
      <c r="AU996" s="20" t="s">
        <v>84</v>
      </c>
    </row>
    <row r="997" s="13" customFormat="1">
      <c r="A997" s="13"/>
      <c r="B997" s="233"/>
      <c r="C997" s="234"/>
      <c r="D997" s="235" t="s">
        <v>204</v>
      </c>
      <c r="E997" s="236" t="s">
        <v>19</v>
      </c>
      <c r="F997" s="237" t="s">
        <v>205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204</v>
      </c>
      <c r="AU997" s="243" t="s">
        <v>84</v>
      </c>
      <c r="AV997" s="13" t="s">
        <v>78</v>
      </c>
      <c r="AW997" s="13" t="s">
        <v>33</v>
      </c>
      <c r="AX997" s="13" t="s">
        <v>71</v>
      </c>
      <c r="AY997" s="243" t="s">
        <v>192</v>
      </c>
    </row>
    <row r="998" s="13" customFormat="1">
      <c r="A998" s="13"/>
      <c r="B998" s="233"/>
      <c r="C998" s="234"/>
      <c r="D998" s="235" t="s">
        <v>204</v>
      </c>
      <c r="E998" s="236" t="s">
        <v>19</v>
      </c>
      <c r="F998" s="237" t="s">
        <v>268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204</v>
      </c>
      <c r="AU998" s="243" t="s">
        <v>84</v>
      </c>
      <c r="AV998" s="13" t="s">
        <v>78</v>
      </c>
      <c r="AW998" s="13" t="s">
        <v>33</v>
      </c>
      <c r="AX998" s="13" t="s">
        <v>71</v>
      </c>
      <c r="AY998" s="243" t="s">
        <v>192</v>
      </c>
    </row>
    <row r="999" s="14" customFormat="1">
      <c r="A999" s="14"/>
      <c r="B999" s="244"/>
      <c r="C999" s="245"/>
      <c r="D999" s="235" t="s">
        <v>204</v>
      </c>
      <c r="E999" s="246" t="s">
        <v>19</v>
      </c>
      <c r="F999" s="247" t="s">
        <v>269</v>
      </c>
      <c r="G999" s="245"/>
      <c r="H999" s="248">
        <v>3.1699999999999999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204</v>
      </c>
      <c r="AU999" s="254" t="s">
        <v>84</v>
      </c>
      <c r="AV999" s="14" t="s">
        <v>84</v>
      </c>
      <c r="AW999" s="14" t="s">
        <v>33</v>
      </c>
      <c r="AX999" s="14" t="s">
        <v>71</v>
      </c>
      <c r="AY999" s="254" t="s">
        <v>192</v>
      </c>
    </row>
    <row r="1000" s="13" customFormat="1">
      <c r="A1000" s="13"/>
      <c r="B1000" s="233"/>
      <c r="C1000" s="234"/>
      <c r="D1000" s="235" t="s">
        <v>204</v>
      </c>
      <c r="E1000" s="236" t="s">
        <v>19</v>
      </c>
      <c r="F1000" s="237" t="s">
        <v>280</v>
      </c>
      <c r="G1000" s="234"/>
      <c r="H1000" s="236" t="s">
        <v>19</v>
      </c>
      <c r="I1000" s="238"/>
      <c r="J1000" s="234"/>
      <c r="K1000" s="234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204</v>
      </c>
      <c r="AU1000" s="243" t="s">
        <v>84</v>
      </c>
      <c r="AV1000" s="13" t="s">
        <v>78</v>
      </c>
      <c r="AW1000" s="13" t="s">
        <v>33</v>
      </c>
      <c r="AX1000" s="13" t="s">
        <v>71</v>
      </c>
      <c r="AY1000" s="243" t="s">
        <v>192</v>
      </c>
    </row>
    <row r="1001" s="14" customFormat="1">
      <c r="A1001" s="14"/>
      <c r="B1001" s="244"/>
      <c r="C1001" s="245"/>
      <c r="D1001" s="235" t="s">
        <v>204</v>
      </c>
      <c r="E1001" s="246" t="s">
        <v>19</v>
      </c>
      <c r="F1001" s="247" t="s">
        <v>281</v>
      </c>
      <c r="G1001" s="245"/>
      <c r="H1001" s="248">
        <v>2.6699999999999999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204</v>
      </c>
      <c r="AU1001" s="254" t="s">
        <v>84</v>
      </c>
      <c r="AV1001" s="14" t="s">
        <v>84</v>
      </c>
      <c r="AW1001" s="14" t="s">
        <v>33</v>
      </c>
      <c r="AX1001" s="14" t="s">
        <v>71</v>
      </c>
      <c r="AY1001" s="254" t="s">
        <v>192</v>
      </c>
    </row>
    <row r="1002" s="14" customFormat="1">
      <c r="A1002" s="14"/>
      <c r="B1002" s="244"/>
      <c r="C1002" s="245"/>
      <c r="D1002" s="235" t="s">
        <v>204</v>
      </c>
      <c r="E1002" s="246" t="s">
        <v>19</v>
      </c>
      <c r="F1002" s="247" t="s">
        <v>1364</v>
      </c>
      <c r="G1002" s="245"/>
      <c r="H1002" s="248">
        <v>2.2610000000000001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204</v>
      </c>
      <c r="AU1002" s="254" t="s">
        <v>84</v>
      </c>
      <c r="AV1002" s="14" t="s">
        <v>84</v>
      </c>
      <c r="AW1002" s="14" t="s">
        <v>33</v>
      </c>
      <c r="AX1002" s="14" t="s">
        <v>71</v>
      </c>
      <c r="AY1002" s="254" t="s">
        <v>192</v>
      </c>
    </row>
    <row r="1003" s="13" customFormat="1">
      <c r="A1003" s="13"/>
      <c r="B1003" s="233"/>
      <c r="C1003" s="234"/>
      <c r="D1003" s="235" t="s">
        <v>204</v>
      </c>
      <c r="E1003" s="236" t="s">
        <v>19</v>
      </c>
      <c r="F1003" s="237" t="s">
        <v>282</v>
      </c>
      <c r="G1003" s="234"/>
      <c r="H1003" s="236" t="s">
        <v>19</v>
      </c>
      <c r="I1003" s="238"/>
      <c r="J1003" s="234"/>
      <c r="K1003" s="234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204</v>
      </c>
      <c r="AU1003" s="243" t="s">
        <v>84</v>
      </c>
      <c r="AV1003" s="13" t="s">
        <v>78</v>
      </c>
      <c r="AW1003" s="13" t="s">
        <v>33</v>
      </c>
      <c r="AX1003" s="13" t="s">
        <v>71</v>
      </c>
      <c r="AY1003" s="243" t="s">
        <v>192</v>
      </c>
    </row>
    <row r="1004" s="14" customFormat="1">
      <c r="A1004" s="14"/>
      <c r="B1004" s="244"/>
      <c r="C1004" s="245"/>
      <c r="D1004" s="235" t="s">
        <v>204</v>
      </c>
      <c r="E1004" s="246" t="s">
        <v>19</v>
      </c>
      <c r="F1004" s="247" t="s">
        <v>283</v>
      </c>
      <c r="G1004" s="245"/>
      <c r="H1004" s="248">
        <v>13.079000000000001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204</v>
      </c>
      <c r="AU1004" s="254" t="s">
        <v>84</v>
      </c>
      <c r="AV1004" s="14" t="s">
        <v>84</v>
      </c>
      <c r="AW1004" s="14" t="s">
        <v>33</v>
      </c>
      <c r="AX1004" s="14" t="s">
        <v>71</v>
      </c>
      <c r="AY1004" s="254" t="s">
        <v>192</v>
      </c>
    </row>
    <row r="1005" s="14" customFormat="1">
      <c r="A1005" s="14"/>
      <c r="B1005" s="244"/>
      <c r="C1005" s="245"/>
      <c r="D1005" s="235" t="s">
        <v>204</v>
      </c>
      <c r="E1005" s="246" t="s">
        <v>19</v>
      </c>
      <c r="F1005" s="247" t="s">
        <v>284</v>
      </c>
      <c r="G1005" s="245"/>
      <c r="H1005" s="248">
        <v>0.54900000000000004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204</v>
      </c>
      <c r="AU1005" s="254" t="s">
        <v>84</v>
      </c>
      <c r="AV1005" s="14" t="s">
        <v>84</v>
      </c>
      <c r="AW1005" s="14" t="s">
        <v>33</v>
      </c>
      <c r="AX1005" s="14" t="s">
        <v>71</v>
      </c>
      <c r="AY1005" s="254" t="s">
        <v>192</v>
      </c>
    </row>
    <row r="1006" s="13" customFormat="1">
      <c r="A1006" s="13"/>
      <c r="B1006" s="233"/>
      <c r="C1006" s="234"/>
      <c r="D1006" s="235" t="s">
        <v>204</v>
      </c>
      <c r="E1006" s="236" t="s">
        <v>19</v>
      </c>
      <c r="F1006" s="237" t="s">
        <v>1365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204</v>
      </c>
      <c r="AU1006" s="243" t="s">
        <v>84</v>
      </c>
      <c r="AV1006" s="13" t="s">
        <v>78</v>
      </c>
      <c r="AW1006" s="13" t="s">
        <v>33</v>
      </c>
      <c r="AX1006" s="13" t="s">
        <v>71</v>
      </c>
      <c r="AY1006" s="243" t="s">
        <v>192</v>
      </c>
    </row>
    <row r="1007" s="14" customFormat="1">
      <c r="A1007" s="14"/>
      <c r="B1007" s="244"/>
      <c r="C1007" s="245"/>
      <c r="D1007" s="235" t="s">
        <v>204</v>
      </c>
      <c r="E1007" s="246" t="s">
        <v>19</v>
      </c>
      <c r="F1007" s="247" t="s">
        <v>1366</v>
      </c>
      <c r="G1007" s="245"/>
      <c r="H1007" s="248">
        <v>16.309000000000001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204</v>
      </c>
      <c r="AU1007" s="254" t="s">
        <v>84</v>
      </c>
      <c r="AV1007" s="14" t="s">
        <v>84</v>
      </c>
      <c r="AW1007" s="14" t="s">
        <v>33</v>
      </c>
      <c r="AX1007" s="14" t="s">
        <v>71</v>
      </c>
      <c r="AY1007" s="254" t="s">
        <v>192</v>
      </c>
    </row>
    <row r="1008" s="13" customFormat="1">
      <c r="A1008" s="13"/>
      <c r="B1008" s="233"/>
      <c r="C1008" s="234"/>
      <c r="D1008" s="235" t="s">
        <v>204</v>
      </c>
      <c r="E1008" s="236" t="s">
        <v>19</v>
      </c>
      <c r="F1008" s="237" t="s">
        <v>1367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204</v>
      </c>
      <c r="AU1008" s="243" t="s">
        <v>84</v>
      </c>
      <c r="AV1008" s="13" t="s">
        <v>78</v>
      </c>
      <c r="AW1008" s="13" t="s">
        <v>33</v>
      </c>
      <c r="AX1008" s="13" t="s">
        <v>71</v>
      </c>
      <c r="AY1008" s="243" t="s">
        <v>192</v>
      </c>
    </row>
    <row r="1009" s="14" customFormat="1">
      <c r="A1009" s="14"/>
      <c r="B1009" s="244"/>
      <c r="C1009" s="245"/>
      <c r="D1009" s="235" t="s">
        <v>204</v>
      </c>
      <c r="E1009" s="246" t="s">
        <v>19</v>
      </c>
      <c r="F1009" s="247" t="s">
        <v>1368</v>
      </c>
      <c r="G1009" s="245"/>
      <c r="H1009" s="248">
        <v>2.234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204</v>
      </c>
      <c r="AU1009" s="254" t="s">
        <v>84</v>
      </c>
      <c r="AV1009" s="14" t="s">
        <v>84</v>
      </c>
      <c r="AW1009" s="14" t="s">
        <v>33</v>
      </c>
      <c r="AX1009" s="14" t="s">
        <v>71</v>
      </c>
      <c r="AY1009" s="254" t="s">
        <v>192</v>
      </c>
    </row>
    <row r="1010" s="16" customFormat="1">
      <c r="A1010" s="16"/>
      <c r="B1010" s="276"/>
      <c r="C1010" s="277"/>
      <c r="D1010" s="235" t="s">
        <v>204</v>
      </c>
      <c r="E1010" s="278" t="s">
        <v>19</v>
      </c>
      <c r="F1010" s="279" t="s">
        <v>246</v>
      </c>
      <c r="G1010" s="277"/>
      <c r="H1010" s="280">
        <v>40.271999999999998</v>
      </c>
      <c r="I1010" s="281"/>
      <c r="J1010" s="277"/>
      <c r="K1010" s="277"/>
      <c r="L1010" s="282"/>
      <c r="M1010" s="283"/>
      <c r="N1010" s="284"/>
      <c r="O1010" s="284"/>
      <c r="P1010" s="284"/>
      <c r="Q1010" s="284"/>
      <c r="R1010" s="284"/>
      <c r="S1010" s="284"/>
      <c r="T1010" s="285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6" t="s">
        <v>204</v>
      </c>
      <c r="AU1010" s="286" t="s">
        <v>84</v>
      </c>
      <c r="AV1010" s="16" t="s">
        <v>193</v>
      </c>
      <c r="AW1010" s="16" t="s">
        <v>33</v>
      </c>
      <c r="AX1010" s="16" t="s">
        <v>71</v>
      </c>
      <c r="AY1010" s="286" t="s">
        <v>192</v>
      </c>
    </row>
    <row r="1011" s="13" customFormat="1">
      <c r="A1011" s="13"/>
      <c r="B1011" s="233"/>
      <c r="C1011" s="234"/>
      <c r="D1011" s="235" t="s">
        <v>204</v>
      </c>
      <c r="E1011" s="236" t="s">
        <v>19</v>
      </c>
      <c r="F1011" s="237" t="s">
        <v>280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204</v>
      </c>
      <c r="AU1011" s="243" t="s">
        <v>84</v>
      </c>
      <c r="AV1011" s="13" t="s">
        <v>78</v>
      </c>
      <c r="AW1011" s="13" t="s">
        <v>33</v>
      </c>
      <c r="AX1011" s="13" t="s">
        <v>71</v>
      </c>
      <c r="AY1011" s="243" t="s">
        <v>192</v>
      </c>
    </row>
    <row r="1012" s="14" customFormat="1">
      <c r="A1012" s="14"/>
      <c r="B1012" s="244"/>
      <c r="C1012" s="245"/>
      <c r="D1012" s="235" t="s">
        <v>204</v>
      </c>
      <c r="E1012" s="246" t="s">
        <v>19</v>
      </c>
      <c r="F1012" s="247" t="s">
        <v>1392</v>
      </c>
      <c r="G1012" s="245"/>
      <c r="H1012" s="248">
        <v>5.0439999999999996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204</v>
      </c>
      <c r="AU1012" s="254" t="s">
        <v>84</v>
      </c>
      <c r="AV1012" s="14" t="s">
        <v>84</v>
      </c>
      <c r="AW1012" s="14" t="s">
        <v>33</v>
      </c>
      <c r="AX1012" s="14" t="s">
        <v>71</v>
      </c>
      <c r="AY1012" s="254" t="s">
        <v>192</v>
      </c>
    </row>
    <row r="1013" s="14" customFormat="1">
      <c r="A1013" s="14"/>
      <c r="B1013" s="244"/>
      <c r="C1013" s="245"/>
      <c r="D1013" s="235" t="s">
        <v>204</v>
      </c>
      <c r="E1013" s="246" t="s">
        <v>19</v>
      </c>
      <c r="F1013" s="247" t="s">
        <v>290</v>
      </c>
      <c r="G1013" s="245"/>
      <c r="H1013" s="248">
        <v>-1.1819999999999999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204</v>
      </c>
      <c r="AU1013" s="254" t="s">
        <v>84</v>
      </c>
      <c r="AV1013" s="14" t="s">
        <v>84</v>
      </c>
      <c r="AW1013" s="14" t="s">
        <v>33</v>
      </c>
      <c r="AX1013" s="14" t="s">
        <v>71</v>
      </c>
      <c r="AY1013" s="254" t="s">
        <v>192</v>
      </c>
    </row>
    <row r="1014" s="13" customFormat="1">
      <c r="A1014" s="13"/>
      <c r="B1014" s="233"/>
      <c r="C1014" s="234"/>
      <c r="D1014" s="235" t="s">
        <v>204</v>
      </c>
      <c r="E1014" s="236" t="s">
        <v>19</v>
      </c>
      <c r="F1014" s="237" t="s">
        <v>268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204</v>
      </c>
      <c r="AU1014" s="243" t="s">
        <v>84</v>
      </c>
      <c r="AV1014" s="13" t="s">
        <v>78</v>
      </c>
      <c r="AW1014" s="13" t="s">
        <v>33</v>
      </c>
      <c r="AX1014" s="13" t="s">
        <v>71</v>
      </c>
      <c r="AY1014" s="243" t="s">
        <v>192</v>
      </c>
    </row>
    <row r="1015" s="14" customFormat="1">
      <c r="A1015" s="14"/>
      <c r="B1015" s="244"/>
      <c r="C1015" s="245"/>
      <c r="D1015" s="235" t="s">
        <v>204</v>
      </c>
      <c r="E1015" s="246" t="s">
        <v>19</v>
      </c>
      <c r="F1015" s="247" t="s">
        <v>315</v>
      </c>
      <c r="G1015" s="245"/>
      <c r="H1015" s="248">
        <v>6.3390000000000004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204</v>
      </c>
      <c r="AU1015" s="254" t="s">
        <v>84</v>
      </c>
      <c r="AV1015" s="14" t="s">
        <v>84</v>
      </c>
      <c r="AW1015" s="14" t="s">
        <v>33</v>
      </c>
      <c r="AX1015" s="14" t="s">
        <v>71</v>
      </c>
      <c r="AY1015" s="254" t="s">
        <v>192</v>
      </c>
    </row>
    <row r="1016" s="14" customFormat="1">
      <c r="A1016" s="14"/>
      <c r="B1016" s="244"/>
      <c r="C1016" s="245"/>
      <c r="D1016" s="235" t="s">
        <v>204</v>
      </c>
      <c r="E1016" s="246" t="s">
        <v>19</v>
      </c>
      <c r="F1016" s="247" t="s">
        <v>316</v>
      </c>
      <c r="G1016" s="245"/>
      <c r="H1016" s="248">
        <v>-0.59999999999999998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204</v>
      </c>
      <c r="AU1016" s="254" t="s">
        <v>84</v>
      </c>
      <c r="AV1016" s="14" t="s">
        <v>84</v>
      </c>
      <c r="AW1016" s="14" t="s">
        <v>33</v>
      </c>
      <c r="AX1016" s="14" t="s">
        <v>71</v>
      </c>
      <c r="AY1016" s="254" t="s">
        <v>192</v>
      </c>
    </row>
    <row r="1017" s="14" customFormat="1">
      <c r="A1017" s="14"/>
      <c r="B1017" s="244"/>
      <c r="C1017" s="245"/>
      <c r="D1017" s="235" t="s">
        <v>204</v>
      </c>
      <c r="E1017" s="246" t="s">
        <v>19</v>
      </c>
      <c r="F1017" s="247" t="s">
        <v>317</v>
      </c>
      <c r="G1017" s="245"/>
      <c r="H1017" s="248">
        <v>1.046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204</v>
      </c>
      <c r="AU1017" s="254" t="s">
        <v>84</v>
      </c>
      <c r="AV1017" s="14" t="s">
        <v>84</v>
      </c>
      <c r="AW1017" s="14" t="s">
        <v>33</v>
      </c>
      <c r="AX1017" s="14" t="s">
        <v>71</v>
      </c>
      <c r="AY1017" s="254" t="s">
        <v>192</v>
      </c>
    </row>
    <row r="1018" s="13" customFormat="1">
      <c r="A1018" s="13"/>
      <c r="B1018" s="233"/>
      <c r="C1018" s="234"/>
      <c r="D1018" s="235" t="s">
        <v>204</v>
      </c>
      <c r="E1018" s="236" t="s">
        <v>19</v>
      </c>
      <c r="F1018" s="237" t="s">
        <v>282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204</v>
      </c>
      <c r="AU1018" s="243" t="s">
        <v>84</v>
      </c>
      <c r="AV1018" s="13" t="s">
        <v>78</v>
      </c>
      <c r="AW1018" s="13" t="s">
        <v>33</v>
      </c>
      <c r="AX1018" s="13" t="s">
        <v>71</v>
      </c>
      <c r="AY1018" s="243" t="s">
        <v>192</v>
      </c>
    </row>
    <row r="1019" s="14" customFormat="1">
      <c r="A1019" s="14"/>
      <c r="B1019" s="244"/>
      <c r="C1019" s="245"/>
      <c r="D1019" s="235" t="s">
        <v>204</v>
      </c>
      <c r="E1019" s="246" t="s">
        <v>19</v>
      </c>
      <c r="F1019" s="247" t="s">
        <v>318</v>
      </c>
      <c r="G1019" s="245"/>
      <c r="H1019" s="248">
        <v>0.33600000000000002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204</v>
      </c>
      <c r="AU1019" s="254" t="s">
        <v>84</v>
      </c>
      <c r="AV1019" s="14" t="s">
        <v>84</v>
      </c>
      <c r="AW1019" s="14" t="s">
        <v>33</v>
      </c>
      <c r="AX1019" s="14" t="s">
        <v>71</v>
      </c>
      <c r="AY1019" s="254" t="s">
        <v>192</v>
      </c>
    </row>
    <row r="1020" s="14" customFormat="1">
      <c r="A1020" s="14"/>
      <c r="B1020" s="244"/>
      <c r="C1020" s="245"/>
      <c r="D1020" s="235" t="s">
        <v>204</v>
      </c>
      <c r="E1020" s="246" t="s">
        <v>19</v>
      </c>
      <c r="F1020" s="247" t="s">
        <v>319</v>
      </c>
      <c r="G1020" s="245"/>
      <c r="H1020" s="248">
        <v>3.4220000000000002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204</v>
      </c>
      <c r="AU1020" s="254" t="s">
        <v>84</v>
      </c>
      <c r="AV1020" s="14" t="s">
        <v>84</v>
      </c>
      <c r="AW1020" s="14" t="s">
        <v>33</v>
      </c>
      <c r="AX1020" s="14" t="s">
        <v>71</v>
      </c>
      <c r="AY1020" s="254" t="s">
        <v>192</v>
      </c>
    </row>
    <row r="1021" s="14" customFormat="1">
      <c r="A1021" s="14"/>
      <c r="B1021" s="244"/>
      <c r="C1021" s="245"/>
      <c r="D1021" s="235" t="s">
        <v>204</v>
      </c>
      <c r="E1021" s="246" t="s">
        <v>19</v>
      </c>
      <c r="F1021" s="247" t="s">
        <v>299</v>
      </c>
      <c r="G1021" s="245"/>
      <c r="H1021" s="248">
        <v>-0.44500000000000001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204</v>
      </c>
      <c r="AU1021" s="254" t="s">
        <v>84</v>
      </c>
      <c r="AV1021" s="14" t="s">
        <v>84</v>
      </c>
      <c r="AW1021" s="14" t="s">
        <v>33</v>
      </c>
      <c r="AX1021" s="14" t="s">
        <v>71</v>
      </c>
      <c r="AY1021" s="254" t="s">
        <v>192</v>
      </c>
    </row>
    <row r="1022" s="14" customFormat="1">
      <c r="A1022" s="14"/>
      <c r="B1022" s="244"/>
      <c r="C1022" s="245"/>
      <c r="D1022" s="235" t="s">
        <v>204</v>
      </c>
      <c r="E1022" s="246" t="s">
        <v>19</v>
      </c>
      <c r="F1022" s="247" t="s">
        <v>320</v>
      </c>
      <c r="G1022" s="245"/>
      <c r="H1022" s="248">
        <v>1.1759999999999999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204</v>
      </c>
      <c r="AU1022" s="254" t="s">
        <v>84</v>
      </c>
      <c r="AV1022" s="14" t="s">
        <v>84</v>
      </c>
      <c r="AW1022" s="14" t="s">
        <v>33</v>
      </c>
      <c r="AX1022" s="14" t="s">
        <v>71</v>
      </c>
      <c r="AY1022" s="254" t="s">
        <v>192</v>
      </c>
    </row>
    <row r="1023" s="16" customFormat="1">
      <c r="A1023" s="16"/>
      <c r="B1023" s="276"/>
      <c r="C1023" s="277"/>
      <c r="D1023" s="235" t="s">
        <v>204</v>
      </c>
      <c r="E1023" s="278" t="s">
        <v>19</v>
      </c>
      <c r="F1023" s="279" t="s">
        <v>246</v>
      </c>
      <c r="G1023" s="277"/>
      <c r="H1023" s="280">
        <v>15.136000000000001</v>
      </c>
      <c r="I1023" s="281"/>
      <c r="J1023" s="277"/>
      <c r="K1023" s="277"/>
      <c r="L1023" s="282"/>
      <c r="M1023" s="283"/>
      <c r="N1023" s="284"/>
      <c r="O1023" s="284"/>
      <c r="P1023" s="284"/>
      <c r="Q1023" s="284"/>
      <c r="R1023" s="284"/>
      <c r="S1023" s="284"/>
      <c r="T1023" s="285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86" t="s">
        <v>204</v>
      </c>
      <c r="AU1023" s="286" t="s">
        <v>84</v>
      </c>
      <c r="AV1023" s="16" t="s">
        <v>193</v>
      </c>
      <c r="AW1023" s="16" t="s">
        <v>33</v>
      </c>
      <c r="AX1023" s="16" t="s">
        <v>71</v>
      </c>
      <c r="AY1023" s="286" t="s">
        <v>192</v>
      </c>
    </row>
    <row r="1024" s="13" customFormat="1">
      <c r="A1024" s="13"/>
      <c r="B1024" s="233"/>
      <c r="C1024" s="234"/>
      <c r="D1024" s="235" t="s">
        <v>204</v>
      </c>
      <c r="E1024" s="236" t="s">
        <v>19</v>
      </c>
      <c r="F1024" s="237" t="s">
        <v>280</v>
      </c>
      <c r="G1024" s="234"/>
      <c r="H1024" s="236" t="s">
        <v>19</v>
      </c>
      <c r="I1024" s="238"/>
      <c r="J1024" s="234"/>
      <c r="K1024" s="234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204</v>
      </c>
      <c r="AU1024" s="243" t="s">
        <v>84</v>
      </c>
      <c r="AV1024" s="13" t="s">
        <v>78</v>
      </c>
      <c r="AW1024" s="13" t="s">
        <v>33</v>
      </c>
      <c r="AX1024" s="13" t="s">
        <v>71</v>
      </c>
      <c r="AY1024" s="243" t="s">
        <v>192</v>
      </c>
    </row>
    <row r="1025" s="14" customFormat="1">
      <c r="A1025" s="14"/>
      <c r="B1025" s="244"/>
      <c r="C1025" s="245"/>
      <c r="D1025" s="235" t="s">
        <v>204</v>
      </c>
      <c r="E1025" s="246" t="s">
        <v>19</v>
      </c>
      <c r="F1025" s="247" t="s">
        <v>327</v>
      </c>
      <c r="G1025" s="245"/>
      <c r="H1025" s="248">
        <v>14.776999999999999</v>
      </c>
      <c r="I1025" s="249"/>
      <c r="J1025" s="245"/>
      <c r="K1025" s="245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4" t="s">
        <v>204</v>
      </c>
      <c r="AU1025" s="254" t="s">
        <v>84</v>
      </c>
      <c r="AV1025" s="14" t="s">
        <v>84</v>
      </c>
      <c r="AW1025" s="14" t="s">
        <v>33</v>
      </c>
      <c r="AX1025" s="14" t="s">
        <v>71</v>
      </c>
      <c r="AY1025" s="254" t="s">
        <v>192</v>
      </c>
    </row>
    <row r="1026" s="14" customFormat="1">
      <c r="A1026" s="14"/>
      <c r="B1026" s="244"/>
      <c r="C1026" s="245"/>
      <c r="D1026" s="235" t="s">
        <v>204</v>
      </c>
      <c r="E1026" s="246" t="s">
        <v>19</v>
      </c>
      <c r="F1026" s="247" t="s">
        <v>1370</v>
      </c>
      <c r="G1026" s="245"/>
      <c r="H1026" s="248">
        <v>15.877000000000001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204</v>
      </c>
      <c r="AU1026" s="254" t="s">
        <v>84</v>
      </c>
      <c r="AV1026" s="14" t="s">
        <v>84</v>
      </c>
      <c r="AW1026" s="14" t="s">
        <v>33</v>
      </c>
      <c r="AX1026" s="14" t="s">
        <v>71</v>
      </c>
      <c r="AY1026" s="254" t="s">
        <v>192</v>
      </c>
    </row>
    <row r="1027" s="14" customFormat="1">
      <c r="A1027" s="14"/>
      <c r="B1027" s="244"/>
      <c r="C1027" s="245"/>
      <c r="D1027" s="235" t="s">
        <v>204</v>
      </c>
      <c r="E1027" s="246" t="s">
        <v>19</v>
      </c>
      <c r="F1027" s="247" t="s">
        <v>1371</v>
      </c>
      <c r="G1027" s="245"/>
      <c r="H1027" s="248">
        <v>0.63600000000000001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204</v>
      </c>
      <c r="AU1027" s="254" t="s">
        <v>84</v>
      </c>
      <c r="AV1027" s="14" t="s">
        <v>84</v>
      </c>
      <c r="AW1027" s="14" t="s">
        <v>33</v>
      </c>
      <c r="AX1027" s="14" t="s">
        <v>71</v>
      </c>
      <c r="AY1027" s="254" t="s">
        <v>192</v>
      </c>
    </row>
    <row r="1028" s="14" customFormat="1">
      <c r="A1028" s="14"/>
      <c r="B1028" s="244"/>
      <c r="C1028" s="245"/>
      <c r="D1028" s="235" t="s">
        <v>204</v>
      </c>
      <c r="E1028" s="246" t="s">
        <v>19</v>
      </c>
      <c r="F1028" s="247" t="s">
        <v>1393</v>
      </c>
      <c r="G1028" s="245"/>
      <c r="H1028" s="248">
        <v>-5.9100000000000001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204</v>
      </c>
      <c r="AU1028" s="254" t="s">
        <v>84</v>
      </c>
      <c r="AV1028" s="14" t="s">
        <v>84</v>
      </c>
      <c r="AW1028" s="14" t="s">
        <v>33</v>
      </c>
      <c r="AX1028" s="14" t="s">
        <v>71</v>
      </c>
      <c r="AY1028" s="254" t="s">
        <v>192</v>
      </c>
    </row>
    <row r="1029" s="13" customFormat="1">
      <c r="A1029" s="13"/>
      <c r="B1029" s="233"/>
      <c r="C1029" s="234"/>
      <c r="D1029" s="235" t="s">
        <v>204</v>
      </c>
      <c r="E1029" s="236" t="s">
        <v>19</v>
      </c>
      <c r="F1029" s="237" t="s">
        <v>282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204</v>
      </c>
      <c r="AU1029" s="243" t="s">
        <v>84</v>
      </c>
      <c r="AV1029" s="13" t="s">
        <v>78</v>
      </c>
      <c r="AW1029" s="13" t="s">
        <v>33</v>
      </c>
      <c r="AX1029" s="13" t="s">
        <v>71</v>
      </c>
      <c r="AY1029" s="243" t="s">
        <v>192</v>
      </c>
    </row>
    <row r="1030" s="14" customFormat="1">
      <c r="A1030" s="14"/>
      <c r="B1030" s="244"/>
      <c r="C1030" s="245"/>
      <c r="D1030" s="235" t="s">
        <v>204</v>
      </c>
      <c r="E1030" s="246" t="s">
        <v>19</v>
      </c>
      <c r="F1030" s="247" t="s">
        <v>810</v>
      </c>
      <c r="G1030" s="245"/>
      <c r="H1030" s="248">
        <v>29.606000000000002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204</v>
      </c>
      <c r="AU1030" s="254" t="s">
        <v>84</v>
      </c>
      <c r="AV1030" s="14" t="s">
        <v>84</v>
      </c>
      <c r="AW1030" s="14" t="s">
        <v>33</v>
      </c>
      <c r="AX1030" s="14" t="s">
        <v>71</v>
      </c>
      <c r="AY1030" s="254" t="s">
        <v>192</v>
      </c>
    </row>
    <row r="1031" s="14" customFormat="1">
      <c r="A1031" s="14"/>
      <c r="B1031" s="244"/>
      <c r="C1031" s="245"/>
      <c r="D1031" s="235" t="s">
        <v>204</v>
      </c>
      <c r="E1031" s="246" t="s">
        <v>19</v>
      </c>
      <c r="F1031" s="247" t="s">
        <v>330</v>
      </c>
      <c r="G1031" s="245"/>
      <c r="H1031" s="248">
        <v>1.4179999999999999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204</v>
      </c>
      <c r="AU1031" s="254" t="s">
        <v>84</v>
      </c>
      <c r="AV1031" s="14" t="s">
        <v>84</v>
      </c>
      <c r="AW1031" s="14" t="s">
        <v>33</v>
      </c>
      <c r="AX1031" s="14" t="s">
        <v>71</v>
      </c>
      <c r="AY1031" s="254" t="s">
        <v>192</v>
      </c>
    </row>
    <row r="1032" s="14" customFormat="1">
      <c r="A1032" s="14"/>
      <c r="B1032" s="244"/>
      <c r="C1032" s="245"/>
      <c r="D1032" s="235" t="s">
        <v>204</v>
      </c>
      <c r="E1032" s="246" t="s">
        <v>19</v>
      </c>
      <c r="F1032" s="247" t="s">
        <v>1373</v>
      </c>
      <c r="G1032" s="245"/>
      <c r="H1032" s="248">
        <v>-7.2320000000000002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204</v>
      </c>
      <c r="AU1032" s="254" t="s">
        <v>84</v>
      </c>
      <c r="AV1032" s="14" t="s">
        <v>84</v>
      </c>
      <c r="AW1032" s="14" t="s">
        <v>33</v>
      </c>
      <c r="AX1032" s="14" t="s">
        <v>71</v>
      </c>
      <c r="AY1032" s="254" t="s">
        <v>192</v>
      </c>
    </row>
    <row r="1033" s="14" customFormat="1">
      <c r="A1033" s="14"/>
      <c r="B1033" s="244"/>
      <c r="C1033" s="245"/>
      <c r="D1033" s="235" t="s">
        <v>204</v>
      </c>
      <c r="E1033" s="246" t="s">
        <v>19</v>
      </c>
      <c r="F1033" s="247" t="s">
        <v>332</v>
      </c>
      <c r="G1033" s="245"/>
      <c r="H1033" s="248">
        <v>-2.0249999999999999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204</v>
      </c>
      <c r="AU1033" s="254" t="s">
        <v>84</v>
      </c>
      <c r="AV1033" s="14" t="s">
        <v>84</v>
      </c>
      <c r="AW1033" s="14" t="s">
        <v>33</v>
      </c>
      <c r="AX1033" s="14" t="s">
        <v>71</v>
      </c>
      <c r="AY1033" s="254" t="s">
        <v>192</v>
      </c>
    </row>
    <row r="1034" s="13" customFormat="1">
      <c r="A1034" s="13"/>
      <c r="B1034" s="233"/>
      <c r="C1034" s="234"/>
      <c r="D1034" s="235" t="s">
        <v>204</v>
      </c>
      <c r="E1034" s="236" t="s">
        <v>19</v>
      </c>
      <c r="F1034" s="237" t="s">
        <v>1365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204</v>
      </c>
      <c r="AU1034" s="243" t="s">
        <v>84</v>
      </c>
      <c r="AV1034" s="13" t="s">
        <v>78</v>
      </c>
      <c r="AW1034" s="13" t="s">
        <v>33</v>
      </c>
      <c r="AX1034" s="13" t="s">
        <v>71</v>
      </c>
      <c r="AY1034" s="243" t="s">
        <v>192</v>
      </c>
    </row>
    <row r="1035" s="14" customFormat="1">
      <c r="A1035" s="14"/>
      <c r="B1035" s="244"/>
      <c r="C1035" s="245"/>
      <c r="D1035" s="235" t="s">
        <v>204</v>
      </c>
      <c r="E1035" s="246" t="s">
        <v>19</v>
      </c>
      <c r="F1035" s="247" t="s">
        <v>1374</v>
      </c>
      <c r="G1035" s="245"/>
      <c r="H1035" s="248">
        <v>42.811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204</v>
      </c>
      <c r="AU1035" s="254" t="s">
        <v>84</v>
      </c>
      <c r="AV1035" s="14" t="s">
        <v>84</v>
      </c>
      <c r="AW1035" s="14" t="s">
        <v>33</v>
      </c>
      <c r="AX1035" s="14" t="s">
        <v>71</v>
      </c>
      <c r="AY1035" s="254" t="s">
        <v>192</v>
      </c>
    </row>
    <row r="1036" s="14" customFormat="1">
      <c r="A1036" s="14"/>
      <c r="B1036" s="244"/>
      <c r="C1036" s="245"/>
      <c r="D1036" s="235" t="s">
        <v>204</v>
      </c>
      <c r="E1036" s="246" t="s">
        <v>19</v>
      </c>
      <c r="F1036" s="247" t="s">
        <v>1375</v>
      </c>
      <c r="G1036" s="245"/>
      <c r="H1036" s="248">
        <v>1.0600000000000001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204</v>
      </c>
      <c r="AU1036" s="254" t="s">
        <v>84</v>
      </c>
      <c r="AV1036" s="14" t="s">
        <v>84</v>
      </c>
      <c r="AW1036" s="14" t="s">
        <v>33</v>
      </c>
      <c r="AX1036" s="14" t="s">
        <v>71</v>
      </c>
      <c r="AY1036" s="254" t="s">
        <v>192</v>
      </c>
    </row>
    <row r="1037" s="14" customFormat="1">
      <c r="A1037" s="14"/>
      <c r="B1037" s="244"/>
      <c r="C1037" s="245"/>
      <c r="D1037" s="235" t="s">
        <v>204</v>
      </c>
      <c r="E1037" s="246" t="s">
        <v>19</v>
      </c>
      <c r="F1037" s="247" t="s">
        <v>1376</v>
      </c>
      <c r="G1037" s="245"/>
      <c r="H1037" s="248">
        <v>-6.5119999999999996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204</v>
      </c>
      <c r="AU1037" s="254" t="s">
        <v>84</v>
      </c>
      <c r="AV1037" s="14" t="s">
        <v>84</v>
      </c>
      <c r="AW1037" s="14" t="s">
        <v>33</v>
      </c>
      <c r="AX1037" s="14" t="s">
        <v>71</v>
      </c>
      <c r="AY1037" s="254" t="s">
        <v>192</v>
      </c>
    </row>
    <row r="1038" s="13" customFormat="1">
      <c r="A1038" s="13"/>
      <c r="B1038" s="233"/>
      <c r="C1038" s="234"/>
      <c r="D1038" s="235" t="s">
        <v>204</v>
      </c>
      <c r="E1038" s="236" t="s">
        <v>19</v>
      </c>
      <c r="F1038" s="237" t="s">
        <v>1367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204</v>
      </c>
      <c r="AU1038" s="243" t="s">
        <v>84</v>
      </c>
      <c r="AV1038" s="13" t="s">
        <v>78</v>
      </c>
      <c r="AW1038" s="13" t="s">
        <v>33</v>
      </c>
      <c r="AX1038" s="13" t="s">
        <v>71</v>
      </c>
      <c r="AY1038" s="243" t="s">
        <v>192</v>
      </c>
    </row>
    <row r="1039" s="14" customFormat="1">
      <c r="A1039" s="14"/>
      <c r="B1039" s="244"/>
      <c r="C1039" s="245"/>
      <c r="D1039" s="235" t="s">
        <v>204</v>
      </c>
      <c r="E1039" s="246" t="s">
        <v>19</v>
      </c>
      <c r="F1039" s="247" t="s">
        <v>1377</v>
      </c>
      <c r="G1039" s="245"/>
      <c r="H1039" s="248">
        <v>15.772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204</v>
      </c>
      <c r="AU1039" s="254" t="s">
        <v>84</v>
      </c>
      <c r="AV1039" s="14" t="s">
        <v>84</v>
      </c>
      <c r="AW1039" s="14" t="s">
        <v>33</v>
      </c>
      <c r="AX1039" s="14" t="s">
        <v>71</v>
      </c>
      <c r="AY1039" s="254" t="s">
        <v>192</v>
      </c>
    </row>
    <row r="1040" s="14" customFormat="1">
      <c r="A1040" s="14"/>
      <c r="B1040" s="244"/>
      <c r="C1040" s="245"/>
      <c r="D1040" s="235" t="s">
        <v>204</v>
      </c>
      <c r="E1040" s="246" t="s">
        <v>19</v>
      </c>
      <c r="F1040" s="247" t="s">
        <v>290</v>
      </c>
      <c r="G1040" s="245"/>
      <c r="H1040" s="248">
        <v>-1.1819999999999999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204</v>
      </c>
      <c r="AU1040" s="254" t="s">
        <v>84</v>
      </c>
      <c r="AV1040" s="14" t="s">
        <v>84</v>
      </c>
      <c r="AW1040" s="14" t="s">
        <v>33</v>
      </c>
      <c r="AX1040" s="14" t="s">
        <v>71</v>
      </c>
      <c r="AY1040" s="254" t="s">
        <v>192</v>
      </c>
    </row>
    <row r="1041" s="16" customFormat="1">
      <c r="A1041" s="16"/>
      <c r="B1041" s="276"/>
      <c r="C1041" s="277"/>
      <c r="D1041" s="235" t="s">
        <v>204</v>
      </c>
      <c r="E1041" s="278" t="s">
        <v>19</v>
      </c>
      <c r="F1041" s="279" t="s">
        <v>246</v>
      </c>
      <c r="G1041" s="277"/>
      <c r="H1041" s="280">
        <v>99.096000000000004</v>
      </c>
      <c r="I1041" s="281"/>
      <c r="J1041" s="277"/>
      <c r="K1041" s="277"/>
      <c r="L1041" s="282"/>
      <c r="M1041" s="283"/>
      <c r="N1041" s="284"/>
      <c r="O1041" s="284"/>
      <c r="P1041" s="284"/>
      <c r="Q1041" s="284"/>
      <c r="R1041" s="284"/>
      <c r="S1041" s="284"/>
      <c r="T1041" s="285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6" t="s">
        <v>204</v>
      </c>
      <c r="AU1041" s="286" t="s">
        <v>84</v>
      </c>
      <c r="AV1041" s="16" t="s">
        <v>193</v>
      </c>
      <c r="AW1041" s="16" t="s">
        <v>33</v>
      </c>
      <c r="AX1041" s="16" t="s">
        <v>71</v>
      </c>
      <c r="AY1041" s="286" t="s">
        <v>192</v>
      </c>
    </row>
    <row r="1042" s="15" customFormat="1">
      <c r="A1042" s="15"/>
      <c r="B1042" s="255"/>
      <c r="C1042" s="256"/>
      <c r="D1042" s="235" t="s">
        <v>204</v>
      </c>
      <c r="E1042" s="257" t="s">
        <v>19</v>
      </c>
      <c r="F1042" s="258" t="s">
        <v>210</v>
      </c>
      <c r="G1042" s="256"/>
      <c r="H1042" s="259">
        <v>154.50399999999999</v>
      </c>
      <c r="I1042" s="260"/>
      <c r="J1042" s="256"/>
      <c r="K1042" s="256"/>
      <c r="L1042" s="261"/>
      <c r="M1042" s="262"/>
      <c r="N1042" s="263"/>
      <c r="O1042" s="263"/>
      <c r="P1042" s="263"/>
      <c r="Q1042" s="263"/>
      <c r="R1042" s="263"/>
      <c r="S1042" s="263"/>
      <c r="T1042" s="264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5" t="s">
        <v>204</v>
      </c>
      <c r="AU1042" s="265" t="s">
        <v>84</v>
      </c>
      <c r="AV1042" s="15" t="s">
        <v>200</v>
      </c>
      <c r="AW1042" s="15" t="s">
        <v>33</v>
      </c>
      <c r="AX1042" s="15" t="s">
        <v>78</v>
      </c>
      <c r="AY1042" s="265" t="s">
        <v>192</v>
      </c>
    </row>
    <row r="1043" s="2" customFormat="1" ht="24.15" customHeight="1">
      <c r="A1043" s="41"/>
      <c r="B1043" s="42"/>
      <c r="C1043" s="215" t="s">
        <v>811</v>
      </c>
      <c r="D1043" s="215" t="s">
        <v>195</v>
      </c>
      <c r="E1043" s="216" t="s">
        <v>812</v>
      </c>
      <c r="F1043" s="217" t="s">
        <v>813</v>
      </c>
      <c r="G1043" s="218" t="s">
        <v>239</v>
      </c>
      <c r="H1043" s="219">
        <v>154.50399999999999</v>
      </c>
      <c r="I1043" s="220"/>
      <c r="J1043" s="221">
        <f>ROUND(I1043*H1043,2)</f>
        <v>0</v>
      </c>
      <c r="K1043" s="217" t="s">
        <v>199</v>
      </c>
      <c r="L1043" s="47"/>
      <c r="M1043" s="222" t="s">
        <v>19</v>
      </c>
      <c r="N1043" s="223" t="s">
        <v>43</v>
      </c>
      <c r="O1043" s="87"/>
      <c r="P1043" s="224">
        <f>O1043*H1043</f>
        <v>0</v>
      </c>
      <c r="Q1043" s="224">
        <v>0.00029</v>
      </c>
      <c r="R1043" s="224">
        <f>Q1043*H1043</f>
        <v>0.044806159999999998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321</v>
      </c>
      <c r="AT1043" s="226" t="s">
        <v>195</v>
      </c>
      <c r="AU1043" s="226" t="s">
        <v>84</v>
      </c>
      <c r="AY1043" s="20" t="s">
        <v>192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84</v>
      </c>
      <c r="BK1043" s="227">
        <f>ROUND(I1043*H1043,2)</f>
        <v>0</v>
      </c>
      <c r="BL1043" s="20" t="s">
        <v>321</v>
      </c>
      <c r="BM1043" s="226" t="s">
        <v>814</v>
      </c>
    </row>
    <row r="1044" s="2" customFormat="1">
      <c r="A1044" s="41"/>
      <c r="B1044" s="42"/>
      <c r="C1044" s="43"/>
      <c r="D1044" s="228" t="s">
        <v>202</v>
      </c>
      <c r="E1044" s="43"/>
      <c r="F1044" s="229" t="s">
        <v>815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202</v>
      </c>
      <c r="AU1044" s="20" t="s">
        <v>84</v>
      </c>
    </row>
    <row r="1045" s="13" customFormat="1">
      <c r="A1045" s="13"/>
      <c r="B1045" s="233"/>
      <c r="C1045" s="234"/>
      <c r="D1045" s="235" t="s">
        <v>204</v>
      </c>
      <c r="E1045" s="236" t="s">
        <v>19</v>
      </c>
      <c r="F1045" s="237" t="s">
        <v>205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204</v>
      </c>
      <c r="AU1045" s="243" t="s">
        <v>84</v>
      </c>
      <c r="AV1045" s="13" t="s">
        <v>78</v>
      </c>
      <c r="AW1045" s="13" t="s">
        <v>33</v>
      </c>
      <c r="AX1045" s="13" t="s">
        <v>71</v>
      </c>
      <c r="AY1045" s="243" t="s">
        <v>192</v>
      </c>
    </row>
    <row r="1046" s="13" customFormat="1">
      <c r="A1046" s="13"/>
      <c r="B1046" s="233"/>
      <c r="C1046" s="234"/>
      <c r="D1046" s="235" t="s">
        <v>204</v>
      </c>
      <c r="E1046" s="236" t="s">
        <v>19</v>
      </c>
      <c r="F1046" s="237" t="s">
        <v>268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204</v>
      </c>
      <c r="AU1046" s="243" t="s">
        <v>84</v>
      </c>
      <c r="AV1046" s="13" t="s">
        <v>78</v>
      </c>
      <c r="AW1046" s="13" t="s">
        <v>33</v>
      </c>
      <c r="AX1046" s="13" t="s">
        <v>71</v>
      </c>
      <c r="AY1046" s="243" t="s">
        <v>192</v>
      </c>
    </row>
    <row r="1047" s="14" customFormat="1">
      <c r="A1047" s="14"/>
      <c r="B1047" s="244"/>
      <c r="C1047" s="245"/>
      <c r="D1047" s="235" t="s">
        <v>204</v>
      </c>
      <c r="E1047" s="246" t="s">
        <v>19</v>
      </c>
      <c r="F1047" s="247" t="s">
        <v>269</v>
      </c>
      <c r="G1047" s="245"/>
      <c r="H1047" s="248">
        <v>3.1699999999999999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204</v>
      </c>
      <c r="AU1047" s="254" t="s">
        <v>84</v>
      </c>
      <c r="AV1047" s="14" t="s">
        <v>84</v>
      </c>
      <c r="AW1047" s="14" t="s">
        <v>33</v>
      </c>
      <c r="AX1047" s="14" t="s">
        <v>71</v>
      </c>
      <c r="AY1047" s="254" t="s">
        <v>192</v>
      </c>
    </row>
    <row r="1048" s="13" customFormat="1">
      <c r="A1048" s="13"/>
      <c r="B1048" s="233"/>
      <c r="C1048" s="234"/>
      <c r="D1048" s="235" t="s">
        <v>204</v>
      </c>
      <c r="E1048" s="236" t="s">
        <v>19</v>
      </c>
      <c r="F1048" s="237" t="s">
        <v>280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204</v>
      </c>
      <c r="AU1048" s="243" t="s">
        <v>84</v>
      </c>
      <c r="AV1048" s="13" t="s">
        <v>78</v>
      </c>
      <c r="AW1048" s="13" t="s">
        <v>33</v>
      </c>
      <c r="AX1048" s="13" t="s">
        <v>71</v>
      </c>
      <c r="AY1048" s="243" t="s">
        <v>192</v>
      </c>
    </row>
    <row r="1049" s="14" customFormat="1">
      <c r="A1049" s="14"/>
      <c r="B1049" s="244"/>
      <c r="C1049" s="245"/>
      <c r="D1049" s="235" t="s">
        <v>204</v>
      </c>
      <c r="E1049" s="246" t="s">
        <v>19</v>
      </c>
      <c r="F1049" s="247" t="s">
        <v>281</v>
      </c>
      <c r="G1049" s="245"/>
      <c r="H1049" s="248">
        <v>2.6699999999999999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204</v>
      </c>
      <c r="AU1049" s="254" t="s">
        <v>84</v>
      </c>
      <c r="AV1049" s="14" t="s">
        <v>84</v>
      </c>
      <c r="AW1049" s="14" t="s">
        <v>33</v>
      </c>
      <c r="AX1049" s="14" t="s">
        <v>71</v>
      </c>
      <c r="AY1049" s="254" t="s">
        <v>192</v>
      </c>
    </row>
    <row r="1050" s="14" customFormat="1">
      <c r="A1050" s="14"/>
      <c r="B1050" s="244"/>
      <c r="C1050" s="245"/>
      <c r="D1050" s="235" t="s">
        <v>204</v>
      </c>
      <c r="E1050" s="246" t="s">
        <v>19</v>
      </c>
      <c r="F1050" s="247" t="s">
        <v>1364</v>
      </c>
      <c r="G1050" s="245"/>
      <c r="H1050" s="248">
        <v>2.2610000000000001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204</v>
      </c>
      <c r="AU1050" s="254" t="s">
        <v>84</v>
      </c>
      <c r="AV1050" s="14" t="s">
        <v>84</v>
      </c>
      <c r="AW1050" s="14" t="s">
        <v>33</v>
      </c>
      <c r="AX1050" s="14" t="s">
        <v>71</v>
      </c>
      <c r="AY1050" s="254" t="s">
        <v>192</v>
      </c>
    </row>
    <row r="1051" s="13" customFormat="1">
      <c r="A1051" s="13"/>
      <c r="B1051" s="233"/>
      <c r="C1051" s="234"/>
      <c r="D1051" s="235" t="s">
        <v>204</v>
      </c>
      <c r="E1051" s="236" t="s">
        <v>19</v>
      </c>
      <c r="F1051" s="237" t="s">
        <v>282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204</v>
      </c>
      <c r="AU1051" s="243" t="s">
        <v>84</v>
      </c>
      <c r="AV1051" s="13" t="s">
        <v>78</v>
      </c>
      <c r="AW1051" s="13" t="s">
        <v>33</v>
      </c>
      <c r="AX1051" s="13" t="s">
        <v>71</v>
      </c>
      <c r="AY1051" s="243" t="s">
        <v>192</v>
      </c>
    </row>
    <row r="1052" s="14" customFormat="1">
      <c r="A1052" s="14"/>
      <c r="B1052" s="244"/>
      <c r="C1052" s="245"/>
      <c r="D1052" s="235" t="s">
        <v>204</v>
      </c>
      <c r="E1052" s="246" t="s">
        <v>19</v>
      </c>
      <c r="F1052" s="247" t="s">
        <v>283</v>
      </c>
      <c r="G1052" s="245"/>
      <c r="H1052" s="248">
        <v>13.079000000000001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204</v>
      </c>
      <c r="AU1052" s="254" t="s">
        <v>84</v>
      </c>
      <c r="AV1052" s="14" t="s">
        <v>84</v>
      </c>
      <c r="AW1052" s="14" t="s">
        <v>33</v>
      </c>
      <c r="AX1052" s="14" t="s">
        <v>71</v>
      </c>
      <c r="AY1052" s="254" t="s">
        <v>192</v>
      </c>
    </row>
    <row r="1053" s="14" customFormat="1">
      <c r="A1053" s="14"/>
      <c r="B1053" s="244"/>
      <c r="C1053" s="245"/>
      <c r="D1053" s="235" t="s">
        <v>204</v>
      </c>
      <c r="E1053" s="246" t="s">
        <v>19</v>
      </c>
      <c r="F1053" s="247" t="s">
        <v>284</v>
      </c>
      <c r="G1053" s="245"/>
      <c r="H1053" s="248">
        <v>0.54900000000000004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204</v>
      </c>
      <c r="AU1053" s="254" t="s">
        <v>84</v>
      </c>
      <c r="AV1053" s="14" t="s">
        <v>84</v>
      </c>
      <c r="AW1053" s="14" t="s">
        <v>33</v>
      </c>
      <c r="AX1053" s="14" t="s">
        <v>71</v>
      </c>
      <c r="AY1053" s="254" t="s">
        <v>192</v>
      </c>
    </row>
    <row r="1054" s="13" customFormat="1">
      <c r="A1054" s="13"/>
      <c r="B1054" s="233"/>
      <c r="C1054" s="234"/>
      <c r="D1054" s="235" t="s">
        <v>204</v>
      </c>
      <c r="E1054" s="236" t="s">
        <v>19</v>
      </c>
      <c r="F1054" s="237" t="s">
        <v>1365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204</v>
      </c>
      <c r="AU1054" s="243" t="s">
        <v>84</v>
      </c>
      <c r="AV1054" s="13" t="s">
        <v>78</v>
      </c>
      <c r="AW1054" s="13" t="s">
        <v>33</v>
      </c>
      <c r="AX1054" s="13" t="s">
        <v>71</v>
      </c>
      <c r="AY1054" s="243" t="s">
        <v>192</v>
      </c>
    </row>
    <row r="1055" s="14" customFormat="1">
      <c r="A1055" s="14"/>
      <c r="B1055" s="244"/>
      <c r="C1055" s="245"/>
      <c r="D1055" s="235" t="s">
        <v>204</v>
      </c>
      <c r="E1055" s="246" t="s">
        <v>19</v>
      </c>
      <c r="F1055" s="247" t="s">
        <v>1366</v>
      </c>
      <c r="G1055" s="245"/>
      <c r="H1055" s="248">
        <v>16.309000000000001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204</v>
      </c>
      <c r="AU1055" s="254" t="s">
        <v>84</v>
      </c>
      <c r="AV1055" s="14" t="s">
        <v>84</v>
      </c>
      <c r="AW1055" s="14" t="s">
        <v>33</v>
      </c>
      <c r="AX1055" s="14" t="s">
        <v>71</v>
      </c>
      <c r="AY1055" s="254" t="s">
        <v>192</v>
      </c>
    </row>
    <row r="1056" s="13" customFormat="1">
      <c r="A1056" s="13"/>
      <c r="B1056" s="233"/>
      <c r="C1056" s="234"/>
      <c r="D1056" s="235" t="s">
        <v>204</v>
      </c>
      <c r="E1056" s="236" t="s">
        <v>19</v>
      </c>
      <c r="F1056" s="237" t="s">
        <v>1367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204</v>
      </c>
      <c r="AU1056" s="243" t="s">
        <v>84</v>
      </c>
      <c r="AV1056" s="13" t="s">
        <v>78</v>
      </c>
      <c r="AW1056" s="13" t="s">
        <v>33</v>
      </c>
      <c r="AX1056" s="13" t="s">
        <v>71</v>
      </c>
      <c r="AY1056" s="243" t="s">
        <v>192</v>
      </c>
    </row>
    <row r="1057" s="14" customFormat="1">
      <c r="A1057" s="14"/>
      <c r="B1057" s="244"/>
      <c r="C1057" s="245"/>
      <c r="D1057" s="235" t="s">
        <v>204</v>
      </c>
      <c r="E1057" s="246" t="s">
        <v>19</v>
      </c>
      <c r="F1057" s="247" t="s">
        <v>1368</v>
      </c>
      <c r="G1057" s="245"/>
      <c r="H1057" s="248">
        <v>2.234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204</v>
      </c>
      <c r="AU1057" s="254" t="s">
        <v>84</v>
      </c>
      <c r="AV1057" s="14" t="s">
        <v>84</v>
      </c>
      <c r="AW1057" s="14" t="s">
        <v>33</v>
      </c>
      <c r="AX1057" s="14" t="s">
        <v>71</v>
      </c>
      <c r="AY1057" s="254" t="s">
        <v>192</v>
      </c>
    </row>
    <row r="1058" s="16" customFormat="1">
      <c r="A1058" s="16"/>
      <c r="B1058" s="276"/>
      <c r="C1058" s="277"/>
      <c r="D1058" s="235" t="s">
        <v>204</v>
      </c>
      <c r="E1058" s="278" t="s">
        <v>19</v>
      </c>
      <c r="F1058" s="279" t="s">
        <v>246</v>
      </c>
      <c r="G1058" s="277"/>
      <c r="H1058" s="280">
        <v>40.271999999999998</v>
      </c>
      <c r="I1058" s="281"/>
      <c r="J1058" s="277"/>
      <c r="K1058" s="277"/>
      <c r="L1058" s="282"/>
      <c r="M1058" s="283"/>
      <c r="N1058" s="284"/>
      <c r="O1058" s="284"/>
      <c r="P1058" s="284"/>
      <c r="Q1058" s="284"/>
      <c r="R1058" s="284"/>
      <c r="S1058" s="284"/>
      <c r="T1058" s="285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86" t="s">
        <v>204</v>
      </c>
      <c r="AU1058" s="286" t="s">
        <v>84</v>
      </c>
      <c r="AV1058" s="16" t="s">
        <v>193</v>
      </c>
      <c r="AW1058" s="16" t="s">
        <v>33</v>
      </c>
      <c r="AX1058" s="16" t="s">
        <v>71</v>
      </c>
      <c r="AY1058" s="286" t="s">
        <v>192</v>
      </c>
    </row>
    <row r="1059" s="13" customFormat="1">
      <c r="A1059" s="13"/>
      <c r="B1059" s="233"/>
      <c r="C1059" s="234"/>
      <c r="D1059" s="235" t="s">
        <v>204</v>
      </c>
      <c r="E1059" s="236" t="s">
        <v>19</v>
      </c>
      <c r="F1059" s="237" t="s">
        <v>280</v>
      </c>
      <c r="G1059" s="234"/>
      <c r="H1059" s="236" t="s">
        <v>19</v>
      </c>
      <c r="I1059" s="238"/>
      <c r="J1059" s="234"/>
      <c r="K1059" s="234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204</v>
      </c>
      <c r="AU1059" s="243" t="s">
        <v>84</v>
      </c>
      <c r="AV1059" s="13" t="s">
        <v>78</v>
      </c>
      <c r="AW1059" s="13" t="s">
        <v>33</v>
      </c>
      <c r="AX1059" s="13" t="s">
        <v>71</v>
      </c>
      <c r="AY1059" s="243" t="s">
        <v>192</v>
      </c>
    </row>
    <row r="1060" s="14" customFormat="1">
      <c r="A1060" s="14"/>
      <c r="B1060" s="244"/>
      <c r="C1060" s="245"/>
      <c r="D1060" s="235" t="s">
        <v>204</v>
      </c>
      <c r="E1060" s="246" t="s">
        <v>19</v>
      </c>
      <c r="F1060" s="247" t="s">
        <v>1392</v>
      </c>
      <c r="G1060" s="245"/>
      <c r="H1060" s="248">
        <v>5.0439999999999996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204</v>
      </c>
      <c r="AU1060" s="254" t="s">
        <v>84</v>
      </c>
      <c r="AV1060" s="14" t="s">
        <v>84</v>
      </c>
      <c r="AW1060" s="14" t="s">
        <v>33</v>
      </c>
      <c r="AX1060" s="14" t="s">
        <v>71</v>
      </c>
      <c r="AY1060" s="254" t="s">
        <v>192</v>
      </c>
    </row>
    <row r="1061" s="14" customFormat="1">
      <c r="A1061" s="14"/>
      <c r="B1061" s="244"/>
      <c r="C1061" s="245"/>
      <c r="D1061" s="235" t="s">
        <v>204</v>
      </c>
      <c r="E1061" s="246" t="s">
        <v>19</v>
      </c>
      <c r="F1061" s="247" t="s">
        <v>290</v>
      </c>
      <c r="G1061" s="245"/>
      <c r="H1061" s="248">
        <v>-1.1819999999999999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204</v>
      </c>
      <c r="AU1061" s="254" t="s">
        <v>84</v>
      </c>
      <c r="AV1061" s="14" t="s">
        <v>84</v>
      </c>
      <c r="AW1061" s="14" t="s">
        <v>33</v>
      </c>
      <c r="AX1061" s="14" t="s">
        <v>71</v>
      </c>
      <c r="AY1061" s="254" t="s">
        <v>192</v>
      </c>
    </row>
    <row r="1062" s="13" customFormat="1">
      <c r="A1062" s="13"/>
      <c r="B1062" s="233"/>
      <c r="C1062" s="234"/>
      <c r="D1062" s="235" t="s">
        <v>204</v>
      </c>
      <c r="E1062" s="236" t="s">
        <v>19</v>
      </c>
      <c r="F1062" s="237" t="s">
        <v>268</v>
      </c>
      <c r="G1062" s="234"/>
      <c r="H1062" s="236" t="s">
        <v>19</v>
      </c>
      <c r="I1062" s="238"/>
      <c r="J1062" s="234"/>
      <c r="K1062" s="234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204</v>
      </c>
      <c r="AU1062" s="243" t="s">
        <v>84</v>
      </c>
      <c r="AV1062" s="13" t="s">
        <v>78</v>
      </c>
      <c r="AW1062" s="13" t="s">
        <v>33</v>
      </c>
      <c r="AX1062" s="13" t="s">
        <v>71</v>
      </c>
      <c r="AY1062" s="243" t="s">
        <v>192</v>
      </c>
    </row>
    <row r="1063" s="14" customFormat="1">
      <c r="A1063" s="14"/>
      <c r="B1063" s="244"/>
      <c r="C1063" s="245"/>
      <c r="D1063" s="235" t="s">
        <v>204</v>
      </c>
      <c r="E1063" s="246" t="s">
        <v>19</v>
      </c>
      <c r="F1063" s="247" t="s">
        <v>315</v>
      </c>
      <c r="G1063" s="245"/>
      <c r="H1063" s="248">
        <v>6.3390000000000004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204</v>
      </c>
      <c r="AU1063" s="254" t="s">
        <v>84</v>
      </c>
      <c r="AV1063" s="14" t="s">
        <v>84</v>
      </c>
      <c r="AW1063" s="14" t="s">
        <v>33</v>
      </c>
      <c r="AX1063" s="14" t="s">
        <v>71</v>
      </c>
      <c r="AY1063" s="254" t="s">
        <v>192</v>
      </c>
    </row>
    <row r="1064" s="14" customFormat="1">
      <c r="A1064" s="14"/>
      <c r="B1064" s="244"/>
      <c r="C1064" s="245"/>
      <c r="D1064" s="235" t="s">
        <v>204</v>
      </c>
      <c r="E1064" s="246" t="s">
        <v>19</v>
      </c>
      <c r="F1064" s="247" t="s">
        <v>316</v>
      </c>
      <c r="G1064" s="245"/>
      <c r="H1064" s="248">
        <v>-0.59999999999999998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204</v>
      </c>
      <c r="AU1064" s="254" t="s">
        <v>84</v>
      </c>
      <c r="AV1064" s="14" t="s">
        <v>84</v>
      </c>
      <c r="AW1064" s="14" t="s">
        <v>33</v>
      </c>
      <c r="AX1064" s="14" t="s">
        <v>71</v>
      </c>
      <c r="AY1064" s="254" t="s">
        <v>192</v>
      </c>
    </row>
    <row r="1065" s="14" customFormat="1">
      <c r="A1065" s="14"/>
      <c r="B1065" s="244"/>
      <c r="C1065" s="245"/>
      <c r="D1065" s="235" t="s">
        <v>204</v>
      </c>
      <c r="E1065" s="246" t="s">
        <v>19</v>
      </c>
      <c r="F1065" s="247" t="s">
        <v>317</v>
      </c>
      <c r="G1065" s="245"/>
      <c r="H1065" s="248">
        <v>1.046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204</v>
      </c>
      <c r="AU1065" s="254" t="s">
        <v>84</v>
      </c>
      <c r="AV1065" s="14" t="s">
        <v>84</v>
      </c>
      <c r="AW1065" s="14" t="s">
        <v>33</v>
      </c>
      <c r="AX1065" s="14" t="s">
        <v>71</v>
      </c>
      <c r="AY1065" s="254" t="s">
        <v>192</v>
      </c>
    </row>
    <row r="1066" s="13" customFormat="1">
      <c r="A1066" s="13"/>
      <c r="B1066" s="233"/>
      <c r="C1066" s="234"/>
      <c r="D1066" s="235" t="s">
        <v>204</v>
      </c>
      <c r="E1066" s="236" t="s">
        <v>19</v>
      </c>
      <c r="F1066" s="237" t="s">
        <v>282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204</v>
      </c>
      <c r="AU1066" s="243" t="s">
        <v>84</v>
      </c>
      <c r="AV1066" s="13" t="s">
        <v>78</v>
      </c>
      <c r="AW1066" s="13" t="s">
        <v>33</v>
      </c>
      <c r="AX1066" s="13" t="s">
        <v>71</v>
      </c>
      <c r="AY1066" s="243" t="s">
        <v>192</v>
      </c>
    </row>
    <row r="1067" s="14" customFormat="1">
      <c r="A1067" s="14"/>
      <c r="B1067" s="244"/>
      <c r="C1067" s="245"/>
      <c r="D1067" s="235" t="s">
        <v>204</v>
      </c>
      <c r="E1067" s="246" t="s">
        <v>19</v>
      </c>
      <c r="F1067" s="247" t="s">
        <v>318</v>
      </c>
      <c r="G1067" s="245"/>
      <c r="H1067" s="248">
        <v>0.33600000000000002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204</v>
      </c>
      <c r="AU1067" s="254" t="s">
        <v>84</v>
      </c>
      <c r="AV1067" s="14" t="s">
        <v>84</v>
      </c>
      <c r="AW1067" s="14" t="s">
        <v>33</v>
      </c>
      <c r="AX1067" s="14" t="s">
        <v>71</v>
      </c>
      <c r="AY1067" s="254" t="s">
        <v>192</v>
      </c>
    </row>
    <row r="1068" s="14" customFormat="1">
      <c r="A1068" s="14"/>
      <c r="B1068" s="244"/>
      <c r="C1068" s="245"/>
      <c r="D1068" s="235" t="s">
        <v>204</v>
      </c>
      <c r="E1068" s="246" t="s">
        <v>19</v>
      </c>
      <c r="F1068" s="247" t="s">
        <v>319</v>
      </c>
      <c r="G1068" s="245"/>
      <c r="H1068" s="248">
        <v>3.4220000000000002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204</v>
      </c>
      <c r="AU1068" s="254" t="s">
        <v>84</v>
      </c>
      <c r="AV1068" s="14" t="s">
        <v>84</v>
      </c>
      <c r="AW1068" s="14" t="s">
        <v>33</v>
      </c>
      <c r="AX1068" s="14" t="s">
        <v>71</v>
      </c>
      <c r="AY1068" s="254" t="s">
        <v>192</v>
      </c>
    </row>
    <row r="1069" s="14" customFormat="1">
      <c r="A1069" s="14"/>
      <c r="B1069" s="244"/>
      <c r="C1069" s="245"/>
      <c r="D1069" s="235" t="s">
        <v>204</v>
      </c>
      <c r="E1069" s="246" t="s">
        <v>19</v>
      </c>
      <c r="F1069" s="247" t="s">
        <v>299</v>
      </c>
      <c r="G1069" s="245"/>
      <c r="H1069" s="248">
        <v>-0.44500000000000001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204</v>
      </c>
      <c r="AU1069" s="254" t="s">
        <v>84</v>
      </c>
      <c r="AV1069" s="14" t="s">
        <v>84</v>
      </c>
      <c r="AW1069" s="14" t="s">
        <v>33</v>
      </c>
      <c r="AX1069" s="14" t="s">
        <v>71</v>
      </c>
      <c r="AY1069" s="254" t="s">
        <v>192</v>
      </c>
    </row>
    <row r="1070" s="14" customFormat="1">
      <c r="A1070" s="14"/>
      <c r="B1070" s="244"/>
      <c r="C1070" s="245"/>
      <c r="D1070" s="235" t="s">
        <v>204</v>
      </c>
      <c r="E1070" s="246" t="s">
        <v>19</v>
      </c>
      <c r="F1070" s="247" t="s">
        <v>320</v>
      </c>
      <c r="G1070" s="245"/>
      <c r="H1070" s="248">
        <v>1.1759999999999999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204</v>
      </c>
      <c r="AU1070" s="254" t="s">
        <v>84</v>
      </c>
      <c r="AV1070" s="14" t="s">
        <v>84</v>
      </c>
      <c r="AW1070" s="14" t="s">
        <v>33</v>
      </c>
      <c r="AX1070" s="14" t="s">
        <v>71</v>
      </c>
      <c r="AY1070" s="254" t="s">
        <v>192</v>
      </c>
    </row>
    <row r="1071" s="16" customFormat="1">
      <c r="A1071" s="16"/>
      <c r="B1071" s="276"/>
      <c r="C1071" s="277"/>
      <c r="D1071" s="235" t="s">
        <v>204</v>
      </c>
      <c r="E1071" s="278" t="s">
        <v>19</v>
      </c>
      <c r="F1071" s="279" t="s">
        <v>246</v>
      </c>
      <c r="G1071" s="277"/>
      <c r="H1071" s="280">
        <v>15.136000000000001</v>
      </c>
      <c r="I1071" s="281"/>
      <c r="J1071" s="277"/>
      <c r="K1071" s="277"/>
      <c r="L1071" s="282"/>
      <c r="M1071" s="283"/>
      <c r="N1071" s="284"/>
      <c r="O1071" s="284"/>
      <c r="P1071" s="284"/>
      <c r="Q1071" s="284"/>
      <c r="R1071" s="284"/>
      <c r="S1071" s="284"/>
      <c r="T1071" s="285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T1071" s="286" t="s">
        <v>204</v>
      </c>
      <c r="AU1071" s="286" t="s">
        <v>84</v>
      </c>
      <c r="AV1071" s="16" t="s">
        <v>193</v>
      </c>
      <c r="AW1071" s="16" t="s">
        <v>33</v>
      </c>
      <c r="AX1071" s="16" t="s">
        <v>71</v>
      </c>
      <c r="AY1071" s="286" t="s">
        <v>192</v>
      </c>
    </row>
    <row r="1072" s="13" customFormat="1">
      <c r="A1072" s="13"/>
      <c r="B1072" s="233"/>
      <c r="C1072" s="234"/>
      <c r="D1072" s="235" t="s">
        <v>204</v>
      </c>
      <c r="E1072" s="236" t="s">
        <v>19</v>
      </c>
      <c r="F1072" s="237" t="s">
        <v>280</v>
      </c>
      <c r="G1072" s="234"/>
      <c r="H1072" s="236" t="s">
        <v>19</v>
      </c>
      <c r="I1072" s="238"/>
      <c r="J1072" s="234"/>
      <c r="K1072" s="234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204</v>
      </c>
      <c r="AU1072" s="243" t="s">
        <v>84</v>
      </c>
      <c r="AV1072" s="13" t="s">
        <v>78</v>
      </c>
      <c r="AW1072" s="13" t="s">
        <v>33</v>
      </c>
      <c r="AX1072" s="13" t="s">
        <v>71</v>
      </c>
      <c r="AY1072" s="243" t="s">
        <v>192</v>
      </c>
    </row>
    <row r="1073" s="14" customFormat="1">
      <c r="A1073" s="14"/>
      <c r="B1073" s="244"/>
      <c r="C1073" s="245"/>
      <c r="D1073" s="235" t="s">
        <v>204</v>
      </c>
      <c r="E1073" s="246" t="s">
        <v>19</v>
      </c>
      <c r="F1073" s="247" t="s">
        <v>327</v>
      </c>
      <c r="G1073" s="245"/>
      <c r="H1073" s="248">
        <v>14.776999999999999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204</v>
      </c>
      <c r="AU1073" s="254" t="s">
        <v>84</v>
      </c>
      <c r="AV1073" s="14" t="s">
        <v>84</v>
      </c>
      <c r="AW1073" s="14" t="s">
        <v>33</v>
      </c>
      <c r="AX1073" s="14" t="s">
        <v>71</v>
      </c>
      <c r="AY1073" s="254" t="s">
        <v>192</v>
      </c>
    </row>
    <row r="1074" s="14" customFormat="1">
      <c r="A1074" s="14"/>
      <c r="B1074" s="244"/>
      <c r="C1074" s="245"/>
      <c r="D1074" s="235" t="s">
        <v>204</v>
      </c>
      <c r="E1074" s="246" t="s">
        <v>19</v>
      </c>
      <c r="F1074" s="247" t="s">
        <v>1370</v>
      </c>
      <c r="G1074" s="245"/>
      <c r="H1074" s="248">
        <v>15.877000000000001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204</v>
      </c>
      <c r="AU1074" s="254" t="s">
        <v>84</v>
      </c>
      <c r="AV1074" s="14" t="s">
        <v>84</v>
      </c>
      <c r="AW1074" s="14" t="s">
        <v>33</v>
      </c>
      <c r="AX1074" s="14" t="s">
        <v>71</v>
      </c>
      <c r="AY1074" s="254" t="s">
        <v>192</v>
      </c>
    </row>
    <row r="1075" s="14" customFormat="1">
      <c r="A1075" s="14"/>
      <c r="B1075" s="244"/>
      <c r="C1075" s="245"/>
      <c r="D1075" s="235" t="s">
        <v>204</v>
      </c>
      <c r="E1075" s="246" t="s">
        <v>19</v>
      </c>
      <c r="F1075" s="247" t="s">
        <v>1371</v>
      </c>
      <c r="G1075" s="245"/>
      <c r="H1075" s="248">
        <v>0.63600000000000001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204</v>
      </c>
      <c r="AU1075" s="254" t="s">
        <v>84</v>
      </c>
      <c r="AV1075" s="14" t="s">
        <v>84</v>
      </c>
      <c r="AW1075" s="14" t="s">
        <v>33</v>
      </c>
      <c r="AX1075" s="14" t="s">
        <v>71</v>
      </c>
      <c r="AY1075" s="254" t="s">
        <v>192</v>
      </c>
    </row>
    <row r="1076" s="14" customFormat="1">
      <c r="A1076" s="14"/>
      <c r="B1076" s="244"/>
      <c r="C1076" s="245"/>
      <c r="D1076" s="235" t="s">
        <v>204</v>
      </c>
      <c r="E1076" s="246" t="s">
        <v>19</v>
      </c>
      <c r="F1076" s="247" t="s">
        <v>1393</v>
      </c>
      <c r="G1076" s="245"/>
      <c r="H1076" s="248">
        <v>-5.9100000000000001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204</v>
      </c>
      <c r="AU1076" s="254" t="s">
        <v>84</v>
      </c>
      <c r="AV1076" s="14" t="s">
        <v>84</v>
      </c>
      <c r="AW1076" s="14" t="s">
        <v>33</v>
      </c>
      <c r="AX1076" s="14" t="s">
        <v>71</v>
      </c>
      <c r="AY1076" s="254" t="s">
        <v>192</v>
      </c>
    </row>
    <row r="1077" s="13" customFormat="1">
      <c r="A1077" s="13"/>
      <c r="B1077" s="233"/>
      <c r="C1077" s="234"/>
      <c r="D1077" s="235" t="s">
        <v>204</v>
      </c>
      <c r="E1077" s="236" t="s">
        <v>19</v>
      </c>
      <c r="F1077" s="237" t="s">
        <v>282</v>
      </c>
      <c r="G1077" s="234"/>
      <c r="H1077" s="236" t="s">
        <v>19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204</v>
      </c>
      <c r="AU1077" s="243" t="s">
        <v>84</v>
      </c>
      <c r="AV1077" s="13" t="s">
        <v>78</v>
      </c>
      <c r="AW1077" s="13" t="s">
        <v>33</v>
      </c>
      <c r="AX1077" s="13" t="s">
        <v>71</v>
      </c>
      <c r="AY1077" s="243" t="s">
        <v>192</v>
      </c>
    </row>
    <row r="1078" s="14" customFormat="1">
      <c r="A1078" s="14"/>
      <c r="B1078" s="244"/>
      <c r="C1078" s="245"/>
      <c r="D1078" s="235" t="s">
        <v>204</v>
      </c>
      <c r="E1078" s="246" t="s">
        <v>19</v>
      </c>
      <c r="F1078" s="247" t="s">
        <v>810</v>
      </c>
      <c r="G1078" s="245"/>
      <c r="H1078" s="248">
        <v>29.606000000000002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204</v>
      </c>
      <c r="AU1078" s="254" t="s">
        <v>84</v>
      </c>
      <c r="AV1078" s="14" t="s">
        <v>84</v>
      </c>
      <c r="AW1078" s="14" t="s">
        <v>33</v>
      </c>
      <c r="AX1078" s="14" t="s">
        <v>71</v>
      </c>
      <c r="AY1078" s="254" t="s">
        <v>192</v>
      </c>
    </row>
    <row r="1079" s="14" customFormat="1">
      <c r="A1079" s="14"/>
      <c r="B1079" s="244"/>
      <c r="C1079" s="245"/>
      <c r="D1079" s="235" t="s">
        <v>204</v>
      </c>
      <c r="E1079" s="246" t="s">
        <v>19</v>
      </c>
      <c r="F1079" s="247" t="s">
        <v>330</v>
      </c>
      <c r="G1079" s="245"/>
      <c r="H1079" s="248">
        <v>1.4179999999999999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204</v>
      </c>
      <c r="AU1079" s="254" t="s">
        <v>84</v>
      </c>
      <c r="AV1079" s="14" t="s">
        <v>84</v>
      </c>
      <c r="AW1079" s="14" t="s">
        <v>33</v>
      </c>
      <c r="AX1079" s="14" t="s">
        <v>71</v>
      </c>
      <c r="AY1079" s="254" t="s">
        <v>192</v>
      </c>
    </row>
    <row r="1080" s="14" customFormat="1">
      <c r="A1080" s="14"/>
      <c r="B1080" s="244"/>
      <c r="C1080" s="245"/>
      <c r="D1080" s="235" t="s">
        <v>204</v>
      </c>
      <c r="E1080" s="246" t="s">
        <v>19</v>
      </c>
      <c r="F1080" s="247" t="s">
        <v>1373</v>
      </c>
      <c r="G1080" s="245"/>
      <c r="H1080" s="248">
        <v>-7.2320000000000002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204</v>
      </c>
      <c r="AU1080" s="254" t="s">
        <v>84</v>
      </c>
      <c r="AV1080" s="14" t="s">
        <v>84</v>
      </c>
      <c r="AW1080" s="14" t="s">
        <v>33</v>
      </c>
      <c r="AX1080" s="14" t="s">
        <v>71</v>
      </c>
      <c r="AY1080" s="254" t="s">
        <v>192</v>
      </c>
    </row>
    <row r="1081" s="14" customFormat="1">
      <c r="A1081" s="14"/>
      <c r="B1081" s="244"/>
      <c r="C1081" s="245"/>
      <c r="D1081" s="235" t="s">
        <v>204</v>
      </c>
      <c r="E1081" s="246" t="s">
        <v>19</v>
      </c>
      <c r="F1081" s="247" t="s">
        <v>332</v>
      </c>
      <c r="G1081" s="245"/>
      <c r="H1081" s="248">
        <v>-2.0249999999999999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204</v>
      </c>
      <c r="AU1081" s="254" t="s">
        <v>84</v>
      </c>
      <c r="AV1081" s="14" t="s">
        <v>84</v>
      </c>
      <c r="AW1081" s="14" t="s">
        <v>33</v>
      </c>
      <c r="AX1081" s="14" t="s">
        <v>71</v>
      </c>
      <c r="AY1081" s="254" t="s">
        <v>192</v>
      </c>
    </row>
    <row r="1082" s="16" customFormat="1">
      <c r="A1082" s="16"/>
      <c r="B1082" s="276"/>
      <c r="C1082" s="277"/>
      <c r="D1082" s="235" t="s">
        <v>204</v>
      </c>
      <c r="E1082" s="278" t="s">
        <v>19</v>
      </c>
      <c r="F1082" s="279" t="s">
        <v>246</v>
      </c>
      <c r="G1082" s="277"/>
      <c r="H1082" s="280">
        <v>47.147000000000006</v>
      </c>
      <c r="I1082" s="281"/>
      <c r="J1082" s="277"/>
      <c r="K1082" s="277"/>
      <c r="L1082" s="282"/>
      <c r="M1082" s="283"/>
      <c r="N1082" s="284"/>
      <c r="O1082" s="284"/>
      <c r="P1082" s="284"/>
      <c r="Q1082" s="284"/>
      <c r="R1082" s="284"/>
      <c r="S1082" s="284"/>
      <c r="T1082" s="285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86" t="s">
        <v>204</v>
      </c>
      <c r="AU1082" s="286" t="s">
        <v>84</v>
      </c>
      <c r="AV1082" s="16" t="s">
        <v>193</v>
      </c>
      <c r="AW1082" s="16" t="s">
        <v>33</v>
      </c>
      <c r="AX1082" s="16" t="s">
        <v>71</v>
      </c>
      <c r="AY1082" s="286" t="s">
        <v>192</v>
      </c>
    </row>
    <row r="1083" s="13" customFormat="1">
      <c r="A1083" s="13"/>
      <c r="B1083" s="233"/>
      <c r="C1083" s="234"/>
      <c r="D1083" s="235" t="s">
        <v>204</v>
      </c>
      <c r="E1083" s="236" t="s">
        <v>19</v>
      </c>
      <c r="F1083" s="237" t="s">
        <v>1365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204</v>
      </c>
      <c r="AU1083" s="243" t="s">
        <v>84</v>
      </c>
      <c r="AV1083" s="13" t="s">
        <v>78</v>
      </c>
      <c r="AW1083" s="13" t="s">
        <v>33</v>
      </c>
      <c r="AX1083" s="13" t="s">
        <v>71</v>
      </c>
      <c r="AY1083" s="243" t="s">
        <v>192</v>
      </c>
    </row>
    <row r="1084" s="14" customFormat="1">
      <c r="A1084" s="14"/>
      <c r="B1084" s="244"/>
      <c r="C1084" s="245"/>
      <c r="D1084" s="235" t="s">
        <v>204</v>
      </c>
      <c r="E1084" s="246" t="s">
        <v>19</v>
      </c>
      <c r="F1084" s="247" t="s">
        <v>1374</v>
      </c>
      <c r="G1084" s="245"/>
      <c r="H1084" s="248">
        <v>42.811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204</v>
      </c>
      <c r="AU1084" s="254" t="s">
        <v>84</v>
      </c>
      <c r="AV1084" s="14" t="s">
        <v>84</v>
      </c>
      <c r="AW1084" s="14" t="s">
        <v>33</v>
      </c>
      <c r="AX1084" s="14" t="s">
        <v>71</v>
      </c>
      <c r="AY1084" s="254" t="s">
        <v>192</v>
      </c>
    </row>
    <row r="1085" s="14" customFormat="1">
      <c r="A1085" s="14"/>
      <c r="B1085" s="244"/>
      <c r="C1085" s="245"/>
      <c r="D1085" s="235" t="s">
        <v>204</v>
      </c>
      <c r="E1085" s="246" t="s">
        <v>19</v>
      </c>
      <c r="F1085" s="247" t="s">
        <v>1375</v>
      </c>
      <c r="G1085" s="245"/>
      <c r="H1085" s="248">
        <v>1.0600000000000001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204</v>
      </c>
      <c r="AU1085" s="254" t="s">
        <v>84</v>
      </c>
      <c r="AV1085" s="14" t="s">
        <v>84</v>
      </c>
      <c r="AW1085" s="14" t="s">
        <v>33</v>
      </c>
      <c r="AX1085" s="14" t="s">
        <v>71</v>
      </c>
      <c r="AY1085" s="254" t="s">
        <v>192</v>
      </c>
    </row>
    <row r="1086" s="14" customFormat="1">
      <c r="A1086" s="14"/>
      <c r="B1086" s="244"/>
      <c r="C1086" s="245"/>
      <c r="D1086" s="235" t="s">
        <v>204</v>
      </c>
      <c r="E1086" s="246" t="s">
        <v>19</v>
      </c>
      <c r="F1086" s="247" t="s">
        <v>1376</v>
      </c>
      <c r="G1086" s="245"/>
      <c r="H1086" s="248">
        <v>-6.5119999999999996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204</v>
      </c>
      <c r="AU1086" s="254" t="s">
        <v>84</v>
      </c>
      <c r="AV1086" s="14" t="s">
        <v>84</v>
      </c>
      <c r="AW1086" s="14" t="s">
        <v>33</v>
      </c>
      <c r="AX1086" s="14" t="s">
        <v>71</v>
      </c>
      <c r="AY1086" s="254" t="s">
        <v>192</v>
      </c>
    </row>
    <row r="1087" s="13" customFormat="1">
      <c r="A1087" s="13"/>
      <c r="B1087" s="233"/>
      <c r="C1087" s="234"/>
      <c r="D1087" s="235" t="s">
        <v>204</v>
      </c>
      <c r="E1087" s="236" t="s">
        <v>19</v>
      </c>
      <c r="F1087" s="237" t="s">
        <v>1367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204</v>
      </c>
      <c r="AU1087" s="243" t="s">
        <v>84</v>
      </c>
      <c r="AV1087" s="13" t="s">
        <v>78</v>
      </c>
      <c r="AW1087" s="13" t="s">
        <v>33</v>
      </c>
      <c r="AX1087" s="13" t="s">
        <v>71</v>
      </c>
      <c r="AY1087" s="243" t="s">
        <v>192</v>
      </c>
    </row>
    <row r="1088" s="14" customFormat="1">
      <c r="A1088" s="14"/>
      <c r="B1088" s="244"/>
      <c r="C1088" s="245"/>
      <c r="D1088" s="235" t="s">
        <v>204</v>
      </c>
      <c r="E1088" s="246" t="s">
        <v>19</v>
      </c>
      <c r="F1088" s="247" t="s">
        <v>1377</v>
      </c>
      <c r="G1088" s="245"/>
      <c r="H1088" s="248">
        <v>15.772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204</v>
      </c>
      <c r="AU1088" s="254" t="s">
        <v>84</v>
      </c>
      <c r="AV1088" s="14" t="s">
        <v>84</v>
      </c>
      <c r="AW1088" s="14" t="s">
        <v>33</v>
      </c>
      <c r="AX1088" s="14" t="s">
        <v>71</v>
      </c>
      <c r="AY1088" s="254" t="s">
        <v>192</v>
      </c>
    </row>
    <row r="1089" s="14" customFormat="1">
      <c r="A1089" s="14"/>
      <c r="B1089" s="244"/>
      <c r="C1089" s="245"/>
      <c r="D1089" s="235" t="s">
        <v>204</v>
      </c>
      <c r="E1089" s="246" t="s">
        <v>19</v>
      </c>
      <c r="F1089" s="247" t="s">
        <v>290</v>
      </c>
      <c r="G1089" s="245"/>
      <c r="H1089" s="248">
        <v>-1.1819999999999999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204</v>
      </c>
      <c r="AU1089" s="254" t="s">
        <v>84</v>
      </c>
      <c r="AV1089" s="14" t="s">
        <v>84</v>
      </c>
      <c r="AW1089" s="14" t="s">
        <v>33</v>
      </c>
      <c r="AX1089" s="14" t="s">
        <v>71</v>
      </c>
      <c r="AY1089" s="254" t="s">
        <v>192</v>
      </c>
    </row>
    <row r="1090" s="16" customFormat="1">
      <c r="A1090" s="16"/>
      <c r="B1090" s="276"/>
      <c r="C1090" s="277"/>
      <c r="D1090" s="235" t="s">
        <v>204</v>
      </c>
      <c r="E1090" s="278" t="s">
        <v>19</v>
      </c>
      <c r="F1090" s="279" t="s">
        <v>246</v>
      </c>
      <c r="G1090" s="277"/>
      <c r="H1090" s="280">
        <v>51.948999999999998</v>
      </c>
      <c r="I1090" s="281"/>
      <c r="J1090" s="277"/>
      <c r="K1090" s="277"/>
      <c r="L1090" s="282"/>
      <c r="M1090" s="283"/>
      <c r="N1090" s="284"/>
      <c r="O1090" s="284"/>
      <c r="P1090" s="284"/>
      <c r="Q1090" s="284"/>
      <c r="R1090" s="284"/>
      <c r="S1090" s="284"/>
      <c r="T1090" s="28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6" t="s">
        <v>204</v>
      </c>
      <c r="AU1090" s="286" t="s">
        <v>84</v>
      </c>
      <c r="AV1090" s="16" t="s">
        <v>193</v>
      </c>
      <c r="AW1090" s="16" t="s">
        <v>33</v>
      </c>
      <c r="AX1090" s="16" t="s">
        <v>71</v>
      </c>
      <c r="AY1090" s="286" t="s">
        <v>192</v>
      </c>
    </row>
    <row r="1091" s="15" customFormat="1">
      <c r="A1091" s="15"/>
      <c r="B1091" s="255"/>
      <c r="C1091" s="256"/>
      <c r="D1091" s="235" t="s">
        <v>204</v>
      </c>
      <c r="E1091" s="257" t="s">
        <v>19</v>
      </c>
      <c r="F1091" s="258" t="s">
        <v>210</v>
      </c>
      <c r="G1091" s="256"/>
      <c r="H1091" s="259">
        <v>154.50399999999999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204</v>
      </c>
      <c r="AU1091" s="265" t="s">
        <v>84</v>
      </c>
      <c r="AV1091" s="15" t="s">
        <v>200</v>
      </c>
      <c r="AW1091" s="15" t="s">
        <v>33</v>
      </c>
      <c r="AX1091" s="15" t="s">
        <v>78</v>
      </c>
      <c r="AY1091" s="265" t="s">
        <v>192</v>
      </c>
    </row>
    <row r="1092" s="12" customFormat="1" ht="25.92" customHeight="1">
      <c r="A1092" s="12"/>
      <c r="B1092" s="199"/>
      <c r="C1092" s="200"/>
      <c r="D1092" s="201" t="s">
        <v>70</v>
      </c>
      <c r="E1092" s="202" t="s">
        <v>816</v>
      </c>
      <c r="F1092" s="202" t="s">
        <v>817</v>
      </c>
      <c r="G1092" s="200"/>
      <c r="H1092" s="200"/>
      <c r="I1092" s="203"/>
      <c r="J1092" s="204">
        <f>BK1092</f>
        <v>0</v>
      </c>
      <c r="K1092" s="200"/>
      <c r="L1092" s="205"/>
      <c r="M1092" s="206"/>
      <c r="N1092" s="207"/>
      <c r="O1092" s="207"/>
      <c r="P1092" s="208">
        <f>SUM(P1093:P1100)</f>
        <v>0</v>
      </c>
      <c r="Q1092" s="207"/>
      <c r="R1092" s="208">
        <f>SUM(R1093:R1100)</f>
        <v>0</v>
      </c>
      <c r="S1092" s="207"/>
      <c r="T1092" s="209">
        <f>SUM(T1093:T1100)</f>
        <v>0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0" t="s">
        <v>232</v>
      </c>
      <c r="AT1092" s="211" t="s">
        <v>70</v>
      </c>
      <c r="AU1092" s="211" t="s">
        <v>71</v>
      </c>
      <c r="AY1092" s="210" t="s">
        <v>192</v>
      </c>
      <c r="BK1092" s="212">
        <f>SUM(BK1093:BK1100)</f>
        <v>0</v>
      </c>
    </row>
    <row r="1093" s="2" customFormat="1" ht="16.5" customHeight="1">
      <c r="A1093" s="41"/>
      <c r="B1093" s="42"/>
      <c r="C1093" s="215" t="s">
        <v>818</v>
      </c>
      <c r="D1093" s="215" t="s">
        <v>195</v>
      </c>
      <c r="E1093" s="216" t="s">
        <v>819</v>
      </c>
      <c r="F1093" s="217" t="s">
        <v>820</v>
      </c>
      <c r="G1093" s="218" t="s">
        <v>821</v>
      </c>
      <c r="H1093" s="219">
        <v>1</v>
      </c>
      <c r="I1093" s="220"/>
      <c r="J1093" s="221">
        <f>ROUND(I1093*H1093,2)</f>
        <v>0</v>
      </c>
      <c r="K1093" s="217" t="s">
        <v>19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</v>
      </c>
      <c r="R1093" s="224">
        <f>Q1093*H1093</f>
        <v>0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200</v>
      </c>
      <c r="AT1093" s="226" t="s">
        <v>195</v>
      </c>
      <c r="AU1093" s="226" t="s">
        <v>78</v>
      </c>
      <c r="AY1093" s="20" t="s">
        <v>192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84</v>
      </c>
      <c r="BK1093" s="227">
        <f>ROUND(I1093*H1093,2)</f>
        <v>0</v>
      </c>
      <c r="BL1093" s="20" t="s">
        <v>200</v>
      </c>
      <c r="BM1093" s="226" t="s">
        <v>822</v>
      </c>
    </row>
    <row r="1094" s="2" customFormat="1" ht="16.5" customHeight="1">
      <c r="A1094" s="41"/>
      <c r="B1094" s="42"/>
      <c r="C1094" s="215" t="s">
        <v>823</v>
      </c>
      <c r="D1094" s="215" t="s">
        <v>195</v>
      </c>
      <c r="E1094" s="216" t="s">
        <v>824</v>
      </c>
      <c r="F1094" s="217" t="s">
        <v>825</v>
      </c>
      <c r="G1094" s="218" t="s">
        <v>821</v>
      </c>
      <c r="H1094" s="219">
        <v>1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43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200</v>
      </c>
      <c r="AT1094" s="226" t="s">
        <v>195</v>
      </c>
      <c r="AU1094" s="226" t="s">
        <v>78</v>
      </c>
      <c r="AY1094" s="20" t="s">
        <v>192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84</v>
      </c>
      <c r="BK1094" s="227">
        <f>ROUND(I1094*H1094,2)</f>
        <v>0</v>
      </c>
      <c r="BL1094" s="20" t="s">
        <v>200</v>
      </c>
      <c r="BM1094" s="226" t="s">
        <v>826</v>
      </c>
    </row>
    <row r="1095" s="2" customFormat="1" ht="24.15" customHeight="1">
      <c r="A1095" s="41"/>
      <c r="B1095" s="42"/>
      <c r="C1095" s="215" t="s">
        <v>827</v>
      </c>
      <c r="D1095" s="215" t="s">
        <v>195</v>
      </c>
      <c r="E1095" s="216" t="s">
        <v>828</v>
      </c>
      <c r="F1095" s="217" t="s">
        <v>829</v>
      </c>
      <c r="G1095" s="218" t="s">
        <v>821</v>
      </c>
      <c r="H1095" s="219">
        <v>1</v>
      </c>
      <c r="I1095" s="220"/>
      <c r="J1095" s="221">
        <f>ROUND(I1095*H1095,2)</f>
        <v>0</v>
      </c>
      <c r="K1095" s="217" t="s">
        <v>19</v>
      </c>
      <c r="L1095" s="47"/>
      <c r="M1095" s="222" t="s">
        <v>19</v>
      </c>
      <c r="N1095" s="223" t="s">
        <v>43</v>
      </c>
      <c r="O1095" s="87"/>
      <c r="P1095" s="224">
        <f>O1095*H1095</f>
        <v>0</v>
      </c>
      <c r="Q1095" s="224">
        <v>0</v>
      </c>
      <c r="R1095" s="224">
        <f>Q1095*H1095</f>
        <v>0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200</v>
      </c>
      <c r="AT1095" s="226" t="s">
        <v>195</v>
      </c>
      <c r="AU1095" s="226" t="s">
        <v>78</v>
      </c>
      <c r="AY1095" s="20" t="s">
        <v>192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84</v>
      </c>
      <c r="BK1095" s="227">
        <f>ROUND(I1095*H1095,2)</f>
        <v>0</v>
      </c>
      <c r="BL1095" s="20" t="s">
        <v>200</v>
      </c>
      <c r="BM1095" s="226" t="s">
        <v>830</v>
      </c>
    </row>
    <row r="1096" s="2" customFormat="1" ht="16.5" customHeight="1">
      <c r="A1096" s="41"/>
      <c r="B1096" s="42"/>
      <c r="C1096" s="215" t="s">
        <v>831</v>
      </c>
      <c r="D1096" s="215" t="s">
        <v>195</v>
      </c>
      <c r="E1096" s="216" t="s">
        <v>832</v>
      </c>
      <c r="F1096" s="217" t="s">
        <v>833</v>
      </c>
      <c r="G1096" s="218" t="s">
        <v>821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43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200</v>
      </c>
      <c r="AT1096" s="226" t="s">
        <v>195</v>
      </c>
      <c r="AU1096" s="226" t="s">
        <v>78</v>
      </c>
      <c r="AY1096" s="20" t="s">
        <v>192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84</v>
      </c>
      <c r="BK1096" s="227">
        <f>ROUND(I1096*H1096,2)</f>
        <v>0</v>
      </c>
      <c r="BL1096" s="20" t="s">
        <v>200</v>
      </c>
      <c r="BM1096" s="226" t="s">
        <v>834</v>
      </c>
    </row>
    <row r="1097" s="2" customFormat="1" ht="16.5" customHeight="1">
      <c r="A1097" s="41"/>
      <c r="B1097" s="42"/>
      <c r="C1097" s="215" t="s">
        <v>835</v>
      </c>
      <c r="D1097" s="215" t="s">
        <v>195</v>
      </c>
      <c r="E1097" s="216" t="s">
        <v>836</v>
      </c>
      <c r="F1097" s="217" t="s">
        <v>837</v>
      </c>
      <c r="G1097" s="218" t="s">
        <v>821</v>
      </c>
      <c r="H1097" s="219">
        <v>1</v>
      </c>
      <c r="I1097" s="220"/>
      <c r="J1097" s="221">
        <f>ROUND(I1097*H1097,2)</f>
        <v>0</v>
      </c>
      <c r="K1097" s="217" t="s">
        <v>19</v>
      </c>
      <c r="L1097" s="47"/>
      <c r="M1097" s="222" t="s">
        <v>19</v>
      </c>
      <c r="N1097" s="223" t="s">
        <v>43</v>
      </c>
      <c r="O1097" s="87"/>
      <c r="P1097" s="224">
        <f>O1097*H1097</f>
        <v>0</v>
      </c>
      <c r="Q1097" s="224">
        <v>0</v>
      </c>
      <c r="R1097" s="224">
        <f>Q1097*H1097</f>
        <v>0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200</v>
      </c>
      <c r="AT1097" s="226" t="s">
        <v>195</v>
      </c>
      <c r="AU1097" s="226" t="s">
        <v>78</v>
      </c>
      <c r="AY1097" s="20" t="s">
        <v>192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84</v>
      </c>
      <c r="BK1097" s="227">
        <f>ROUND(I1097*H1097,2)</f>
        <v>0</v>
      </c>
      <c r="BL1097" s="20" t="s">
        <v>200</v>
      </c>
      <c r="BM1097" s="226" t="s">
        <v>838</v>
      </c>
    </row>
    <row r="1098" s="2" customFormat="1" ht="24.15" customHeight="1">
      <c r="A1098" s="41"/>
      <c r="B1098" s="42"/>
      <c r="C1098" s="215" t="s">
        <v>839</v>
      </c>
      <c r="D1098" s="215" t="s">
        <v>195</v>
      </c>
      <c r="E1098" s="216" t="s">
        <v>840</v>
      </c>
      <c r="F1098" s="217" t="s">
        <v>841</v>
      </c>
      <c r="G1098" s="218" t="s">
        <v>821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43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200</v>
      </c>
      <c r="AT1098" s="226" t="s">
        <v>195</v>
      </c>
      <c r="AU1098" s="226" t="s">
        <v>78</v>
      </c>
      <c r="AY1098" s="20" t="s">
        <v>192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84</v>
      </c>
      <c r="BK1098" s="227">
        <f>ROUND(I1098*H1098,2)</f>
        <v>0</v>
      </c>
      <c r="BL1098" s="20" t="s">
        <v>200</v>
      </c>
      <c r="BM1098" s="226" t="s">
        <v>842</v>
      </c>
    </row>
    <row r="1099" s="2" customFormat="1" ht="33" customHeight="1">
      <c r="A1099" s="41"/>
      <c r="B1099" s="42"/>
      <c r="C1099" s="215" t="s">
        <v>843</v>
      </c>
      <c r="D1099" s="215" t="s">
        <v>195</v>
      </c>
      <c r="E1099" s="216" t="s">
        <v>844</v>
      </c>
      <c r="F1099" s="217" t="s">
        <v>845</v>
      </c>
      <c r="G1099" s="218" t="s">
        <v>821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43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200</v>
      </c>
      <c r="AT1099" s="226" t="s">
        <v>195</v>
      </c>
      <c r="AU1099" s="226" t="s">
        <v>78</v>
      </c>
      <c r="AY1099" s="20" t="s">
        <v>192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84</v>
      </c>
      <c r="BK1099" s="227">
        <f>ROUND(I1099*H1099,2)</f>
        <v>0</v>
      </c>
      <c r="BL1099" s="20" t="s">
        <v>200</v>
      </c>
      <c r="BM1099" s="226" t="s">
        <v>846</v>
      </c>
    </row>
    <row r="1100" s="2" customFormat="1" ht="16.5" customHeight="1">
      <c r="A1100" s="41"/>
      <c r="B1100" s="42"/>
      <c r="C1100" s="215" t="s">
        <v>847</v>
      </c>
      <c r="D1100" s="215" t="s">
        <v>195</v>
      </c>
      <c r="E1100" s="216" t="s">
        <v>848</v>
      </c>
      <c r="F1100" s="217" t="s">
        <v>849</v>
      </c>
      <c r="G1100" s="218" t="s">
        <v>821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87" t="s">
        <v>19</v>
      </c>
      <c r="N1100" s="288" t="s">
        <v>43</v>
      </c>
      <c r="O1100" s="289"/>
      <c r="P1100" s="290">
        <f>O1100*H1100</f>
        <v>0</v>
      </c>
      <c r="Q1100" s="290">
        <v>0</v>
      </c>
      <c r="R1100" s="290">
        <f>Q1100*H1100</f>
        <v>0</v>
      </c>
      <c r="S1100" s="290">
        <v>0</v>
      </c>
      <c r="T1100" s="29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200</v>
      </c>
      <c r="AT1100" s="226" t="s">
        <v>195</v>
      </c>
      <c r="AU1100" s="226" t="s">
        <v>78</v>
      </c>
      <c r="AY1100" s="20" t="s">
        <v>192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84</v>
      </c>
      <c r="BK1100" s="227">
        <f>ROUND(I1100*H1100,2)</f>
        <v>0</v>
      </c>
      <c r="BL1100" s="20" t="s">
        <v>200</v>
      </c>
      <c r="BM1100" s="226" t="s">
        <v>850</v>
      </c>
    </row>
    <row r="1101" s="2" customFormat="1" ht="6.96" customHeight="1">
      <c r="A1101" s="41"/>
      <c r="B1101" s="62"/>
      <c r="C1101" s="63"/>
      <c r="D1101" s="63"/>
      <c r="E1101" s="63"/>
      <c r="F1101" s="63"/>
      <c r="G1101" s="63"/>
      <c r="H1101" s="63"/>
      <c r="I1101" s="63"/>
      <c r="J1101" s="63"/>
      <c r="K1101" s="63"/>
      <c r="L1101" s="47"/>
      <c r="M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</row>
  </sheetData>
  <sheetProtection sheet="1" autoFilter="0" formatColumns="0" formatRows="0" objects="1" scenarios="1" spinCount="100000" saltValue="Qc7Ez/Wfh4FOig3xjK23QWYt0cI3eHlPYsFlD0ZqJhs9re7eFTsuQlb5Dawesk2X3zoRLf1uIUnwBM0iKiTdiw==" hashValue="fjKt7tPdIkF+cfFVc3cg/ymIfEGyQl3EgPItA4pIejlNO2MdYeFkPr0KP/t4+WtyB8I8B3WgBjgP0pOyhRzVzA==" algorithmName="SHA-512" password="CC35"/>
  <autoFilter ref="C100:K1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2/310002101"/>
    <hyperlink ref="F128" r:id="rId2" display="https://podminky.urs.cz/item/CS_URS_2024_02/317941121"/>
    <hyperlink ref="F141" r:id="rId3" display="https://podminky.urs.cz/item/CS_URS_2024_02/342272215"/>
    <hyperlink ref="F154" r:id="rId4" display="https://podminky.urs.cz/item/CS_URS_2024_02/342291131"/>
    <hyperlink ref="F159" r:id="rId5" display="https://podminky.urs.cz/item/CS_URS_2024_02/346244353"/>
    <hyperlink ref="F166" r:id="rId6" display="https://podminky.urs.cz/item/CS_URS_2024_02/611142001"/>
    <hyperlink ref="F172" r:id="rId7" display="https://podminky.urs.cz/item/CS_URS_2024_02/611321131"/>
    <hyperlink ref="F178" r:id="rId8" display="https://podminky.urs.cz/item/CS_URS_2024_02/611325422"/>
    <hyperlink ref="F192" r:id="rId9" display="https://podminky.urs.cz/item/CS_URS_2024_02/612121112"/>
    <hyperlink ref="F214" r:id="rId10" display="https://podminky.urs.cz/item/CS_URS_2024_02/612131121"/>
    <hyperlink ref="F236" r:id="rId11" display="https://podminky.urs.cz/item/CS_URS_2024_02/612142001"/>
    <hyperlink ref="F258" r:id="rId12" display="https://podminky.urs.cz/item/CS_URS_2024_02/612321131"/>
    <hyperlink ref="F275" r:id="rId13" display="https://podminky.urs.cz/item/CS_URS_2024_02/612325422"/>
    <hyperlink ref="F297" r:id="rId14" display="https://podminky.urs.cz/item/CS_URS_2024_02/619991011"/>
    <hyperlink ref="F306" r:id="rId15" display="https://podminky.urs.cz/item/CS_URS_2024_02/642942111"/>
    <hyperlink ref="F317" r:id="rId16" display="https://podminky.urs.cz/item/CS_URS_2024_02/644941111"/>
    <hyperlink ref="F331" r:id="rId17" display="https://podminky.urs.cz/item/CS_URS_2024_02/949101111"/>
    <hyperlink ref="F340" r:id="rId18" display="https://podminky.urs.cz/item/CS_URS_2024_02/952901111"/>
    <hyperlink ref="F349" r:id="rId19" display="https://podminky.urs.cz/item/CS_URS_2024_02/965081213"/>
    <hyperlink ref="F355" r:id="rId20" display="https://podminky.urs.cz/item/CS_URS_2024_02/978011141"/>
    <hyperlink ref="F369" r:id="rId21" display="https://podminky.urs.cz/item/CS_URS_2024_02/978013141"/>
    <hyperlink ref="F392" r:id="rId22" display="https://podminky.urs.cz/item/CS_URS_2024_02/997013217"/>
    <hyperlink ref="F394" r:id="rId23" display="https://podminky.urs.cz/item/CS_URS_2024_02/997013501"/>
    <hyperlink ref="F396" r:id="rId24" display="https://podminky.urs.cz/item/CS_URS_2024_02/997013509"/>
    <hyperlink ref="F400" r:id="rId25" display="https://podminky.urs.cz/item/CS_URS_2024_02/997013631"/>
    <hyperlink ref="F403" r:id="rId26" display="https://podminky.urs.cz/item/CS_URS_2024_02/998018003"/>
    <hyperlink ref="F407" r:id="rId27" display="https://podminky.urs.cz/item/CS_URS_2024_02/751377012"/>
    <hyperlink ref="F416" r:id="rId28" display="https://podminky.urs.cz/item/CS_URS_2024_02/998751122"/>
    <hyperlink ref="F419" r:id="rId29" display="https://podminky.urs.cz/item/CS_URS_2024_02/761111111"/>
    <hyperlink ref="F425" r:id="rId30" display="https://podminky.urs.cz/item/CS_URS_2024_02/998761123"/>
    <hyperlink ref="F428" r:id="rId31" display="https://podminky.urs.cz/item/CS_URS_2024_02/766111820"/>
    <hyperlink ref="F436" r:id="rId32" display="https://podminky.urs.cz/item/CS_URS_2024_02/766421812"/>
    <hyperlink ref="F444" r:id="rId33" display="https://podminky.urs.cz/item/CS_URS_2024_02/766660001"/>
    <hyperlink ref="F484" r:id="rId34" display="https://podminky.urs.cz/item/CS_URS_2024_02/766660728"/>
    <hyperlink ref="F503" r:id="rId35" display="https://podminky.urs.cz/item/CS_URS_2024_02/766660729"/>
    <hyperlink ref="F531" r:id="rId36" display="https://podminky.urs.cz/item/CS_URS_2024_02/766660730"/>
    <hyperlink ref="F552" r:id="rId37" display="https://podminky.urs.cz/item/CS_URS_2024_02/766691914"/>
    <hyperlink ref="F565" r:id="rId38" display="https://podminky.urs.cz/item/CS_URS_2024_02/766811141"/>
    <hyperlink ref="F576" r:id="rId39" display="https://podminky.urs.cz/item/CS_URS_2024_02/766812820"/>
    <hyperlink ref="F581" r:id="rId40" display="https://podminky.urs.cz/item/CS_URS_2024_02/766821122"/>
    <hyperlink ref="F590" r:id="rId41" display="https://podminky.urs.cz/item/CS_URS_2024_02/766825811"/>
    <hyperlink ref="F595" r:id="rId42" display="https://podminky.urs.cz/item/CS_URS_2024_02/998766123"/>
    <hyperlink ref="F598" r:id="rId43" display="https://podminky.urs.cz/item/CS_URS_2024_02/771111011"/>
    <hyperlink ref="F606" r:id="rId44" display="https://podminky.urs.cz/item/CS_URS_2024_02/771121011"/>
    <hyperlink ref="F614" r:id="rId45" display="https://podminky.urs.cz/item/CS_URS_2024_02/771121027"/>
    <hyperlink ref="F622" r:id="rId46" display="https://podminky.urs.cz/item/CS_URS_2024_02/771151023"/>
    <hyperlink ref="F630" r:id="rId47" display="https://podminky.urs.cz/item/CS_URS_2024_02/771161021"/>
    <hyperlink ref="F644" r:id="rId48" display="https://podminky.urs.cz/item/CS_URS_2024_02/771574416"/>
    <hyperlink ref="F660" r:id="rId49" display="https://podminky.urs.cz/item/CS_URS_2024_02/771577211"/>
    <hyperlink ref="F668" r:id="rId50" display="https://podminky.urs.cz/item/CS_URS_2024_02/771591112"/>
    <hyperlink ref="F674" r:id="rId51" display="https://podminky.urs.cz/item/CS_URS_2024_02/771591241"/>
    <hyperlink ref="F680" r:id="rId52" display="https://podminky.urs.cz/item/CS_URS_2024_02/771591242"/>
    <hyperlink ref="F686" r:id="rId53" display="https://podminky.urs.cz/item/CS_URS_2024_02/771591264"/>
    <hyperlink ref="F693" r:id="rId54" display="https://podminky.urs.cz/item/CS_URS_2024_02/998771123"/>
    <hyperlink ref="F696" r:id="rId55" display="https://podminky.urs.cz/item/CS_URS_2024_02/776111117"/>
    <hyperlink ref="F710" r:id="rId56" display="https://podminky.urs.cz/item/CS_URS_2024_02/776111311"/>
    <hyperlink ref="F724" r:id="rId57" display="https://podminky.urs.cz/item/CS_URS_2024_02/776121321"/>
    <hyperlink ref="F738" r:id="rId58" display="https://podminky.urs.cz/item/CS_URS_2024_02/776141123"/>
    <hyperlink ref="F752" r:id="rId59" display="https://podminky.urs.cz/item/CS_URS_2024_02/776201811"/>
    <hyperlink ref="F769" r:id="rId60" display="https://podminky.urs.cz/item/CS_URS_2024_02/776241111"/>
    <hyperlink ref="F797" r:id="rId61" display="https://podminky.urs.cz/item/CS_URS_2024_02/776411111"/>
    <hyperlink ref="F833" r:id="rId62" display="https://podminky.urs.cz/item/CS_URS_2024_02/776991121"/>
    <hyperlink ref="F847" r:id="rId63" display="https://podminky.urs.cz/item/CS_URS_2024_02/776991141"/>
    <hyperlink ref="F861" r:id="rId64" display="https://podminky.urs.cz/item/CS_URS_2024_02/998776123"/>
    <hyperlink ref="F864" r:id="rId65" display="https://podminky.urs.cz/item/CS_URS_2024_02/781121011"/>
    <hyperlink ref="F882" r:id="rId66" display="https://podminky.urs.cz/item/CS_URS_2024_02/781131112"/>
    <hyperlink ref="F900" r:id="rId67" display="https://podminky.urs.cz/item/CS_URS_2024_02/781472218"/>
    <hyperlink ref="F936" r:id="rId68" display="https://podminky.urs.cz/item/CS_URS_2024_02/781492211"/>
    <hyperlink ref="F954" r:id="rId69" display="https://podminky.urs.cz/item/CS_URS_2024_02/781492251"/>
    <hyperlink ref="F974" r:id="rId70" display="https://podminky.urs.cz/item/CS_URS_2024_02/998781123"/>
    <hyperlink ref="F977" r:id="rId71" display="https://podminky.urs.cz/item/CS_URS_2024_02/783301311"/>
    <hyperlink ref="F983" r:id="rId72" display="https://podminky.urs.cz/item/CS_URS_2024_02/783314101"/>
    <hyperlink ref="F989" r:id="rId73" display="https://podminky.urs.cz/item/CS_URS_2024_02/783317101"/>
    <hyperlink ref="F996" r:id="rId74" display="https://podminky.urs.cz/item/CS_URS_2024_02/784181101"/>
    <hyperlink ref="F1044" r:id="rId75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ROUND((SUM(BE93:BE335)),  2)</f>
        <v>0</v>
      </c>
      <c r="G35" s="41"/>
      <c r="H35" s="41"/>
      <c r="I35" s="160">
        <v>0.20999999999999999</v>
      </c>
      <c r="J35" s="159">
        <f>ROUND(((SUM(BE93:BE335))*I35),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ROUND((SUM(BF93:BF335)),  2)</f>
        <v>0</v>
      </c>
      <c r="G36" s="41"/>
      <c r="H36" s="41"/>
      <c r="I36" s="160">
        <v>0.12</v>
      </c>
      <c r="J36" s="159">
        <f>ROUND(((SUM(BF93:BF335))*I36),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ROUND((SUM(BH93:BH335)),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1414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062 - Byt č.106 2+ KK - ZTI a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165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167</v>
      </c>
      <c r="E66" s="180"/>
      <c r="F66" s="180"/>
      <c r="G66" s="180"/>
      <c r="H66" s="180"/>
      <c r="I66" s="180"/>
      <c r="J66" s="181">
        <f>J104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852</v>
      </c>
      <c r="E67" s="185"/>
      <c r="F67" s="185"/>
      <c r="G67" s="185"/>
      <c r="H67" s="185"/>
      <c r="I67" s="185"/>
      <c r="J67" s="186">
        <f>J105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853</v>
      </c>
      <c r="E68" s="185"/>
      <c r="F68" s="185"/>
      <c r="G68" s="185"/>
      <c r="H68" s="185"/>
      <c r="I68" s="185"/>
      <c r="J68" s="186">
        <f>J145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854</v>
      </c>
      <c r="E69" s="185"/>
      <c r="F69" s="185"/>
      <c r="G69" s="185"/>
      <c r="H69" s="185"/>
      <c r="I69" s="185"/>
      <c r="J69" s="186">
        <f>J185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168</v>
      </c>
      <c r="E70" s="185"/>
      <c r="F70" s="185"/>
      <c r="G70" s="185"/>
      <c r="H70" s="185"/>
      <c r="I70" s="185"/>
      <c r="J70" s="186">
        <f>J304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176</v>
      </c>
      <c r="E71" s="180"/>
      <c r="F71" s="180"/>
      <c r="G71" s="180"/>
      <c r="H71" s="180"/>
      <c r="I71" s="180"/>
      <c r="J71" s="181">
        <f>J329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1414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062 - Byt č.106 2+ KK - ZTI a VZT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P94+P104+P329</f>
        <v>0</v>
      </c>
      <c r="Q93" s="99"/>
      <c r="R93" s="196">
        <f>R94+R104+R329</f>
        <v>0.1356</v>
      </c>
      <c r="S93" s="99"/>
      <c r="T93" s="197">
        <f>T94+T104+T329</f>
        <v>0.13089999999999999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BK94+BK104+BK329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190</v>
      </c>
      <c r="F94" s="202" t="s">
        <v>191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78</v>
      </c>
      <c r="AT94" s="211" t="s">
        <v>70</v>
      </c>
      <c r="AU94" s="211" t="s">
        <v>71</v>
      </c>
      <c r="AY94" s="210" t="s">
        <v>192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389</v>
      </c>
      <c r="F95" s="213" t="s">
        <v>390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SUM(BK96:BK103)</f>
        <v>0</v>
      </c>
    </row>
    <row r="96" s="2" customFormat="1" ht="24.15" customHeight="1">
      <c r="A96" s="41"/>
      <c r="B96" s="42"/>
      <c r="C96" s="215" t="s">
        <v>580</v>
      </c>
      <c r="D96" s="215" t="s">
        <v>195</v>
      </c>
      <c r="E96" s="216" t="s">
        <v>392</v>
      </c>
      <c r="F96" s="217" t="s">
        <v>393</v>
      </c>
      <c r="G96" s="218" t="s">
        <v>226</v>
      </c>
      <c r="H96" s="219">
        <v>0.13100000000000001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200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200</v>
      </c>
      <c r="BM96" s="226" t="s">
        <v>855</v>
      </c>
    </row>
    <row r="97" s="2" customFormat="1">
      <c r="A97" s="41"/>
      <c r="B97" s="42"/>
      <c r="C97" s="43"/>
      <c r="D97" s="228" t="s">
        <v>202</v>
      </c>
      <c r="E97" s="43"/>
      <c r="F97" s="229" t="s">
        <v>395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2" customFormat="1" ht="21.75" customHeight="1">
      <c r="A98" s="41"/>
      <c r="B98" s="42"/>
      <c r="C98" s="215" t="s">
        <v>587</v>
      </c>
      <c r="D98" s="215" t="s">
        <v>195</v>
      </c>
      <c r="E98" s="216" t="s">
        <v>397</v>
      </c>
      <c r="F98" s="217" t="s">
        <v>398</v>
      </c>
      <c r="G98" s="218" t="s">
        <v>226</v>
      </c>
      <c r="H98" s="219">
        <v>0.13100000000000001</v>
      </c>
      <c r="I98" s="220"/>
      <c r="J98" s="221">
        <f>ROUND(I98*H98,2)</f>
        <v>0</v>
      </c>
      <c r="K98" s="217" t="s">
        <v>199</v>
      </c>
      <c r="L98" s="47"/>
      <c r="M98" s="222" t="s">
        <v>19</v>
      </c>
      <c r="N98" s="223" t="s">
        <v>43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200</v>
      </c>
      <c r="AT98" s="226" t="s">
        <v>195</v>
      </c>
      <c r="AU98" s="226" t="s">
        <v>84</v>
      </c>
      <c r="AY98" s="20" t="s">
        <v>192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84</v>
      </c>
      <c r="BK98" s="227">
        <f>ROUND(I98*H98,2)</f>
        <v>0</v>
      </c>
      <c r="BL98" s="20" t="s">
        <v>200</v>
      </c>
      <c r="BM98" s="226" t="s">
        <v>856</v>
      </c>
    </row>
    <row r="99" s="2" customFormat="1">
      <c r="A99" s="41"/>
      <c r="B99" s="42"/>
      <c r="C99" s="43"/>
      <c r="D99" s="228" t="s">
        <v>202</v>
      </c>
      <c r="E99" s="43"/>
      <c r="F99" s="229" t="s">
        <v>400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202</v>
      </c>
      <c r="AU99" s="20" t="s">
        <v>84</v>
      </c>
    </row>
    <row r="100" s="2" customFormat="1" ht="24.15" customHeight="1">
      <c r="A100" s="41"/>
      <c r="B100" s="42"/>
      <c r="C100" s="215" t="s">
        <v>592</v>
      </c>
      <c r="D100" s="215" t="s">
        <v>195</v>
      </c>
      <c r="E100" s="216" t="s">
        <v>402</v>
      </c>
      <c r="F100" s="217" t="s">
        <v>403</v>
      </c>
      <c r="G100" s="218" t="s">
        <v>226</v>
      </c>
      <c r="H100" s="219">
        <v>0.13100000000000001</v>
      </c>
      <c r="I100" s="220"/>
      <c r="J100" s="221">
        <f>ROUND(I100*H100,2)</f>
        <v>0</v>
      </c>
      <c r="K100" s="217" t="s">
        <v>199</v>
      </c>
      <c r="L100" s="47"/>
      <c r="M100" s="222" t="s">
        <v>19</v>
      </c>
      <c r="N100" s="223" t="s">
        <v>43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200</v>
      </c>
      <c r="AT100" s="226" t="s">
        <v>195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200</v>
      </c>
      <c r="BM100" s="226" t="s">
        <v>857</v>
      </c>
    </row>
    <row r="101" s="2" customFormat="1">
      <c r="A101" s="41"/>
      <c r="B101" s="42"/>
      <c r="C101" s="43"/>
      <c r="D101" s="228" t="s">
        <v>202</v>
      </c>
      <c r="E101" s="43"/>
      <c r="F101" s="229" t="s">
        <v>405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202</v>
      </c>
      <c r="AU101" s="20" t="s">
        <v>84</v>
      </c>
    </row>
    <row r="102" s="2" customFormat="1" ht="24.15" customHeight="1">
      <c r="A102" s="41"/>
      <c r="B102" s="42"/>
      <c r="C102" s="215" t="s">
        <v>597</v>
      </c>
      <c r="D102" s="215" t="s">
        <v>195</v>
      </c>
      <c r="E102" s="216" t="s">
        <v>408</v>
      </c>
      <c r="F102" s="217" t="s">
        <v>409</v>
      </c>
      <c r="G102" s="218" t="s">
        <v>226</v>
      </c>
      <c r="H102" s="219">
        <v>0.13100000000000001</v>
      </c>
      <c r="I102" s="220"/>
      <c r="J102" s="221">
        <f>ROUND(I102*H102,2)</f>
        <v>0</v>
      </c>
      <c r="K102" s="217" t="s">
        <v>199</v>
      </c>
      <c r="L102" s="47"/>
      <c r="M102" s="222" t="s">
        <v>19</v>
      </c>
      <c r="N102" s="223" t="s">
        <v>43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200</v>
      </c>
      <c r="AT102" s="226" t="s">
        <v>195</v>
      </c>
      <c r="AU102" s="226" t="s">
        <v>84</v>
      </c>
      <c r="AY102" s="20" t="s">
        <v>192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84</v>
      </c>
      <c r="BK102" s="227">
        <f>ROUND(I102*H102,2)</f>
        <v>0</v>
      </c>
      <c r="BL102" s="20" t="s">
        <v>200</v>
      </c>
      <c r="BM102" s="226" t="s">
        <v>858</v>
      </c>
    </row>
    <row r="103" s="2" customFormat="1">
      <c r="A103" s="41"/>
      <c r="B103" s="42"/>
      <c r="C103" s="43"/>
      <c r="D103" s="228" t="s">
        <v>202</v>
      </c>
      <c r="E103" s="43"/>
      <c r="F103" s="229" t="s">
        <v>411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202</v>
      </c>
      <c r="AU103" s="20" t="s">
        <v>84</v>
      </c>
    </row>
    <row r="104" s="12" customFormat="1" ht="25.92" customHeight="1">
      <c r="A104" s="12"/>
      <c r="B104" s="199"/>
      <c r="C104" s="200"/>
      <c r="D104" s="201" t="s">
        <v>70</v>
      </c>
      <c r="E104" s="202" t="s">
        <v>419</v>
      </c>
      <c r="F104" s="202" t="s">
        <v>420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P105+P145+P185+P304</f>
        <v>0</v>
      </c>
      <c r="Q104" s="207"/>
      <c r="R104" s="208">
        <f>R105+R145+R185+R304</f>
        <v>0.1356</v>
      </c>
      <c r="S104" s="207"/>
      <c r="T104" s="209">
        <f>T105+T145+T185+T304</f>
        <v>0.13089999999999999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84</v>
      </c>
      <c r="AT104" s="211" t="s">
        <v>70</v>
      </c>
      <c r="AU104" s="211" t="s">
        <v>71</v>
      </c>
      <c r="AY104" s="210" t="s">
        <v>192</v>
      </c>
      <c r="BK104" s="212">
        <f>BK105+BK145+BK185+BK304</f>
        <v>0</v>
      </c>
    </row>
    <row r="105" s="12" customFormat="1" ht="22.8" customHeight="1">
      <c r="A105" s="12"/>
      <c r="B105" s="199"/>
      <c r="C105" s="200"/>
      <c r="D105" s="201" t="s">
        <v>70</v>
      </c>
      <c r="E105" s="213" t="s">
        <v>859</v>
      </c>
      <c r="F105" s="213" t="s">
        <v>860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SUM(P106:P144)</f>
        <v>0</v>
      </c>
      <c r="Q105" s="207"/>
      <c r="R105" s="208">
        <f>SUM(R106:R144)</f>
        <v>0.0070899999999999999</v>
      </c>
      <c r="S105" s="207"/>
      <c r="T105" s="209">
        <f>SUM(T106:T144)</f>
        <v>0.01038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84</v>
      </c>
      <c r="AT105" s="211" t="s">
        <v>70</v>
      </c>
      <c r="AU105" s="211" t="s">
        <v>78</v>
      </c>
      <c r="AY105" s="210" t="s">
        <v>192</v>
      </c>
      <c r="BK105" s="212">
        <f>SUM(BK106:BK144)</f>
        <v>0</v>
      </c>
    </row>
    <row r="106" s="2" customFormat="1" ht="16.5" customHeight="1">
      <c r="A106" s="41"/>
      <c r="B106" s="42"/>
      <c r="C106" s="215" t="s">
        <v>78</v>
      </c>
      <c r="D106" s="215" t="s">
        <v>195</v>
      </c>
      <c r="E106" s="216" t="s">
        <v>861</v>
      </c>
      <c r="F106" s="217" t="s">
        <v>862</v>
      </c>
      <c r="G106" s="218" t="s">
        <v>214</v>
      </c>
      <c r="H106" s="219">
        <v>4</v>
      </c>
      <c r="I106" s="220"/>
      <c r="J106" s="221">
        <f>ROUND(I106*H106,2)</f>
        <v>0</v>
      </c>
      <c r="K106" s="217" t="s">
        <v>199</v>
      </c>
      <c r="L106" s="47"/>
      <c r="M106" s="222" t="s">
        <v>19</v>
      </c>
      <c r="N106" s="223" t="s">
        <v>43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0.0020999999999999999</v>
      </c>
      <c r="T106" s="225">
        <f>S106*H106</f>
        <v>0.0083999999999999995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321</v>
      </c>
      <c r="AT106" s="226" t="s">
        <v>195</v>
      </c>
      <c r="AU106" s="226" t="s">
        <v>84</v>
      </c>
      <c r="AY106" s="20" t="s">
        <v>192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84</v>
      </c>
      <c r="BK106" s="227">
        <f>ROUND(I106*H106,2)</f>
        <v>0</v>
      </c>
      <c r="BL106" s="20" t="s">
        <v>321</v>
      </c>
      <c r="BM106" s="226" t="s">
        <v>863</v>
      </c>
    </row>
    <row r="107" s="2" customFormat="1">
      <c r="A107" s="41"/>
      <c r="B107" s="42"/>
      <c r="C107" s="43"/>
      <c r="D107" s="228" t="s">
        <v>202</v>
      </c>
      <c r="E107" s="43"/>
      <c r="F107" s="229" t="s">
        <v>864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202</v>
      </c>
      <c r="AU107" s="20" t="s">
        <v>84</v>
      </c>
    </row>
    <row r="108" s="13" customFormat="1">
      <c r="A108" s="13"/>
      <c r="B108" s="233"/>
      <c r="C108" s="234"/>
      <c r="D108" s="235" t="s">
        <v>204</v>
      </c>
      <c r="E108" s="236" t="s">
        <v>19</v>
      </c>
      <c r="F108" s="237" t="s">
        <v>865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204</v>
      </c>
      <c r="AU108" s="243" t="s">
        <v>84</v>
      </c>
      <c r="AV108" s="13" t="s">
        <v>78</v>
      </c>
      <c r="AW108" s="13" t="s">
        <v>33</v>
      </c>
      <c r="AX108" s="13" t="s">
        <v>71</v>
      </c>
      <c r="AY108" s="243" t="s">
        <v>192</v>
      </c>
    </row>
    <row r="109" s="14" customFormat="1">
      <c r="A109" s="14"/>
      <c r="B109" s="244"/>
      <c r="C109" s="245"/>
      <c r="D109" s="235" t="s">
        <v>204</v>
      </c>
      <c r="E109" s="246" t="s">
        <v>19</v>
      </c>
      <c r="F109" s="247" t="s">
        <v>84</v>
      </c>
      <c r="G109" s="245"/>
      <c r="H109" s="248">
        <v>2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204</v>
      </c>
      <c r="AU109" s="254" t="s">
        <v>84</v>
      </c>
      <c r="AV109" s="14" t="s">
        <v>84</v>
      </c>
      <c r="AW109" s="14" t="s">
        <v>33</v>
      </c>
      <c r="AX109" s="14" t="s">
        <v>71</v>
      </c>
      <c r="AY109" s="254" t="s">
        <v>192</v>
      </c>
    </row>
    <row r="110" s="13" customFormat="1">
      <c r="A110" s="13"/>
      <c r="B110" s="233"/>
      <c r="C110" s="234"/>
      <c r="D110" s="235" t="s">
        <v>204</v>
      </c>
      <c r="E110" s="236" t="s">
        <v>19</v>
      </c>
      <c r="F110" s="237" t="s">
        <v>866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204</v>
      </c>
      <c r="AU110" s="243" t="s">
        <v>84</v>
      </c>
      <c r="AV110" s="13" t="s">
        <v>78</v>
      </c>
      <c r="AW110" s="13" t="s">
        <v>33</v>
      </c>
      <c r="AX110" s="13" t="s">
        <v>71</v>
      </c>
      <c r="AY110" s="243" t="s">
        <v>192</v>
      </c>
    </row>
    <row r="111" s="14" customFormat="1">
      <c r="A111" s="14"/>
      <c r="B111" s="244"/>
      <c r="C111" s="245"/>
      <c r="D111" s="235" t="s">
        <v>204</v>
      </c>
      <c r="E111" s="246" t="s">
        <v>19</v>
      </c>
      <c r="F111" s="247" t="s">
        <v>84</v>
      </c>
      <c r="G111" s="245"/>
      <c r="H111" s="248">
        <v>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204</v>
      </c>
      <c r="AU111" s="254" t="s">
        <v>84</v>
      </c>
      <c r="AV111" s="14" t="s">
        <v>84</v>
      </c>
      <c r="AW111" s="14" t="s">
        <v>33</v>
      </c>
      <c r="AX111" s="14" t="s">
        <v>71</v>
      </c>
      <c r="AY111" s="254" t="s">
        <v>192</v>
      </c>
    </row>
    <row r="112" s="15" customFormat="1">
      <c r="A112" s="15"/>
      <c r="B112" s="255"/>
      <c r="C112" s="256"/>
      <c r="D112" s="235" t="s">
        <v>204</v>
      </c>
      <c r="E112" s="257" t="s">
        <v>19</v>
      </c>
      <c r="F112" s="258" t="s">
        <v>210</v>
      </c>
      <c r="G112" s="256"/>
      <c r="H112" s="259">
        <v>4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204</v>
      </c>
      <c r="AU112" s="265" t="s">
        <v>84</v>
      </c>
      <c r="AV112" s="15" t="s">
        <v>200</v>
      </c>
      <c r="AW112" s="15" t="s">
        <v>33</v>
      </c>
      <c r="AX112" s="15" t="s">
        <v>78</v>
      </c>
      <c r="AY112" s="265" t="s">
        <v>192</v>
      </c>
    </row>
    <row r="113" s="2" customFormat="1" ht="16.5" customHeight="1">
      <c r="A113" s="41"/>
      <c r="B113" s="42"/>
      <c r="C113" s="215" t="s">
        <v>84</v>
      </c>
      <c r="D113" s="215" t="s">
        <v>195</v>
      </c>
      <c r="E113" s="216" t="s">
        <v>867</v>
      </c>
      <c r="F113" s="217" t="s">
        <v>868</v>
      </c>
      <c r="G113" s="218" t="s">
        <v>214</v>
      </c>
      <c r="H113" s="219">
        <v>1</v>
      </c>
      <c r="I113" s="220"/>
      <c r="J113" s="221">
        <f>ROUND(I113*H113,2)</f>
        <v>0</v>
      </c>
      <c r="K113" s="217" t="s">
        <v>199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0.00198</v>
      </c>
      <c r="T113" s="225">
        <f>S113*H113</f>
        <v>0.00198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321</v>
      </c>
      <c r="AT113" s="226" t="s">
        <v>195</v>
      </c>
      <c r="AU113" s="226" t="s">
        <v>84</v>
      </c>
      <c r="AY113" s="20" t="s">
        <v>192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84</v>
      </c>
      <c r="BK113" s="227">
        <f>ROUND(I113*H113,2)</f>
        <v>0</v>
      </c>
      <c r="BL113" s="20" t="s">
        <v>321</v>
      </c>
      <c r="BM113" s="226" t="s">
        <v>869</v>
      </c>
    </row>
    <row r="114" s="2" customFormat="1">
      <c r="A114" s="41"/>
      <c r="B114" s="42"/>
      <c r="C114" s="43"/>
      <c r="D114" s="228" t="s">
        <v>202</v>
      </c>
      <c r="E114" s="43"/>
      <c r="F114" s="229" t="s">
        <v>870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202</v>
      </c>
      <c r="AU114" s="20" t="s">
        <v>84</v>
      </c>
    </row>
    <row r="115" s="13" customFormat="1">
      <c r="A115" s="13"/>
      <c r="B115" s="233"/>
      <c r="C115" s="234"/>
      <c r="D115" s="235" t="s">
        <v>204</v>
      </c>
      <c r="E115" s="236" t="s">
        <v>19</v>
      </c>
      <c r="F115" s="237" t="s">
        <v>871</v>
      </c>
      <c r="G115" s="234"/>
      <c r="H115" s="236" t="s">
        <v>19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204</v>
      </c>
      <c r="AU115" s="243" t="s">
        <v>84</v>
      </c>
      <c r="AV115" s="13" t="s">
        <v>78</v>
      </c>
      <c r="AW115" s="13" t="s">
        <v>33</v>
      </c>
      <c r="AX115" s="13" t="s">
        <v>71</v>
      </c>
      <c r="AY115" s="243" t="s">
        <v>192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78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15" t="s">
        <v>193</v>
      </c>
      <c r="D118" s="215" t="s">
        <v>195</v>
      </c>
      <c r="E118" s="216" t="s">
        <v>872</v>
      </c>
      <c r="F118" s="217" t="s">
        <v>873</v>
      </c>
      <c r="G118" s="218" t="s">
        <v>198</v>
      </c>
      <c r="H118" s="219">
        <v>2</v>
      </c>
      <c r="I118" s="220"/>
      <c r="J118" s="221">
        <f>ROUND(I118*H118,2)</f>
        <v>0</v>
      </c>
      <c r="K118" s="217" t="s">
        <v>199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0.001</v>
      </c>
      <c r="R118" s="224">
        <f>Q118*H118</f>
        <v>0.002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321</v>
      </c>
      <c r="AT118" s="226" t="s">
        <v>195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874</v>
      </c>
    </row>
    <row r="119" s="2" customFormat="1">
      <c r="A119" s="41"/>
      <c r="B119" s="42"/>
      <c r="C119" s="43"/>
      <c r="D119" s="228" t="s">
        <v>202</v>
      </c>
      <c r="E119" s="43"/>
      <c r="F119" s="229" t="s">
        <v>875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202</v>
      </c>
      <c r="AU119" s="20" t="s">
        <v>84</v>
      </c>
    </row>
    <row r="120" s="14" customFormat="1">
      <c r="A120" s="14"/>
      <c r="B120" s="244"/>
      <c r="C120" s="245"/>
      <c r="D120" s="235" t="s">
        <v>204</v>
      </c>
      <c r="E120" s="246" t="s">
        <v>19</v>
      </c>
      <c r="F120" s="247" t="s">
        <v>84</v>
      </c>
      <c r="G120" s="245"/>
      <c r="H120" s="248">
        <v>2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204</v>
      </c>
      <c r="AU120" s="254" t="s">
        <v>84</v>
      </c>
      <c r="AV120" s="14" t="s">
        <v>84</v>
      </c>
      <c r="AW120" s="14" t="s">
        <v>33</v>
      </c>
      <c r="AX120" s="14" t="s">
        <v>71</v>
      </c>
      <c r="AY120" s="254" t="s">
        <v>192</v>
      </c>
    </row>
    <row r="121" s="15" customFormat="1">
      <c r="A121" s="15"/>
      <c r="B121" s="255"/>
      <c r="C121" s="256"/>
      <c r="D121" s="235" t="s">
        <v>204</v>
      </c>
      <c r="E121" s="257" t="s">
        <v>19</v>
      </c>
      <c r="F121" s="258" t="s">
        <v>210</v>
      </c>
      <c r="G121" s="256"/>
      <c r="H121" s="259">
        <v>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204</v>
      </c>
      <c r="AU121" s="265" t="s">
        <v>84</v>
      </c>
      <c r="AV121" s="15" t="s">
        <v>200</v>
      </c>
      <c r="AW121" s="15" t="s">
        <v>33</v>
      </c>
      <c r="AX121" s="15" t="s">
        <v>78</v>
      </c>
      <c r="AY121" s="265" t="s">
        <v>192</v>
      </c>
    </row>
    <row r="122" s="2" customFormat="1" ht="16.5" customHeight="1">
      <c r="A122" s="41"/>
      <c r="B122" s="42"/>
      <c r="C122" s="215" t="s">
        <v>200</v>
      </c>
      <c r="D122" s="215" t="s">
        <v>195</v>
      </c>
      <c r="E122" s="216" t="s">
        <v>876</v>
      </c>
      <c r="F122" s="217" t="s">
        <v>877</v>
      </c>
      <c r="G122" s="218" t="s">
        <v>214</v>
      </c>
      <c r="H122" s="219">
        <v>4</v>
      </c>
      <c r="I122" s="220"/>
      <c r="J122" s="221">
        <f>ROUND(I122*H122,2)</f>
        <v>0</v>
      </c>
      <c r="K122" s="217" t="s">
        <v>199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0.00042999999999999999</v>
      </c>
      <c r="R122" s="224">
        <f>Q122*H122</f>
        <v>0.00172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321</v>
      </c>
      <c r="AT122" s="226" t="s">
        <v>195</v>
      </c>
      <c r="AU122" s="226" t="s">
        <v>84</v>
      </c>
      <c r="AY122" s="20" t="s">
        <v>192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84</v>
      </c>
      <c r="BK122" s="227">
        <f>ROUND(I122*H122,2)</f>
        <v>0</v>
      </c>
      <c r="BL122" s="20" t="s">
        <v>321</v>
      </c>
      <c r="BM122" s="226" t="s">
        <v>878</v>
      </c>
    </row>
    <row r="123" s="2" customFormat="1">
      <c r="A123" s="41"/>
      <c r="B123" s="42"/>
      <c r="C123" s="43"/>
      <c r="D123" s="228" t="s">
        <v>202</v>
      </c>
      <c r="E123" s="43"/>
      <c r="F123" s="229" t="s">
        <v>879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202</v>
      </c>
      <c r="AU123" s="20" t="s">
        <v>84</v>
      </c>
    </row>
    <row r="124" s="14" customFormat="1">
      <c r="A124" s="14"/>
      <c r="B124" s="244"/>
      <c r="C124" s="245"/>
      <c r="D124" s="235" t="s">
        <v>204</v>
      </c>
      <c r="E124" s="246" t="s">
        <v>19</v>
      </c>
      <c r="F124" s="247" t="s">
        <v>200</v>
      </c>
      <c r="G124" s="245"/>
      <c r="H124" s="248">
        <v>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204</v>
      </c>
      <c r="AU124" s="254" t="s">
        <v>84</v>
      </c>
      <c r="AV124" s="14" t="s">
        <v>84</v>
      </c>
      <c r="AW124" s="14" t="s">
        <v>33</v>
      </c>
      <c r="AX124" s="14" t="s">
        <v>71</v>
      </c>
      <c r="AY124" s="254" t="s">
        <v>192</v>
      </c>
    </row>
    <row r="125" s="15" customFormat="1">
      <c r="A125" s="15"/>
      <c r="B125" s="255"/>
      <c r="C125" s="256"/>
      <c r="D125" s="235" t="s">
        <v>204</v>
      </c>
      <c r="E125" s="257" t="s">
        <v>19</v>
      </c>
      <c r="F125" s="258" t="s">
        <v>210</v>
      </c>
      <c r="G125" s="256"/>
      <c r="H125" s="259">
        <v>4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204</v>
      </c>
      <c r="AU125" s="265" t="s">
        <v>84</v>
      </c>
      <c r="AV125" s="15" t="s">
        <v>200</v>
      </c>
      <c r="AW125" s="15" t="s">
        <v>33</v>
      </c>
      <c r="AX125" s="15" t="s">
        <v>78</v>
      </c>
      <c r="AY125" s="265" t="s">
        <v>192</v>
      </c>
    </row>
    <row r="126" s="2" customFormat="1" ht="16.5" customHeight="1">
      <c r="A126" s="41"/>
      <c r="B126" s="42"/>
      <c r="C126" s="215" t="s">
        <v>232</v>
      </c>
      <c r="D126" s="215" t="s">
        <v>195</v>
      </c>
      <c r="E126" s="216" t="s">
        <v>880</v>
      </c>
      <c r="F126" s="217" t="s">
        <v>881</v>
      </c>
      <c r="G126" s="218" t="s">
        <v>214</v>
      </c>
      <c r="H126" s="219">
        <v>3</v>
      </c>
      <c r="I126" s="220"/>
      <c r="J126" s="221">
        <f>ROUND(I126*H126,2)</f>
        <v>0</v>
      </c>
      <c r="K126" s="217" t="s">
        <v>199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0.00050000000000000001</v>
      </c>
      <c r="R126" s="224">
        <f>Q126*H126</f>
        <v>0.0015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321</v>
      </c>
      <c r="AT126" s="226" t="s">
        <v>195</v>
      </c>
      <c r="AU126" s="226" t="s">
        <v>84</v>
      </c>
      <c r="AY126" s="20" t="s">
        <v>192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84</v>
      </c>
      <c r="BK126" s="227">
        <f>ROUND(I126*H126,2)</f>
        <v>0</v>
      </c>
      <c r="BL126" s="20" t="s">
        <v>321</v>
      </c>
      <c r="BM126" s="226" t="s">
        <v>882</v>
      </c>
    </row>
    <row r="127" s="2" customFormat="1">
      <c r="A127" s="41"/>
      <c r="B127" s="42"/>
      <c r="C127" s="43"/>
      <c r="D127" s="228" t="s">
        <v>202</v>
      </c>
      <c r="E127" s="43"/>
      <c r="F127" s="229" t="s">
        <v>883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202</v>
      </c>
      <c r="AU127" s="20" t="s">
        <v>84</v>
      </c>
    </row>
    <row r="128" s="14" customFormat="1">
      <c r="A128" s="14"/>
      <c r="B128" s="244"/>
      <c r="C128" s="245"/>
      <c r="D128" s="235" t="s">
        <v>204</v>
      </c>
      <c r="E128" s="246" t="s">
        <v>19</v>
      </c>
      <c r="F128" s="247" t="s">
        <v>193</v>
      </c>
      <c r="G128" s="245"/>
      <c r="H128" s="248">
        <v>3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204</v>
      </c>
      <c r="AU128" s="254" t="s">
        <v>84</v>
      </c>
      <c r="AV128" s="14" t="s">
        <v>84</v>
      </c>
      <c r="AW128" s="14" t="s">
        <v>33</v>
      </c>
      <c r="AX128" s="14" t="s">
        <v>71</v>
      </c>
      <c r="AY128" s="254" t="s">
        <v>192</v>
      </c>
    </row>
    <row r="129" s="15" customFormat="1">
      <c r="A129" s="15"/>
      <c r="B129" s="255"/>
      <c r="C129" s="256"/>
      <c r="D129" s="235" t="s">
        <v>204</v>
      </c>
      <c r="E129" s="257" t="s">
        <v>19</v>
      </c>
      <c r="F129" s="258" t="s">
        <v>210</v>
      </c>
      <c r="G129" s="256"/>
      <c r="H129" s="259">
        <v>3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204</v>
      </c>
      <c r="AU129" s="265" t="s">
        <v>84</v>
      </c>
      <c r="AV129" s="15" t="s">
        <v>200</v>
      </c>
      <c r="AW129" s="15" t="s">
        <v>33</v>
      </c>
      <c r="AX129" s="15" t="s">
        <v>78</v>
      </c>
      <c r="AY129" s="265" t="s">
        <v>192</v>
      </c>
    </row>
    <row r="130" s="2" customFormat="1" ht="16.5" customHeight="1">
      <c r="A130" s="41"/>
      <c r="B130" s="42"/>
      <c r="C130" s="215" t="s">
        <v>236</v>
      </c>
      <c r="D130" s="215" t="s">
        <v>195</v>
      </c>
      <c r="E130" s="216" t="s">
        <v>884</v>
      </c>
      <c r="F130" s="217" t="s">
        <v>885</v>
      </c>
      <c r="G130" s="218" t="s">
        <v>214</v>
      </c>
      <c r="H130" s="219">
        <v>1</v>
      </c>
      <c r="I130" s="220"/>
      <c r="J130" s="221">
        <f>ROUND(I130*H130,2)</f>
        <v>0</v>
      </c>
      <c r="K130" s="217" t="s">
        <v>199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0.0015299999999999999</v>
      </c>
      <c r="R130" s="224">
        <f>Q130*H130</f>
        <v>0.0015299999999999999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321</v>
      </c>
      <c r="AT130" s="226" t="s">
        <v>195</v>
      </c>
      <c r="AU130" s="226" t="s">
        <v>84</v>
      </c>
      <c r="AY130" s="20" t="s">
        <v>192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84</v>
      </c>
      <c r="BK130" s="227">
        <f>ROUND(I130*H130,2)</f>
        <v>0</v>
      </c>
      <c r="BL130" s="20" t="s">
        <v>321</v>
      </c>
      <c r="BM130" s="226" t="s">
        <v>886</v>
      </c>
    </row>
    <row r="131" s="2" customFormat="1">
      <c r="A131" s="41"/>
      <c r="B131" s="42"/>
      <c r="C131" s="43"/>
      <c r="D131" s="228" t="s">
        <v>202</v>
      </c>
      <c r="E131" s="43"/>
      <c r="F131" s="229" t="s">
        <v>887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202</v>
      </c>
      <c r="AU131" s="20" t="s">
        <v>84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15" t="s">
        <v>250</v>
      </c>
      <c r="D134" s="215" t="s">
        <v>195</v>
      </c>
      <c r="E134" s="216" t="s">
        <v>888</v>
      </c>
      <c r="F134" s="217" t="s">
        <v>889</v>
      </c>
      <c r="G134" s="218" t="s">
        <v>198</v>
      </c>
      <c r="H134" s="219">
        <v>1</v>
      </c>
      <c r="I134" s="220"/>
      <c r="J134" s="221">
        <f>ROUND(I134*H134,2)</f>
        <v>0</v>
      </c>
      <c r="K134" s="217" t="s">
        <v>199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0.00034000000000000002</v>
      </c>
      <c r="R134" s="224">
        <f>Q134*H134</f>
        <v>0.00034000000000000002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321</v>
      </c>
      <c r="AT134" s="226" t="s">
        <v>195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890</v>
      </c>
    </row>
    <row r="135" s="2" customFormat="1">
      <c r="A135" s="41"/>
      <c r="B135" s="42"/>
      <c r="C135" s="43"/>
      <c r="D135" s="228" t="s">
        <v>202</v>
      </c>
      <c r="E135" s="43"/>
      <c r="F135" s="229" t="s">
        <v>891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202</v>
      </c>
      <c r="AU135" s="20" t="s">
        <v>84</v>
      </c>
    </row>
    <row r="136" s="13" customFormat="1">
      <c r="A136" s="13"/>
      <c r="B136" s="233"/>
      <c r="C136" s="234"/>
      <c r="D136" s="235" t="s">
        <v>204</v>
      </c>
      <c r="E136" s="236" t="s">
        <v>19</v>
      </c>
      <c r="F136" s="237" t="s">
        <v>892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204</v>
      </c>
      <c r="AU136" s="243" t="s">
        <v>84</v>
      </c>
      <c r="AV136" s="13" t="s">
        <v>78</v>
      </c>
      <c r="AW136" s="13" t="s">
        <v>33</v>
      </c>
      <c r="AX136" s="13" t="s">
        <v>71</v>
      </c>
      <c r="AY136" s="243" t="s">
        <v>192</v>
      </c>
    </row>
    <row r="137" s="14" customFormat="1">
      <c r="A137" s="14"/>
      <c r="B137" s="244"/>
      <c r="C137" s="245"/>
      <c r="D137" s="235" t="s">
        <v>204</v>
      </c>
      <c r="E137" s="246" t="s">
        <v>19</v>
      </c>
      <c r="F137" s="247" t="s">
        <v>78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204</v>
      </c>
      <c r="AU137" s="254" t="s">
        <v>84</v>
      </c>
      <c r="AV137" s="14" t="s">
        <v>84</v>
      </c>
      <c r="AW137" s="14" t="s">
        <v>33</v>
      </c>
      <c r="AX137" s="14" t="s">
        <v>71</v>
      </c>
      <c r="AY137" s="254" t="s">
        <v>192</v>
      </c>
    </row>
    <row r="138" s="15" customFormat="1">
      <c r="A138" s="15"/>
      <c r="B138" s="255"/>
      <c r="C138" s="256"/>
      <c r="D138" s="235" t="s">
        <v>204</v>
      </c>
      <c r="E138" s="257" t="s">
        <v>19</v>
      </c>
      <c r="F138" s="258" t="s">
        <v>210</v>
      </c>
      <c r="G138" s="256"/>
      <c r="H138" s="259">
        <v>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204</v>
      </c>
      <c r="AU138" s="265" t="s">
        <v>84</v>
      </c>
      <c r="AV138" s="15" t="s">
        <v>200</v>
      </c>
      <c r="AW138" s="15" t="s">
        <v>33</v>
      </c>
      <c r="AX138" s="15" t="s">
        <v>78</v>
      </c>
      <c r="AY138" s="265" t="s">
        <v>192</v>
      </c>
    </row>
    <row r="139" s="2" customFormat="1" ht="16.5" customHeight="1">
      <c r="A139" s="41"/>
      <c r="B139" s="42"/>
      <c r="C139" s="215" t="s">
        <v>215</v>
      </c>
      <c r="D139" s="215" t="s">
        <v>195</v>
      </c>
      <c r="E139" s="216" t="s">
        <v>893</v>
      </c>
      <c r="F139" s="217" t="s">
        <v>894</v>
      </c>
      <c r="G139" s="218" t="s">
        <v>214</v>
      </c>
      <c r="H139" s="219">
        <v>8</v>
      </c>
      <c r="I139" s="220"/>
      <c r="J139" s="221">
        <f>ROUND(I139*H139,2)</f>
        <v>0</v>
      </c>
      <c r="K139" s="217" t="s">
        <v>199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321</v>
      </c>
      <c r="AT139" s="226" t="s">
        <v>195</v>
      </c>
      <c r="AU139" s="226" t="s">
        <v>84</v>
      </c>
      <c r="AY139" s="20" t="s">
        <v>192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84</v>
      </c>
      <c r="BK139" s="227">
        <f>ROUND(I139*H139,2)</f>
        <v>0</v>
      </c>
      <c r="BL139" s="20" t="s">
        <v>321</v>
      </c>
      <c r="BM139" s="226" t="s">
        <v>895</v>
      </c>
    </row>
    <row r="140" s="2" customFormat="1">
      <c r="A140" s="41"/>
      <c r="B140" s="42"/>
      <c r="C140" s="43"/>
      <c r="D140" s="228" t="s">
        <v>202</v>
      </c>
      <c r="E140" s="43"/>
      <c r="F140" s="229" t="s">
        <v>896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202</v>
      </c>
      <c r="AU140" s="20" t="s">
        <v>84</v>
      </c>
    </row>
    <row r="141" s="14" customFormat="1">
      <c r="A141" s="14"/>
      <c r="B141" s="244"/>
      <c r="C141" s="245"/>
      <c r="D141" s="235" t="s">
        <v>204</v>
      </c>
      <c r="E141" s="246" t="s">
        <v>19</v>
      </c>
      <c r="F141" s="247" t="s">
        <v>215</v>
      </c>
      <c r="G141" s="245"/>
      <c r="H141" s="248">
        <v>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204</v>
      </c>
      <c r="AU141" s="254" t="s">
        <v>84</v>
      </c>
      <c r="AV141" s="14" t="s">
        <v>84</v>
      </c>
      <c r="AW141" s="14" t="s">
        <v>33</v>
      </c>
      <c r="AX141" s="14" t="s">
        <v>71</v>
      </c>
      <c r="AY141" s="254" t="s">
        <v>192</v>
      </c>
    </row>
    <row r="142" s="15" customFormat="1">
      <c r="A142" s="15"/>
      <c r="B142" s="255"/>
      <c r="C142" s="256"/>
      <c r="D142" s="235" t="s">
        <v>204</v>
      </c>
      <c r="E142" s="257" t="s">
        <v>19</v>
      </c>
      <c r="F142" s="258" t="s">
        <v>210</v>
      </c>
      <c r="G142" s="256"/>
      <c r="H142" s="259">
        <v>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204</v>
      </c>
      <c r="AU142" s="265" t="s">
        <v>84</v>
      </c>
      <c r="AV142" s="15" t="s">
        <v>200</v>
      </c>
      <c r="AW142" s="15" t="s">
        <v>33</v>
      </c>
      <c r="AX142" s="15" t="s">
        <v>78</v>
      </c>
      <c r="AY142" s="265" t="s">
        <v>192</v>
      </c>
    </row>
    <row r="143" s="2" customFormat="1" ht="24.15" customHeight="1">
      <c r="A143" s="41"/>
      <c r="B143" s="42"/>
      <c r="C143" s="215" t="s">
        <v>263</v>
      </c>
      <c r="D143" s="215" t="s">
        <v>195</v>
      </c>
      <c r="E143" s="216" t="s">
        <v>897</v>
      </c>
      <c r="F143" s="217" t="s">
        <v>898</v>
      </c>
      <c r="G143" s="218" t="s">
        <v>226</v>
      </c>
      <c r="H143" s="219">
        <v>0.0070000000000000001</v>
      </c>
      <c r="I143" s="220"/>
      <c r="J143" s="221">
        <f>ROUND(I143*H143,2)</f>
        <v>0</v>
      </c>
      <c r="K143" s="217" t="s">
        <v>199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321</v>
      </c>
      <c r="AT143" s="226" t="s">
        <v>195</v>
      </c>
      <c r="AU143" s="226" t="s">
        <v>84</v>
      </c>
      <c r="AY143" s="20" t="s">
        <v>192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84</v>
      </c>
      <c r="BK143" s="227">
        <f>ROUND(I143*H143,2)</f>
        <v>0</v>
      </c>
      <c r="BL143" s="20" t="s">
        <v>321</v>
      </c>
      <c r="BM143" s="226" t="s">
        <v>899</v>
      </c>
    </row>
    <row r="144" s="2" customFormat="1">
      <c r="A144" s="41"/>
      <c r="B144" s="42"/>
      <c r="C144" s="43"/>
      <c r="D144" s="228" t="s">
        <v>202</v>
      </c>
      <c r="E144" s="43"/>
      <c r="F144" s="229" t="s">
        <v>900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202</v>
      </c>
      <c r="AU144" s="20" t="s">
        <v>84</v>
      </c>
    </row>
    <row r="145" s="12" customFormat="1" ht="22.8" customHeight="1">
      <c r="A145" s="12"/>
      <c r="B145" s="199"/>
      <c r="C145" s="200"/>
      <c r="D145" s="201" t="s">
        <v>70</v>
      </c>
      <c r="E145" s="213" t="s">
        <v>901</v>
      </c>
      <c r="F145" s="213" t="s">
        <v>902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SUM(P146:P184)</f>
        <v>0</v>
      </c>
      <c r="Q145" s="207"/>
      <c r="R145" s="208">
        <f>SUM(R146:R184)</f>
        <v>0.01252</v>
      </c>
      <c r="S145" s="207"/>
      <c r="T145" s="209">
        <f>SUM(T146:T184)</f>
        <v>0.01704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84</v>
      </c>
      <c r="AT145" s="211" t="s">
        <v>70</v>
      </c>
      <c r="AU145" s="211" t="s">
        <v>78</v>
      </c>
      <c r="AY145" s="210" t="s">
        <v>192</v>
      </c>
      <c r="BK145" s="212">
        <f>SUM(BK146:BK184)</f>
        <v>0</v>
      </c>
    </row>
    <row r="146" s="2" customFormat="1" ht="16.5" customHeight="1">
      <c r="A146" s="41"/>
      <c r="B146" s="42"/>
      <c r="C146" s="215" t="s">
        <v>270</v>
      </c>
      <c r="D146" s="215" t="s">
        <v>195</v>
      </c>
      <c r="E146" s="216" t="s">
        <v>903</v>
      </c>
      <c r="F146" s="217" t="s">
        <v>904</v>
      </c>
      <c r="G146" s="218" t="s">
        <v>214</v>
      </c>
      <c r="H146" s="219">
        <v>8</v>
      </c>
      <c r="I146" s="220"/>
      <c r="J146" s="221">
        <f>ROUND(I146*H146,2)</f>
        <v>0</v>
      </c>
      <c r="K146" s="217" t="s">
        <v>199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0.0021299999999999999</v>
      </c>
      <c r="T146" s="225">
        <f>S146*H146</f>
        <v>0.01704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321</v>
      </c>
      <c r="AT146" s="226" t="s">
        <v>195</v>
      </c>
      <c r="AU146" s="226" t="s">
        <v>84</v>
      </c>
      <c r="AY146" s="20" t="s">
        <v>192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84</v>
      </c>
      <c r="BK146" s="227">
        <f>ROUND(I146*H146,2)</f>
        <v>0</v>
      </c>
      <c r="BL146" s="20" t="s">
        <v>321</v>
      </c>
      <c r="BM146" s="226" t="s">
        <v>905</v>
      </c>
    </row>
    <row r="147" s="2" customFormat="1">
      <c r="A147" s="41"/>
      <c r="B147" s="42"/>
      <c r="C147" s="43"/>
      <c r="D147" s="228" t="s">
        <v>202</v>
      </c>
      <c r="E147" s="43"/>
      <c r="F147" s="229" t="s">
        <v>906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202</v>
      </c>
      <c r="AU147" s="20" t="s">
        <v>84</v>
      </c>
    </row>
    <row r="148" s="14" customFormat="1">
      <c r="A148" s="14"/>
      <c r="B148" s="244"/>
      <c r="C148" s="245"/>
      <c r="D148" s="235" t="s">
        <v>204</v>
      </c>
      <c r="E148" s="246" t="s">
        <v>19</v>
      </c>
      <c r="F148" s="247" t="s">
        <v>215</v>
      </c>
      <c r="G148" s="245"/>
      <c r="H148" s="248">
        <v>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204</v>
      </c>
      <c r="AU148" s="254" t="s">
        <v>84</v>
      </c>
      <c r="AV148" s="14" t="s">
        <v>84</v>
      </c>
      <c r="AW148" s="14" t="s">
        <v>33</v>
      </c>
      <c r="AX148" s="14" t="s">
        <v>71</v>
      </c>
      <c r="AY148" s="254" t="s">
        <v>192</v>
      </c>
    </row>
    <row r="149" s="15" customFormat="1">
      <c r="A149" s="15"/>
      <c r="B149" s="255"/>
      <c r="C149" s="256"/>
      <c r="D149" s="235" t="s">
        <v>204</v>
      </c>
      <c r="E149" s="257" t="s">
        <v>19</v>
      </c>
      <c r="F149" s="258" t="s">
        <v>210</v>
      </c>
      <c r="G149" s="256"/>
      <c r="H149" s="259">
        <v>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204</v>
      </c>
      <c r="AU149" s="265" t="s">
        <v>84</v>
      </c>
      <c r="AV149" s="15" t="s">
        <v>200</v>
      </c>
      <c r="AW149" s="15" t="s">
        <v>33</v>
      </c>
      <c r="AX149" s="15" t="s">
        <v>78</v>
      </c>
      <c r="AY149" s="265" t="s">
        <v>192</v>
      </c>
    </row>
    <row r="150" s="2" customFormat="1" ht="21.75" customHeight="1">
      <c r="A150" s="41"/>
      <c r="B150" s="42"/>
      <c r="C150" s="215" t="s">
        <v>275</v>
      </c>
      <c r="D150" s="215" t="s">
        <v>195</v>
      </c>
      <c r="E150" s="216" t="s">
        <v>907</v>
      </c>
      <c r="F150" s="217" t="s">
        <v>908</v>
      </c>
      <c r="G150" s="218" t="s">
        <v>198</v>
      </c>
      <c r="H150" s="219">
        <v>2</v>
      </c>
      <c r="I150" s="220"/>
      <c r="J150" s="221">
        <f>ROUND(I150*H150,2)</f>
        <v>0</v>
      </c>
      <c r="K150" s="217" t="s">
        <v>199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0.00042999999999999999</v>
      </c>
      <c r="R150" s="224">
        <f>Q150*H150</f>
        <v>0.00085999999999999998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321</v>
      </c>
      <c r="AT150" s="226" t="s">
        <v>195</v>
      </c>
      <c r="AU150" s="226" t="s">
        <v>84</v>
      </c>
      <c r="AY150" s="20" t="s">
        <v>192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84</v>
      </c>
      <c r="BK150" s="227">
        <f>ROUND(I150*H150,2)</f>
        <v>0</v>
      </c>
      <c r="BL150" s="20" t="s">
        <v>321</v>
      </c>
      <c r="BM150" s="226" t="s">
        <v>909</v>
      </c>
    </row>
    <row r="151" s="2" customFormat="1">
      <c r="A151" s="41"/>
      <c r="B151" s="42"/>
      <c r="C151" s="43"/>
      <c r="D151" s="228" t="s">
        <v>202</v>
      </c>
      <c r="E151" s="43"/>
      <c r="F151" s="229" t="s">
        <v>910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202</v>
      </c>
      <c r="AU151" s="20" t="s">
        <v>84</v>
      </c>
    </row>
    <row r="152" s="13" customFormat="1">
      <c r="A152" s="13"/>
      <c r="B152" s="233"/>
      <c r="C152" s="234"/>
      <c r="D152" s="235" t="s">
        <v>204</v>
      </c>
      <c r="E152" s="236" t="s">
        <v>19</v>
      </c>
      <c r="F152" s="237" t="s">
        <v>911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204</v>
      </c>
      <c r="AU152" s="243" t="s">
        <v>84</v>
      </c>
      <c r="AV152" s="13" t="s">
        <v>78</v>
      </c>
      <c r="AW152" s="13" t="s">
        <v>33</v>
      </c>
      <c r="AX152" s="13" t="s">
        <v>71</v>
      </c>
      <c r="AY152" s="243" t="s">
        <v>192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2" customFormat="1" ht="21.75" customHeight="1">
      <c r="A155" s="41"/>
      <c r="B155" s="42"/>
      <c r="C155" s="215" t="s">
        <v>8</v>
      </c>
      <c r="D155" s="215" t="s">
        <v>195</v>
      </c>
      <c r="E155" s="216" t="s">
        <v>912</v>
      </c>
      <c r="F155" s="217" t="s">
        <v>913</v>
      </c>
      <c r="G155" s="218" t="s">
        <v>214</v>
      </c>
      <c r="H155" s="219">
        <v>10</v>
      </c>
      <c r="I155" s="220"/>
      <c r="J155" s="221">
        <f>ROUND(I155*H155,2)</f>
        <v>0</v>
      </c>
      <c r="K155" s="217" t="s">
        <v>199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0.00075000000000000002</v>
      </c>
      <c r="R155" s="224">
        <f>Q155*H155</f>
        <v>0.0074999999999999997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321</v>
      </c>
      <c r="AT155" s="226" t="s">
        <v>195</v>
      </c>
      <c r="AU155" s="226" t="s">
        <v>84</v>
      </c>
      <c r="AY155" s="20" t="s">
        <v>192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84</v>
      </c>
      <c r="BK155" s="227">
        <f>ROUND(I155*H155,2)</f>
        <v>0</v>
      </c>
      <c r="BL155" s="20" t="s">
        <v>321</v>
      </c>
      <c r="BM155" s="226" t="s">
        <v>914</v>
      </c>
    </row>
    <row r="156" s="2" customFormat="1">
      <c r="A156" s="41"/>
      <c r="B156" s="42"/>
      <c r="C156" s="43"/>
      <c r="D156" s="228" t="s">
        <v>202</v>
      </c>
      <c r="E156" s="43"/>
      <c r="F156" s="229" t="s">
        <v>915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202</v>
      </c>
      <c r="AU156" s="20" t="s">
        <v>84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270</v>
      </c>
      <c r="G157" s="245"/>
      <c r="H157" s="248">
        <v>10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10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2" customFormat="1" ht="33" customHeight="1">
      <c r="A159" s="41"/>
      <c r="B159" s="42"/>
      <c r="C159" s="215" t="s">
        <v>300</v>
      </c>
      <c r="D159" s="215" t="s">
        <v>195</v>
      </c>
      <c r="E159" s="216" t="s">
        <v>916</v>
      </c>
      <c r="F159" s="217" t="s">
        <v>917</v>
      </c>
      <c r="G159" s="218" t="s">
        <v>214</v>
      </c>
      <c r="H159" s="219">
        <v>10</v>
      </c>
      <c r="I159" s="220"/>
      <c r="J159" s="221">
        <f>ROUND(I159*H159,2)</f>
        <v>0</v>
      </c>
      <c r="K159" s="217" t="s">
        <v>199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0.00011</v>
      </c>
      <c r="R159" s="224">
        <f>Q159*H159</f>
        <v>0.0011000000000000001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321</v>
      </c>
      <c r="AT159" s="226" t="s">
        <v>195</v>
      </c>
      <c r="AU159" s="226" t="s">
        <v>84</v>
      </c>
      <c r="AY159" s="20" t="s">
        <v>192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84</v>
      </c>
      <c r="BK159" s="227">
        <f>ROUND(I159*H159,2)</f>
        <v>0</v>
      </c>
      <c r="BL159" s="20" t="s">
        <v>321</v>
      </c>
      <c r="BM159" s="226" t="s">
        <v>918</v>
      </c>
    </row>
    <row r="160" s="2" customFormat="1">
      <c r="A160" s="41"/>
      <c r="B160" s="42"/>
      <c r="C160" s="43"/>
      <c r="D160" s="228" t="s">
        <v>202</v>
      </c>
      <c r="E160" s="43"/>
      <c r="F160" s="229" t="s">
        <v>919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202</v>
      </c>
      <c r="AU160" s="20" t="s">
        <v>84</v>
      </c>
    </row>
    <row r="161" s="14" customFormat="1">
      <c r="A161" s="14"/>
      <c r="B161" s="244"/>
      <c r="C161" s="245"/>
      <c r="D161" s="235" t="s">
        <v>204</v>
      </c>
      <c r="E161" s="246" t="s">
        <v>19</v>
      </c>
      <c r="F161" s="247" t="s">
        <v>270</v>
      </c>
      <c r="G161" s="245"/>
      <c r="H161" s="248">
        <v>10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204</v>
      </c>
      <c r="AU161" s="254" t="s">
        <v>84</v>
      </c>
      <c r="AV161" s="14" t="s">
        <v>84</v>
      </c>
      <c r="AW161" s="14" t="s">
        <v>33</v>
      </c>
      <c r="AX161" s="14" t="s">
        <v>71</v>
      </c>
      <c r="AY161" s="254" t="s">
        <v>192</v>
      </c>
    </row>
    <row r="162" s="15" customFormat="1">
      <c r="A162" s="15"/>
      <c r="B162" s="255"/>
      <c r="C162" s="256"/>
      <c r="D162" s="235" t="s">
        <v>204</v>
      </c>
      <c r="E162" s="257" t="s">
        <v>19</v>
      </c>
      <c r="F162" s="258" t="s">
        <v>210</v>
      </c>
      <c r="G162" s="256"/>
      <c r="H162" s="259">
        <v>10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204</v>
      </c>
      <c r="AU162" s="265" t="s">
        <v>84</v>
      </c>
      <c r="AV162" s="15" t="s">
        <v>200</v>
      </c>
      <c r="AW162" s="15" t="s">
        <v>33</v>
      </c>
      <c r="AX162" s="15" t="s">
        <v>78</v>
      </c>
      <c r="AY162" s="265" t="s">
        <v>192</v>
      </c>
    </row>
    <row r="163" s="2" customFormat="1" ht="21.75" customHeight="1">
      <c r="A163" s="41"/>
      <c r="B163" s="42"/>
      <c r="C163" s="215" t="s">
        <v>305</v>
      </c>
      <c r="D163" s="215" t="s">
        <v>195</v>
      </c>
      <c r="E163" s="216" t="s">
        <v>920</v>
      </c>
      <c r="F163" s="217" t="s">
        <v>921</v>
      </c>
      <c r="G163" s="218" t="s">
        <v>198</v>
      </c>
      <c r="H163" s="219">
        <v>1</v>
      </c>
      <c r="I163" s="220"/>
      <c r="J163" s="221">
        <f>ROUND(I163*H163,2)</f>
        <v>0</v>
      </c>
      <c r="K163" s="217" t="s">
        <v>199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321</v>
      </c>
      <c r="AT163" s="226" t="s">
        <v>195</v>
      </c>
      <c r="AU163" s="226" t="s">
        <v>84</v>
      </c>
      <c r="AY163" s="20" t="s">
        <v>192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84</v>
      </c>
      <c r="BK163" s="227">
        <f>ROUND(I163*H163,2)</f>
        <v>0</v>
      </c>
      <c r="BL163" s="20" t="s">
        <v>321</v>
      </c>
      <c r="BM163" s="226" t="s">
        <v>922</v>
      </c>
    </row>
    <row r="164" s="2" customFormat="1">
      <c r="A164" s="41"/>
      <c r="B164" s="42"/>
      <c r="C164" s="43"/>
      <c r="D164" s="228" t="s">
        <v>202</v>
      </c>
      <c r="E164" s="43"/>
      <c r="F164" s="229" t="s">
        <v>923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202</v>
      </c>
      <c r="AU164" s="20" t="s">
        <v>84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78</v>
      </c>
      <c r="G165" s="245"/>
      <c r="H165" s="248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1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16.5" customHeight="1">
      <c r="A167" s="41"/>
      <c r="B167" s="42"/>
      <c r="C167" s="215" t="s">
        <v>310</v>
      </c>
      <c r="D167" s="215" t="s">
        <v>195</v>
      </c>
      <c r="E167" s="216" t="s">
        <v>924</v>
      </c>
      <c r="F167" s="217" t="s">
        <v>925</v>
      </c>
      <c r="G167" s="218" t="s">
        <v>198</v>
      </c>
      <c r="H167" s="219">
        <v>8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0.00017000000000000001</v>
      </c>
      <c r="R167" s="224">
        <f>Q167*H167</f>
        <v>0.0013600000000000001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926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927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215</v>
      </c>
      <c r="G169" s="245"/>
      <c r="H169" s="248">
        <v>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15" t="s">
        <v>321</v>
      </c>
      <c r="D171" s="215" t="s">
        <v>195</v>
      </c>
      <c r="E171" s="216" t="s">
        <v>928</v>
      </c>
      <c r="F171" s="217" t="s">
        <v>929</v>
      </c>
      <c r="G171" s="218" t="s">
        <v>198</v>
      </c>
      <c r="H171" s="219">
        <v>4</v>
      </c>
      <c r="I171" s="220"/>
      <c r="J171" s="221">
        <f>ROUND(I171*H171,2)</f>
        <v>0</v>
      </c>
      <c r="K171" s="217" t="s">
        <v>199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0.00035</v>
      </c>
      <c r="R171" s="224">
        <f>Q171*H171</f>
        <v>0.0014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321</v>
      </c>
      <c r="AT171" s="226" t="s">
        <v>195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930</v>
      </c>
    </row>
    <row r="172" s="2" customFormat="1">
      <c r="A172" s="41"/>
      <c r="B172" s="42"/>
      <c r="C172" s="43"/>
      <c r="D172" s="228" t="s">
        <v>202</v>
      </c>
      <c r="E172" s="43"/>
      <c r="F172" s="229" t="s">
        <v>931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202</v>
      </c>
      <c r="AU172" s="20" t="s">
        <v>84</v>
      </c>
    </row>
    <row r="173" s="14" customFormat="1">
      <c r="A173" s="14"/>
      <c r="B173" s="244"/>
      <c r="C173" s="245"/>
      <c r="D173" s="235" t="s">
        <v>204</v>
      </c>
      <c r="E173" s="246" t="s">
        <v>19</v>
      </c>
      <c r="F173" s="247" t="s">
        <v>200</v>
      </c>
      <c r="G173" s="245"/>
      <c r="H173" s="248">
        <v>4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204</v>
      </c>
      <c r="AU173" s="254" t="s">
        <v>84</v>
      </c>
      <c r="AV173" s="14" t="s">
        <v>84</v>
      </c>
      <c r="AW173" s="14" t="s">
        <v>33</v>
      </c>
      <c r="AX173" s="14" t="s">
        <v>71</v>
      </c>
      <c r="AY173" s="254" t="s">
        <v>192</v>
      </c>
    </row>
    <row r="174" s="15" customFormat="1">
      <c r="A174" s="15"/>
      <c r="B174" s="255"/>
      <c r="C174" s="256"/>
      <c r="D174" s="235" t="s">
        <v>204</v>
      </c>
      <c r="E174" s="257" t="s">
        <v>19</v>
      </c>
      <c r="F174" s="258" t="s">
        <v>210</v>
      </c>
      <c r="G174" s="256"/>
      <c r="H174" s="259">
        <v>4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204</v>
      </c>
      <c r="AU174" s="265" t="s">
        <v>84</v>
      </c>
      <c r="AV174" s="15" t="s">
        <v>200</v>
      </c>
      <c r="AW174" s="15" t="s">
        <v>33</v>
      </c>
      <c r="AX174" s="15" t="s">
        <v>78</v>
      </c>
      <c r="AY174" s="265" t="s">
        <v>192</v>
      </c>
    </row>
    <row r="175" s="2" customFormat="1" ht="21.75" customHeight="1">
      <c r="A175" s="41"/>
      <c r="B175" s="42"/>
      <c r="C175" s="215" t="s">
        <v>333</v>
      </c>
      <c r="D175" s="215" t="s">
        <v>195</v>
      </c>
      <c r="E175" s="216" t="s">
        <v>932</v>
      </c>
      <c r="F175" s="217" t="s">
        <v>933</v>
      </c>
      <c r="G175" s="218" t="s">
        <v>214</v>
      </c>
      <c r="H175" s="219">
        <v>10</v>
      </c>
      <c r="I175" s="220"/>
      <c r="J175" s="221">
        <f>ROUND(I175*H175,2)</f>
        <v>0</v>
      </c>
      <c r="K175" s="217" t="s">
        <v>199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1.0000000000000001E-05</v>
      </c>
      <c r="R175" s="224">
        <f>Q175*H175</f>
        <v>0.00010000000000000001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321</v>
      </c>
      <c r="AT175" s="226" t="s">
        <v>195</v>
      </c>
      <c r="AU175" s="226" t="s">
        <v>84</v>
      </c>
      <c r="AY175" s="20" t="s">
        <v>192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84</v>
      </c>
      <c r="BK175" s="227">
        <f>ROUND(I175*H175,2)</f>
        <v>0</v>
      </c>
      <c r="BL175" s="20" t="s">
        <v>321</v>
      </c>
      <c r="BM175" s="226" t="s">
        <v>934</v>
      </c>
    </row>
    <row r="176" s="2" customFormat="1">
      <c r="A176" s="41"/>
      <c r="B176" s="42"/>
      <c r="C176" s="43"/>
      <c r="D176" s="228" t="s">
        <v>202</v>
      </c>
      <c r="E176" s="43"/>
      <c r="F176" s="229" t="s">
        <v>935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202</v>
      </c>
      <c r="AU176" s="20" t="s">
        <v>84</v>
      </c>
    </row>
    <row r="177" s="14" customFormat="1">
      <c r="A177" s="14"/>
      <c r="B177" s="244"/>
      <c r="C177" s="245"/>
      <c r="D177" s="235" t="s">
        <v>204</v>
      </c>
      <c r="E177" s="246" t="s">
        <v>19</v>
      </c>
      <c r="F177" s="247" t="s">
        <v>270</v>
      </c>
      <c r="G177" s="245"/>
      <c r="H177" s="248">
        <v>10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204</v>
      </c>
      <c r="AU177" s="254" t="s">
        <v>84</v>
      </c>
      <c r="AV177" s="14" t="s">
        <v>84</v>
      </c>
      <c r="AW177" s="14" t="s">
        <v>33</v>
      </c>
      <c r="AX177" s="14" t="s">
        <v>71</v>
      </c>
      <c r="AY177" s="254" t="s">
        <v>192</v>
      </c>
    </row>
    <row r="178" s="15" customFormat="1">
      <c r="A178" s="15"/>
      <c r="B178" s="255"/>
      <c r="C178" s="256"/>
      <c r="D178" s="235" t="s">
        <v>204</v>
      </c>
      <c r="E178" s="257" t="s">
        <v>19</v>
      </c>
      <c r="F178" s="258" t="s">
        <v>210</v>
      </c>
      <c r="G178" s="256"/>
      <c r="H178" s="259">
        <v>10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204</v>
      </c>
      <c r="AU178" s="265" t="s">
        <v>84</v>
      </c>
      <c r="AV178" s="15" t="s">
        <v>200</v>
      </c>
      <c r="AW178" s="15" t="s">
        <v>33</v>
      </c>
      <c r="AX178" s="15" t="s">
        <v>78</v>
      </c>
      <c r="AY178" s="265" t="s">
        <v>192</v>
      </c>
    </row>
    <row r="179" s="2" customFormat="1" ht="24.15" customHeight="1">
      <c r="A179" s="41"/>
      <c r="B179" s="42"/>
      <c r="C179" s="215" t="s">
        <v>341</v>
      </c>
      <c r="D179" s="215" t="s">
        <v>195</v>
      </c>
      <c r="E179" s="216" t="s">
        <v>936</v>
      </c>
      <c r="F179" s="217" t="s">
        <v>937</v>
      </c>
      <c r="G179" s="218" t="s">
        <v>214</v>
      </c>
      <c r="H179" s="219">
        <v>10</v>
      </c>
      <c r="I179" s="220"/>
      <c r="J179" s="221">
        <f>ROUND(I179*H179,2)</f>
        <v>0</v>
      </c>
      <c r="K179" s="217" t="s">
        <v>199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2.0000000000000002E-05</v>
      </c>
      <c r="R179" s="224">
        <f>Q179*H179</f>
        <v>0.00020000000000000001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321</v>
      </c>
      <c r="AT179" s="226" t="s">
        <v>195</v>
      </c>
      <c r="AU179" s="226" t="s">
        <v>84</v>
      </c>
      <c r="AY179" s="20" t="s">
        <v>192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84</v>
      </c>
      <c r="BK179" s="227">
        <f>ROUND(I179*H179,2)</f>
        <v>0</v>
      </c>
      <c r="BL179" s="20" t="s">
        <v>321</v>
      </c>
      <c r="BM179" s="226" t="s">
        <v>938</v>
      </c>
    </row>
    <row r="180" s="2" customFormat="1">
      <c r="A180" s="41"/>
      <c r="B180" s="42"/>
      <c r="C180" s="43"/>
      <c r="D180" s="228" t="s">
        <v>202</v>
      </c>
      <c r="E180" s="43"/>
      <c r="F180" s="229" t="s">
        <v>939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202</v>
      </c>
      <c r="AU180" s="20" t="s">
        <v>84</v>
      </c>
    </row>
    <row r="181" s="14" customFormat="1">
      <c r="A181" s="14"/>
      <c r="B181" s="244"/>
      <c r="C181" s="245"/>
      <c r="D181" s="235" t="s">
        <v>204</v>
      </c>
      <c r="E181" s="246" t="s">
        <v>19</v>
      </c>
      <c r="F181" s="247" t="s">
        <v>270</v>
      </c>
      <c r="G181" s="245"/>
      <c r="H181" s="248">
        <v>10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204</v>
      </c>
      <c r="AU181" s="254" t="s">
        <v>84</v>
      </c>
      <c r="AV181" s="14" t="s">
        <v>84</v>
      </c>
      <c r="AW181" s="14" t="s">
        <v>33</v>
      </c>
      <c r="AX181" s="14" t="s">
        <v>71</v>
      </c>
      <c r="AY181" s="254" t="s">
        <v>192</v>
      </c>
    </row>
    <row r="182" s="15" customFormat="1">
      <c r="A182" s="15"/>
      <c r="B182" s="255"/>
      <c r="C182" s="256"/>
      <c r="D182" s="235" t="s">
        <v>204</v>
      </c>
      <c r="E182" s="257" t="s">
        <v>19</v>
      </c>
      <c r="F182" s="258" t="s">
        <v>210</v>
      </c>
      <c r="G182" s="256"/>
      <c r="H182" s="259">
        <v>10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204</v>
      </c>
      <c r="AU182" s="265" t="s">
        <v>84</v>
      </c>
      <c r="AV182" s="15" t="s">
        <v>200</v>
      </c>
      <c r="AW182" s="15" t="s">
        <v>33</v>
      </c>
      <c r="AX182" s="15" t="s">
        <v>78</v>
      </c>
      <c r="AY182" s="265" t="s">
        <v>192</v>
      </c>
    </row>
    <row r="183" s="2" customFormat="1" ht="24.15" customHeight="1">
      <c r="A183" s="41"/>
      <c r="B183" s="42"/>
      <c r="C183" s="215" t="s">
        <v>346</v>
      </c>
      <c r="D183" s="215" t="s">
        <v>195</v>
      </c>
      <c r="E183" s="216" t="s">
        <v>940</v>
      </c>
      <c r="F183" s="217" t="s">
        <v>941</v>
      </c>
      <c r="G183" s="218" t="s">
        <v>226</v>
      </c>
      <c r="H183" s="219">
        <v>0.012999999999999999</v>
      </c>
      <c r="I183" s="220"/>
      <c r="J183" s="221">
        <f>ROUND(I183*H183,2)</f>
        <v>0</v>
      </c>
      <c r="K183" s="217" t="s">
        <v>199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321</v>
      </c>
      <c r="AT183" s="226" t="s">
        <v>195</v>
      </c>
      <c r="AU183" s="226" t="s">
        <v>84</v>
      </c>
      <c r="AY183" s="20" t="s">
        <v>192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84</v>
      </c>
      <c r="BK183" s="227">
        <f>ROUND(I183*H183,2)</f>
        <v>0</v>
      </c>
      <c r="BL183" s="20" t="s">
        <v>321</v>
      </c>
      <c r="BM183" s="226" t="s">
        <v>942</v>
      </c>
    </row>
    <row r="184" s="2" customFormat="1">
      <c r="A184" s="41"/>
      <c r="B184" s="42"/>
      <c r="C184" s="43"/>
      <c r="D184" s="228" t="s">
        <v>202</v>
      </c>
      <c r="E184" s="43"/>
      <c r="F184" s="229" t="s">
        <v>943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202</v>
      </c>
      <c r="AU184" s="20" t="s">
        <v>84</v>
      </c>
    </row>
    <row r="185" s="12" customFormat="1" ht="22.8" customHeight="1">
      <c r="A185" s="12"/>
      <c r="B185" s="199"/>
      <c r="C185" s="200"/>
      <c r="D185" s="201" t="s">
        <v>70</v>
      </c>
      <c r="E185" s="213" t="s">
        <v>944</v>
      </c>
      <c r="F185" s="213" t="s">
        <v>945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SUM(P186:P303)</f>
        <v>0</v>
      </c>
      <c r="Q185" s="207"/>
      <c r="R185" s="208">
        <f>SUM(R186:R303)</f>
        <v>0.10556</v>
      </c>
      <c r="S185" s="207"/>
      <c r="T185" s="209">
        <f>SUM(T186:T303)</f>
        <v>0.10347999999999999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84</v>
      </c>
      <c r="AT185" s="211" t="s">
        <v>70</v>
      </c>
      <c r="AU185" s="211" t="s">
        <v>78</v>
      </c>
      <c r="AY185" s="210" t="s">
        <v>192</v>
      </c>
      <c r="BK185" s="212">
        <f>SUM(BK186:BK303)</f>
        <v>0</v>
      </c>
    </row>
    <row r="186" s="2" customFormat="1" ht="16.5" customHeight="1">
      <c r="A186" s="41"/>
      <c r="B186" s="42"/>
      <c r="C186" s="215" t="s">
        <v>350</v>
      </c>
      <c r="D186" s="215" t="s">
        <v>195</v>
      </c>
      <c r="E186" s="216" t="s">
        <v>946</v>
      </c>
      <c r="F186" s="217" t="s">
        <v>947</v>
      </c>
      <c r="G186" s="218" t="s">
        <v>821</v>
      </c>
      <c r="H186" s="219">
        <v>1</v>
      </c>
      <c r="I186" s="220"/>
      <c r="J186" s="221">
        <f>ROUND(I186*H186,2)</f>
        <v>0</v>
      </c>
      <c r="K186" s="217" t="s">
        <v>199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0.034200000000000001</v>
      </c>
      <c r="T186" s="225">
        <f>S186*H186</f>
        <v>0.034200000000000001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321</v>
      </c>
      <c r="AT186" s="226" t="s">
        <v>195</v>
      </c>
      <c r="AU186" s="226" t="s">
        <v>84</v>
      </c>
      <c r="AY186" s="20" t="s">
        <v>192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84</v>
      </c>
      <c r="BK186" s="227">
        <f>ROUND(I186*H186,2)</f>
        <v>0</v>
      </c>
      <c r="BL186" s="20" t="s">
        <v>321</v>
      </c>
      <c r="BM186" s="226" t="s">
        <v>948</v>
      </c>
    </row>
    <row r="187" s="2" customFormat="1">
      <c r="A187" s="41"/>
      <c r="B187" s="42"/>
      <c r="C187" s="43"/>
      <c r="D187" s="228" t="s">
        <v>202</v>
      </c>
      <c r="E187" s="43"/>
      <c r="F187" s="229" t="s">
        <v>949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202</v>
      </c>
      <c r="AU187" s="20" t="s">
        <v>84</v>
      </c>
    </row>
    <row r="188" s="14" customFormat="1">
      <c r="A188" s="14"/>
      <c r="B188" s="244"/>
      <c r="C188" s="245"/>
      <c r="D188" s="235" t="s">
        <v>204</v>
      </c>
      <c r="E188" s="246" t="s">
        <v>19</v>
      </c>
      <c r="F188" s="247" t="s">
        <v>78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204</v>
      </c>
      <c r="AU188" s="254" t="s">
        <v>84</v>
      </c>
      <c r="AV188" s="14" t="s">
        <v>84</v>
      </c>
      <c r="AW188" s="14" t="s">
        <v>33</v>
      </c>
      <c r="AX188" s="14" t="s">
        <v>71</v>
      </c>
      <c r="AY188" s="254" t="s">
        <v>192</v>
      </c>
    </row>
    <row r="189" s="15" customFormat="1">
      <c r="A189" s="15"/>
      <c r="B189" s="255"/>
      <c r="C189" s="256"/>
      <c r="D189" s="235" t="s">
        <v>204</v>
      </c>
      <c r="E189" s="257" t="s">
        <v>19</v>
      </c>
      <c r="F189" s="258" t="s">
        <v>210</v>
      </c>
      <c r="G189" s="256"/>
      <c r="H189" s="259">
        <v>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204</v>
      </c>
      <c r="AU189" s="265" t="s">
        <v>84</v>
      </c>
      <c r="AV189" s="15" t="s">
        <v>200</v>
      </c>
      <c r="AW189" s="15" t="s">
        <v>33</v>
      </c>
      <c r="AX189" s="15" t="s">
        <v>78</v>
      </c>
      <c r="AY189" s="265" t="s">
        <v>192</v>
      </c>
    </row>
    <row r="190" s="2" customFormat="1" ht="16.5" customHeight="1">
      <c r="A190" s="41"/>
      <c r="B190" s="42"/>
      <c r="C190" s="215" t="s">
        <v>7</v>
      </c>
      <c r="D190" s="215" t="s">
        <v>195</v>
      </c>
      <c r="E190" s="216" t="s">
        <v>950</v>
      </c>
      <c r="F190" s="217" t="s">
        <v>951</v>
      </c>
      <c r="G190" s="218" t="s">
        <v>821</v>
      </c>
      <c r="H190" s="219">
        <v>1</v>
      </c>
      <c r="I190" s="220"/>
      <c r="J190" s="221">
        <f>ROUND(I190*H190,2)</f>
        <v>0</v>
      </c>
      <c r="K190" s="217" t="s">
        <v>199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0.028719999999999999</v>
      </c>
      <c r="R190" s="224">
        <f>Q190*H190</f>
        <v>0.028719999999999999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321</v>
      </c>
      <c r="AT190" s="226" t="s">
        <v>195</v>
      </c>
      <c r="AU190" s="226" t="s">
        <v>84</v>
      </c>
      <c r="AY190" s="20" t="s">
        <v>192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84</v>
      </c>
      <c r="BK190" s="227">
        <f>ROUND(I190*H190,2)</f>
        <v>0</v>
      </c>
      <c r="BL190" s="20" t="s">
        <v>321</v>
      </c>
      <c r="BM190" s="226" t="s">
        <v>952</v>
      </c>
    </row>
    <row r="191" s="2" customFormat="1">
      <c r="A191" s="41"/>
      <c r="B191" s="42"/>
      <c r="C191" s="43"/>
      <c r="D191" s="228" t="s">
        <v>202</v>
      </c>
      <c r="E191" s="43"/>
      <c r="F191" s="229" t="s">
        <v>953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202</v>
      </c>
      <c r="AU191" s="20" t="s">
        <v>84</v>
      </c>
    </row>
    <row r="192" s="14" customFormat="1">
      <c r="A192" s="14"/>
      <c r="B192" s="244"/>
      <c r="C192" s="245"/>
      <c r="D192" s="235" t="s">
        <v>204</v>
      </c>
      <c r="E192" s="246" t="s">
        <v>19</v>
      </c>
      <c r="F192" s="247" t="s">
        <v>78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204</v>
      </c>
      <c r="AU192" s="254" t="s">
        <v>84</v>
      </c>
      <c r="AV192" s="14" t="s">
        <v>84</v>
      </c>
      <c r="AW192" s="14" t="s">
        <v>33</v>
      </c>
      <c r="AX192" s="14" t="s">
        <v>71</v>
      </c>
      <c r="AY192" s="254" t="s">
        <v>192</v>
      </c>
    </row>
    <row r="193" s="15" customFormat="1">
      <c r="A193" s="15"/>
      <c r="B193" s="255"/>
      <c r="C193" s="256"/>
      <c r="D193" s="235" t="s">
        <v>204</v>
      </c>
      <c r="E193" s="257" t="s">
        <v>19</v>
      </c>
      <c r="F193" s="258" t="s">
        <v>210</v>
      </c>
      <c r="G193" s="256"/>
      <c r="H193" s="259">
        <v>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204</v>
      </c>
      <c r="AU193" s="265" t="s">
        <v>84</v>
      </c>
      <c r="AV193" s="15" t="s">
        <v>200</v>
      </c>
      <c r="AW193" s="15" t="s">
        <v>33</v>
      </c>
      <c r="AX193" s="15" t="s">
        <v>78</v>
      </c>
      <c r="AY193" s="265" t="s">
        <v>192</v>
      </c>
    </row>
    <row r="194" s="2" customFormat="1" ht="16.5" customHeight="1">
      <c r="A194" s="41"/>
      <c r="B194" s="42"/>
      <c r="C194" s="215" t="s">
        <v>360</v>
      </c>
      <c r="D194" s="215" t="s">
        <v>195</v>
      </c>
      <c r="E194" s="216" t="s">
        <v>954</v>
      </c>
      <c r="F194" s="217" t="s">
        <v>955</v>
      </c>
      <c r="G194" s="218" t="s">
        <v>198</v>
      </c>
      <c r="H194" s="219">
        <v>1</v>
      </c>
      <c r="I194" s="220"/>
      <c r="J194" s="221">
        <f>ROUND(I194*H194,2)</f>
        <v>0</v>
      </c>
      <c r="K194" s="217" t="s">
        <v>199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321</v>
      </c>
      <c r="AT194" s="226" t="s">
        <v>195</v>
      </c>
      <c r="AU194" s="226" t="s">
        <v>84</v>
      </c>
      <c r="AY194" s="20" t="s">
        <v>192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84</v>
      </c>
      <c r="BK194" s="227">
        <f>ROUND(I194*H194,2)</f>
        <v>0</v>
      </c>
      <c r="BL194" s="20" t="s">
        <v>321</v>
      </c>
      <c r="BM194" s="226" t="s">
        <v>956</v>
      </c>
    </row>
    <row r="195" s="2" customFormat="1">
      <c r="A195" s="41"/>
      <c r="B195" s="42"/>
      <c r="C195" s="43"/>
      <c r="D195" s="228" t="s">
        <v>202</v>
      </c>
      <c r="E195" s="43"/>
      <c r="F195" s="229" t="s">
        <v>957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202</v>
      </c>
      <c r="AU195" s="20" t="s">
        <v>84</v>
      </c>
    </row>
    <row r="196" s="14" customFormat="1">
      <c r="A196" s="14"/>
      <c r="B196" s="244"/>
      <c r="C196" s="245"/>
      <c r="D196" s="235" t="s">
        <v>204</v>
      </c>
      <c r="E196" s="246" t="s">
        <v>19</v>
      </c>
      <c r="F196" s="247" t="s">
        <v>78</v>
      </c>
      <c r="G196" s="245"/>
      <c r="H196" s="248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204</v>
      </c>
      <c r="AU196" s="254" t="s">
        <v>84</v>
      </c>
      <c r="AV196" s="14" t="s">
        <v>84</v>
      </c>
      <c r="AW196" s="14" t="s">
        <v>33</v>
      </c>
      <c r="AX196" s="14" t="s">
        <v>71</v>
      </c>
      <c r="AY196" s="254" t="s">
        <v>192</v>
      </c>
    </row>
    <row r="197" s="15" customFormat="1">
      <c r="A197" s="15"/>
      <c r="B197" s="255"/>
      <c r="C197" s="256"/>
      <c r="D197" s="235" t="s">
        <v>204</v>
      </c>
      <c r="E197" s="257" t="s">
        <v>19</v>
      </c>
      <c r="F197" s="258" t="s">
        <v>210</v>
      </c>
      <c r="G197" s="256"/>
      <c r="H197" s="259">
        <v>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204</v>
      </c>
      <c r="AU197" s="265" t="s">
        <v>84</v>
      </c>
      <c r="AV197" s="15" t="s">
        <v>200</v>
      </c>
      <c r="AW197" s="15" t="s">
        <v>33</v>
      </c>
      <c r="AX197" s="15" t="s">
        <v>78</v>
      </c>
      <c r="AY197" s="265" t="s">
        <v>192</v>
      </c>
    </row>
    <row r="198" s="2" customFormat="1" ht="16.5" customHeight="1">
      <c r="A198" s="41"/>
      <c r="B198" s="42"/>
      <c r="C198" s="266" t="s">
        <v>366</v>
      </c>
      <c r="D198" s="266" t="s">
        <v>211</v>
      </c>
      <c r="E198" s="267" t="s">
        <v>958</v>
      </c>
      <c r="F198" s="268" t="s">
        <v>959</v>
      </c>
      <c r="G198" s="269" t="s">
        <v>198</v>
      </c>
      <c r="H198" s="270">
        <v>1</v>
      </c>
      <c r="I198" s="271"/>
      <c r="J198" s="272">
        <f>ROUND(I198*H198,2)</f>
        <v>0</v>
      </c>
      <c r="K198" s="268" t="s">
        <v>199</v>
      </c>
      <c r="L198" s="273"/>
      <c r="M198" s="274" t="s">
        <v>19</v>
      </c>
      <c r="N198" s="275" t="s">
        <v>43</v>
      </c>
      <c r="O198" s="87"/>
      <c r="P198" s="224">
        <f>O198*H198</f>
        <v>0</v>
      </c>
      <c r="Q198" s="224">
        <v>0.0012800000000000001</v>
      </c>
      <c r="R198" s="224">
        <f>Q198*H198</f>
        <v>0.0012800000000000001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423</v>
      </c>
      <c r="AT198" s="226" t="s">
        <v>211</v>
      </c>
      <c r="AU198" s="226" t="s">
        <v>84</v>
      </c>
      <c r="AY198" s="20" t="s">
        <v>192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84</v>
      </c>
      <c r="BK198" s="227">
        <f>ROUND(I198*H198,2)</f>
        <v>0</v>
      </c>
      <c r="BL198" s="20" t="s">
        <v>321</v>
      </c>
      <c r="BM198" s="226" t="s">
        <v>960</v>
      </c>
    </row>
    <row r="199" s="2" customFormat="1" ht="16.5" customHeight="1">
      <c r="A199" s="41"/>
      <c r="B199" s="42"/>
      <c r="C199" s="215" t="s">
        <v>371</v>
      </c>
      <c r="D199" s="215" t="s">
        <v>195</v>
      </c>
      <c r="E199" s="216" t="s">
        <v>961</v>
      </c>
      <c r="F199" s="217" t="s">
        <v>962</v>
      </c>
      <c r="G199" s="218" t="s">
        <v>821</v>
      </c>
      <c r="H199" s="219">
        <v>1</v>
      </c>
      <c r="I199" s="220"/>
      <c r="J199" s="221">
        <f>ROUND(I199*H199,2)</f>
        <v>0</v>
      </c>
      <c r="K199" s="217" t="s">
        <v>199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0.019460000000000002</v>
      </c>
      <c r="T199" s="225">
        <f>S199*H199</f>
        <v>0.019460000000000002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321</v>
      </c>
      <c r="AT199" s="226" t="s">
        <v>195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963</v>
      </c>
    </row>
    <row r="200" s="2" customFormat="1">
      <c r="A200" s="41"/>
      <c r="B200" s="42"/>
      <c r="C200" s="43"/>
      <c r="D200" s="228" t="s">
        <v>202</v>
      </c>
      <c r="E200" s="43"/>
      <c r="F200" s="229" t="s">
        <v>964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202</v>
      </c>
      <c r="AU200" s="20" t="s">
        <v>84</v>
      </c>
    </row>
    <row r="201" s="14" customFormat="1">
      <c r="A201" s="14"/>
      <c r="B201" s="244"/>
      <c r="C201" s="245"/>
      <c r="D201" s="235" t="s">
        <v>204</v>
      </c>
      <c r="E201" s="246" t="s">
        <v>19</v>
      </c>
      <c r="F201" s="247" t="s">
        <v>78</v>
      </c>
      <c r="G201" s="245"/>
      <c r="H201" s="248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204</v>
      </c>
      <c r="AU201" s="254" t="s">
        <v>84</v>
      </c>
      <c r="AV201" s="14" t="s">
        <v>84</v>
      </c>
      <c r="AW201" s="14" t="s">
        <v>33</v>
      </c>
      <c r="AX201" s="14" t="s">
        <v>71</v>
      </c>
      <c r="AY201" s="254" t="s">
        <v>192</v>
      </c>
    </row>
    <row r="202" s="15" customFormat="1">
      <c r="A202" s="15"/>
      <c r="B202" s="255"/>
      <c r="C202" s="256"/>
      <c r="D202" s="235" t="s">
        <v>204</v>
      </c>
      <c r="E202" s="257" t="s">
        <v>19</v>
      </c>
      <c r="F202" s="258" t="s">
        <v>210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204</v>
      </c>
      <c r="AU202" s="265" t="s">
        <v>84</v>
      </c>
      <c r="AV202" s="15" t="s">
        <v>200</v>
      </c>
      <c r="AW202" s="15" t="s">
        <v>33</v>
      </c>
      <c r="AX202" s="15" t="s">
        <v>78</v>
      </c>
      <c r="AY202" s="265" t="s">
        <v>192</v>
      </c>
    </row>
    <row r="203" s="2" customFormat="1" ht="24.15" customHeight="1">
      <c r="A203" s="41"/>
      <c r="B203" s="42"/>
      <c r="C203" s="215" t="s">
        <v>379</v>
      </c>
      <c r="D203" s="215" t="s">
        <v>195</v>
      </c>
      <c r="E203" s="216" t="s">
        <v>965</v>
      </c>
      <c r="F203" s="217" t="s">
        <v>966</v>
      </c>
      <c r="G203" s="218" t="s">
        <v>821</v>
      </c>
      <c r="H203" s="219">
        <v>1</v>
      </c>
      <c r="I203" s="220"/>
      <c r="J203" s="221">
        <f>ROUND(I203*H203,2)</f>
        <v>0</v>
      </c>
      <c r="K203" s="217" t="s">
        <v>199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0.021229999999999999</v>
      </c>
      <c r="R203" s="224">
        <f>Q203*H203</f>
        <v>0.021229999999999999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321</v>
      </c>
      <c r="AT203" s="226" t="s">
        <v>195</v>
      </c>
      <c r="AU203" s="226" t="s">
        <v>84</v>
      </c>
      <c r="AY203" s="20" t="s">
        <v>192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84</v>
      </c>
      <c r="BK203" s="227">
        <f>ROUND(I203*H203,2)</f>
        <v>0</v>
      </c>
      <c r="BL203" s="20" t="s">
        <v>321</v>
      </c>
      <c r="BM203" s="226" t="s">
        <v>967</v>
      </c>
    </row>
    <row r="204" s="2" customFormat="1">
      <c r="A204" s="41"/>
      <c r="B204" s="42"/>
      <c r="C204" s="43"/>
      <c r="D204" s="228" t="s">
        <v>202</v>
      </c>
      <c r="E204" s="43"/>
      <c r="F204" s="229" t="s">
        <v>968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202</v>
      </c>
      <c r="AU204" s="20" t="s">
        <v>84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78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5" customFormat="1">
      <c r="A206" s="15"/>
      <c r="B206" s="255"/>
      <c r="C206" s="256"/>
      <c r="D206" s="235" t="s">
        <v>204</v>
      </c>
      <c r="E206" s="257" t="s">
        <v>19</v>
      </c>
      <c r="F206" s="258" t="s">
        <v>210</v>
      </c>
      <c r="G206" s="256"/>
      <c r="H206" s="259">
        <v>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204</v>
      </c>
      <c r="AU206" s="265" t="s">
        <v>84</v>
      </c>
      <c r="AV206" s="15" t="s">
        <v>200</v>
      </c>
      <c r="AW206" s="15" t="s">
        <v>33</v>
      </c>
      <c r="AX206" s="15" t="s">
        <v>78</v>
      </c>
      <c r="AY206" s="265" t="s">
        <v>192</v>
      </c>
    </row>
    <row r="207" s="2" customFormat="1" ht="16.5" customHeight="1">
      <c r="A207" s="41"/>
      <c r="B207" s="42"/>
      <c r="C207" s="215" t="s">
        <v>384</v>
      </c>
      <c r="D207" s="215" t="s">
        <v>195</v>
      </c>
      <c r="E207" s="216" t="s">
        <v>969</v>
      </c>
      <c r="F207" s="217" t="s">
        <v>970</v>
      </c>
      <c r="G207" s="218" t="s">
        <v>821</v>
      </c>
      <c r="H207" s="219">
        <v>1</v>
      </c>
      <c r="I207" s="220"/>
      <c r="J207" s="221">
        <f>ROUND(I207*H207,2)</f>
        <v>0</v>
      </c>
      <c r="K207" s="217" t="s">
        <v>199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0.032899999999999999</v>
      </c>
      <c r="T207" s="225">
        <f>S207*H207</f>
        <v>0.032899999999999999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321</v>
      </c>
      <c r="AT207" s="226" t="s">
        <v>195</v>
      </c>
      <c r="AU207" s="226" t="s">
        <v>84</v>
      </c>
      <c r="AY207" s="20" t="s">
        <v>192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84</v>
      </c>
      <c r="BK207" s="227">
        <f>ROUND(I207*H207,2)</f>
        <v>0</v>
      </c>
      <c r="BL207" s="20" t="s">
        <v>321</v>
      </c>
      <c r="BM207" s="226" t="s">
        <v>971</v>
      </c>
    </row>
    <row r="208" s="2" customFormat="1">
      <c r="A208" s="41"/>
      <c r="B208" s="42"/>
      <c r="C208" s="43"/>
      <c r="D208" s="228" t="s">
        <v>202</v>
      </c>
      <c r="E208" s="43"/>
      <c r="F208" s="229" t="s">
        <v>972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202</v>
      </c>
      <c r="AU208" s="20" t="s">
        <v>84</v>
      </c>
    </row>
    <row r="209" s="14" customFormat="1">
      <c r="A209" s="14"/>
      <c r="B209" s="244"/>
      <c r="C209" s="245"/>
      <c r="D209" s="235" t="s">
        <v>204</v>
      </c>
      <c r="E209" s="246" t="s">
        <v>19</v>
      </c>
      <c r="F209" s="247" t="s">
        <v>78</v>
      </c>
      <c r="G209" s="245"/>
      <c r="H209" s="248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204</v>
      </c>
      <c r="AU209" s="254" t="s">
        <v>84</v>
      </c>
      <c r="AV209" s="14" t="s">
        <v>84</v>
      </c>
      <c r="AW209" s="14" t="s">
        <v>33</v>
      </c>
      <c r="AX209" s="14" t="s">
        <v>71</v>
      </c>
      <c r="AY209" s="254" t="s">
        <v>192</v>
      </c>
    </row>
    <row r="210" s="15" customFormat="1">
      <c r="A210" s="15"/>
      <c r="B210" s="255"/>
      <c r="C210" s="256"/>
      <c r="D210" s="235" t="s">
        <v>204</v>
      </c>
      <c r="E210" s="257" t="s">
        <v>19</v>
      </c>
      <c r="F210" s="258" t="s">
        <v>210</v>
      </c>
      <c r="G210" s="256"/>
      <c r="H210" s="259">
        <v>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204</v>
      </c>
      <c r="AU210" s="265" t="s">
        <v>84</v>
      </c>
      <c r="AV210" s="15" t="s">
        <v>200</v>
      </c>
      <c r="AW210" s="15" t="s">
        <v>33</v>
      </c>
      <c r="AX210" s="15" t="s">
        <v>78</v>
      </c>
      <c r="AY210" s="265" t="s">
        <v>192</v>
      </c>
    </row>
    <row r="211" s="2" customFormat="1" ht="16.5" customHeight="1">
      <c r="A211" s="41"/>
      <c r="B211" s="42"/>
      <c r="C211" s="215" t="s">
        <v>391</v>
      </c>
      <c r="D211" s="215" t="s">
        <v>195</v>
      </c>
      <c r="E211" s="216" t="s">
        <v>973</v>
      </c>
      <c r="F211" s="217" t="s">
        <v>974</v>
      </c>
      <c r="G211" s="218" t="s">
        <v>821</v>
      </c>
      <c r="H211" s="219">
        <v>1</v>
      </c>
      <c r="I211" s="220"/>
      <c r="J211" s="221">
        <f>ROUND(I211*H211,2)</f>
        <v>0</v>
      </c>
      <c r="K211" s="217" t="s">
        <v>199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0.016990000000000002</v>
      </c>
      <c r="R211" s="224">
        <f>Q211*H211</f>
        <v>0.016990000000000002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321</v>
      </c>
      <c r="AT211" s="226" t="s">
        <v>195</v>
      </c>
      <c r="AU211" s="226" t="s">
        <v>84</v>
      </c>
      <c r="AY211" s="20" t="s">
        <v>192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84</v>
      </c>
      <c r="BK211" s="227">
        <f>ROUND(I211*H211,2)</f>
        <v>0</v>
      </c>
      <c r="BL211" s="20" t="s">
        <v>321</v>
      </c>
      <c r="BM211" s="226" t="s">
        <v>975</v>
      </c>
    </row>
    <row r="212" s="2" customFormat="1">
      <c r="A212" s="41"/>
      <c r="B212" s="42"/>
      <c r="C212" s="43"/>
      <c r="D212" s="228" t="s">
        <v>202</v>
      </c>
      <c r="E212" s="43"/>
      <c r="F212" s="229" t="s">
        <v>976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202</v>
      </c>
      <c r="AU212" s="20" t="s">
        <v>84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78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24.15" customHeight="1">
      <c r="A215" s="41"/>
      <c r="B215" s="42"/>
      <c r="C215" s="215" t="s">
        <v>396</v>
      </c>
      <c r="D215" s="215" t="s">
        <v>195</v>
      </c>
      <c r="E215" s="216" t="s">
        <v>977</v>
      </c>
      <c r="F215" s="217" t="s">
        <v>978</v>
      </c>
      <c r="G215" s="218" t="s">
        <v>821</v>
      </c>
      <c r="H215" s="219">
        <v>1</v>
      </c>
      <c r="I215" s="220"/>
      <c r="J215" s="221">
        <f>ROUND(I215*H215,2)</f>
        <v>0</v>
      </c>
      <c r="K215" s="217" t="s">
        <v>199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0.0201</v>
      </c>
      <c r="R215" s="224">
        <f>Q215*H215</f>
        <v>0.0201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321</v>
      </c>
      <c r="AT215" s="226" t="s">
        <v>195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979</v>
      </c>
    </row>
    <row r="216" s="2" customFormat="1">
      <c r="A216" s="41"/>
      <c r="B216" s="42"/>
      <c r="C216" s="43"/>
      <c r="D216" s="228" t="s">
        <v>202</v>
      </c>
      <c r="E216" s="43"/>
      <c r="F216" s="229" t="s">
        <v>980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202</v>
      </c>
      <c r="AU216" s="20" t="s">
        <v>84</v>
      </c>
    </row>
    <row r="217" s="14" customFormat="1">
      <c r="A217" s="14"/>
      <c r="B217" s="244"/>
      <c r="C217" s="245"/>
      <c r="D217" s="235" t="s">
        <v>204</v>
      </c>
      <c r="E217" s="246" t="s">
        <v>19</v>
      </c>
      <c r="F217" s="247" t="s">
        <v>78</v>
      </c>
      <c r="G217" s="245"/>
      <c r="H217" s="248">
        <v>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204</v>
      </c>
      <c r="AU217" s="254" t="s">
        <v>84</v>
      </c>
      <c r="AV217" s="14" t="s">
        <v>84</v>
      </c>
      <c r="AW217" s="14" t="s">
        <v>33</v>
      </c>
      <c r="AX217" s="14" t="s">
        <v>71</v>
      </c>
      <c r="AY217" s="254" t="s">
        <v>192</v>
      </c>
    </row>
    <row r="218" s="15" customFormat="1">
      <c r="A218" s="15"/>
      <c r="B218" s="255"/>
      <c r="C218" s="256"/>
      <c r="D218" s="235" t="s">
        <v>204</v>
      </c>
      <c r="E218" s="257" t="s">
        <v>19</v>
      </c>
      <c r="F218" s="258" t="s">
        <v>210</v>
      </c>
      <c r="G218" s="256"/>
      <c r="H218" s="259">
        <v>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204</v>
      </c>
      <c r="AU218" s="265" t="s">
        <v>84</v>
      </c>
      <c r="AV218" s="15" t="s">
        <v>200</v>
      </c>
      <c r="AW218" s="15" t="s">
        <v>33</v>
      </c>
      <c r="AX218" s="15" t="s">
        <v>78</v>
      </c>
      <c r="AY218" s="265" t="s">
        <v>192</v>
      </c>
    </row>
    <row r="219" s="2" customFormat="1" ht="16.5" customHeight="1">
      <c r="A219" s="41"/>
      <c r="B219" s="42"/>
      <c r="C219" s="215" t="s">
        <v>401</v>
      </c>
      <c r="D219" s="215" t="s">
        <v>195</v>
      </c>
      <c r="E219" s="216" t="s">
        <v>981</v>
      </c>
      <c r="F219" s="217" t="s">
        <v>982</v>
      </c>
      <c r="G219" s="218" t="s">
        <v>821</v>
      </c>
      <c r="H219" s="219">
        <v>1</v>
      </c>
      <c r="I219" s="220"/>
      <c r="J219" s="221">
        <f>ROUND(I219*H219,2)</f>
        <v>0</v>
      </c>
      <c r="K219" s="217" t="s">
        <v>199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0.0091999999999999998</v>
      </c>
      <c r="T219" s="225">
        <f>S219*H219</f>
        <v>0.0091999999999999998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321</v>
      </c>
      <c r="AT219" s="226" t="s">
        <v>195</v>
      </c>
      <c r="AU219" s="226" t="s">
        <v>84</v>
      </c>
      <c r="AY219" s="20" t="s">
        <v>192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84</v>
      </c>
      <c r="BK219" s="227">
        <f>ROUND(I219*H219,2)</f>
        <v>0</v>
      </c>
      <c r="BL219" s="20" t="s">
        <v>321</v>
      </c>
      <c r="BM219" s="226" t="s">
        <v>983</v>
      </c>
    </row>
    <row r="220" s="2" customFormat="1">
      <c r="A220" s="41"/>
      <c r="B220" s="42"/>
      <c r="C220" s="43"/>
      <c r="D220" s="228" t="s">
        <v>202</v>
      </c>
      <c r="E220" s="43"/>
      <c r="F220" s="229" t="s">
        <v>984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202</v>
      </c>
      <c r="AU220" s="20" t="s">
        <v>84</v>
      </c>
    </row>
    <row r="221" s="14" customFormat="1">
      <c r="A221" s="14"/>
      <c r="B221" s="244"/>
      <c r="C221" s="245"/>
      <c r="D221" s="235" t="s">
        <v>204</v>
      </c>
      <c r="E221" s="246" t="s">
        <v>19</v>
      </c>
      <c r="F221" s="247" t="s">
        <v>78</v>
      </c>
      <c r="G221" s="245"/>
      <c r="H221" s="248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204</v>
      </c>
      <c r="AU221" s="254" t="s">
        <v>84</v>
      </c>
      <c r="AV221" s="14" t="s">
        <v>84</v>
      </c>
      <c r="AW221" s="14" t="s">
        <v>33</v>
      </c>
      <c r="AX221" s="14" t="s">
        <v>71</v>
      </c>
      <c r="AY221" s="254" t="s">
        <v>192</v>
      </c>
    </row>
    <row r="222" s="15" customFormat="1">
      <c r="A222" s="15"/>
      <c r="B222" s="255"/>
      <c r="C222" s="256"/>
      <c r="D222" s="235" t="s">
        <v>204</v>
      </c>
      <c r="E222" s="257" t="s">
        <v>19</v>
      </c>
      <c r="F222" s="258" t="s">
        <v>210</v>
      </c>
      <c r="G222" s="256"/>
      <c r="H222" s="259">
        <v>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204</v>
      </c>
      <c r="AU222" s="265" t="s">
        <v>84</v>
      </c>
      <c r="AV222" s="15" t="s">
        <v>200</v>
      </c>
      <c r="AW222" s="15" t="s">
        <v>33</v>
      </c>
      <c r="AX222" s="15" t="s">
        <v>78</v>
      </c>
      <c r="AY222" s="265" t="s">
        <v>192</v>
      </c>
    </row>
    <row r="223" s="2" customFormat="1" ht="24.15" customHeight="1">
      <c r="A223" s="41"/>
      <c r="B223" s="42"/>
      <c r="C223" s="215" t="s">
        <v>407</v>
      </c>
      <c r="D223" s="215" t="s">
        <v>195</v>
      </c>
      <c r="E223" s="216" t="s">
        <v>985</v>
      </c>
      <c r="F223" s="217" t="s">
        <v>986</v>
      </c>
      <c r="G223" s="218" t="s">
        <v>821</v>
      </c>
      <c r="H223" s="219">
        <v>1</v>
      </c>
      <c r="I223" s="220"/>
      <c r="J223" s="221">
        <f>ROUND(I223*H223,2)</f>
        <v>0</v>
      </c>
      <c r="K223" s="217" t="s">
        <v>199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0.0050600000000000003</v>
      </c>
      <c r="R223" s="224">
        <f>Q223*H223</f>
        <v>0.0050600000000000003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321</v>
      </c>
      <c r="AT223" s="226" t="s">
        <v>195</v>
      </c>
      <c r="AU223" s="226" t="s">
        <v>84</v>
      </c>
      <c r="AY223" s="20" t="s">
        <v>192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84</v>
      </c>
      <c r="BK223" s="227">
        <f>ROUND(I223*H223,2)</f>
        <v>0</v>
      </c>
      <c r="BL223" s="20" t="s">
        <v>321</v>
      </c>
      <c r="BM223" s="226" t="s">
        <v>987</v>
      </c>
    </row>
    <row r="224" s="2" customFormat="1">
      <c r="A224" s="41"/>
      <c r="B224" s="42"/>
      <c r="C224" s="43"/>
      <c r="D224" s="228" t="s">
        <v>202</v>
      </c>
      <c r="E224" s="43"/>
      <c r="F224" s="229" t="s">
        <v>988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202</v>
      </c>
      <c r="AU224" s="20" t="s">
        <v>84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78</v>
      </c>
      <c r="G225" s="245"/>
      <c r="H225" s="248">
        <v>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15" t="s">
        <v>414</v>
      </c>
      <c r="D227" s="215" t="s">
        <v>195</v>
      </c>
      <c r="E227" s="216" t="s">
        <v>989</v>
      </c>
      <c r="F227" s="217" t="s">
        <v>990</v>
      </c>
      <c r="G227" s="218" t="s">
        <v>198</v>
      </c>
      <c r="H227" s="219">
        <v>1</v>
      </c>
      <c r="I227" s="220"/>
      <c r="J227" s="221">
        <f>ROUND(I227*H227,2)</f>
        <v>0</v>
      </c>
      <c r="K227" s="217" t="s">
        <v>199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0.00048999999999999998</v>
      </c>
      <c r="T227" s="225">
        <f>S227*H227</f>
        <v>0.00048999999999999998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321</v>
      </c>
      <c r="AT227" s="226" t="s">
        <v>195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991</v>
      </c>
    </row>
    <row r="228" s="2" customFormat="1">
      <c r="A228" s="41"/>
      <c r="B228" s="42"/>
      <c r="C228" s="43"/>
      <c r="D228" s="228" t="s">
        <v>202</v>
      </c>
      <c r="E228" s="43"/>
      <c r="F228" s="229" t="s">
        <v>992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202</v>
      </c>
      <c r="AU228" s="20" t="s">
        <v>84</v>
      </c>
    </row>
    <row r="229" s="13" customFormat="1">
      <c r="A229" s="13"/>
      <c r="B229" s="233"/>
      <c r="C229" s="234"/>
      <c r="D229" s="235" t="s">
        <v>204</v>
      </c>
      <c r="E229" s="236" t="s">
        <v>19</v>
      </c>
      <c r="F229" s="237" t="s">
        <v>993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204</v>
      </c>
      <c r="AU229" s="243" t="s">
        <v>84</v>
      </c>
      <c r="AV229" s="13" t="s">
        <v>78</v>
      </c>
      <c r="AW229" s="13" t="s">
        <v>33</v>
      </c>
      <c r="AX229" s="13" t="s">
        <v>71</v>
      </c>
      <c r="AY229" s="243" t="s">
        <v>192</v>
      </c>
    </row>
    <row r="230" s="14" customFormat="1">
      <c r="A230" s="14"/>
      <c r="B230" s="244"/>
      <c r="C230" s="245"/>
      <c r="D230" s="235" t="s">
        <v>204</v>
      </c>
      <c r="E230" s="246" t="s">
        <v>19</v>
      </c>
      <c r="F230" s="247" t="s">
        <v>78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33</v>
      </c>
      <c r="AX230" s="14" t="s">
        <v>71</v>
      </c>
      <c r="AY230" s="254" t="s">
        <v>192</v>
      </c>
    </row>
    <row r="231" s="15" customFormat="1">
      <c r="A231" s="15"/>
      <c r="B231" s="255"/>
      <c r="C231" s="256"/>
      <c r="D231" s="235" t="s">
        <v>204</v>
      </c>
      <c r="E231" s="257" t="s">
        <v>19</v>
      </c>
      <c r="F231" s="258" t="s">
        <v>210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204</v>
      </c>
      <c r="AU231" s="265" t="s">
        <v>84</v>
      </c>
      <c r="AV231" s="15" t="s">
        <v>200</v>
      </c>
      <c r="AW231" s="15" t="s">
        <v>33</v>
      </c>
      <c r="AX231" s="15" t="s">
        <v>78</v>
      </c>
      <c r="AY231" s="265" t="s">
        <v>192</v>
      </c>
    </row>
    <row r="232" s="2" customFormat="1" ht="16.5" customHeight="1">
      <c r="A232" s="41"/>
      <c r="B232" s="42"/>
      <c r="C232" s="215" t="s">
        <v>423</v>
      </c>
      <c r="D232" s="215" t="s">
        <v>195</v>
      </c>
      <c r="E232" s="216" t="s">
        <v>994</v>
      </c>
      <c r="F232" s="217" t="s">
        <v>995</v>
      </c>
      <c r="G232" s="218" t="s">
        <v>198</v>
      </c>
      <c r="H232" s="219">
        <v>1</v>
      </c>
      <c r="I232" s="220"/>
      <c r="J232" s="221">
        <f>ROUND(I232*H232,2)</f>
        <v>0</v>
      </c>
      <c r="K232" s="217" t="s">
        <v>199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0.00109</v>
      </c>
      <c r="R232" s="224">
        <f>Q232*H232</f>
        <v>0.00109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321</v>
      </c>
      <c r="AT232" s="226" t="s">
        <v>195</v>
      </c>
      <c r="AU232" s="226" t="s">
        <v>84</v>
      </c>
      <c r="AY232" s="20" t="s">
        <v>192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84</v>
      </c>
      <c r="BK232" s="227">
        <f>ROUND(I232*H232,2)</f>
        <v>0</v>
      </c>
      <c r="BL232" s="20" t="s">
        <v>321</v>
      </c>
      <c r="BM232" s="226" t="s">
        <v>996</v>
      </c>
    </row>
    <row r="233" s="2" customFormat="1">
      <c r="A233" s="41"/>
      <c r="B233" s="42"/>
      <c r="C233" s="43"/>
      <c r="D233" s="228" t="s">
        <v>202</v>
      </c>
      <c r="E233" s="43"/>
      <c r="F233" s="229" t="s">
        <v>997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202</v>
      </c>
      <c r="AU233" s="20" t="s">
        <v>84</v>
      </c>
    </row>
    <row r="234" s="14" customFormat="1">
      <c r="A234" s="14"/>
      <c r="B234" s="244"/>
      <c r="C234" s="245"/>
      <c r="D234" s="235" t="s">
        <v>204</v>
      </c>
      <c r="E234" s="246" t="s">
        <v>19</v>
      </c>
      <c r="F234" s="247" t="s">
        <v>78</v>
      </c>
      <c r="G234" s="245"/>
      <c r="H234" s="248">
        <v>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33</v>
      </c>
      <c r="AX234" s="14" t="s">
        <v>71</v>
      </c>
      <c r="AY234" s="254" t="s">
        <v>192</v>
      </c>
    </row>
    <row r="235" s="15" customFormat="1">
      <c r="A235" s="15"/>
      <c r="B235" s="255"/>
      <c r="C235" s="256"/>
      <c r="D235" s="235" t="s">
        <v>204</v>
      </c>
      <c r="E235" s="257" t="s">
        <v>19</v>
      </c>
      <c r="F235" s="258" t="s">
        <v>210</v>
      </c>
      <c r="G235" s="256"/>
      <c r="H235" s="259">
        <v>1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204</v>
      </c>
      <c r="AU235" s="265" t="s">
        <v>84</v>
      </c>
      <c r="AV235" s="15" t="s">
        <v>200</v>
      </c>
      <c r="AW235" s="15" t="s">
        <v>33</v>
      </c>
      <c r="AX235" s="15" t="s">
        <v>78</v>
      </c>
      <c r="AY235" s="265" t="s">
        <v>192</v>
      </c>
    </row>
    <row r="236" s="2" customFormat="1" ht="16.5" customHeight="1">
      <c r="A236" s="41"/>
      <c r="B236" s="42"/>
      <c r="C236" s="215" t="s">
        <v>428</v>
      </c>
      <c r="D236" s="215" t="s">
        <v>195</v>
      </c>
      <c r="E236" s="216" t="s">
        <v>998</v>
      </c>
      <c r="F236" s="217" t="s">
        <v>999</v>
      </c>
      <c r="G236" s="218" t="s">
        <v>821</v>
      </c>
      <c r="H236" s="219">
        <v>1</v>
      </c>
      <c r="I236" s="220"/>
      <c r="J236" s="221">
        <f>ROUND(I236*H236,2)</f>
        <v>0</v>
      </c>
      <c r="K236" s="217" t="s">
        <v>199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9.0000000000000006E-05</v>
      </c>
      <c r="R236" s="224">
        <f>Q236*H236</f>
        <v>9.0000000000000006E-05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321</v>
      </c>
      <c r="AT236" s="226" t="s">
        <v>195</v>
      </c>
      <c r="AU236" s="226" t="s">
        <v>84</v>
      </c>
      <c r="AY236" s="20" t="s">
        <v>192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84</v>
      </c>
      <c r="BK236" s="227">
        <f>ROUND(I236*H236,2)</f>
        <v>0</v>
      </c>
      <c r="BL236" s="20" t="s">
        <v>321</v>
      </c>
      <c r="BM236" s="226" t="s">
        <v>1000</v>
      </c>
    </row>
    <row r="237" s="2" customFormat="1">
      <c r="A237" s="41"/>
      <c r="B237" s="42"/>
      <c r="C237" s="43"/>
      <c r="D237" s="228" t="s">
        <v>202</v>
      </c>
      <c r="E237" s="43"/>
      <c r="F237" s="229" t="s">
        <v>1001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202</v>
      </c>
      <c r="AU237" s="20" t="s">
        <v>84</v>
      </c>
    </row>
    <row r="238" s="13" customFormat="1">
      <c r="A238" s="13"/>
      <c r="B238" s="233"/>
      <c r="C238" s="234"/>
      <c r="D238" s="235" t="s">
        <v>204</v>
      </c>
      <c r="E238" s="236" t="s">
        <v>19</v>
      </c>
      <c r="F238" s="237" t="s">
        <v>1002</v>
      </c>
      <c r="G238" s="234"/>
      <c r="H238" s="236" t="s">
        <v>19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204</v>
      </c>
      <c r="AU238" s="243" t="s">
        <v>84</v>
      </c>
      <c r="AV238" s="13" t="s">
        <v>78</v>
      </c>
      <c r="AW238" s="13" t="s">
        <v>33</v>
      </c>
      <c r="AX238" s="13" t="s">
        <v>71</v>
      </c>
      <c r="AY238" s="243" t="s">
        <v>192</v>
      </c>
    </row>
    <row r="239" s="14" customFormat="1">
      <c r="A239" s="14"/>
      <c r="B239" s="244"/>
      <c r="C239" s="245"/>
      <c r="D239" s="235" t="s">
        <v>204</v>
      </c>
      <c r="E239" s="246" t="s">
        <v>19</v>
      </c>
      <c r="F239" s="247" t="s">
        <v>78</v>
      </c>
      <c r="G239" s="245"/>
      <c r="H239" s="248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204</v>
      </c>
      <c r="AU239" s="254" t="s">
        <v>84</v>
      </c>
      <c r="AV239" s="14" t="s">
        <v>84</v>
      </c>
      <c r="AW239" s="14" t="s">
        <v>33</v>
      </c>
      <c r="AX239" s="14" t="s">
        <v>71</v>
      </c>
      <c r="AY239" s="254" t="s">
        <v>192</v>
      </c>
    </row>
    <row r="240" s="15" customFormat="1">
      <c r="A240" s="15"/>
      <c r="B240" s="255"/>
      <c r="C240" s="256"/>
      <c r="D240" s="235" t="s">
        <v>204</v>
      </c>
      <c r="E240" s="257" t="s">
        <v>19</v>
      </c>
      <c r="F240" s="258" t="s">
        <v>210</v>
      </c>
      <c r="G240" s="256"/>
      <c r="H240" s="259">
        <v>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204</v>
      </c>
      <c r="AU240" s="265" t="s">
        <v>84</v>
      </c>
      <c r="AV240" s="15" t="s">
        <v>200</v>
      </c>
      <c r="AW240" s="15" t="s">
        <v>33</v>
      </c>
      <c r="AX240" s="15" t="s">
        <v>78</v>
      </c>
      <c r="AY240" s="265" t="s">
        <v>192</v>
      </c>
    </row>
    <row r="241" s="2" customFormat="1" ht="16.5" customHeight="1">
      <c r="A241" s="41"/>
      <c r="B241" s="42"/>
      <c r="C241" s="266" t="s">
        <v>432</v>
      </c>
      <c r="D241" s="266" t="s">
        <v>211</v>
      </c>
      <c r="E241" s="267" t="s">
        <v>1003</v>
      </c>
      <c r="F241" s="268" t="s">
        <v>1004</v>
      </c>
      <c r="G241" s="269" t="s">
        <v>198</v>
      </c>
      <c r="H241" s="270">
        <v>1</v>
      </c>
      <c r="I241" s="271"/>
      <c r="J241" s="272">
        <f>ROUND(I241*H241,2)</f>
        <v>0</v>
      </c>
      <c r="K241" s="268" t="s">
        <v>199</v>
      </c>
      <c r="L241" s="273"/>
      <c r="M241" s="274" t="s">
        <v>19</v>
      </c>
      <c r="N241" s="275" t="s">
        <v>43</v>
      </c>
      <c r="O241" s="87"/>
      <c r="P241" s="224">
        <f>O241*H241</f>
        <v>0</v>
      </c>
      <c r="Q241" s="224">
        <v>0.00014999999999999999</v>
      </c>
      <c r="R241" s="224">
        <f>Q241*H241</f>
        <v>0.00014999999999999999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423</v>
      </c>
      <c r="AT241" s="226" t="s">
        <v>211</v>
      </c>
      <c r="AU241" s="226" t="s">
        <v>84</v>
      </c>
      <c r="AY241" s="20" t="s">
        <v>192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84</v>
      </c>
      <c r="BK241" s="227">
        <f>ROUND(I241*H241,2)</f>
        <v>0</v>
      </c>
      <c r="BL241" s="20" t="s">
        <v>321</v>
      </c>
      <c r="BM241" s="226" t="s">
        <v>1005</v>
      </c>
    </row>
    <row r="242" s="13" customFormat="1">
      <c r="A242" s="13"/>
      <c r="B242" s="233"/>
      <c r="C242" s="234"/>
      <c r="D242" s="235" t="s">
        <v>204</v>
      </c>
      <c r="E242" s="236" t="s">
        <v>19</v>
      </c>
      <c r="F242" s="237" t="s">
        <v>1002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204</v>
      </c>
      <c r="AU242" s="243" t="s">
        <v>84</v>
      </c>
      <c r="AV242" s="13" t="s">
        <v>78</v>
      </c>
      <c r="AW242" s="13" t="s">
        <v>33</v>
      </c>
      <c r="AX242" s="13" t="s">
        <v>71</v>
      </c>
      <c r="AY242" s="243" t="s">
        <v>192</v>
      </c>
    </row>
    <row r="243" s="14" customFormat="1">
      <c r="A243" s="14"/>
      <c r="B243" s="244"/>
      <c r="C243" s="245"/>
      <c r="D243" s="235" t="s">
        <v>204</v>
      </c>
      <c r="E243" s="246" t="s">
        <v>19</v>
      </c>
      <c r="F243" s="247" t="s">
        <v>78</v>
      </c>
      <c r="G243" s="245"/>
      <c r="H243" s="248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204</v>
      </c>
      <c r="AU243" s="254" t="s">
        <v>84</v>
      </c>
      <c r="AV243" s="14" t="s">
        <v>84</v>
      </c>
      <c r="AW243" s="14" t="s">
        <v>33</v>
      </c>
      <c r="AX243" s="14" t="s">
        <v>71</v>
      </c>
      <c r="AY243" s="254" t="s">
        <v>192</v>
      </c>
    </row>
    <row r="244" s="15" customFormat="1">
      <c r="A244" s="15"/>
      <c r="B244" s="255"/>
      <c r="C244" s="256"/>
      <c r="D244" s="235" t="s">
        <v>204</v>
      </c>
      <c r="E244" s="257" t="s">
        <v>19</v>
      </c>
      <c r="F244" s="258" t="s">
        <v>210</v>
      </c>
      <c r="G244" s="256"/>
      <c r="H244" s="259">
        <v>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204</v>
      </c>
      <c r="AU244" s="265" t="s">
        <v>84</v>
      </c>
      <c r="AV244" s="15" t="s">
        <v>200</v>
      </c>
      <c r="AW244" s="15" t="s">
        <v>33</v>
      </c>
      <c r="AX244" s="15" t="s">
        <v>78</v>
      </c>
      <c r="AY244" s="265" t="s">
        <v>192</v>
      </c>
    </row>
    <row r="245" s="2" customFormat="1" ht="16.5" customHeight="1">
      <c r="A245" s="41"/>
      <c r="B245" s="42"/>
      <c r="C245" s="266" t="s">
        <v>439</v>
      </c>
      <c r="D245" s="266" t="s">
        <v>211</v>
      </c>
      <c r="E245" s="267" t="s">
        <v>1006</v>
      </c>
      <c r="F245" s="268" t="s">
        <v>1007</v>
      </c>
      <c r="G245" s="269" t="s">
        <v>214</v>
      </c>
      <c r="H245" s="270">
        <v>1</v>
      </c>
      <c r="I245" s="271"/>
      <c r="J245" s="272">
        <f>ROUND(I245*H245,2)</f>
        <v>0</v>
      </c>
      <c r="K245" s="268" t="s">
        <v>199</v>
      </c>
      <c r="L245" s="273"/>
      <c r="M245" s="274" t="s">
        <v>19</v>
      </c>
      <c r="N245" s="275" t="s">
        <v>43</v>
      </c>
      <c r="O245" s="87"/>
      <c r="P245" s="224">
        <f>O245*H245</f>
        <v>0</v>
      </c>
      <c r="Q245" s="224">
        <v>0.00012</v>
      </c>
      <c r="R245" s="224">
        <f>Q245*H245</f>
        <v>0.00012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423</v>
      </c>
      <c r="AT245" s="226" t="s">
        <v>211</v>
      </c>
      <c r="AU245" s="226" t="s">
        <v>84</v>
      </c>
      <c r="AY245" s="20" t="s">
        <v>192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84</v>
      </c>
      <c r="BK245" s="227">
        <f>ROUND(I245*H245,2)</f>
        <v>0</v>
      </c>
      <c r="BL245" s="20" t="s">
        <v>321</v>
      </c>
      <c r="BM245" s="226" t="s">
        <v>1008</v>
      </c>
    </row>
    <row r="246" s="13" customFormat="1">
      <c r="A246" s="13"/>
      <c r="B246" s="233"/>
      <c r="C246" s="234"/>
      <c r="D246" s="235" t="s">
        <v>204</v>
      </c>
      <c r="E246" s="236" t="s">
        <v>19</v>
      </c>
      <c r="F246" s="237" t="s">
        <v>1002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204</v>
      </c>
      <c r="AU246" s="243" t="s">
        <v>84</v>
      </c>
      <c r="AV246" s="13" t="s">
        <v>78</v>
      </c>
      <c r="AW246" s="13" t="s">
        <v>33</v>
      </c>
      <c r="AX246" s="13" t="s">
        <v>71</v>
      </c>
      <c r="AY246" s="243" t="s">
        <v>192</v>
      </c>
    </row>
    <row r="247" s="14" customFormat="1">
      <c r="A247" s="14"/>
      <c r="B247" s="244"/>
      <c r="C247" s="245"/>
      <c r="D247" s="235" t="s">
        <v>204</v>
      </c>
      <c r="E247" s="246" t="s">
        <v>19</v>
      </c>
      <c r="F247" s="247" t="s">
        <v>78</v>
      </c>
      <c r="G247" s="245"/>
      <c r="H247" s="248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204</v>
      </c>
      <c r="AU247" s="254" t="s">
        <v>84</v>
      </c>
      <c r="AV247" s="14" t="s">
        <v>84</v>
      </c>
      <c r="AW247" s="14" t="s">
        <v>33</v>
      </c>
      <c r="AX247" s="14" t="s">
        <v>71</v>
      </c>
      <c r="AY247" s="254" t="s">
        <v>192</v>
      </c>
    </row>
    <row r="248" s="15" customFormat="1">
      <c r="A248" s="15"/>
      <c r="B248" s="255"/>
      <c r="C248" s="256"/>
      <c r="D248" s="235" t="s">
        <v>204</v>
      </c>
      <c r="E248" s="257" t="s">
        <v>19</v>
      </c>
      <c r="F248" s="258" t="s">
        <v>210</v>
      </c>
      <c r="G248" s="256"/>
      <c r="H248" s="259">
        <v>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204</v>
      </c>
      <c r="AU248" s="265" t="s">
        <v>84</v>
      </c>
      <c r="AV248" s="15" t="s">
        <v>200</v>
      </c>
      <c r="AW248" s="15" t="s">
        <v>33</v>
      </c>
      <c r="AX248" s="15" t="s">
        <v>78</v>
      </c>
      <c r="AY248" s="265" t="s">
        <v>192</v>
      </c>
    </row>
    <row r="249" s="2" customFormat="1" ht="16.5" customHeight="1">
      <c r="A249" s="41"/>
      <c r="B249" s="42"/>
      <c r="C249" s="215" t="s">
        <v>446</v>
      </c>
      <c r="D249" s="215" t="s">
        <v>195</v>
      </c>
      <c r="E249" s="216" t="s">
        <v>1009</v>
      </c>
      <c r="F249" s="217" t="s">
        <v>1010</v>
      </c>
      <c r="G249" s="218" t="s">
        <v>821</v>
      </c>
      <c r="H249" s="219">
        <v>3</v>
      </c>
      <c r="I249" s="220"/>
      <c r="J249" s="221">
        <f>ROUND(I249*H249,2)</f>
        <v>0</v>
      </c>
      <c r="K249" s="217" t="s">
        <v>199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0.00156</v>
      </c>
      <c r="T249" s="225">
        <f>S249*H249</f>
        <v>0.0046800000000000001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321</v>
      </c>
      <c r="AT249" s="226" t="s">
        <v>195</v>
      </c>
      <c r="AU249" s="226" t="s">
        <v>84</v>
      </c>
      <c r="AY249" s="20" t="s">
        <v>192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84</v>
      </c>
      <c r="BK249" s="227">
        <f>ROUND(I249*H249,2)</f>
        <v>0</v>
      </c>
      <c r="BL249" s="20" t="s">
        <v>321</v>
      </c>
      <c r="BM249" s="226" t="s">
        <v>1011</v>
      </c>
    </row>
    <row r="250" s="2" customFormat="1">
      <c r="A250" s="41"/>
      <c r="B250" s="42"/>
      <c r="C250" s="43"/>
      <c r="D250" s="228" t="s">
        <v>202</v>
      </c>
      <c r="E250" s="43"/>
      <c r="F250" s="229" t="s">
        <v>1012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202</v>
      </c>
      <c r="AU250" s="20" t="s">
        <v>84</v>
      </c>
    </row>
    <row r="251" s="14" customFormat="1">
      <c r="A251" s="14"/>
      <c r="B251" s="244"/>
      <c r="C251" s="245"/>
      <c r="D251" s="235" t="s">
        <v>204</v>
      </c>
      <c r="E251" s="246" t="s">
        <v>19</v>
      </c>
      <c r="F251" s="247" t="s">
        <v>193</v>
      </c>
      <c r="G251" s="245"/>
      <c r="H251" s="248">
        <v>3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204</v>
      </c>
      <c r="AU251" s="254" t="s">
        <v>84</v>
      </c>
      <c r="AV251" s="14" t="s">
        <v>84</v>
      </c>
      <c r="AW251" s="14" t="s">
        <v>33</v>
      </c>
      <c r="AX251" s="14" t="s">
        <v>71</v>
      </c>
      <c r="AY251" s="254" t="s">
        <v>192</v>
      </c>
    </row>
    <row r="252" s="15" customFormat="1">
      <c r="A252" s="15"/>
      <c r="B252" s="255"/>
      <c r="C252" s="256"/>
      <c r="D252" s="235" t="s">
        <v>204</v>
      </c>
      <c r="E252" s="257" t="s">
        <v>19</v>
      </c>
      <c r="F252" s="258" t="s">
        <v>210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204</v>
      </c>
      <c r="AU252" s="265" t="s">
        <v>84</v>
      </c>
      <c r="AV252" s="15" t="s">
        <v>200</v>
      </c>
      <c r="AW252" s="15" t="s">
        <v>33</v>
      </c>
      <c r="AX252" s="15" t="s">
        <v>78</v>
      </c>
      <c r="AY252" s="265" t="s">
        <v>192</v>
      </c>
    </row>
    <row r="253" s="2" customFormat="1" ht="16.5" customHeight="1">
      <c r="A253" s="41"/>
      <c r="B253" s="42"/>
      <c r="C253" s="215" t="s">
        <v>453</v>
      </c>
      <c r="D253" s="215" t="s">
        <v>195</v>
      </c>
      <c r="E253" s="216" t="s">
        <v>1013</v>
      </c>
      <c r="F253" s="217" t="s">
        <v>1014</v>
      </c>
      <c r="G253" s="218" t="s">
        <v>821</v>
      </c>
      <c r="H253" s="219">
        <v>1</v>
      </c>
      <c r="I253" s="220"/>
      <c r="J253" s="221">
        <f>ROUND(I253*H253,2)</f>
        <v>0</v>
      </c>
      <c r="K253" s="217" t="s">
        <v>199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0.0018</v>
      </c>
      <c r="R253" s="224">
        <f>Q253*H253</f>
        <v>0.0018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321</v>
      </c>
      <c r="AT253" s="226" t="s">
        <v>195</v>
      </c>
      <c r="AU253" s="226" t="s">
        <v>84</v>
      </c>
      <c r="AY253" s="20" t="s">
        <v>192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84</v>
      </c>
      <c r="BK253" s="227">
        <f>ROUND(I253*H253,2)</f>
        <v>0</v>
      </c>
      <c r="BL253" s="20" t="s">
        <v>321</v>
      </c>
      <c r="BM253" s="226" t="s">
        <v>1015</v>
      </c>
    </row>
    <row r="254" s="2" customFormat="1">
      <c r="A254" s="41"/>
      <c r="B254" s="42"/>
      <c r="C254" s="43"/>
      <c r="D254" s="228" t="s">
        <v>202</v>
      </c>
      <c r="E254" s="43"/>
      <c r="F254" s="229" t="s">
        <v>1016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202</v>
      </c>
      <c r="AU254" s="20" t="s">
        <v>84</v>
      </c>
    </row>
    <row r="255" s="13" customFormat="1">
      <c r="A255" s="13"/>
      <c r="B255" s="233"/>
      <c r="C255" s="234"/>
      <c r="D255" s="235" t="s">
        <v>204</v>
      </c>
      <c r="E255" s="236" t="s">
        <v>19</v>
      </c>
      <c r="F255" s="237" t="s">
        <v>1017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204</v>
      </c>
      <c r="AU255" s="243" t="s">
        <v>84</v>
      </c>
      <c r="AV255" s="13" t="s">
        <v>78</v>
      </c>
      <c r="AW255" s="13" t="s">
        <v>33</v>
      </c>
      <c r="AX255" s="13" t="s">
        <v>71</v>
      </c>
      <c r="AY255" s="243" t="s">
        <v>192</v>
      </c>
    </row>
    <row r="256" s="14" customFormat="1">
      <c r="A256" s="14"/>
      <c r="B256" s="244"/>
      <c r="C256" s="245"/>
      <c r="D256" s="235" t="s">
        <v>204</v>
      </c>
      <c r="E256" s="246" t="s">
        <v>19</v>
      </c>
      <c r="F256" s="247" t="s">
        <v>78</v>
      </c>
      <c r="G256" s="245"/>
      <c r="H256" s="248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204</v>
      </c>
      <c r="AU256" s="254" t="s">
        <v>84</v>
      </c>
      <c r="AV256" s="14" t="s">
        <v>84</v>
      </c>
      <c r="AW256" s="14" t="s">
        <v>33</v>
      </c>
      <c r="AX256" s="14" t="s">
        <v>71</v>
      </c>
      <c r="AY256" s="254" t="s">
        <v>192</v>
      </c>
    </row>
    <row r="257" s="15" customFormat="1">
      <c r="A257" s="15"/>
      <c r="B257" s="255"/>
      <c r="C257" s="256"/>
      <c r="D257" s="235" t="s">
        <v>204</v>
      </c>
      <c r="E257" s="257" t="s">
        <v>19</v>
      </c>
      <c r="F257" s="258" t="s">
        <v>210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204</v>
      </c>
      <c r="AU257" s="265" t="s">
        <v>84</v>
      </c>
      <c r="AV257" s="15" t="s">
        <v>200</v>
      </c>
      <c r="AW257" s="15" t="s">
        <v>33</v>
      </c>
      <c r="AX257" s="15" t="s">
        <v>78</v>
      </c>
      <c r="AY257" s="265" t="s">
        <v>192</v>
      </c>
    </row>
    <row r="258" s="2" customFormat="1" ht="16.5" customHeight="1">
      <c r="A258" s="41"/>
      <c r="B258" s="42"/>
      <c r="C258" s="215" t="s">
        <v>463</v>
      </c>
      <c r="D258" s="215" t="s">
        <v>195</v>
      </c>
      <c r="E258" s="216" t="s">
        <v>1018</v>
      </c>
      <c r="F258" s="217" t="s">
        <v>1019</v>
      </c>
      <c r="G258" s="218" t="s">
        <v>821</v>
      </c>
      <c r="H258" s="219">
        <v>1</v>
      </c>
      <c r="I258" s="220"/>
      <c r="J258" s="221">
        <f>ROUND(I258*H258,2)</f>
        <v>0</v>
      </c>
      <c r="K258" s="217" t="s">
        <v>199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0.0018</v>
      </c>
      <c r="R258" s="224">
        <f>Q258*H258</f>
        <v>0.0018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321</v>
      </c>
      <c r="AT258" s="226" t="s">
        <v>195</v>
      </c>
      <c r="AU258" s="226" t="s">
        <v>84</v>
      </c>
      <c r="AY258" s="20" t="s">
        <v>192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84</v>
      </c>
      <c r="BK258" s="227">
        <f>ROUND(I258*H258,2)</f>
        <v>0</v>
      </c>
      <c r="BL258" s="20" t="s">
        <v>321</v>
      </c>
      <c r="BM258" s="226" t="s">
        <v>1020</v>
      </c>
    </row>
    <row r="259" s="2" customFormat="1">
      <c r="A259" s="41"/>
      <c r="B259" s="42"/>
      <c r="C259" s="43"/>
      <c r="D259" s="228" t="s">
        <v>202</v>
      </c>
      <c r="E259" s="43"/>
      <c r="F259" s="229" t="s">
        <v>1021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202</v>
      </c>
      <c r="AU259" s="20" t="s">
        <v>84</v>
      </c>
    </row>
    <row r="260" s="14" customFormat="1">
      <c r="A260" s="14"/>
      <c r="B260" s="244"/>
      <c r="C260" s="245"/>
      <c r="D260" s="235" t="s">
        <v>204</v>
      </c>
      <c r="E260" s="246" t="s">
        <v>19</v>
      </c>
      <c r="F260" s="247" t="s">
        <v>78</v>
      </c>
      <c r="G260" s="245"/>
      <c r="H260" s="248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204</v>
      </c>
      <c r="AU260" s="254" t="s">
        <v>84</v>
      </c>
      <c r="AV260" s="14" t="s">
        <v>84</v>
      </c>
      <c r="AW260" s="14" t="s">
        <v>33</v>
      </c>
      <c r="AX260" s="14" t="s">
        <v>71</v>
      </c>
      <c r="AY260" s="254" t="s">
        <v>192</v>
      </c>
    </row>
    <row r="261" s="15" customFormat="1">
      <c r="A261" s="15"/>
      <c r="B261" s="255"/>
      <c r="C261" s="256"/>
      <c r="D261" s="235" t="s">
        <v>204</v>
      </c>
      <c r="E261" s="257" t="s">
        <v>19</v>
      </c>
      <c r="F261" s="258" t="s">
        <v>210</v>
      </c>
      <c r="G261" s="256"/>
      <c r="H261" s="259">
        <v>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204</v>
      </c>
      <c r="AU261" s="265" t="s">
        <v>84</v>
      </c>
      <c r="AV261" s="15" t="s">
        <v>200</v>
      </c>
      <c r="AW261" s="15" t="s">
        <v>33</v>
      </c>
      <c r="AX261" s="15" t="s">
        <v>78</v>
      </c>
      <c r="AY261" s="265" t="s">
        <v>192</v>
      </c>
    </row>
    <row r="262" s="2" customFormat="1" ht="16.5" customHeight="1">
      <c r="A262" s="41"/>
      <c r="B262" s="42"/>
      <c r="C262" s="215" t="s">
        <v>472</v>
      </c>
      <c r="D262" s="215" t="s">
        <v>195</v>
      </c>
      <c r="E262" s="216" t="s">
        <v>1022</v>
      </c>
      <c r="F262" s="217" t="s">
        <v>1023</v>
      </c>
      <c r="G262" s="218" t="s">
        <v>198</v>
      </c>
      <c r="H262" s="219">
        <v>1</v>
      </c>
      <c r="I262" s="220"/>
      <c r="J262" s="221">
        <f>ROUND(I262*H262,2)</f>
        <v>0</v>
      </c>
      <c r="K262" s="217" t="s">
        <v>199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0.00013999999999999999</v>
      </c>
      <c r="R262" s="224">
        <f>Q262*H262</f>
        <v>0.00013999999999999999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321</v>
      </c>
      <c r="AT262" s="226" t="s">
        <v>195</v>
      </c>
      <c r="AU262" s="226" t="s">
        <v>84</v>
      </c>
      <c r="AY262" s="20" t="s">
        <v>192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84</v>
      </c>
      <c r="BK262" s="227">
        <f>ROUND(I262*H262,2)</f>
        <v>0</v>
      </c>
      <c r="BL262" s="20" t="s">
        <v>321</v>
      </c>
      <c r="BM262" s="226" t="s">
        <v>1024</v>
      </c>
    </row>
    <row r="263" s="2" customFormat="1">
      <c r="A263" s="41"/>
      <c r="B263" s="42"/>
      <c r="C263" s="43"/>
      <c r="D263" s="228" t="s">
        <v>202</v>
      </c>
      <c r="E263" s="43"/>
      <c r="F263" s="229" t="s">
        <v>1025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202</v>
      </c>
      <c r="AU263" s="20" t="s">
        <v>84</v>
      </c>
    </row>
    <row r="264" s="14" customFormat="1">
      <c r="A264" s="14"/>
      <c r="B264" s="244"/>
      <c r="C264" s="245"/>
      <c r="D264" s="235" t="s">
        <v>204</v>
      </c>
      <c r="E264" s="246" t="s">
        <v>19</v>
      </c>
      <c r="F264" s="247" t="s">
        <v>78</v>
      </c>
      <c r="G264" s="245"/>
      <c r="H264" s="248">
        <v>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204</v>
      </c>
      <c r="AU264" s="254" t="s">
        <v>84</v>
      </c>
      <c r="AV264" s="14" t="s">
        <v>84</v>
      </c>
      <c r="AW264" s="14" t="s">
        <v>33</v>
      </c>
      <c r="AX264" s="14" t="s">
        <v>71</v>
      </c>
      <c r="AY264" s="254" t="s">
        <v>192</v>
      </c>
    </row>
    <row r="265" s="15" customFormat="1">
      <c r="A265" s="15"/>
      <c r="B265" s="255"/>
      <c r="C265" s="256"/>
      <c r="D265" s="235" t="s">
        <v>204</v>
      </c>
      <c r="E265" s="257" t="s">
        <v>19</v>
      </c>
      <c r="F265" s="258" t="s">
        <v>210</v>
      </c>
      <c r="G265" s="256"/>
      <c r="H265" s="259">
        <v>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204</v>
      </c>
      <c r="AU265" s="265" t="s">
        <v>84</v>
      </c>
      <c r="AV265" s="15" t="s">
        <v>200</v>
      </c>
      <c r="AW265" s="15" t="s">
        <v>33</v>
      </c>
      <c r="AX265" s="15" t="s">
        <v>78</v>
      </c>
      <c r="AY265" s="265" t="s">
        <v>192</v>
      </c>
    </row>
    <row r="266" s="2" customFormat="1" ht="16.5" customHeight="1">
      <c r="A266" s="41"/>
      <c r="B266" s="42"/>
      <c r="C266" s="266" t="s">
        <v>479</v>
      </c>
      <c r="D266" s="266" t="s">
        <v>211</v>
      </c>
      <c r="E266" s="267" t="s">
        <v>1026</v>
      </c>
      <c r="F266" s="268" t="s">
        <v>1027</v>
      </c>
      <c r="G266" s="269" t="s">
        <v>198</v>
      </c>
      <c r="H266" s="270">
        <v>1</v>
      </c>
      <c r="I266" s="271"/>
      <c r="J266" s="272">
        <f>ROUND(I266*H266,2)</f>
        <v>0</v>
      </c>
      <c r="K266" s="268" t="s">
        <v>199</v>
      </c>
      <c r="L266" s="273"/>
      <c r="M266" s="274" t="s">
        <v>19</v>
      </c>
      <c r="N266" s="275" t="s">
        <v>43</v>
      </c>
      <c r="O266" s="87"/>
      <c r="P266" s="224">
        <f>O266*H266</f>
        <v>0</v>
      </c>
      <c r="Q266" s="224">
        <v>0.0053800000000000002</v>
      </c>
      <c r="R266" s="224">
        <f>Q266*H266</f>
        <v>0.0053800000000000002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423</v>
      </c>
      <c r="AT266" s="226" t="s">
        <v>211</v>
      </c>
      <c r="AU266" s="226" t="s">
        <v>84</v>
      </c>
      <c r="AY266" s="20" t="s">
        <v>192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84</v>
      </c>
      <c r="BK266" s="227">
        <f>ROUND(I266*H266,2)</f>
        <v>0</v>
      </c>
      <c r="BL266" s="20" t="s">
        <v>321</v>
      </c>
      <c r="BM266" s="226" t="s">
        <v>1028</v>
      </c>
    </row>
    <row r="267" s="14" customFormat="1">
      <c r="A267" s="14"/>
      <c r="B267" s="244"/>
      <c r="C267" s="245"/>
      <c r="D267" s="235" t="s">
        <v>204</v>
      </c>
      <c r="E267" s="246" t="s">
        <v>19</v>
      </c>
      <c r="F267" s="247" t="s">
        <v>78</v>
      </c>
      <c r="G267" s="245"/>
      <c r="H267" s="248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33</v>
      </c>
      <c r="AX267" s="14" t="s">
        <v>71</v>
      </c>
      <c r="AY267" s="254" t="s">
        <v>192</v>
      </c>
    </row>
    <row r="268" s="15" customFormat="1">
      <c r="A268" s="15"/>
      <c r="B268" s="255"/>
      <c r="C268" s="256"/>
      <c r="D268" s="235" t="s">
        <v>204</v>
      </c>
      <c r="E268" s="257" t="s">
        <v>19</v>
      </c>
      <c r="F268" s="258" t="s">
        <v>210</v>
      </c>
      <c r="G268" s="256"/>
      <c r="H268" s="259">
        <v>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204</v>
      </c>
      <c r="AU268" s="265" t="s">
        <v>84</v>
      </c>
      <c r="AV268" s="15" t="s">
        <v>200</v>
      </c>
      <c r="AW268" s="15" t="s">
        <v>33</v>
      </c>
      <c r="AX268" s="15" t="s">
        <v>78</v>
      </c>
      <c r="AY268" s="265" t="s">
        <v>192</v>
      </c>
    </row>
    <row r="269" s="2" customFormat="1" ht="16.5" customHeight="1">
      <c r="A269" s="41"/>
      <c r="B269" s="42"/>
      <c r="C269" s="215" t="s">
        <v>483</v>
      </c>
      <c r="D269" s="215" t="s">
        <v>195</v>
      </c>
      <c r="E269" s="216" t="s">
        <v>1029</v>
      </c>
      <c r="F269" s="217" t="s">
        <v>1030</v>
      </c>
      <c r="G269" s="218" t="s">
        <v>198</v>
      </c>
      <c r="H269" s="219">
        <v>1</v>
      </c>
      <c r="I269" s="220"/>
      <c r="J269" s="221">
        <f>ROUND(I269*H269,2)</f>
        <v>0</v>
      </c>
      <c r="K269" s="217" t="s">
        <v>199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0.00016000000000000001</v>
      </c>
      <c r="R269" s="224">
        <f>Q269*H269</f>
        <v>0.00016000000000000001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321</v>
      </c>
      <c r="AT269" s="226" t="s">
        <v>195</v>
      </c>
      <c r="AU269" s="226" t="s">
        <v>84</v>
      </c>
      <c r="AY269" s="20" t="s">
        <v>192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84</v>
      </c>
      <c r="BK269" s="227">
        <f>ROUND(I269*H269,2)</f>
        <v>0</v>
      </c>
      <c r="BL269" s="20" t="s">
        <v>321</v>
      </c>
      <c r="BM269" s="226" t="s">
        <v>1031</v>
      </c>
    </row>
    <row r="270" s="2" customFormat="1">
      <c r="A270" s="41"/>
      <c r="B270" s="42"/>
      <c r="C270" s="43"/>
      <c r="D270" s="228" t="s">
        <v>202</v>
      </c>
      <c r="E270" s="43"/>
      <c r="F270" s="229" t="s">
        <v>1032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202</v>
      </c>
      <c r="AU270" s="20" t="s">
        <v>84</v>
      </c>
    </row>
    <row r="271" s="13" customFormat="1">
      <c r="A271" s="13"/>
      <c r="B271" s="233"/>
      <c r="C271" s="234"/>
      <c r="D271" s="235" t="s">
        <v>204</v>
      </c>
      <c r="E271" s="236" t="s">
        <v>19</v>
      </c>
      <c r="F271" s="237" t="s">
        <v>1033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204</v>
      </c>
      <c r="AU271" s="243" t="s">
        <v>84</v>
      </c>
      <c r="AV271" s="13" t="s">
        <v>78</v>
      </c>
      <c r="AW271" s="13" t="s">
        <v>33</v>
      </c>
      <c r="AX271" s="13" t="s">
        <v>71</v>
      </c>
      <c r="AY271" s="243" t="s">
        <v>192</v>
      </c>
    </row>
    <row r="272" s="14" customFormat="1">
      <c r="A272" s="14"/>
      <c r="B272" s="244"/>
      <c r="C272" s="245"/>
      <c r="D272" s="235" t="s">
        <v>204</v>
      </c>
      <c r="E272" s="246" t="s">
        <v>19</v>
      </c>
      <c r="F272" s="247" t="s">
        <v>78</v>
      </c>
      <c r="G272" s="245"/>
      <c r="H272" s="248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204</v>
      </c>
      <c r="AU272" s="254" t="s">
        <v>84</v>
      </c>
      <c r="AV272" s="14" t="s">
        <v>84</v>
      </c>
      <c r="AW272" s="14" t="s">
        <v>33</v>
      </c>
      <c r="AX272" s="14" t="s">
        <v>71</v>
      </c>
      <c r="AY272" s="254" t="s">
        <v>192</v>
      </c>
    </row>
    <row r="273" s="15" customFormat="1">
      <c r="A273" s="15"/>
      <c r="B273" s="255"/>
      <c r="C273" s="256"/>
      <c r="D273" s="235" t="s">
        <v>204</v>
      </c>
      <c r="E273" s="257" t="s">
        <v>19</v>
      </c>
      <c r="F273" s="258" t="s">
        <v>210</v>
      </c>
      <c r="G273" s="256"/>
      <c r="H273" s="259">
        <v>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204</v>
      </c>
      <c r="AU273" s="265" t="s">
        <v>84</v>
      </c>
      <c r="AV273" s="15" t="s">
        <v>200</v>
      </c>
      <c r="AW273" s="15" t="s">
        <v>33</v>
      </c>
      <c r="AX273" s="15" t="s">
        <v>78</v>
      </c>
      <c r="AY273" s="265" t="s">
        <v>192</v>
      </c>
    </row>
    <row r="274" s="2" customFormat="1" ht="16.5" customHeight="1">
      <c r="A274" s="41"/>
      <c r="B274" s="42"/>
      <c r="C274" s="215" t="s">
        <v>487</v>
      </c>
      <c r="D274" s="215" t="s">
        <v>195</v>
      </c>
      <c r="E274" s="216" t="s">
        <v>1034</v>
      </c>
      <c r="F274" s="217" t="s">
        <v>1035</v>
      </c>
      <c r="G274" s="218" t="s">
        <v>198</v>
      </c>
      <c r="H274" s="219">
        <v>1</v>
      </c>
      <c r="I274" s="220"/>
      <c r="J274" s="221">
        <f>ROUND(I274*H274,2)</f>
        <v>0</v>
      </c>
      <c r="K274" s="217" t="s">
        <v>199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0.00013999999999999999</v>
      </c>
      <c r="R274" s="224">
        <f>Q274*H274</f>
        <v>0.00013999999999999999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321</v>
      </c>
      <c r="AT274" s="226" t="s">
        <v>195</v>
      </c>
      <c r="AU274" s="226" t="s">
        <v>84</v>
      </c>
      <c r="AY274" s="20" t="s">
        <v>192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84</v>
      </c>
      <c r="BK274" s="227">
        <f>ROUND(I274*H274,2)</f>
        <v>0</v>
      </c>
      <c r="BL274" s="20" t="s">
        <v>321</v>
      </c>
      <c r="BM274" s="226" t="s">
        <v>1036</v>
      </c>
    </row>
    <row r="275" s="2" customFormat="1">
      <c r="A275" s="41"/>
      <c r="B275" s="42"/>
      <c r="C275" s="43"/>
      <c r="D275" s="228" t="s">
        <v>202</v>
      </c>
      <c r="E275" s="43"/>
      <c r="F275" s="229" t="s">
        <v>1037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202</v>
      </c>
      <c r="AU275" s="20" t="s">
        <v>84</v>
      </c>
    </row>
    <row r="276" s="13" customFormat="1">
      <c r="A276" s="13"/>
      <c r="B276" s="233"/>
      <c r="C276" s="234"/>
      <c r="D276" s="235" t="s">
        <v>204</v>
      </c>
      <c r="E276" s="236" t="s">
        <v>19</v>
      </c>
      <c r="F276" s="237" t="s">
        <v>1038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204</v>
      </c>
      <c r="AU276" s="243" t="s">
        <v>84</v>
      </c>
      <c r="AV276" s="13" t="s">
        <v>78</v>
      </c>
      <c r="AW276" s="13" t="s">
        <v>33</v>
      </c>
      <c r="AX276" s="13" t="s">
        <v>71</v>
      </c>
      <c r="AY276" s="243" t="s">
        <v>192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78</v>
      </c>
      <c r="G277" s="245"/>
      <c r="H277" s="248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2" customFormat="1" ht="16.5" customHeight="1">
      <c r="A279" s="41"/>
      <c r="B279" s="42"/>
      <c r="C279" s="215" t="s">
        <v>494</v>
      </c>
      <c r="D279" s="215" t="s">
        <v>195</v>
      </c>
      <c r="E279" s="216" t="s">
        <v>1039</v>
      </c>
      <c r="F279" s="217" t="s">
        <v>1040</v>
      </c>
      <c r="G279" s="218" t="s">
        <v>198</v>
      </c>
      <c r="H279" s="219">
        <v>3</v>
      </c>
      <c r="I279" s="220"/>
      <c r="J279" s="221">
        <f>ROUND(I279*H279,2)</f>
        <v>0</v>
      </c>
      <c r="K279" s="217" t="s">
        <v>199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0.00084999999999999995</v>
      </c>
      <c r="T279" s="225">
        <f>S279*H279</f>
        <v>0.0025499999999999997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321</v>
      </c>
      <c r="AT279" s="226" t="s">
        <v>195</v>
      </c>
      <c r="AU279" s="226" t="s">
        <v>84</v>
      </c>
      <c r="AY279" s="20" t="s">
        <v>192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84</v>
      </c>
      <c r="BK279" s="227">
        <f>ROUND(I279*H279,2)</f>
        <v>0</v>
      </c>
      <c r="BL279" s="20" t="s">
        <v>321</v>
      </c>
      <c r="BM279" s="226" t="s">
        <v>1041</v>
      </c>
    </row>
    <row r="280" s="2" customFormat="1">
      <c r="A280" s="41"/>
      <c r="B280" s="42"/>
      <c r="C280" s="43"/>
      <c r="D280" s="228" t="s">
        <v>202</v>
      </c>
      <c r="E280" s="43"/>
      <c r="F280" s="229" t="s">
        <v>1042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202</v>
      </c>
      <c r="AU280" s="20" t="s">
        <v>84</v>
      </c>
    </row>
    <row r="281" s="14" customFormat="1">
      <c r="A281" s="14"/>
      <c r="B281" s="244"/>
      <c r="C281" s="245"/>
      <c r="D281" s="235" t="s">
        <v>204</v>
      </c>
      <c r="E281" s="246" t="s">
        <v>19</v>
      </c>
      <c r="F281" s="247" t="s">
        <v>193</v>
      </c>
      <c r="G281" s="245"/>
      <c r="H281" s="248">
        <v>3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204</v>
      </c>
      <c r="AU281" s="254" t="s">
        <v>84</v>
      </c>
      <c r="AV281" s="14" t="s">
        <v>84</v>
      </c>
      <c r="AW281" s="14" t="s">
        <v>33</v>
      </c>
      <c r="AX281" s="14" t="s">
        <v>71</v>
      </c>
      <c r="AY281" s="254" t="s">
        <v>192</v>
      </c>
    </row>
    <row r="282" s="15" customFormat="1">
      <c r="A282" s="15"/>
      <c r="B282" s="255"/>
      <c r="C282" s="256"/>
      <c r="D282" s="235" t="s">
        <v>204</v>
      </c>
      <c r="E282" s="257" t="s">
        <v>19</v>
      </c>
      <c r="F282" s="258" t="s">
        <v>210</v>
      </c>
      <c r="G282" s="256"/>
      <c r="H282" s="259">
        <v>3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204</v>
      </c>
      <c r="AU282" s="265" t="s">
        <v>84</v>
      </c>
      <c r="AV282" s="15" t="s">
        <v>200</v>
      </c>
      <c r="AW282" s="15" t="s">
        <v>33</v>
      </c>
      <c r="AX282" s="15" t="s">
        <v>78</v>
      </c>
      <c r="AY282" s="265" t="s">
        <v>192</v>
      </c>
    </row>
    <row r="283" s="2" customFormat="1" ht="16.5" customHeight="1">
      <c r="A283" s="41"/>
      <c r="B283" s="42"/>
      <c r="C283" s="215" t="s">
        <v>498</v>
      </c>
      <c r="D283" s="215" t="s">
        <v>195</v>
      </c>
      <c r="E283" s="216" t="s">
        <v>1043</v>
      </c>
      <c r="F283" s="217" t="s">
        <v>1044</v>
      </c>
      <c r="G283" s="218" t="s">
        <v>198</v>
      </c>
      <c r="H283" s="219">
        <v>1</v>
      </c>
      <c r="I283" s="220"/>
      <c r="J283" s="221">
        <f>ROUND(I283*H283,2)</f>
        <v>0</v>
      </c>
      <c r="K283" s="217" t="s">
        <v>199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0.00024000000000000001</v>
      </c>
      <c r="R283" s="224">
        <f>Q283*H283</f>
        <v>0.00024000000000000001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321</v>
      </c>
      <c r="AT283" s="226" t="s">
        <v>195</v>
      </c>
      <c r="AU283" s="226" t="s">
        <v>84</v>
      </c>
      <c r="AY283" s="20" t="s">
        <v>192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84</v>
      </c>
      <c r="BK283" s="227">
        <f>ROUND(I283*H283,2)</f>
        <v>0</v>
      </c>
      <c r="BL283" s="20" t="s">
        <v>321</v>
      </c>
      <c r="BM283" s="226" t="s">
        <v>1045</v>
      </c>
    </row>
    <row r="284" s="2" customFormat="1">
      <c r="A284" s="41"/>
      <c r="B284" s="42"/>
      <c r="C284" s="43"/>
      <c r="D284" s="228" t="s">
        <v>202</v>
      </c>
      <c r="E284" s="43"/>
      <c r="F284" s="229" t="s">
        <v>1046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202</v>
      </c>
      <c r="AU284" s="20" t="s">
        <v>84</v>
      </c>
    </row>
    <row r="285" s="13" customFormat="1">
      <c r="A285" s="13"/>
      <c r="B285" s="233"/>
      <c r="C285" s="234"/>
      <c r="D285" s="235" t="s">
        <v>204</v>
      </c>
      <c r="E285" s="236" t="s">
        <v>19</v>
      </c>
      <c r="F285" s="237" t="s">
        <v>1038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204</v>
      </c>
      <c r="AU285" s="243" t="s">
        <v>84</v>
      </c>
      <c r="AV285" s="13" t="s">
        <v>78</v>
      </c>
      <c r="AW285" s="13" t="s">
        <v>33</v>
      </c>
      <c r="AX285" s="13" t="s">
        <v>71</v>
      </c>
      <c r="AY285" s="243" t="s">
        <v>192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78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16.5" customHeight="1">
      <c r="A288" s="41"/>
      <c r="B288" s="42"/>
      <c r="C288" s="215" t="s">
        <v>503</v>
      </c>
      <c r="D288" s="215" t="s">
        <v>195</v>
      </c>
      <c r="E288" s="216" t="s">
        <v>1047</v>
      </c>
      <c r="F288" s="217" t="s">
        <v>1048</v>
      </c>
      <c r="G288" s="218" t="s">
        <v>198</v>
      </c>
      <c r="H288" s="219">
        <v>1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0.00027999999999999998</v>
      </c>
      <c r="R288" s="224">
        <f>Q288*H288</f>
        <v>0.00027999999999999998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1049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1050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3" customFormat="1">
      <c r="A290" s="13"/>
      <c r="B290" s="233"/>
      <c r="C290" s="234"/>
      <c r="D290" s="235" t="s">
        <v>204</v>
      </c>
      <c r="E290" s="236" t="s">
        <v>19</v>
      </c>
      <c r="F290" s="237" t="s">
        <v>1033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204</v>
      </c>
      <c r="AU290" s="243" t="s">
        <v>84</v>
      </c>
      <c r="AV290" s="13" t="s">
        <v>78</v>
      </c>
      <c r="AW290" s="13" t="s">
        <v>33</v>
      </c>
      <c r="AX290" s="13" t="s">
        <v>71</v>
      </c>
      <c r="AY290" s="243" t="s">
        <v>192</v>
      </c>
    </row>
    <row r="291" s="14" customFormat="1">
      <c r="A291" s="14"/>
      <c r="B291" s="244"/>
      <c r="C291" s="245"/>
      <c r="D291" s="235" t="s">
        <v>204</v>
      </c>
      <c r="E291" s="246" t="s">
        <v>19</v>
      </c>
      <c r="F291" s="247" t="s">
        <v>78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204</v>
      </c>
      <c r="AU291" s="254" t="s">
        <v>84</v>
      </c>
      <c r="AV291" s="14" t="s">
        <v>84</v>
      </c>
      <c r="AW291" s="14" t="s">
        <v>33</v>
      </c>
      <c r="AX291" s="14" t="s">
        <v>71</v>
      </c>
      <c r="AY291" s="254" t="s">
        <v>192</v>
      </c>
    </row>
    <row r="292" s="15" customFormat="1">
      <c r="A292" s="15"/>
      <c r="B292" s="255"/>
      <c r="C292" s="256"/>
      <c r="D292" s="235" t="s">
        <v>204</v>
      </c>
      <c r="E292" s="257" t="s">
        <v>19</v>
      </c>
      <c r="F292" s="258" t="s">
        <v>210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204</v>
      </c>
      <c r="AU292" s="265" t="s">
        <v>84</v>
      </c>
      <c r="AV292" s="15" t="s">
        <v>200</v>
      </c>
      <c r="AW292" s="15" t="s">
        <v>33</v>
      </c>
      <c r="AX292" s="15" t="s">
        <v>78</v>
      </c>
      <c r="AY292" s="265" t="s">
        <v>192</v>
      </c>
    </row>
    <row r="293" s="2" customFormat="1" ht="24.15" customHeight="1">
      <c r="A293" s="41"/>
      <c r="B293" s="42"/>
      <c r="C293" s="215" t="s">
        <v>507</v>
      </c>
      <c r="D293" s="215" t="s">
        <v>195</v>
      </c>
      <c r="E293" s="216" t="s">
        <v>1051</v>
      </c>
      <c r="F293" s="217" t="s">
        <v>1052</v>
      </c>
      <c r="G293" s="218" t="s">
        <v>198</v>
      </c>
      <c r="H293" s="219">
        <v>1</v>
      </c>
      <c r="I293" s="220"/>
      <c r="J293" s="221">
        <f>ROUND(I293*H293,2)</f>
        <v>0</v>
      </c>
      <c r="K293" s="217" t="s">
        <v>199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0.00048000000000000001</v>
      </c>
      <c r="R293" s="224">
        <f>Q293*H293</f>
        <v>0.00048000000000000001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321</v>
      </c>
      <c r="AT293" s="226" t="s">
        <v>195</v>
      </c>
      <c r="AU293" s="226" t="s">
        <v>84</v>
      </c>
      <c r="AY293" s="20" t="s">
        <v>192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84</v>
      </c>
      <c r="BK293" s="227">
        <f>ROUND(I293*H293,2)</f>
        <v>0</v>
      </c>
      <c r="BL293" s="20" t="s">
        <v>321</v>
      </c>
      <c r="BM293" s="226" t="s">
        <v>1053</v>
      </c>
    </row>
    <row r="294" s="2" customFormat="1">
      <c r="A294" s="41"/>
      <c r="B294" s="42"/>
      <c r="C294" s="43"/>
      <c r="D294" s="228" t="s">
        <v>202</v>
      </c>
      <c r="E294" s="43"/>
      <c r="F294" s="229" t="s">
        <v>1054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202</v>
      </c>
      <c r="AU294" s="20" t="s">
        <v>84</v>
      </c>
    </row>
    <row r="295" s="13" customFormat="1">
      <c r="A295" s="13"/>
      <c r="B295" s="233"/>
      <c r="C295" s="234"/>
      <c r="D295" s="235" t="s">
        <v>204</v>
      </c>
      <c r="E295" s="236" t="s">
        <v>19</v>
      </c>
      <c r="F295" s="237" t="s">
        <v>260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204</v>
      </c>
      <c r="AU295" s="243" t="s">
        <v>84</v>
      </c>
      <c r="AV295" s="13" t="s">
        <v>78</v>
      </c>
      <c r="AW295" s="13" t="s">
        <v>33</v>
      </c>
      <c r="AX295" s="13" t="s">
        <v>71</v>
      </c>
      <c r="AY295" s="243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78</v>
      </c>
      <c r="G296" s="245"/>
      <c r="H296" s="248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15" t="s">
        <v>512</v>
      </c>
      <c r="D298" s="215" t="s">
        <v>195</v>
      </c>
      <c r="E298" s="216" t="s">
        <v>1055</v>
      </c>
      <c r="F298" s="217" t="s">
        <v>1056</v>
      </c>
      <c r="G298" s="218" t="s">
        <v>198</v>
      </c>
      <c r="H298" s="219">
        <v>1</v>
      </c>
      <c r="I298" s="220"/>
      <c r="J298" s="221">
        <f>ROUND(I298*H298,2)</f>
        <v>0</v>
      </c>
      <c r="K298" s="217" t="s">
        <v>490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0.00031</v>
      </c>
      <c r="R298" s="224">
        <f>Q298*H298</f>
        <v>0.00031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321</v>
      </c>
      <c r="AT298" s="226" t="s">
        <v>195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1057</v>
      </c>
    </row>
    <row r="299" s="13" customFormat="1">
      <c r="A299" s="13"/>
      <c r="B299" s="233"/>
      <c r="C299" s="234"/>
      <c r="D299" s="235" t="s">
        <v>204</v>
      </c>
      <c r="E299" s="236" t="s">
        <v>19</v>
      </c>
      <c r="F299" s="237" t="s">
        <v>1058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204</v>
      </c>
      <c r="AU299" s="243" t="s">
        <v>84</v>
      </c>
      <c r="AV299" s="13" t="s">
        <v>78</v>
      </c>
      <c r="AW299" s="13" t="s">
        <v>33</v>
      </c>
      <c r="AX299" s="13" t="s">
        <v>71</v>
      </c>
      <c r="AY299" s="243" t="s">
        <v>192</v>
      </c>
    </row>
    <row r="300" s="14" customFormat="1">
      <c r="A300" s="14"/>
      <c r="B300" s="244"/>
      <c r="C300" s="245"/>
      <c r="D300" s="235" t="s">
        <v>204</v>
      </c>
      <c r="E300" s="246" t="s">
        <v>19</v>
      </c>
      <c r="F300" s="247" t="s">
        <v>78</v>
      </c>
      <c r="G300" s="245"/>
      <c r="H300" s="248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204</v>
      </c>
      <c r="AU300" s="254" t="s">
        <v>84</v>
      </c>
      <c r="AV300" s="14" t="s">
        <v>84</v>
      </c>
      <c r="AW300" s="14" t="s">
        <v>33</v>
      </c>
      <c r="AX300" s="14" t="s">
        <v>71</v>
      </c>
      <c r="AY300" s="254" t="s">
        <v>192</v>
      </c>
    </row>
    <row r="301" s="15" customFormat="1">
      <c r="A301" s="15"/>
      <c r="B301" s="255"/>
      <c r="C301" s="256"/>
      <c r="D301" s="235" t="s">
        <v>204</v>
      </c>
      <c r="E301" s="257" t="s">
        <v>19</v>
      </c>
      <c r="F301" s="258" t="s">
        <v>210</v>
      </c>
      <c r="G301" s="256"/>
      <c r="H301" s="259">
        <v>1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204</v>
      </c>
      <c r="AU301" s="265" t="s">
        <v>84</v>
      </c>
      <c r="AV301" s="15" t="s">
        <v>200</v>
      </c>
      <c r="AW301" s="15" t="s">
        <v>33</v>
      </c>
      <c r="AX301" s="15" t="s">
        <v>78</v>
      </c>
      <c r="AY301" s="265" t="s">
        <v>192</v>
      </c>
    </row>
    <row r="302" s="2" customFormat="1" ht="24.15" customHeight="1">
      <c r="A302" s="41"/>
      <c r="B302" s="42"/>
      <c r="C302" s="215" t="s">
        <v>516</v>
      </c>
      <c r="D302" s="215" t="s">
        <v>195</v>
      </c>
      <c r="E302" s="216" t="s">
        <v>1059</v>
      </c>
      <c r="F302" s="217" t="s">
        <v>1060</v>
      </c>
      <c r="G302" s="218" t="s">
        <v>226</v>
      </c>
      <c r="H302" s="219">
        <v>0.106</v>
      </c>
      <c r="I302" s="220"/>
      <c r="J302" s="221">
        <f>ROUND(I302*H302,2)</f>
        <v>0</v>
      </c>
      <c r="K302" s="217" t="s">
        <v>199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321</v>
      </c>
      <c r="AT302" s="226" t="s">
        <v>195</v>
      </c>
      <c r="AU302" s="226" t="s">
        <v>84</v>
      </c>
      <c r="AY302" s="20" t="s">
        <v>192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84</v>
      </c>
      <c r="BK302" s="227">
        <f>ROUND(I302*H302,2)</f>
        <v>0</v>
      </c>
      <c r="BL302" s="20" t="s">
        <v>321</v>
      </c>
      <c r="BM302" s="226" t="s">
        <v>1061</v>
      </c>
    </row>
    <row r="303" s="2" customFormat="1">
      <c r="A303" s="41"/>
      <c r="B303" s="42"/>
      <c r="C303" s="43"/>
      <c r="D303" s="228" t="s">
        <v>202</v>
      </c>
      <c r="E303" s="43"/>
      <c r="F303" s="229" t="s">
        <v>1062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202</v>
      </c>
      <c r="AU303" s="20" t="s">
        <v>84</v>
      </c>
    </row>
    <row r="304" s="12" customFormat="1" ht="22.8" customHeight="1">
      <c r="A304" s="12"/>
      <c r="B304" s="199"/>
      <c r="C304" s="200"/>
      <c r="D304" s="201" t="s">
        <v>70</v>
      </c>
      <c r="E304" s="213" t="s">
        <v>421</v>
      </c>
      <c r="F304" s="213" t="s">
        <v>422</v>
      </c>
      <c r="G304" s="200"/>
      <c r="H304" s="200"/>
      <c r="I304" s="203"/>
      <c r="J304" s="214">
        <f>BK304</f>
        <v>0</v>
      </c>
      <c r="K304" s="200"/>
      <c r="L304" s="205"/>
      <c r="M304" s="206"/>
      <c r="N304" s="207"/>
      <c r="O304" s="207"/>
      <c r="P304" s="208">
        <f>SUM(P305:P328)</f>
        <v>0</v>
      </c>
      <c r="Q304" s="207"/>
      <c r="R304" s="208">
        <f>SUM(R305:R328)</f>
        <v>0.010429999999999998</v>
      </c>
      <c r="S304" s="207"/>
      <c r="T304" s="209">
        <f>SUM(T305:T328)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0" t="s">
        <v>84</v>
      </c>
      <c r="AT304" s="211" t="s">
        <v>70</v>
      </c>
      <c r="AU304" s="211" t="s">
        <v>78</v>
      </c>
      <c r="AY304" s="210" t="s">
        <v>192</v>
      </c>
      <c r="BK304" s="212">
        <f>SUM(BK305:BK328)</f>
        <v>0</v>
      </c>
    </row>
    <row r="305" s="2" customFormat="1" ht="16.5" customHeight="1">
      <c r="A305" s="41"/>
      <c r="B305" s="42"/>
      <c r="C305" s="215" t="s">
        <v>520</v>
      </c>
      <c r="D305" s="215" t="s">
        <v>195</v>
      </c>
      <c r="E305" s="216" t="s">
        <v>1063</v>
      </c>
      <c r="F305" s="217" t="s">
        <v>1064</v>
      </c>
      <c r="G305" s="218" t="s">
        <v>198</v>
      </c>
      <c r="H305" s="219">
        <v>1</v>
      </c>
      <c r="I305" s="220"/>
      <c r="J305" s="221">
        <f>ROUND(I305*H305,2)</f>
        <v>0</v>
      </c>
      <c r="K305" s="217" t="s">
        <v>199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321</v>
      </c>
      <c r="AT305" s="226" t="s">
        <v>195</v>
      </c>
      <c r="AU305" s="226" t="s">
        <v>84</v>
      </c>
      <c r="AY305" s="20" t="s">
        <v>192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84</v>
      </c>
      <c r="BK305" s="227">
        <f>ROUND(I305*H305,2)</f>
        <v>0</v>
      </c>
      <c r="BL305" s="20" t="s">
        <v>321</v>
      </c>
      <c r="BM305" s="226" t="s">
        <v>1065</v>
      </c>
    </row>
    <row r="306" s="2" customFormat="1">
      <c r="A306" s="41"/>
      <c r="B306" s="42"/>
      <c r="C306" s="43"/>
      <c r="D306" s="228" t="s">
        <v>202</v>
      </c>
      <c r="E306" s="43"/>
      <c r="F306" s="229" t="s">
        <v>1066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202</v>
      </c>
      <c r="AU306" s="20" t="s">
        <v>84</v>
      </c>
    </row>
    <row r="307" s="14" customFormat="1">
      <c r="A307" s="14"/>
      <c r="B307" s="244"/>
      <c r="C307" s="245"/>
      <c r="D307" s="235" t="s">
        <v>204</v>
      </c>
      <c r="E307" s="246" t="s">
        <v>19</v>
      </c>
      <c r="F307" s="247" t="s">
        <v>78</v>
      </c>
      <c r="G307" s="245"/>
      <c r="H307" s="248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204</v>
      </c>
      <c r="AU307" s="254" t="s">
        <v>84</v>
      </c>
      <c r="AV307" s="14" t="s">
        <v>84</v>
      </c>
      <c r="AW307" s="14" t="s">
        <v>33</v>
      </c>
      <c r="AX307" s="14" t="s">
        <v>71</v>
      </c>
      <c r="AY307" s="254" t="s">
        <v>192</v>
      </c>
    </row>
    <row r="308" s="15" customFormat="1">
      <c r="A308" s="15"/>
      <c r="B308" s="255"/>
      <c r="C308" s="256"/>
      <c r="D308" s="235" t="s">
        <v>204</v>
      </c>
      <c r="E308" s="257" t="s">
        <v>19</v>
      </c>
      <c r="F308" s="258" t="s">
        <v>210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204</v>
      </c>
      <c r="AU308" s="265" t="s">
        <v>84</v>
      </c>
      <c r="AV308" s="15" t="s">
        <v>200</v>
      </c>
      <c r="AW308" s="15" t="s">
        <v>33</v>
      </c>
      <c r="AX308" s="15" t="s">
        <v>78</v>
      </c>
      <c r="AY308" s="265" t="s">
        <v>192</v>
      </c>
    </row>
    <row r="309" s="2" customFormat="1" ht="16.5" customHeight="1">
      <c r="A309" s="41"/>
      <c r="B309" s="42"/>
      <c r="C309" s="266" t="s">
        <v>525</v>
      </c>
      <c r="D309" s="266" t="s">
        <v>211</v>
      </c>
      <c r="E309" s="267" t="s">
        <v>1067</v>
      </c>
      <c r="F309" s="268" t="s">
        <v>1068</v>
      </c>
      <c r="G309" s="269" t="s">
        <v>198</v>
      </c>
      <c r="H309" s="270">
        <v>1</v>
      </c>
      <c r="I309" s="271"/>
      <c r="J309" s="272">
        <f>ROUND(I309*H309,2)</f>
        <v>0</v>
      </c>
      <c r="K309" s="268" t="s">
        <v>199</v>
      </c>
      <c r="L309" s="273"/>
      <c r="M309" s="274" t="s">
        <v>19</v>
      </c>
      <c r="N309" s="275" t="s">
        <v>43</v>
      </c>
      <c r="O309" s="87"/>
      <c r="P309" s="224">
        <f>O309*H309</f>
        <v>0</v>
      </c>
      <c r="Q309" s="224">
        <v>0.00076999999999999996</v>
      </c>
      <c r="R309" s="224">
        <f>Q309*H309</f>
        <v>0.00076999999999999996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423</v>
      </c>
      <c r="AT309" s="226" t="s">
        <v>211</v>
      </c>
      <c r="AU309" s="226" t="s">
        <v>84</v>
      </c>
      <c r="AY309" s="20" t="s">
        <v>192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84</v>
      </c>
      <c r="BK309" s="227">
        <f>ROUND(I309*H309,2)</f>
        <v>0</v>
      </c>
      <c r="BL309" s="20" t="s">
        <v>321</v>
      </c>
      <c r="BM309" s="226" t="s">
        <v>1069</v>
      </c>
    </row>
    <row r="310" s="14" customFormat="1">
      <c r="A310" s="14"/>
      <c r="B310" s="244"/>
      <c r="C310" s="245"/>
      <c r="D310" s="235" t="s">
        <v>204</v>
      </c>
      <c r="E310" s="246" t="s">
        <v>19</v>
      </c>
      <c r="F310" s="247" t="s">
        <v>78</v>
      </c>
      <c r="G310" s="245"/>
      <c r="H310" s="248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204</v>
      </c>
      <c r="AU310" s="254" t="s">
        <v>84</v>
      </c>
      <c r="AV310" s="14" t="s">
        <v>84</v>
      </c>
      <c r="AW310" s="14" t="s">
        <v>33</v>
      </c>
      <c r="AX310" s="14" t="s">
        <v>71</v>
      </c>
      <c r="AY310" s="254" t="s">
        <v>192</v>
      </c>
    </row>
    <row r="311" s="15" customFormat="1">
      <c r="A311" s="15"/>
      <c r="B311" s="255"/>
      <c r="C311" s="256"/>
      <c r="D311" s="235" t="s">
        <v>204</v>
      </c>
      <c r="E311" s="257" t="s">
        <v>19</v>
      </c>
      <c r="F311" s="258" t="s">
        <v>210</v>
      </c>
      <c r="G311" s="256"/>
      <c r="H311" s="259">
        <v>1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204</v>
      </c>
      <c r="AU311" s="265" t="s">
        <v>84</v>
      </c>
      <c r="AV311" s="15" t="s">
        <v>200</v>
      </c>
      <c r="AW311" s="15" t="s">
        <v>33</v>
      </c>
      <c r="AX311" s="15" t="s">
        <v>78</v>
      </c>
      <c r="AY311" s="265" t="s">
        <v>192</v>
      </c>
    </row>
    <row r="312" s="2" customFormat="1" ht="16.5" customHeight="1">
      <c r="A312" s="41"/>
      <c r="B312" s="42"/>
      <c r="C312" s="215" t="s">
        <v>527</v>
      </c>
      <c r="D312" s="215" t="s">
        <v>195</v>
      </c>
      <c r="E312" s="216" t="s">
        <v>1070</v>
      </c>
      <c r="F312" s="217" t="s">
        <v>1071</v>
      </c>
      <c r="G312" s="218" t="s">
        <v>198</v>
      </c>
      <c r="H312" s="219">
        <v>2</v>
      </c>
      <c r="I312" s="220"/>
      <c r="J312" s="221">
        <f>ROUND(I312*H312,2)</f>
        <v>0</v>
      </c>
      <c r="K312" s="217" t="s">
        <v>199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321</v>
      </c>
      <c r="AT312" s="226" t="s">
        <v>195</v>
      </c>
      <c r="AU312" s="226" t="s">
        <v>84</v>
      </c>
      <c r="AY312" s="20" t="s">
        <v>192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84</v>
      </c>
      <c r="BK312" s="227">
        <f>ROUND(I312*H312,2)</f>
        <v>0</v>
      </c>
      <c r="BL312" s="20" t="s">
        <v>321</v>
      </c>
      <c r="BM312" s="226" t="s">
        <v>1072</v>
      </c>
    </row>
    <row r="313" s="2" customFormat="1">
      <c r="A313" s="41"/>
      <c r="B313" s="42"/>
      <c r="C313" s="43"/>
      <c r="D313" s="228" t="s">
        <v>202</v>
      </c>
      <c r="E313" s="43"/>
      <c r="F313" s="229" t="s">
        <v>1073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202</v>
      </c>
      <c r="AU313" s="20" t="s">
        <v>84</v>
      </c>
    </row>
    <row r="314" s="14" customFormat="1">
      <c r="A314" s="14"/>
      <c r="B314" s="244"/>
      <c r="C314" s="245"/>
      <c r="D314" s="235" t="s">
        <v>204</v>
      </c>
      <c r="E314" s="246" t="s">
        <v>19</v>
      </c>
      <c r="F314" s="247" t="s">
        <v>84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33</v>
      </c>
      <c r="AX314" s="14" t="s">
        <v>71</v>
      </c>
      <c r="AY314" s="254" t="s">
        <v>192</v>
      </c>
    </row>
    <row r="315" s="15" customFormat="1">
      <c r="A315" s="15"/>
      <c r="B315" s="255"/>
      <c r="C315" s="256"/>
      <c r="D315" s="235" t="s">
        <v>204</v>
      </c>
      <c r="E315" s="257" t="s">
        <v>19</v>
      </c>
      <c r="F315" s="258" t="s">
        <v>210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204</v>
      </c>
      <c r="AU315" s="265" t="s">
        <v>84</v>
      </c>
      <c r="AV315" s="15" t="s">
        <v>200</v>
      </c>
      <c r="AW315" s="15" t="s">
        <v>33</v>
      </c>
      <c r="AX315" s="15" t="s">
        <v>78</v>
      </c>
      <c r="AY315" s="265" t="s">
        <v>192</v>
      </c>
    </row>
    <row r="316" s="2" customFormat="1" ht="16.5" customHeight="1">
      <c r="A316" s="41"/>
      <c r="B316" s="42"/>
      <c r="C316" s="266" t="s">
        <v>531</v>
      </c>
      <c r="D316" s="266" t="s">
        <v>211</v>
      </c>
      <c r="E316" s="267" t="s">
        <v>1074</v>
      </c>
      <c r="F316" s="268" t="s">
        <v>1075</v>
      </c>
      <c r="G316" s="269" t="s">
        <v>198</v>
      </c>
      <c r="H316" s="270">
        <v>2</v>
      </c>
      <c r="I316" s="271"/>
      <c r="J316" s="272">
        <f>ROUND(I316*H316,2)</f>
        <v>0</v>
      </c>
      <c r="K316" s="268" t="s">
        <v>199</v>
      </c>
      <c r="L316" s="273"/>
      <c r="M316" s="274" t="s">
        <v>19</v>
      </c>
      <c r="N316" s="275" t="s">
        <v>43</v>
      </c>
      <c r="O316" s="87"/>
      <c r="P316" s="224">
        <f>O316*H316</f>
        <v>0</v>
      </c>
      <c r="Q316" s="224">
        <v>0.00014999999999999999</v>
      </c>
      <c r="R316" s="224">
        <f>Q316*H316</f>
        <v>0.00029999999999999997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423</v>
      </c>
      <c r="AT316" s="226" t="s">
        <v>211</v>
      </c>
      <c r="AU316" s="226" t="s">
        <v>84</v>
      </c>
      <c r="AY316" s="20" t="s">
        <v>192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84</v>
      </c>
      <c r="BK316" s="227">
        <f>ROUND(I316*H316,2)</f>
        <v>0</v>
      </c>
      <c r="BL316" s="20" t="s">
        <v>321</v>
      </c>
      <c r="BM316" s="226" t="s">
        <v>1076</v>
      </c>
    </row>
    <row r="317" s="14" customFormat="1">
      <c r="A317" s="14"/>
      <c r="B317" s="244"/>
      <c r="C317" s="245"/>
      <c r="D317" s="235" t="s">
        <v>204</v>
      </c>
      <c r="E317" s="246" t="s">
        <v>19</v>
      </c>
      <c r="F317" s="247" t="s">
        <v>84</v>
      </c>
      <c r="G317" s="245"/>
      <c r="H317" s="248">
        <v>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204</v>
      </c>
      <c r="AU317" s="254" t="s">
        <v>84</v>
      </c>
      <c r="AV317" s="14" t="s">
        <v>84</v>
      </c>
      <c r="AW317" s="14" t="s">
        <v>33</v>
      </c>
      <c r="AX317" s="14" t="s">
        <v>71</v>
      </c>
      <c r="AY317" s="254" t="s">
        <v>192</v>
      </c>
    </row>
    <row r="318" s="15" customFormat="1">
      <c r="A318" s="15"/>
      <c r="B318" s="255"/>
      <c r="C318" s="256"/>
      <c r="D318" s="235" t="s">
        <v>204</v>
      </c>
      <c r="E318" s="257" t="s">
        <v>19</v>
      </c>
      <c r="F318" s="258" t="s">
        <v>210</v>
      </c>
      <c r="G318" s="256"/>
      <c r="H318" s="259">
        <v>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204</v>
      </c>
      <c r="AU318" s="265" t="s">
        <v>84</v>
      </c>
      <c r="AV318" s="15" t="s">
        <v>200</v>
      </c>
      <c r="AW318" s="15" t="s">
        <v>33</v>
      </c>
      <c r="AX318" s="15" t="s">
        <v>78</v>
      </c>
      <c r="AY318" s="265" t="s">
        <v>192</v>
      </c>
    </row>
    <row r="319" s="2" customFormat="1" ht="24.15" customHeight="1">
      <c r="A319" s="41"/>
      <c r="B319" s="42"/>
      <c r="C319" s="215" t="s">
        <v>535</v>
      </c>
      <c r="D319" s="215" t="s">
        <v>195</v>
      </c>
      <c r="E319" s="216" t="s">
        <v>1077</v>
      </c>
      <c r="F319" s="217" t="s">
        <v>1078</v>
      </c>
      <c r="G319" s="218" t="s">
        <v>214</v>
      </c>
      <c r="H319" s="219">
        <v>1</v>
      </c>
      <c r="I319" s="220"/>
      <c r="J319" s="221">
        <f>ROUND(I319*H319,2)</f>
        <v>0</v>
      </c>
      <c r="K319" s="217" t="s">
        <v>199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321</v>
      </c>
      <c r="AT319" s="226" t="s">
        <v>195</v>
      </c>
      <c r="AU319" s="226" t="s">
        <v>84</v>
      </c>
      <c r="AY319" s="20" t="s">
        <v>192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84</v>
      </c>
      <c r="BK319" s="227">
        <f>ROUND(I319*H319,2)</f>
        <v>0</v>
      </c>
      <c r="BL319" s="20" t="s">
        <v>321</v>
      </c>
      <c r="BM319" s="226" t="s">
        <v>1079</v>
      </c>
    </row>
    <row r="320" s="2" customFormat="1">
      <c r="A320" s="41"/>
      <c r="B320" s="42"/>
      <c r="C320" s="43"/>
      <c r="D320" s="228" t="s">
        <v>202</v>
      </c>
      <c r="E320" s="43"/>
      <c r="F320" s="229" t="s">
        <v>1080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202</v>
      </c>
      <c r="AU320" s="20" t="s">
        <v>84</v>
      </c>
    </row>
    <row r="321" s="14" customFormat="1">
      <c r="A321" s="14"/>
      <c r="B321" s="244"/>
      <c r="C321" s="245"/>
      <c r="D321" s="235" t="s">
        <v>204</v>
      </c>
      <c r="E321" s="246" t="s">
        <v>19</v>
      </c>
      <c r="F321" s="247" t="s">
        <v>78</v>
      </c>
      <c r="G321" s="245"/>
      <c r="H321" s="248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204</v>
      </c>
      <c r="AU321" s="254" t="s">
        <v>84</v>
      </c>
      <c r="AV321" s="14" t="s">
        <v>84</v>
      </c>
      <c r="AW321" s="14" t="s">
        <v>33</v>
      </c>
      <c r="AX321" s="14" t="s">
        <v>71</v>
      </c>
      <c r="AY321" s="254" t="s">
        <v>192</v>
      </c>
    </row>
    <row r="322" s="15" customFormat="1">
      <c r="A322" s="15"/>
      <c r="B322" s="255"/>
      <c r="C322" s="256"/>
      <c r="D322" s="235" t="s">
        <v>204</v>
      </c>
      <c r="E322" s="257" t="s">
        <v>19</v>
      </c>
      <c r="F322" s="258" t="s">
        <v>210</v>
      </c>
      <c r="G322" s="256"/>
      <c r="H322" s="259">
        <v>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5" t="s">
        <v>204</v>
      </c>
      <c r="AU322" s="265" t="s">
        <v>84</v>
      </c>
      <c r="AV322" s="15" t="s">
        <v>200</v>
      </c>
      <c r="AW322" s="15" t="s">
        <v>33</v>
      </c>
      <c r="AX322" s="15" t="s">
        <v>78</v>
      </c>
      <c r="AY322" s="265" t="s">
        <v>192</v>
      </c>
    </row>
    <row r="323" s="2" customFormat="1" ht="16.5" customHeight="1">
      <c r="A323" s="41"/>
      <c r="B323" s="42"/>
      <c r="C323" s="266" t="s">
        <v>540</v>
      </c>
      <c r="D323" s="266" t="s">
        <v>211</v>
      </c>
      <c r="E323" s="267" t="s">
        <v>1081</v>
      </c>
      <c r="F323" s="268" t="s">
        <v>1082</v>
      </c>
      <c r="G323" s="269" t="s">
        <v>198</v>
      </c>
      <c r="H323" s="270">
        <v>1.2</v>
      </c>
      <c r="I323" s="271"/>
      <c r="J323" s="272">
        <f>ROUND(I323*H323,2)</f>
        <v>0</v>
      </c>
      <c r="K323" s="268" t="s">
        <v>199</v>
      </c>
      <c r="L323" s="273"/>
      <c r="M323" s="274" t="s">
        <v>19</v>
      </c>
      <c r="N323" s="275" t="s">
        <v>43</v>
      </c>
      <c r="O323" s="87"/>
      <c r="P323" s="224">
        <f>O323*H323</f>
        <v>0</v>
      </c>
      <c r="Q323" s="224">
        <v>0.0077999999999999996</v>
      </c>
      <c r="R323" s="224">
        <f>Q323*H323</f>
        <v>0.0093599999999999985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423</v>
      </c>
      <c r="AT323" s="226" t="s">
        <v>211</v>
      </c>
      <c r="AU323" s="226" t="s">
        <v>84</v>
      </c>
      <c r="AY323" s="20" t="s">
        <v>192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84</v>
      </c>
      <c r="BK323" s="227">
        <f>ROUND(I323*H323,2)</f>
        <v>0</v>
      </c>
      <c r="BL323" s="20" t="s">
        <v>321</v>
      </c>
      <c r="BM323" s="226" t="s">
        <v>1083</v>
      </c>
    </row>
    <row r="324" s="14" customFormat="1">
      <c r="A324" s="14"/>
      <c r="B324" s="244"/>
      <c r="C324" s="245"/>
      <c r="D324" s="235" t="s">
        <v>204</v>
      </c>
      <c r="E324" s="246" t="s">
        <v>19</v>
      </c>
      <c r="F324" s="247" t="s">
        <v>78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204</v>
      </c>
      <c r="AU324" s="254" t="s">
        <v>84</v>
      </c>
      <c r="AV324" s="14" t="s">
        <v>84</v>
      </c>
      <c r="AW324" s="14" t="s">
        <v>33</v>
      </c>
      <c r="AX324" s="14" t="s">
        <v>71</v>
      </c>
      <c r="AY324" s="254" t="s">
        <v>192</v>
      </c>
    </row>
    <row r="325" s="15" customFormat="1">
      <c r="A325" s="15"/>
      <c r="B325" s="255"/>
      <c r="C325" s="256"/>
      <c r="D325" s="235" t="s">
        <v>204</v>
      </c>
      <c r="E325" s="257" t="s">
        <v>19</v>
      </c>
      <c r="F325" s="258" t="s">
        <v>210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204</v>
      </c>
      <c r="AU325" s="265" t="s">
        <v>84</v>
      </c>
      <c r="AV325" s="15" t="s">
        <v>200</v>
      </c>
      <c r="AW325" s="15" t="s">
        <v>33</v>
      </c>
      <c r="AX325" s="15" t="s">
        <v>78</v>
      </c>
      <c r="AY325" s="265" t="s">
        <v>192</v>
      </c>
    </row>
    <row r="326" s="14" customFormat="1">
      <c r="A326" s="14"/>
      <c r="B326" s="244"/>
      <c r="C326" s="245"/>
      <c r="D326" s="235" t="s">
        <v>204</v>
      </c>
      <c r="E326" s="245"/>
      <c r="F326" s="247" t="s">
        <v>1084</v>
      </c>
      <c r="G326" s="245"/>
      <c r="H326" s="248">
        <v>1.2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204</v>
      </c>
      <c r="AU326" s="254" t="s">
        <v>84</v>
      </c>
      <c r="AV326" s="14" t="s">
        <v>84</v>
      </c>
      <c r="AW326" s="14" t="s">
        <v>4</v>
      </c>
      <c r="AX326" s="14" t="s">
        <v>78</v>
      </c>
      <c r="AY326" s="254" t="s">
        <v>192</v>
      </c>
    </row>
    <row r="327" s="2" customFormat="1" ht="33" customHeight="1">
      <c r="A327" s="41"/>
      <c r="B327" s="42"/>
      <c r="C327" s="215" t="s">
        <v>573</v>
      </c>
      <c r="D327" s="215" t="s">
        <v>195</v>
      </c>
      <c r="E327" s="216" t="s">
        <v>433</v>
      </c>
      <c r="F327" s="217" t="s">
        <v>434</v>
      </c>
      <c r="G327" s="218" t="s">
        <v>226</v>
      </c>
      <c r="H327" s="219">
        <v>0.01</v>
      </c>
      <c r="I327" s="220"/>
      <c r="J327" s="221">
        <f>ROUND(I327*H327,2)</f>
        <v>0</v>
      </c>
      <c r="K327" s="217" t="s">
        <v>199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321</v>
      </c>
      <c r="AT327" s="226" t="s">
        <v>195</v>
      </c>
      <c r="AU327" s="226" t="s">
        <v>84</v>
      </c>
      <c r="AY327" s="20" t="s">
        <v>192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84</v>
      </c>
      <c r="BK327" s="227">
        <f>ROUND(I327*H327,2)</f>
        <v>0</v>
      </c>
      <c r="BL327" s="20" t="s">
        <v>321</v>
      </c>
      <c r="BM327" s="226" t="s">
        <v>1085</v>
      </c>
    </row>
    <row r="328" s="2" customFormat="1">
      <c r="A328" s="41"/>
      <c r="B328" s="42"/>
      <c r="C328" s="43"/>
      <c r="D328" s="228" t="s">
        <v>202</v>
      </c>
      <c r="E328" s="43"/>
      <c r="F328" s="229" t="s">
        <v>436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202</v>
      </c>
      <c r="AU328" s="20" t="s">
        <v>84</v>
      </c>
    </row>
    <row r="329" s="12" customFormat="1" ht="25.92" customHeight="1">
      <c r="A329" s="12"/>
      <c r="B329" s="199"/>
      <c r="C329" s="200"/>
      <c r="D329" s="201" t="s">
        <v>70</v>
      </c>
      <c r="E329" s="202" t="s">
        <v>816</v>
      </c>
      <c r="F329" s="202" t="s">
        <v>817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SUM(P330:P335)</f>
        <v>0</v>
      </c>
      <c r="Q329" s="207"/>
      <c r="R329" s="208">
        <f>SUM(R330:R335)</f>
        <v>0</v>
      </c>
      <c r="S329" s="207"/>
      <c r="T329" s="20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232</v>
      </c>
      <c r="AT329" s="211" t="s">
        <v>70</v>
      </c>
      <c r="AU329" s="211" t="s">
        <v>71</v>
      </c>
      <c r="AY329" s="210" t="s">
        <v>192</v>
      </c>
      <c r="BK329" s="212">
        <f>SUM(BK330:BK335)</f>
        <v>0</v>
      </c>
    </row>
    <row r="330" s="2" customFormat="1" ht="16.5" customHeight="1">
      <c r="A330" s="41"/>
      <c r="B330" s="42"/>
      <c r="C330" s="215" t="s">
        <v>544</v>
      </c>
      <c r="D330" s="215" t="s">
        <v>195</v>
      </c>
      <c r="E330" s="216" t="s">
        <v>1086</v>
      </c>
      <c r="F330" s="217" t="s">
        <v>1087</v>
      </c>
      <c r="G330" s="218" t="s">
        <v>1088</v>
      </c>
      <c r="H330" s="292"/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200</v>
      </c>
      <c r="AT330" s="226" t="s">
        <v>195</v>
      </c>
      <c r="AU330" s="226" t="s">
        <v>78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200</v>
      </c>
      <c r="BM330" s="226" t="s">
        <v>1089</v>
      </c>
    </row>
    <row r="331" s="2" customFormat="1" ht="16.5" customHeight="1">
      <c r="A331" s="41"/>
      <c r="B331" s="42"/>
      <c r="C331" s="215" t="s">
        <v>549</v>
      </c>
      <c r="D331" s="215" t="s">
        <v>195</v>
      </c>
      <c r="E331" s="216" t="s">
        <v>1090</v>
      </c>
      <c r="F331" s="217" t="s">
        <v>1091</v>
      </c>
      <c r="G331" s="218" t="s">
        <v>1088</v>
      </c>
      <c r="H331" s="292"/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195</v>
      </c>
      <c r="AU331" s="226" t="s">
        <v>78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200</v>
      </c>
      <c r="BM331" s="226" t="s">
        <v>1092</v>
      </c>
    </row>
    <row r="332" s="2" customFormat="1" ht="16.5" customHeight="1">
      <c r="A332" s="41"/>
      <c r="B332" s="42"/>
      <c r="C332" s="215" t="s">
        <v>553</v>
      </c>
      <c r="D332" s="215" t="s">
        <v>195</v>
      </c>
      <c r="E332" s="216" t="s">
        <v>824</v>
      </c>
      <c r="F332" s="217" t="s">
        <v>825</v>
      </c>
      <c r="G332" s="218" t="s">
        <v>821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200</v>
      </c>
      <c r="AT332" s="226" t="s">
        <v>195</v>
      </c>
      <c r="AU332" s="226" t="s">
        <v>78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200</v>
      </c>
      <c r="BM332" s="226" t="s">
        <v>1093</v>
      </c>
    </row>
    <row r="333" s="2" customFormat="1" ht="24.15" customHeight="1">
      <c r="A333" s="41"/>
      <c r="B333" s="42"/>
      <c r="C333" s="215" t="s">
        <v>558</v>
      </c>
      <c r="D333" s="215" t="s">
        <v>195</v>
      </c>
      <c r="E333" s="216" t="s">
        <v>828</v>
      </c>
      <c r="F333" s="217" t="s">
        <v>829</v>
      </c>
      <c r="G333" s="218" t="s">
        <v>821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195</v>
      </c>
      <c r="AU333" s="226" t="s">
        <v>78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200</v>
      </c>
      <c r="BM333" s="226" t="s">
        <v>1094</v>
      </c>
    </row>
    <row r="334" s="2" customFormat="1" ht="16.5" customHeight="1">
      <c r="A334" s="41"/>
      <c r="B334" s="42"/>
      <c r="C334" s="215" t="s">
        <v>563</v>
      </c>
      <c r="D334" s="215" t="s">
        <v>195</v>
      </c>
      <c r="E334" s="216" t="s">
        <v>832</v>
      </c>
      <c r="F334" s="217" t="s">
        <v>833</v>
      </c>
      <c r="G334" s="218" t="s">
        <v>821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200</v>
      </c>
      <c r="AT334" s="226" t="s">
        <v>195</v>
      </c>
      <c r="AU334" s="226" t="s">
        <v>78</v>
      </c>
      <c r="AY334" s="20" t="s">
        <v>192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84</v>
      </c>
      <c r="BK334" s="227">
        <f>ROUND(I334*H334,2)</f>
        <v>0</v>
      </c>
      <c r="BL334" s="20" t="s">
        <v>200</v>
      </c>
      <c r="BM334" s="226" t="s">
        <v>1095</v>
      </c>
    </row>
    <row r="335" s="2" customFormat="1" ht="16.5" customHeight="1">
      <c r="A335" s="41"/>
      <c r="B335" s="42"/>
      <c r="C335" s="215" t="s">
        <v>568</v>
      </c>
      <c r="D335" s="215" t="s">
        <v>195</v>
      </c>
      <c r="E335" s="216" t="s">
        <v>848</v>
      </c>
      <c r="F335" s="217" t="s">
        <v>849</v>
      </c>
      <c r="G335" s="218" t="s">
        <v>821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87" t="s">
        <v>19</v>
      </c>
      <c r="N335" s="288" t="s">
        <v>43</v>
      </c>
      <c r="O335" s="289"/>
      <c r="P335" s="290">
        <f>O335*H335</f>
        <v>0</v>
      </c>
      <c r="Q335" s="290">
        <v>0</v>
      </c>
      <c r="R335" s="290">
        <f>Q335*H335</f>
        <v>0</v>
      </c>
      <c r="S335" s="290">
        <v>0</v>
      </c>
      <c r="T335" s="29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200</v>
      </c>
      <c r="AT335" s="226" t="s">
        <v>195</v>
      </c>
      <c r="AU335" s="226" t="s">
        <v>78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200</v>
      </c>
      <c r="BM335" s="226" t="s">
        <v>1096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Q2UqQGA57hCxLTSzLf50p7QN6YVpD0kPBInVH30iWkitqeEx3folaC/5eM85xVqPsKEXp5xqPf0WHmif+hzhCg==" hashValue="gQdUgkF3MwCmb6CskOJt34Tz6tlYZTkbCWBHoTZlqk/ZSklo7o3fLQgASaX+hP7qg3zpD+/jTjXnLZQ7MwcLjg==" algorithmName="SHA-512" password="CC35"/>
  <autoFilter ref="C92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97013217"/>
    <hyperlink ref="F99" r:id="rId2" display="https://podminky.urs.cz/item/CS_URS_2024_02/997013501"/>
    <hyperlink ref="F101" r:id="rId3" display="https://podminky.urs.cz/item/CS_URS_2024_02/997013509"/>
    <hyperlink ref="F103" r:id="rId4" display="https://podminky.urs.cz/item/CS_URS_2024_02/997013631"/>
    <hyperlink ref="F107" r:id="rId5" display="https://podminky.urs.cz/item/CS_URS_2024_02/721171803"/>
    <hyperlink ref="F114" r:id="rId6" display="https://podminky.urs.cz/item/CS_URS_2024_02/721171808"/>
    <hyperlink ref="F119" r:id="rId7" display="https://podminky.urs.cz/item/CS_URS_2024_02/721171915"/>
    <hyperlink ref="F123" r:id="rId8" display="https://podminky.urs.cz/item/CS_URS_2024_02/721174042"/>
    <hyperlink ref="F127" r:id="rId9" display="https://podminky.urs.cz/item/CS_URS_2024_02/721174043"/>
    <hyperlink ref="F131" r:id="rId10" display="https://podminky.urs.cz/item/CS_URS_2024_02/721174045"/>
    <hyperlink ref="F135" r:id="rId11" display="https://podminky.urs.cz/item/CS_URS_2024_02/721226511"/>
    <hyperlink ref="F140" r:id="rId12" display="https://podminky.urs.cz/item/CS_URS_2024_02/721290111"/>
    <hyperlink ref="F144" r:id="rId13" display="https://podminky.urs.cz/item/CS_URS_2024_02/998721123"/>
    <hyperlink ref="F147" r:id="rId14" display="https://podminky.urs.cz/item/CS_URS_2024_02/722130801"/>
    <hyperlink ref="F151" r:id="rId15" display="https://podminky.urs.cz/item/CS_URS_2024_02/722131932"/>
    <hyperlink ref="F156" r:id="rId16" display="https://podminky.urs.cz/item/CS_URS_2024_02/722174002"/>
    <hyperlink ref="F160" r:id="rId17" display="https://podminky.urs.cz/item/CS_URS_2024_02/722181241"/>
    <hyperlink ref="F164" r:id="rId18" display="https://podminky.urs.cz/item/CS_URS_2024_02/722190901"/>
    <hyperlink ref="F168" r:id="rId19" display="https://podminky.urs.cz/item/CS_URS_2024_02/722220152"/>
    <hyperlink ref="F172" r:id="rId20" display="https://podminky.urs.cz/item/CS_URS_2024_02/722230101"/>
    <hyperlink ref="F176" r:id="rId21" display="https://podminky.urs.cz/item/CS_URS_2024_02/722290234"/>
    <hyperlink ref="F180" r:id="rId22" display="https://podminky.urs.cz/item/CS_URS_2024_02/722290246"/>
    <hyperlink ref="F184" r:id="rId23" display="https://podminky.urs.cz/item/CS_URS_2024_02/998722123"/>
    <hyperlink ref="F187" r:id="rId24" display="https://podminky.urs.cz/item/CS_URS_2024_02/725110814"/>
    <hyperlink ref="F191" r:id="rId25" display="https://podminky.urs.cz/item/CS_URS_2024_02/725112183"/>
    <hyperlink ref="F195" r:id="rId26" display="https://podminky.urs.cz/item/CS_URS_2024_02/725119131"/>
    <hyperlink ref="F200" r:id="rId27" display="https://podminky.urs.cz/item/CS_URS_2024_02/725210821"/>
    <hyperlink ref="F204" r:id="rId28" display="https://podminky.urs.cz/item/CS_URS_2024_02/725211616"/>
    <hyperlink ref="F208" r:id="rId29" display="https://podminky.urs.cz/item/CS_URS_2024_02/725220842"/>
    <hyperlink ref="F212" r:id="rId30" display="https://podminky.urs.cz/item/CS_URS_2024_02/725241123"/>
    <hyperlink ref="F216" r:id="rId31" display="https://podminky.urs.cz/item/CS_URS_2024_02/725244103"/>
    <hyperlink ref="F220" r:id="rId32" display="https://podminky.urs.cz/item/CS_URS_2024_02/725310823"/>
    <hyperlink ref="F224" r:id="rId33" display="https://podminky.urs.cz/item/CS_URS_2024_02/725311121"/>
    <hyperlink ref="F228" r:id="rId34" display="https://podminky.urs.cz/item/CS_URS_2024_02/725810811"/>
    <hyperlink ref="F233" r:id="rId35" display="https://podminky.urs.cz/item/CS_URS_2024_02/725813112"/>
    <hyperlink ref="F237" r:id="rId36" display="https://podminky.urs.cz/item/CS_URS_2024_02/725819401"/>
    <hyperlink ref="F250" r:id="rId37" display="https://podminky.urs.cz/item/CS_URS_2024_02/725820801"/>
    <hyperlink ref="F254" r:id="rId38" display="https://podminky.urs.cz/item/CS_URS_2024_02/725821325"/>
    <hyperlink ref="F259" r:id="rId39" display="https://podminky.urs.cz/item/CS_URS_2024_02/725822611"/>
    <hyperlink ref="F263" r:id="rId40" display="https://podminky.urs.cz/item/CS_URS_2024_02/725849411"/>
    <hyperlink ref="F270" r:id="rId41" display="https://podminky.urs.cz/item/CS_URS_2024_02/725851305"/>
    <hyperlink ref="F275" r:id="rId42" display="https://podminky.urs.cz/item/CS_URS_2024_02/725851325"/>
    <hyperlink ref="F280" r:id="rId43" display="https://podminky.urs.cz/item/CS_URS_2024_02/725860811"/>
    <hyperlink ref="F284" r:id="rId44" display="https://podminky.urs.cz/item/CS_URS_2024_02/725861102"/>
    <hyperlink ref="F289" r:id="rId45" display="https://podminky.urs.cz/item/CS_URS_2024_02/725862103"/>
    <hyperlink ref="F294" r:id="rId46" display="https://podminky.urs.cz/item/CS_URS_2024_02/725865312"/>
    <hyperlink ref="F303" r:id="rId47" display="https://podminky.urs.cz/item/CS_URS_2024_02/998725123"/>
    <hyperlink ref="F306" r:id="rId48" display="https://podminky.urs.cz/item/CS_URS_2024_02/751111052"/>
    <hyperlink ref="F313" r:id="rId49" display="https://podminky.urs.cz/item/CS_URS_2024_02/751398021"/>
    <hyperlink ref="F320" r:id="rId50" display="https://podminky.urs.cz/item/CS_URS_2024_02/751537146"/>
    <hyperlink ref="F328" r:id="rId51" display="https://podminky.urs.cz/item/CS_URS_2024_02/99875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152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bytových jader v objektu č.p.776, ul.Zašovská, Valašské Meziříčí</v>
      </c>
      <c r="F7" s="145"/>
      <c r="G7" s="145"/>
      <c r="H7" s="145"/>
      <c r="L7" s="23"/>
    </row>
    <row r="8" s="1" customFormat="1" ht="12" customHeight="1">
      <c r="B8" s="23"/>
      <c r="D8" s="145" t="s">
        <v>153</v>
      </c>
      <c r="L8" s="23"/>
    </row>
    <row r="9" s="2" customFormat="1" ht="16.5" customHeight="1">
      <c r="A9" s="41"/>
      <c r="B9" s="47"/>
      <c r="C9" s="41"/>
      <c r="D9" s="41"/>
      <c r="E9" s="146" t="s">
        <v>1414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155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1419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24. 9. 2024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35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37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39</v>
      </c>
      <c r="G34" s="41"/>
      <c r="H34" s="41"/>
      <c r="I34" s="157" t="s">
        <v>38</v>
      </c>
      <c r="J34" s="157" t="s">
        <v>40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41</v>
      </c>
      <c r="E35" s="145" t="s">
        <v>42</v>
      </c>
      <c r="F35" s="159">
        <f>ROUND((SUM(BE93:BE338)),  2)</f>
        <v>0</v>
      </c>
      <c r="G35" s="41"/>
      <c r="H35" s="41"/>
      <c r="I35" s="160">
        <v>0.20999999999999999</v>
      </c>
      <c r="J35" s="159">
        <f>ROUND(((SUM(BE93:BE338))*I35),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43</v>
      </c>
      <c r="F36" s="159">
        <f>ROUND((SUM(BF93:BF338)),  2)</f>
        <v>0</v>
      </c>
      <c r="G36" s="41"/>
      <c r="H36" s="41"/>
      <c r="I36" s="160">
        <v>0.12</v>
      </c>
      <c r="J36" s="159">
        <f>ROUND(((SUM(BF93:BF338))*I36),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ROUND((SUM(BG93:BG338)),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45</v>
      </c>
      <c r="F38" s="159">
        <f>ROUND((SUM(BH93:BH338)),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46</v>
      </c>
      <c r="F39" s="159">
        <f>ROUND((SUM(BI93:BI338)),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47</v>
      </c>
      <c r="E41" s="163"/>
      <c r="F41" s="163"/>
      <c r="G41" s="164" t="s">
        <v>48</v>
      </c>
      <c r="H41" s="165" t="s">
        <v>49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157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bytových jader v objektu č.p.776, ul.Zašovská, Valašské Meziříčí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153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1414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155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063 - Byt č.106 2+ KK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24. 9. 2024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Město Valašské Meziříčí, Náměstí 7/5, 757 01 VM</v>
      </c>
      <c r="G58" s="43"/>
      <c r="H58" s="43"/>
      <c r="I58" s="35" t="s">
        <v>31</v>
      </c>
      <c r="J58" s="39" t="str">
        <f>E23</f>
        <v>ARTING plus s.r.o,Vrbenská 739, Valašské Meziříčí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158</v>
      </c>
      <c r="D61" s="174"/>
      <c r="E61" s="174"/>
      <c r="F61" s="174"/>
      <c r="G61" s="174"/>
      <c r="H61" s="174"/>
      <c r="I61" s="174"/>
      <c r="J61" s="175" t="s">
        <v>159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69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160</v>
      </c>
    </row>
    <row r="64" s="9" customFormat="1" ht="24.96" customHeight="1">
      <c r="A64" s="9"/>
      <c r="B64" s="177"/>
      <c r="C64" s="178"/>
      <c r="D64" s="179" t="s">
        <v>1098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1099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1100</v>
      </c>
      <c r="E66" s="185"/>
      <c r="F66" s="185"/>
      <c r="G66" s="185"/>
      <c r="H66" s="185"/>
      <c r="I66" s="185"/>
      <c r="J66" s="186">
        <f>J151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1101</v>
      </c>
      <c r="E67" s="185"/>
      <c r="F67" s="185"/>
      <c r="G67" s="185"/>
      <c r="H67" s="185"/>
      <c r="I67" s="185"/>
      <c r="J67" s="186">
        <f>J155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1102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1103</v>
      </c>
      <c r="E69" s="185"/>
      <c r="F69" s="185"/>
      <c r="G69" s="185"/>
      <c r="H69" s="185"/>
      <c r="I69" s="185"/>
      <c r="J69" s="186">
        <f>J329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1104</v>
      </c>
      <c r="E70" s="185"/>
      <c r="F70" s="185"/>
      <c r="G70" s="185"/>
      <c r="H70" s="185"/>
      <c r="I70" s="185"/>
      <c r="J70" s="186">
        <f>J334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1105</v>
      </c>
      <c r="E71" s="185"/>
      <c r="F71" s="185"/>
      <c r="G71" s="185"/>
      <c r="H71" s="185"/>
      <c r="I71" s="185"/>
      <c r="J71" s="186">
        <f>J336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Stavební úpravy bytových jader v objektu č.p.776, ul.Zašovská, Valašské Meziříčí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153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1414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155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063 - Byt č.106 2+ KK - Elektroinstalace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24. 9. 2024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Město Valašské Meziříčí, Náměstí 7/5, 757 01 VM</v>
      </c>
      <c r="G89" s="43"/>
      <c r="H89" s="43"/>
      <c r="I89" s="35" t="s">
        <v>31</v>
      </c>
      <c r="J89" s="39" t="str">
        <f>E23</f>
        <v>ARTING plus s.r.o,Vrbenská 739, Valašské Meziříčí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34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178</v>
      </c>
      <c r="D92" s="191" t="s">
        <v>56</v>
      </c>
      <c r="E92" s="191" t="s">
        <v>52</v>
      </c>
      <c r="F92" s="191" t="s">
        <v>53</v>
      </c>
      <c r="G92" s="191" t="s">
        <v>179</v>
      </c>
      <c r="H92" s="191" t="s">
        <v>180</v>
      </c>
      <c r="I92" s="191" t="s">
        <v>181</v>
      </c>
      <c r="J92" s="191" t="s">
        <v>159</v>
      </c>
      <c r="K92" s="192" t="s">
        <v>182</v>
      </c>
      <c r="L92" s="193"/>
      <c r="M92" s="95" t="s">
        <v>19</v>
      </c>
      <c r="N92" s="96" t="s">
        <v>41</v>
      </c>
      <c r="O92" s="96" t="s">
        <v>183</v>
      </c>
      <c r="P92" s="96" t="s">
        <v>184</v>
      </c>
      <c r="Q92" s="96" t="s">
        <v>185</v>
      </c>
      <c r="R92" s="96" t="s">
        <v>186</v>
      </c>
      <c r="S92" s="96" t="s">
        <v>187</v>
      </c>
      <c r="T92" s="97" t="s">
        <v>188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189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</f>
        <v>0</v>
      </c>
      <c r="Q93" s="99"/>
      <c r="R93" s="196">
        <f>R94</f>
        <v>0.063774999999999998</v>
      </c>
      <c r="S93" s="99"/>
      <c r="T93" s="197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160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70</v>
      </c>
      <c r="E94" s="202" t="s">
        <v>1106</v>
      </c>
      <c r="F94" s="202" t="s">
        <v>1107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P95+P151+P155+P159+P329+P334+P336</f>
        <v>0</v>
      </c>
      <c r="Q94" s="207"/>
      <c r="R94" s="208">
        <f>R95+R151+R155+R159+R329+R334+R336</f>
        <v>0.063774999999999998</v>
      </c>
      <c r="S94" s="207"/>
      <c r="T94" s="209">
        <f>T95+T151+T155+T159+T329+T334+T336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193</v>
      </c>
      <c r="AT94" s="211" t="s">
        <v>70</v>
      </c>
      <c r="AU94" s="211" t="s">
        <v>71</v>
      </c>
      <c r="AY94" s="210" t="s">
        <v>192</v>
      </c>
      <c r="BK94" s="212">
        <f>BK95+BK151+BK155+BK159+BK329+BK334+BK336</f>
        <v>0</v>
      </c>
    </row>
    <row r="95" s="12" customFormat="1" ht="22.8" customHeight="1">
      <c r="A95" s="12"/>
      <c r="B95" s="199"/>
      <c r="C95" s="200"/>
      <c r="D95" s="201" t="s">
        <v>70</v>
      </c>
      <c r="E95" s="213" t="s">
        <v>1108</v>
      </c>
      <c r="F95" s="213" t="s">
        <v>1109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SUM(P96:P150)</f>
        <v>0</v>
      </c>
      <c r="Q95" s="207"/>
      <c r="R95" s="208">
        <f>SUM(R96:R150)</f>
        <v>0.0080700000000000008</v>
      </c>
      <c r="S95" s="207"/>
      <c r="T95" s="209">
        <f>SUM(T96:T150)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70</v>
      </c>
      <c r="AU95" s="211" t="s">
        <v>78</v>
      </c>
      <c r="AY95" s="210" t="s">
        <v>192</v>
      </c>
      <c r="BK95" s="212">
        <f>SUM(BK96:BK150)</f>
        <v>0</v>
      </c>
    </row>
    <row r="96" s="2" customFormat="1" ht="21.75" customHeight="1">
      <c r="A96" s="41"/>
      <c r="B96" s="42"/>
      <c r="C96" s="215" t="s">
        <v>78</v>
      </c>
      <c r="D96" s="215" t="s">
        <v>195</v>
      </c>
      <c r="E96" s="216" t="s">
        <v>1110</v>
      </c>
      <c r="F96" s="217" t="s">
        <v>1111</v>
      </c>
      <c r="G96" s="218" t="s">
        <v>198</v>
      </c>
      <c r="H96" s="219">
        <v>1</v>
      </c>
      <c r="I96" s="220"/>
      <c r="J96" s="221">
        <f>ROUND(I96*H96,2)</f>
        <v>0</v>
      </c>
      <c r="K96" s="217" t="s">
        <v>199</v>
      </c>
      <c r="L96" s="47"/>
      <c r="M96" s="222" t="s">
        <v>19</v>
      </c>
      <c r="N96" s="223" t="s">
        <v>43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321</v>
      </c>
      <c r="AT96" s="226" t="s">
        <v>195</v>
      </c>
      <c r="AU96" s="226" t="s">
        <v>84</v>
      </c>
      <c r="AY96" s="20" t="s">
        <v>192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84</v>
      </c>
      <c r="BK96" s="227">
        <f>ROUND(I96*H96,2)</f>
        <v>0</v>
      </c>
      <c r="BL96" s="20" t="s">
        <v>321</v>
      </c>
      <c r="BM96" s="226" t="s">
        <v>1112</v>
      </c>
    </row>
    <row r="97" s="2" customFormat="1">
      <c r="A97" s="41"/>
      <c r="B97" s="42"/>
      <c r="C97" s="43"/>
      <c r="D97" s="228" t="s">
        <v>202</v>
      </c>
      <c r="E97" s="43"/>
      <c r="F97" s="229" t="s">
        <v>1113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202</v>
      </c>
      <c r="AU97" s="20" t="s">
        <v>84</v>
      </c>
    </row>
    <row r="98" s="14" customFormat="1">
      <c r="A98" s="14"/>
      <c r="B98" s="244"/>
      <c r="C98" s="245"/>
      <c r="D98" s="235" t="s">
        <v>204</v>
      </c>
      <c r="E98" s="246" t="s">
        <v>19</v>
      </c>
      <c r="F98" s="247" t="s">
        <v>78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204</v>
      </c>
      <c r="AU98" s="254" t="s">
        <v>84</v>
      </c>
      <c r="AV98" s="14" t="s">
        <v>84</v>
      </c>
      <c r="AW98" s="14" t="s">
        <v>33</v>
      </c>
      <c r="AX98" s="14" t="s">
        <v>71</v>
      </c>
      <c r="AY98" s="254" t="s">
        <v>192</v>
      </c>
    </row>
    <row r="99" s="15" customFormat="1">
      <c r="A99" s="15"/>
      <c r="B99" s="255"/>
      <c r="C99" s="256"/>
      <c r="D99" s="235" t="s">
        <v>204</v>
      </c>
      <c r="E99" s="257" t="s">
        <v>19</v>
      </c>
      <c r="F99" s="258" t="s">
        <v>210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204</v>
      </c>
      <c r="AU99" s="265" t="s">
        <v>84</v>
      </c>
      <c r="AV99" s="15" t="s">
        <v>200</v>
      </c>
      <c r="AW99" s="15" t="s">
        <v>33</v>
      </c>
      <c r="AX99" s="15" t="s">
        <v>78</v>
      </c>
      <c r="AY99" s="265" t="s">
        <v>192</v>
      </c>
    </row>
    <row r="100" s="2" customFormat="1" ht="16.5" customHeight="1">
      <c r="A100" s="41"/>
      <c r="B100" s="42"/>
      <c r="C100" s="266" t="s">
        <v>84</v>
      </c>
      <c r="D100" s="266" t="s">
        <v>211</v>
      </c>
      <c r="E100" s="267" t="s">
        <v>1114</v>
      </c>
      <c r="F100" s="268" t="s">
        <v>1115</v>
      </c>
      <c r="G100" s="269" t="s">
        <v>198</v>
      </c>
      <c r="H100" s="270">
        <v>1</v>
      </c>
      <c r="I100" s="271"/>
      <c r="J100" s="272">
        <f>ROUND(I100*H100,2)</f>
        <v>0</v>
      </c>
      <c r="K100" s="268" t="s">
        <v>199</v>
      </c>
      <c r="L100" s="273"/>
      <c r="M100" s="274" t="s">
        <v>19</v>
      </c>
      <c r="N100" s="275" t="s">
        <v>43</v>
      </c>
      <c r="O100" s="87"/>
      <c r="P100" s="224">
        <f>O100*H100</f>
        <v>0</v>
      </c>
      <c r="Q100" s="224">
        <v>0.0019</v>
      </c>
      <c r="R100" s="224">
        <f>Q100*H100</f>
        <v>0.0019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423</v>
      </c>
      <c r="AT100" s="226" t="s">
        <v>211</v>
      </c>
      <c r="AU100" s="226" t="s">
        <v>84</v>
      </c>
      <c r="AY100" s="20" t="s">
        <v>192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84</v>
      </c>
      <c r="BK100" s="227">
        <f>ROUND(I100*H100,2)</f>
        <v>0</v>
      </c>
      <c r="BL100" s="20" t="s">
        <v>321</v>
      </c>
      <c r="BM100" s="226" t="s">
        <v>1116</v>
      </c>
    </row>
    <row r="101" s="14" customFormat="1">
      <c r="A101" s="14"/>
      <c r="B101" s="244"/>
      <c r="C101" s="245"/>
      <c r="D101" s="235" t="s">
        <v>204</v>
      </c>
      <c r="E101" s="246" t="s">
        <v>19</v>
      </c>
      <c r="F101" s="247" t="s">
        <v>78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204</v>
      </c>
      <c r="AU101" s="254" t="s">
        <v>84</v>
      </c>
      <c r="AV101" s="14" t="s">
        <v>84</v>
      </c>
      <c r="AW101" s="14" t="s">
        <v>33</v>
      </c>
      <c r="AX101" s="14" t="s">
        <v>71</v>
      </c>
      <c r="AY101" s="254" t="s">
        <v>192</v>
      </c>
    </row>
    <row r="102" s="15" customFormat="1">
      <c r="A102" s="15"/>
      <c r="B102" s="255"/>
      <c r="C102" s="256"/>
      <c r="D102" s="235" t="s">
        <v>204</v>
      </c>
      <c r="E102" s="257" t="s">
        <v>19</v>
      </c>
      <c r="F102" s="258" t="s">
        <v>210</v>
      </c>
      <c r="G102" s="256"/>
      <c r="H102" s="259">
        <v>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204</v>
      </c>
      <c r="AU102" s="265" t="s">
        <v>84</v>
      </c>
      <c r="AV102" s="15" t="s">
        <v>200</v>
      </c>
      <c r="AW102" s="15" t="s">
        <v>33</v>
      </c>
      <c r="AX102" s="15" t="s">
        <v>78</v>
      </c>
      <c r="AY102" s="265" t="s">
        <v>192</v>
      </c>
    </row>
    <row r="103" s="2" customFormat="1" ht="16.5" customHeight="1">
      <c r="A103" s="41"/>
      <c r="B103" s="42"/>
      <c r="C103" s="215" t="s">
        <v>193</v>
      </c>
      <c r="D103" s="215" t="s">
        <v>195</v>
      </c>
      <c r="E103" s="216" t="s">
        <v>1117</v>
      </c>
      <c r="F103" s="217" t="s">
        <v>1118</v>
      </c>
      <c r="G103" s="218" t="s">
        <v>198</v>
      </c>
      <c r="H103" s="219">
        <v>1</v>
      </c>
      <c r="I103" s="220"/>
      <c r="J103" s="221">
        <f>ROUND(I103*H103,2)</f>
        <v>0</v>
      </c>
      <c r="K103" s="217" t="s">
        <v>199</v>
      </c>
      <c r="L103" s="47"/>
      <c r="M103" s="222" t="s">
        <v>19</v>
      </c>
      <c r="N103" s="223" t="s">
        <v>43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321</v>
      </c>
      <c r="AT103" s="226" t="s">
        <v>195</v>
      </c>
      <c r="AU103" s="226" t="s">
        <v>84</v>
      </c>
      <c r="AY103" s="20" t="s">
        <v>192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84</v>
      </c>
      <c r="BK103" s="227">
        <f>ROUND(I103*H103,2)</f>
        <v>0</v>
      </c>
      <c r="BL103" s="20" t="s">
        <v>321</v>
      </c>
      <c r="BM103" s="226" t="s">
        <v>1119</v>
      </c>
    </row>
    <row r="104" s="2" customFormat="1">
      <c r="A104" s="41"/>
      <c r="B104" s="42"/>
      <c r="C104" s="43"/>
      <c r="D104" s="228" t="s">
        <v>202</v>
      </c>
      <c r="E104" s="43"/>
      <c r="F104" s="229" t="s">
        <v>1120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202</v>
      </c>
      <c r="AU104" s="20" t="s">
        <v>84</v>
      </c>
    </row>
    <row r="105" s="14" customFormat="1">
      <c r="A105" s="14"/>
      <c r="B105" s="244"/>
      <c r="C105" s="245"/>
      <c r="D105" s="235" t="s">
        <v>204</v>
      </c>
      <c r="E105" s="246" t="s">
        <v>19</v>
      </c>
      <c r="F105" s="247" t="s">
        <v>78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204</v>
      </c>
      <c r="AU105" s="254" t="s">
        <v>84</v>
      </c>
      <c r="AV105" s="14" t="s">
        <v>84</v>
      </c>
      <c r="AW105" s="14" t="s">
        <v>33</v>
      </c>
      <c r="AX105" s="14" t="s">
        <v>71</v>
      </c>
      <c r="AY105" s="254" t="s">
        <v>192</v>
      </c>
    </row>
    <row r="106" s="15" customFormat="1">
      <c r="A106" s="15"/>
      <c r="B106" s="255"/>
      <c r="C106" s="256"/>
      <c r="D106" s="235" t="s">
        <v>204</v>
      </c>
      <c r="E106" s="257" t="s">
        <v>19</v>
      </c>
      <c r="F106" s="258" t="s">
        <v>210</v>
      </c>
      <c r="G106" s="256"/>
      <c r="H106" s="259">
        <v>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204</v>
      </c>
      <c r="AU106" s="265" t="s">
        <v>84</v>
      </c>
      <c r="AV106" s="15" t="s">
        <v>200</v>
      </c>
      <c r="AW106" s="15" t="s">
        <v>33</v>
      </c>
      <c r="AX106" s="15" t="s">
        <v>78</v>
      </c>
      <c r="AY106" s="265" t="s">
        <v>192</v>
      </c>
    </row>
    <row r="107" s="2" customFormat="1" ht="16.5" customHeight="1">
      <c r="A107" s="41"/>
      <c r="B107" s="42"/>
      <c r="C107" s="266" t="s">
        <v>200</v>
      </c>
      <c r="D107" s="266" t="s">
        <v>211</v>
      </c>
      <c r="E107" s="267" t="s">
        <v>1121</v>
      </c>
      <c r="F107" s="268" t="s">
        <v>1122</v>
      </c>
      <c r="G107" s="269" t="s">
        <v>198</v>
      </c>
      <c r="H107" s="270">
        <v>1</v>
      </c>
      <c r="I107" s="271"/>
      <c r="J107" s="272">
        <f>ROUND(I107*H107,2)</f>
        <v>0</v>
      </c>
      <c r="K107" s="268" t="s">
        <v>199</v>
      </c>
      <c r="L107" s="273"/>
      <c r="M107" s="274" t="s">
        <v>19</v>
      </c>
      <c r="N107" s="275" t="s">
        <v>43</v>
      </c>
      <c r="O107" s="87"/>
      <c r="P107" s="224">
        <f>O107*H107</f>
        <v>0</v>
      </c>
      <c r="Q107" s="224">
        <v>0.0010499999999999999</v>
      </c>
      <c r="R107" s="224">
        <f>Q107*H107</f>
        <v>0.0010499999999999999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423</v>
      </c>
      <c r="AT107" s="226" t="s">
        <v>211</v>
      </c>
      <c r="AU107" s="226" t="s">
        <v>84</v>
      </c>
      <c r="AY107" s="20" t="s">
        <v>192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84</v>
      </c>
      <c r="BK107" s="227">
        <f>ROUND(I107*H107,2)</f>
        <v>0</v>
      </c>
      <c r="BL107" s="20" t="s">
        <v>321</v>
      </c>
      <c r="BM107" s="226" t="s">
        <v>1123</v>
      </c>
    </row>
    <row r="108" s="14" customFormat="1">
      <c r="A108" s="14"/>
      <c r="B108" s="244"/>
      <c r="C108" s="245"/>
      <c r="D108" s="235" t="s">
        <v>204</v>
      </c>
      <c r="E108" s="246" t="s">
        <v>19</v>
      </c>
      <c r="F108" s="247" t="s">
        <v>78</v>
      </c>
      <c r="G108" s="245"/>
      <c r="H108" s="248">
        <v>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204</v>
      </c>
      <c r="AU108" s="254" t="s">
        <v>84</v>
      </c>
      <c r="AV108" s="14" t="s">
        <v>84</v>
      </c>
      <c r="AW108" s="14" t="s">
        <v>33</v>
      </c>
      <c r="AX108" s="14" t="s">
        <v>71</v>
      </c>
      <c r="AY108" s="254" t="s">
        <v>192</v>
      </c>
    </row>
    <row r="109" s="15" customFormat="1">
      <c r="A109" s="15"/>
      <c r="B109" s="255"/>
      <c r="C109" s="256"/>
      <c r="D109" s="235" t="s">
        <v>204</v>
      </c>
      <c r="E109" s="257" t="s">
        <v>19</v>
      </c>
      <c r="F109" s="258" t="s">
        <v>210</v>
      </c>
      <c r="G109" s="256"/>
      <c r="H109" s="259">
        <v>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204</v>
      </c>
      <c r="AU109" s="265" t="s">
        <v>84</v>
      </c>
      <c r="AV109" s="15" t="s">
        <v>200</v>
      </c>
      <c r="AW109" s="15" t="s">
        <v>33</v>
      </c>
      <c r="AX109" s="15" t="s">
        <v>78</v>
      </c>
      <c r="AY109" s="265" t="s">
        <v>192</v>
      </c>
    </row>
    <row r="110" s="2" customFormat="1" ht="16.5" customHeight="1">
      <c r="A110" s="41"/>
      <c r="B110" s="42"/>
      <c r="C110" s="215" t="s">
        <v>232</v>
      </c>
      <c r="D110" s="215" t="s">
        <v>195</v>
      </c>
      <c r="E110" s="216" t="s">
        <v>1124</v>
      </c>
      <c r="F110" s="217" t="s">
        <v>1125</v>
      </c>
      <c r="G110" s="218" t="s">
        <v>198</v>
      </c>
      <c r="H110" s="219">
        <v>10</v>
      </c>
      <c r="I110" s="220"/>
      <c r="J110" s="221">
        <f>ROUND(I110*H110,2)</f>
        <v>0</v>
      </c>
      <c r="K110" s="217" t="s">
        <v>199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321</v>
      </c>
      <c r="AT110" s="226" t="s">
        <v>195</v>
      </c>
      <c r="AU110" s="226" t="s">
        <v>84</v>
      </c>
      <c r="AY110" s="20" t="s">
        <v>192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84</v>
      </c>
      <c r="BK110" s="227">
        <f>ROUND(I110*H110,2)</f>
        <v>0</v>
      </c>
      <c r="BL110" s="20" t="s">
        <v>321</v>
      </c>
      <c r="BM110" s="226" t="s">
        <v>1126</v>
      </c>
    </row>
    <row r="111" s="2" customFormat="1">
      <c r="A111" s="41"/>
      <c r="B111" s="42"/>
      <c r="C111" s="43"/>
      <c r="D111" s="228" t="s">
        <v>202</v>
      </c>
      <c r="E111" s="43"/>
      <c r="F111" s="229" t="s">
        <v>1127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202</v>
      </c>
      <c r="AU111" s="20" t="s">
        <v>84</v>
      </c>
    </row>
    <row r="112" s="14" customFormat="1">
      <c r="A112" s="14"/>
      <c r="B112" s="244"/>
      <c r="C112" s="245"/>
      <c r="D112" s="235" t="s">
        <v>204</v>
      </c>
      <c r="E112" s="246" t="s">
        <v>19</v>
      </c>
      <c r="F112" s="247" t="s">
        <v>84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204</v>
      </c>
      <c r="AU112" s="254" t="s">
        <v>84</v>
      </c>
      <c r="AV112" s="14" t="s">
        <v>84</v>
      </c>
      <c r="AW112" s="14" t="s">
        <v>33</v>
      </c>
      <c r="AX112" s="14" t="s">
        <v>71</v>
      </c>
      <c r="AY112" s="254" t="s">
        <v>192</v>
      </c>
    </row>
    <row r="113" s="14" customFormat="1">
      <c r="A113" s="14"/>
      <c r="B113" s="244"/>
      <c r="C113" s="245"/>
      <c r="D113" s="235" t="s">
        <v>204</v>
      </c>
      <c r="E113" s="246" t="s">
        <v>19</v>
      </c>
      <c r="F113" s="247" t="s">
        <v>215</v>
      </c>
      <c r="G113" s="245"/>
      <c r="H113" s="248">
        <v>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204</v>
      </c>
      <c r="AU113" s="254" t="s">
        <v>84</v>
      </c>
      <c r="AV113" s="14" t="s">
        <v>84</v>
      </c>
      <c r="AW113" s="14" t="s">
        <v>33</v>
      </c>
      <c r="AX113" s="14" t="s">
        <v>71</v>
      </c>
      <c r="AY113" s="254" t="s">
        <v>192</v>
      </c>
    </row>
    <row r="114" s="15" customFormat="1">
      <c r="A114" s="15"/>
      <c r="B114" s="255"/>
      <c r="C114" s="256"/>
      <c r="D114" s="235" t="s">
        <v>204</v>
      </c>
      <c r="E114" s="257" t="s">
        <v>19</v>
      </c>
      <c r="F114" s="258" t="s">
        <v>210</v>
      </c>
      <c r="G114" s="256"/>
      <c r="H114" s="259">
        <v>10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204</v>
      </c>
      <c r="AU114" s="265" t="s">
        <v>84</v>
      </c>
      <c r="AV114" s="15" t="s">
        <v>200</v>
      </c>
      <c r="AW114" s="15" t="s">
        <v>33</v>
      </c>
      <c r="AX114" s="15" t="s">
        <v>78</v>
      </c>
      <c r="AY114" s="265" t="s">
        <v>192</v>
      </c>
    </row>
    <row r="115" s="2" customFormat="1" ht="16.5" customHeight="1">
      <c r="A115" s="41"/>
      <c r="B115" s="42"/>
      <c r="C115" s="266" t="s">
        <v>236</v>
      </c>
      <c r="D115" s="266" t="s">
        <v>211</v>
      </c>
      <c r="E115" s="267" t="s">
        <v>1128</v>
      </c>
      <c r="F115" s="268" t="s">
        <v>1129</v>
      </c>
      <c r="G115" s="269" t="s">
        <v>198</v>
      </c>
      <c r="H115" s="270">
        <v>2</v>
      </c>
      <c r="I115" s="271"/>
      <c r="J115" s="272">
        <f>ROUND(I115*H115,2)</f>
        <v>0</v>
      </c>
      <c r="K115" s="268" t="s">
        <v>199</v>
      </c>
      <c r="L115" s="273"/>
      <c r="M115" s="274" t="s">
        <v>19</v>
      </c>
      <c r="N115" s="275" t="s">
        <v>43</v>
      </c>
      <c r="O115" s="87"/>
      <c r="P115" s="224">
        <f>O115*H115</f>
        <v>0</v>
      </c>
      <c r="Q115" s="224">
        <v>0.00040000000000000002</v>
      </c>
      <c r="R115" s="224">
        <f>Q115*H115</f>
        <v>0.00080000000000000004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423</v>
      </c>
      <c r="AT115" s="226" t="s">
        <v>211</v>
      </c>
      <c r="AU115" s="226" t="s">
        <v>84</v>
      </c>
      <c r="AY115" s="20" t="s">
        <v>192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84</v>
      </c>
      <c r="BK115" s="227">
        <f>ROUND(I115*H115,2)</f>
        <v>0</v>
      </c>
      <c r="BL115" s="20" t="s">
        <v>321</v>
      </c>
      <c r="BM115" s="226" t="s">
        <v>1130</v>
      </c>
    </row>
    <row r="116" s="14" customFormat="1">
      <c r="A116" s="14"/>
      <c r="B116" s="244"/>
      <c r="C116" s="245"/>
      <c r="D116" s="235" t="s">
        <v>204</v>
      </c>
      <c r="E116" s="246" t="s">
        <v>19</v>
      </c>
      <c r="F116" s="247" t="s">
        <v>84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204</v>
      </c>
      <c r="AU116" s="254" t="s">
        <v>84</v>
      </c>
      <c r="AV116" s="14" t="s">
        <v>84</v>
      </c>
      <c r="AW116" s="14" t="s">
        <v>33</v>
      </c>
      <c r="AX116" s="14" t="s">
        <v>71</v>
      </c>
      <c r="AY116" s="254" t="s">
        <v>192</v>
      </c>
    </row>
    <row r="117" s="15" customFormat="1">
      <c r="A117" s="15"/>
      <c r="B117" s="255"/>
      <c r="C117" s="256"/>
      <c r="D117" s="235" t="s">
        <v>204</v>
      </c>
      <c r="E117" s="257" t="s">
        <v>19</v>
      </c>
      <c r="F117" s="258" t="s">
        <v>210</v>
      </c>
      <c r="G117" s="256"/>
      <c r="H117" s="259">
        <v>2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204</v>
      </c>
      <c r="AU117" s="265" t="s">
        <v>84</v>
      </c>
      <c r="AV117" s="15" t="s">
        <v>200</v>
      </c>
      <c r="AW117" s="15" t="s">
        <v>33</v>
      </c>
      <c r="AX117" s="15" t="s">
        <v>78</v>
      </c>
      <c r="AY117" s="265" t="s">
        <v>192</v>
      </c>
    </row>
    <row r="118" s="2" customFormat="1" ht="16.5" customHeight="1">
      <c r="A118" s="41"/>
      <c r="B118" s="42"/>
      <c r="C118" s="266" t="s">
        <v>250</v>
      </c>
      <c r="D118" s="266" t="s">
        <v>211</v>
      </c>
      <c r="E118" s="267" t="s">
        <v>1131</v>
      </c>
      <c r="F118" s="268" t="s">
        <v>1132</v>
      </c>
      <c r="G118" s="269" t="s">
        <v>198</v>
      </c>
      <c r="H118" s="270">
        <v>8</v>
      </c>
      <c r="I118" s="271"/>
      <c r="J118" s="272">
        <f>ROUND(I118*H118,2)</f>
        <v>0</v>
      </c>
      <c r="K118" s="268" t="s">
        <v>199</v>
      </c>
      <c r="L118" s="273"/>
      <c r="M118" s="274" t="s">
        <v>19</v>
      </c>
      <c r="N118" s="275" t="s">
        <v>43</v>
      </c>
      <c r="O118" s="87"/>
      <c r="P118" s="224">
        <f>O118*H118</f>
        <v>0</v>
      </c>
      <c r="Q118" s="224">
        <v>0.00040000000000000002</v>
      </c>
      <c r="R118" s="224">
        <f>Q118*H118</f>
        <v>0.0032000000000000002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423</v>
      </c>
      <c r="AT118" s="226" t="s">
        <v>211</v>
      </c>
      <c r="AU118" s="226" t="s">
        <v>84</v>
      </c>
      <c r="AY118" s="20" t="s">
        <v>192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84</v>
      </c>
      <c r="BK118" s="227">
        <f>ROUND(I118*H118,2)</f>
        <v>0</v>
      </c>
      <c r="BL118" s="20" t="s">
        <v>321</v>
      </c>
      <c r="BM118" s="226" t="s">
        <v>1133</v>
      </c>
    </row>
    <row r="119" s="14" customFormat="1">
      <c r="A119" s="14"/>
      <c r="B119" s="244"/>
      <c r="C119" s="245"/>
      <c r="D119" s="235" t="s">
        <v>204</v>
      </c>
      <c r="E119" s="246" t="s">
        <v>19</v>
      </c>
      <c r="F119" s="247" t="s">
        <v>215</v>
      </c>
      <c r="G119" s="245"/>
      <c r="H119" s="248">
        <v>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204</v>
      </c>
      <c r="AU119" s="254" t="s">
        <v>84</v>
      </c>
      <c r="AV119" s="14" t="s">
        <v>84</v>
      </c>
      <c r="AW119" s="14" t="s">
        <v>33</v>
      </c>
      <c r="AX119" s="14" t="s">
        <v>71</v>
      </c>
      <c r="AY119" s="254" t="s">
        <v>192</v>
      </c>
    </row>
    <row r="120" s="15" customFormat="1">
      <c r="A120" s="15"/>
      <c r="B120" s="255"/>
      <c r="C120" s="256"/>
      <c r="D120" s="235" t="s">
        <v>204</v>
      </c>
      <c r="E120" s="257" t="s">
        <v>19</v>
      </c>
      <c r="F120" s="258" t="s">
        <v>210</v>
      </c>
      <c r="G120" s="256"/>
      <c r="H120" s="259">
        <v>8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5" t="s">
        <v>204</v>
      </c>
      <c r="AU120" s="265" t="s">
        <v>84</v>
      </c>
      <c r="AV120" s="15" t="s">
        <v>200</v>
      </c>
      <c r="AW120" s="15" t="s">
        <v>33</v>
      </c>
      <c r="AX120" s="15" t="s">
        <v>78</v>
      </c>
      <c r="AY120" s="265" t="s">
        <v>192</v>
      </c>
    </row>
    <row r="121" s="2" customFormat="1" ht="16.5" customHeight="1">
      <c r="A121" s="41"/>
      <c r="B121" s="42"/>
      <c r="C121" s="266" t="s">
        <v>215</v>
      </c>
      <c r="D121" s="266" t="s">
        <v>211</v>
      </c>
      <c r="E121" s="267" t="s">
        <v>1134</v>
      </c>
      <c r="F121" s="268" t="s">
        <v>1135</v>
      </c>
      <c r="G121" s="269" t="s">
        <v>198</v>
      </c>
      <c r="H121" s="270">
        <v>1</v>
      </c>
      <c r="I121" s="271"/>
      <c r="J121" s="272">
        <f>ROUND(I121*H121,2)</f>
        <v>0</v>
      </c>
      <c r="K121" s="268" t="s">
        <v>199</v>
      </c>
      <c r="L121" s="273"/>
      <c r="M121" s="274" t="s">
        <v>19</v>
      </c>
      <c r="N121" s="275" t="s">
        <v>43</v>
      </c>
      <c r="O121" s="87"/>
      <c r="P121" s="224">
        <f>O121*H121</f>
        <v>0</v>
      </c>
      <c r="Q121" s="224">
        <v>0.0010499999999999999</v>
      </c>
      <c r="R121" s="224">
        <f>Q121*H121</f>
        <v>0.0010499999999999999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423</v>
      </c>
      <c r="AT121" s="226" t="s">
        <v>211</v>
      </c>
      <c r="AU121" s="226" t="s">
        <v>84</v>
      </c>
      <c r="AY121" s="20" t="s">
        <v>192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84</v>
      </c>
      <c r="BK121" s="227">
        <f>ROUND(I121*H121,2)</f>
        <v>0</v>
      </c>
      <c r="BL121" s="20" t="s">
        <v>321</v>
      </c>
      <c r="BM121" s="226" t="s">
        <v>1136</v>
      </c>
    </row>
    <row r="122" s="14" customFormat="1">
      <c r="A122" s="14"/>
      <c r="B122" s="244"/>
      <c r="C122" s="245"/>
      <c r="D122" s="235" t="s">
        <v>204</v>
      </c>
      <c r="E122" s="246" t="s">
        <v>19</v>
      </c>
      <c r="F122" s="247" t="s">
        <v>78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204</v>
      </c>
      <c r="AU122" s="254" t="s">
        <v>84</v>
      </c>
      <c r="AV122" s="14" t="s">
        <v>84</v>
      </c>
      <c r="AW122" s="14" t="s">
        <v>33</v>
      </c>
      <c r="AX122" s="14" t="s">
        <v>71</v>
      </c>
      <c r="AY122" s="254" t="s">
        <v>192</v>
      </c>
    </row>
    <row r="123" s="15" customFormat="1">
      <c r="A123" s="15"/>
      <c r="B123" s="255"/>
      <c r="C123" s="256"/>
      <c r="D123" s="235" t="s">
        <v>204</v>
      </c>
      <c r="E123" s="257" t="s">
        <v>19</v>
      </c>
      <c r="F123" s="258" t="s">
        <v>210</v>
      </c>
      <c r="G123" s="256"/>
      <c r="H123" s="259">
        <v>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204</v>
      </c>
      <c r="AU123" s="265" t="s">
        <v>84</v>
      </c>
      <c r="AV123" s="15" t="s">
        <v>200</v>
      </c>
      <c r="AW123" s="15" t="s">
        <v>33</v>
      </c>
      <c r="AX123" s="15" t="s">
        <v>78</v>
      </c>
      <c r="AY123" s="265" t="s">
        <v>192</v>
      </c>
    </row>
    <row r="124" s="2" customFormat="1" ht="16.5" customHeight="1">
      <c r="A124" s="41"/>
      <c r="B124" s="42"/>
      <c r="C124" s="215" t="s">
        <v>263</v>
      </c>
      <c r="D124" s="215" t="s">
        <v>195</v>
      </c>
      <c r="E124" s="216" t="s">
        <v>1137</v>
      </c>
      <c r="F124" s="217" t="s">
        <v>1138</v>
      </c>
      <c r="G124" s="218" t="s">
        <v>198</v>
      </c>
      <c r="H124" s="219">
        <v>1</v>
      </c>
      <c r="I124" s="220"/>
      <c r="J124" s="221">
        <f>ROUND(I124*H124,2)</f>
        <v>0</v>
      </c>
      <c r="K124" s="217" t="s">
        <v>199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321</v>
      </c>
      <c r="AT124" s="226" t="s">
        <v>195</v>
      </c>
      <c r="AU124" s="226" t="s">
        <v>84</v>
      </c>
      <c r="AY124" s="20" t="s">
        <v>192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84</v>
      </c>
      <c r="BK124" s="227">
        <f>ROUND(I124*H124,2)</f>
        <v>0</v>
      </c>
      <c r="BL124" s="20" t="s">
        <v>321</v>
      </c>
      <c r="BM124" s="226" t="s">
        <v>1139</v>
      </c>
    </row>
    <row r="125" s="2" customFormat="1">
      <c r="A125" s="41"/>
      <c r="B125" s="42"/>
      <c r="C125" s="43"/>
      <c r="D125" s="228" t="s">
        <v>202</v>
      </c>
      <c r="E125" s="43"/>
      <c r="F125" s="229" t="s">
        <v>1140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202</v>
      </c>
      <c r="AU125" s="20" t="s">
        <v>84</v>
      </c>
    </row>
    <row r="126" s="14" customFormat="1">
      <c r="A126" s="14"/>
      <c r="B126" s="244"/>
      <c r="C126" s="245"/>
      <c r="D126" s="235" t="s">
        <v>204</v>
      </c>
      <c r="E126" s="246" t="s">
        <v>19</v>
      </c>
      <c r="F126" s="247" t="s">
        <v>78</v>
      </c>
      <c r="G126" s="245"/>
      <c r="H126" s="248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204</v>
      </c>
      <c r="AU126" s="254" t="s">
        <v>84</v>
      </c>
      <c r="AV126" s="14" t="s">
        <v>84</v>
      </c>
      <c r="AW126" s="14" t="s">
        <v>33</v>
      </c>
      <c r="AX126" s="14" t="s">
        <v>71</v>
      </c>
      <c r="AY126" s="254" t="s">
        <v>192</v>
      </c>
    </row>
    <row r="127" s="15" customFormat="1">
      <c r="A127" s="15"/>
      <c r="B127" s="255"/>
      <c r="C127" s="256"/>
      <c r="D127" s="235" t="s">
        <v>204</v>
      </c>
      <c r="E127" s="257" t="s">
        <v>19</v>
      </c>
      <c r="F127" s="258" t="s">
        <v>210</v>
      </c>
      <c r="G127" s="256"/>
      <c r="H127" s="259">
        <v>1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204</v>
      </c>
      <c r="AU127" s="265" t="s">
        <v>84</v>
      </c>
      <c r="AV127" s="15" t="s">
        <v>200</v>
      </c>
      <c r="AW127" s="15" t="s">
        <v>33</v>
      </c>
      <c r="AX127" s="15" t="s">
        <v>78</v>
      </c>
      <c r="AY127" s="265" t="s">
        <v>192</v>
      </c>
    </row>
    <row r="128" s="2" customFormat="1" ht="16.5" customHeight="1">
      <c r="A128" s="41"/>
      <c r="B128" s="42"/>
      <c r="C128" s="266" t="s">
        <v>270</v>
      </c>
      <c r="D128" s="266" t="s">
        <v>211</v>
      </c>
      <c r="E128" s="267" t="s">
        <v>1141</v>
      </c>
      <c r="F128" s="268" t="s">
        <v>1142</v>
      </c>
      <c r="G128" s="269" t="s">
        <v>566</v>
      </c>
      <c r="H128" s="270">
        <v>1</v>
      </c>
      <c r="I128" s="271"/>
      <c r="J128" s="272">
        <f>ROUND(I128*H128,2)</f>
        <v>0</v>
      </c>
      <c r="K128" s="268" t="s">
        <v>490</v>
      </c>
      <c r="L128" s="273"/>
      <c r="M128" s="274" t="s">
        <v>19</v>
      </c>
      <c r="N128" s="275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423</v>
      </c>
      <c r="AT128" s="226" t="s">
        <v>211</v>
      </c>
      <c r="AU128" s="226" t="s">
        <v>84</v>
      </c>
      <c r="AY128" s="20" t="s">
        <v>192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84</v>
      </c>
      <c r="BK128" s="227">
        <f>ROUND(I128*H128,2)</f>
        <v>0</v>
      </c>
      <c r="BL128" s="20" t="s">
        <v>321</v>
      </c>
      <c r="BM128" s="226" t="s">
        <v>1143</v>
      </c>
    </row>
    <row r="129" s="14" customFormat="1">
      <c r="A129" s="14"/>
      <c r="B129" s="244"/>
      <c r="C129" s="245"/>
      <c r="D129" s="235" t="s">
        <v>204</v>
      </c>
      <c r="E129" s="246" t="s">
        <v>19</v>
      </c>
      <c r="F129" s="247" t="s">
        <v>78</v>
      </c>
      <c r="G129" s="245"/>
      <c r="H129" s="248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204</v>
      </c>
      <c r="AU129" s="254" t="s">
        <v>84</v>
      </c>
      <c r="AV129" s="14" t="s">
        <v>84</v>
      </c>
      <c r="AW129" s="14" t="s">
        <v>33</v>
      </c>
      <c r="AX129" s="14" t="s">
        <v>71</v>
      </c>
      <c r="AY129" s="254" t="s">
        <v>192</v>
      </c>
    </row>
    <row r="130" s="15" customFormat="1">
      <c r="A130" s="15"/>
      <c r="B130" s="255"/>
      <c r="C130" s="256"/>
      <c r="D130" s="235" t="s">
        <v>204</v>
      </c>
      <c r="E130" s="257" t="s">
        <v>19</v>
      </c>
      <c r="F130" s="258" t="s">
        <v>210</v>
      </c>
      <c r="G130" s="256"/>
      <c r="H130" s="259">
        <v>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204</v>
      </c>
      <c r="AU130" s="265" t="s">
        <v>84</v>
      </c>
      <c r="AV130" s="15" t="s">
        <v>200</v>
      </c>
      <c r="AW130" s="15" t="s">
        <v>33</v>
      </c>
      <c r="AX130" s="15" t="s">
        <v>78</v>
      </c>
      <c r="AY130" s="265" t="s">
        <v>192</v>
      </c>
    </row>
    <row r="131" s="2" customFormat="1" ht="16.5" customHeight="1">
      <c r="A131" s="41"/>
      <c r="B131" s="42"/>
      <c r="C131" s="215" t="s">
        <v>275</v>
      </c>
      <c r="D131" s="215" t="s">
        <v>195</v>
      </c>
      <c r="E131" s="216" t="s">
        <v>1144</v>
      </c>
      <c r="F131" s="217" t="s">
        <v>1145</v>
      </c>
      <c r="G131" s="218" t="s">
        <v>198</v>
      </c>
      <c r="H131" s="219">
        <v>1</v>
      </c>
      <c r="I131" s="220"/>
      <c r="J131" s="221">
        <f>ROUND(I131*H131,2)</f>
        <v>0</v>
      </c>
      <c r="K131" s="217" t="s">
        <v>490</v>
      </c>
      <c r="L131" s="47"/>
      <c r="M131" s="222" t="s">
        <v>19</v>
      </c>
      <c r="N131" s="223" t="s">
        <v>43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321</v>
      </c>
      <c r="AT131" s="226" t="s">
        <v>195</v>
      </c>
      <c r="AU131" s="226" t="s">
        <v>84</v>
      </c>
      <c r="AY131" s="20" t="s">
        <v>192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84</v>
      </c>
      <c r="BK131" s="227">
        <f>ROUND(I131*H131,2)</f>
        <v>0</v>
      </c>
      <c r="BL131" s="20" t="s">
        <v>321</v>
      </c>
      <c r="BM131" s="226" t="s">
        <v>1146</v>
      </c>
    </row>
    <row r="132" s="14" customFormat="1">
      <c r="A132" s="14"/>
      <c r="B132" s="244"/>
      <c r="C132" s="245"/>
      <c r="D132" s="235" t="s">
        <v>204</v>
      </c>
      <c r="E132" s="246" t="s">
        <v>19</v>
      </c>
      <c r="F132" s="247" t="s">
        <v>78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204</v>
      </c>
      <c r="AU132" s="254" t="s">
        <v>84</v>
      </c>
      <c r="AV132" s="14" t="s">
        <v>84</v>
      </c>
      <c r="AW132" s="14" t="s">
        <v>33</v>
      </c>
      <c r="AX132" s="14" t="s">
        <v>71</v>
      </c>
      <c r="AY132" s="254" t="s">
        <v>192</v>
      </c>
    </row>
    <row r="133" s="15" customFormat="1">
      <c r="A133" s="15"/>
      <c r="B133" s="255"/>
      <c r="C133" s="256"/>
      <c r="D133" s="235" t="s">
        <v>204</v>
      </c>
      <c r="E133" s="257" t="s">
        <v>19</v>
      </c>
      <c r="F133" s="258" t="s">
        <v>210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204</v>
      </c>
      <c r="AU133" s="265" t="s">
        <v>84</v>
      </c>
      <c r="AV133" s="15" t="s">
        <v>200</v>
      </c>
      <c r="AW133" s="15" t="s">
        <v>33</v>
      </c>
      <c r="AX133" s="15" t="s">
        <v>78</v>
      </c>
      <c r="AY133" s="265" t="s">
        <v>192</v>
      </c>
    </row>
    <row r="134" s="2" customFormat="1" ht="16.5" customHeight="1">
      <c r="A134" s="41"/>
      <c r="B134" s="42"/>
      <c r="C134" s="266" t="s">
        <v>8</v>
      </c>
      <c r="D134" s="266" t="s">
        <v>211</v>
      </c>
      <c r="E134" s="267" t="s">
        <v>1147</v>
      </c>
      <c r="F134" s="268" t="s">
        <v>1148</v>
      </c>
      <c r="G134" s="269" t="s">
        <v>566</v>
      </c>
      <c r="H134" s="270">
        <v>1</v>
      </c>
      <c r="I134" s="271"/>
      <c r="J134" s="272">
        <f>ROUND(I134*H134,2)</f>
        <v>0</v>
      </c>
      <c r="K134" s="268" t="s">
        <v>490</v>
      </c>
      <c r="L134" s="273"/>
      <c r="M134" s="274" t="s">
        <v>19</v>
      </c>
      <c r="N134" s="275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423</v>
      </c>
      <c r="AT134" s="226" t="s">
        <v>211</v>
      </c>
      <c r="AU134" s="226" t="s">
        <v>84</v>
      </c>
      <c r="AY134" s="20" t="s">
        <v>192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84</v>
      </c>
      <c r="BK134" s="227">
        <f>ROUND(I134*H134,2)</f>
        <v>0</v>
      </c>
      <c r="BL134" s="20" t="s">
        <v>321</v>
      </c>
      <c r="BM134" s="226" t="s">
        <v>1149</v>
      </c>
    </row>
    <row r="135" s="14" customFormat="1">
      <c r="A135" s="14"/>
      <c r="B135" s="244"/>
      <c r="C135" s="245"/>
      <c r="D135" s="235" t="s">
        <v>204</v>
      </c>
      <c r="E135" s="246" t="s">
        <v>19</v>
      </c>
      <c r="F135" s="247" t="s">
        <v>78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204</v>
      </c>
      <c r="AU135" s="254" t="s">
        <v>84</v>
      </c>
      <c r="AV135" s="14" t="s">
        <v>84</v>
      </c>
      <c r="AW135" s="14" t="s">
        <v>33</v>
      </c>
      <c r="AX135" s="14" t="s">
        <v>71</v>
      </c>
      <c r="AY135" s="254" t="s">
        <v>192</v>
      </c>
    </row>
    <row r="136" s="15" customFormat="1">
      <c r="A136" s="15"/>
      <c r="B136" s="255"/>
      <c r="C136" s="256"/>
      <c r="D136" s="235" t="s">
        <v>204</v>
      </c>
      <c r="E136" s="257" t="s">
        <v>19</v>
      </c>
      <c r="F136" s="258" t="s">
        <v>210</v>
      </c>
      <c r="G136" s="256"/>
      <c r="H136" s="259">
        <v>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204</v>
      </c>
      <c r="AU136" s="265" t="s">
        <v>84</v>
      </c>
      <c r="AV136" s="15" t="s">
        <v>200</v>
      </c>
      <c r="AW136" s="15" t="s">
        <v>33</v>
      </c>
      <c r="AX136" s="15" t="s">
        <v>78</v>
      </c>
      <c r="AY136" s="265" t="s">
        <v>192</v>
      </c>
    </row>
    <row r="137" s="2" customFormat="1" ht="24.15" customHeight="1">
      <c r="A137" s="41"/>
      <c r="B137" s="42"/>
      <c r="C137" s="215" t="s">
        <v>300</v>
      </c>
      <c r="D137" s="215" t="s">
        <v>195</v>
      </c>
      <c r="E137" s="216" t="s">
        <v>1150</v>
      </c>
      <c r="F137" s="217" t="s">
        <v>1151</v>
      </c>
      <c r="G137" s="218" t="s">
        <v>214</v>
      </c>
      <c r="H137" s="219">
        <v>1</v>
      </c>
      <c r="I137" s="220"/>
      <c r="J137" s="221">
        <f>ROUND(I137*H137,2)</f>
        <v>0</v>
      </c>
      <c r="K137" s="217" t="s">
        <v>199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321</v>
      </c>
      <c r="AT137" s="226" t="s">
        <v>195</v>
      </c>
      <c r="AU137" s="226" t="s">
        <v>84</v>
      </c>
      <c r="AY137" s="20" t="s">
        <v>192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84</v>
      </c>
      <c r="BK137" s="227">
        <f>ROUND(I137*H137,2)</f>
        <v>0</v>
      </c>
      <c r="BL137" s="20" t="s">
        <v>321</v>
      </c>
      <c r="BM137" s="226" t="s">
        <v>1152</v>
      </c>
    </row>
    <row r="138" s="2" customFormat="1">
      <c r="A138" s="41"/>
      <c r="B138" s="42"/>
      <c r="C138" s="43"/>
      <c r="D138" s="228" t="s">
        <v>202</v>
      </c>
      <c r="E138" s="43"/>
      <c r="F138" s="229" t="s">
        <v>1153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202</v>
      </c>
      <c r="AU138" s="20" t="s">
        <v>84</v>
      </c>
    </row>
    <row r="139" s="14" customFormat="1">
      <c r="A139" s="14"/>
      <c r="B139" s="244"/>
      <c r="C139" s="245"/>
      <c r="D139" s="235" t="s">
        <v>204</v>
      </c>
      <c r="E139" s="246" t="s">
        <v>19</v>
      </c>
      <c r="F139" s="247" t="s">
        <v>78</v>
      </c>
      <c r="G139" s="245"/>
      <c r="H139" s="248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204</v>
      </c>
      <c r="AU139" s="254" t="s">
        <v>84</v>
      </c>
      <c r="AV139" s="14" t="s">
        <v>84</v>
      </c>
      <c r="AW139" s="14" t="s">
        <v>33</v>
      </c>
      <c r="AX139" s="14" t="s">
        <v>71</v>
      </c>
      <c r="AY139" s="254" t="s">
        <v>192</v>
      </c>
    </row>
    <row r="140" s="15" customFormat="1">
      <c r="A140" s="15"/>
      <c r="B140" s="255"/>
      <c r="C140" s="256"/>
      <c r="D140" s="235" t="s">
        <v>204</v>
      </c>
      <c r="E140" s="257" t="s">
        <v>19</v>
      </c>
      <c r="F140" s="258" t="s">
        <v>210</v>
      </c>
      <c r="G140" s="256"/>
      <c r="H140" s="259">
        <v>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204</v>
      </c>
      <c r="AU140" s="265" t="s">
        <v>84</v>
      </c>
      <c r="AV140" s="15" t="s">
        <v>200</v>
      </c>
      <c r="AW140" s="15" t="s">
        <v>33</v>
      </c>
      <c r="AX140" s="15" t="s">
        <v>78</v>
      </c>
      <c r="AY140" s="265" t="s">
        <v>192</v>
      </c>
    </row>
    <row r="141" s="2" customFormat="1" ht="16.5" customHeight="1">
      <c r="A141" s="41"/>
      <c r="B141" s="42"/>
      <c r="C141" s="266" t="s">
        <v>305</v>
      </c>
      <c r="D141" s="266" t="s">
        <v>211</v>
      </c>
      <c r="E141" s="267" t="s">
        <v>1154</v>
      </c>
      <c r="F141" s="268" t="s">
        <v>1155</v>
      </c>
      <c r="G141" s="269" t="s">
        <v>214</v>
      </c>
      <c r="H141" s="270">
        <v>1</v>
      </c>
      <c r="I141" s="271"/>
      <c r="J141" s="272">
        <f>ROUND(I141*H141,2)</f>
        <v>0</v>
      </c>
      <c r="K141" s="268" t="s">
        <v>199</v>
      </c>
      <c r="L141" s="273"/>
      <c r="M141" s="274" t="s">
        <v>19</v>
      </c>
      <c r="N141" s="275" t="s">
        <v>43</v>
      </c>
      <c r="O141" s="87"/>
      <c r="P141" s="224">
        <f>O141*H141</f>
        <v>0</v>
      </c>
      <c r="Q141" s="224">
        <v>6.9999999999999994E-05</v>
      </c>
      <c r="R141" s="224">
        <f>Q141*H141</f>
        <v>6.9999999999999994E-05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423</v>
      </c>
      <c r="AT141" s="226" t="s">
        <v>211</v>
      </c>
      <c r="AU141" s="226" t="s">
        <v>84</v>
      </c>
      <c r="AY141" s="20" t="s">
        <v>192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84</v>
      </c>
      <c r="BK141" s="227">
        <f>ROUND(I141*H141,2)</f>
        <v>0</v>
      </c>
      <c r="BL141" s="20" t="s">
        <v>321</v>
      </c>
      <c r="BM141" s="226" t="s">
        <v>1156</v>
      </c>
    </row>
    <row r="142" s="14" customFormat="1">
      <c r="A142" s="14"/>
      <c r="B142" s="244"/>
      <c r="C142" s="245"/>
      <c r="D142" s="235" t="s">
        <v>204</v>
      </c>
      <c r="E142" s="246" t="s">
        <v>19</v>
      </c>
      <c r="F142" s="247" t="s">
        <v>78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204</v>
      </c>
      <c r="AU142" s="254" t="s">
        <v>84</v>
      </c>
      <c r="AV142" s="14" t="s">
        <v>84</v>
      </c>
      <c r="AW142" s="14" t="s">
        <v>33</v>
      </c>
      <c r="AX142" s="14" t="s">
        <v>71</v>
      </c>
      <c r="AY142" s="254" t="s">
        <v>192</v>
      </c>
    </row>
    <row r="143" s="15" customFormat="1">
      <c r="A143" s="15"/>
      <c r="B143" s="255"/>
      <c r="C143" s="256"/>
      <c r="D143" s="235" t="s">
        <v>204</v>
      </c>
      <c r="E143" s="257" t="s">
        <v>19</v>
      </c>
      <c r="F143" s="258" t="s">
        <v>210</v>
      </c>
      <c r="G143" s="256"/>
      <c r="H143" s="259">
        <v>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204</v>
      </c>
      <c r="AU143" s="265" t="s">
        <v>84</v>
      </c>
      <c r="AV143" s="15" t="s">
        <v>200</v>
      </c>
      <c r="AW143" s="15" t="s">
        <v>33</v>
      </c>
      <c r="AX143" s="15" t="s">
        <v>78</v>
      </c>
      <c r="AY143" s="265" t="s">
        <v>192</v>
      </c>
    </row>
    <row r="144" s="2" customFormat="1" ht="21.75" customHeight="1">
      <c r="A144" s="41"/>
      <c r="B144" s="42"/>
      <c r="C144" s="215" t="s">
        <v>310</v>
      </c>
      <c r="D144" s="215" t="s">
        <v>195</v>
      </c>
      <c r="E144" s="216" t="s">
        <v>1157</v>
      </c>
      <c r="F144" s="217" t="s">
        <v>1158</v>
      </c>
      <c r="G144" s="218" t="s">
        <v>198</v>
      </c>
      <c r="H144" s="219">
        <v>18</v>
      </c>
      <c r="I144" s="220"/>
      <c r="J144" s="221">
        <f>ROUND(I144*H144,2)</f>
        <v>0</v>
      </c>
      <c r="K144" s="217" t="s">
        <v>199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321</v>
      </c>
      <c r="AT144" s="226" t="s">
        <v>195</v>
      </c>
      <c r="AU144" s="226" t="s">
        <v>84</v>
      </c>
      <c r="AY144" s="20" t="s">
        <v>192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84</v>
      </c>
      <c r="BK144" s="227">
        <f>ROUND(I144*H144,2)</f>
        <v>0</v>
      </c>
      <c r="BL144" s="20" t="s">
        <v>321</v>
      </c>
      <c r="BM144" s="226" t="s">
        <v>1159</v>
      </c>
    </row>
    <row r="145" s="2" customFormat="1">
      <c r="A145" s="41"/>
      <c r="B145" s="42"/>
      <c r="C145" s="43"/>
      <c r="D145" s="228" t="s">
        <v>202</v>
      </c>
      <c r="E145" s="43"/>
      <c r="F145" s="229" t="s">
        <v>1160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202</v>
      </c>
      <c r="AU145" s="20" t="s">
        <v>84</v>
      </c>
    </row>
    <row r="146" s="14" customFormat="1">
      <c r="A146" s="14"/>
      <c r="B146" s="244"/>
      <c r="C146" s="245"/>
      <c r="D146" s="235" t="s">
        <v>204</v>
      </c>
      <c r="E146" s="246" t="s">
        <v>19</v>
      </c>
      <c r="F146" s="247" t="s">
        <v>341</v>
      </c>
      <c r="G146" s="245"/>
      <c r="H146" s="248">
        <v>18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204</v>
      </c>
      <c r="AU146" s="254" t="s">
        <v>84</v>
      </c>
      <c r="AV146" s="14" t="s">
        <v>84</v>
      </c>
      <c r="AW146" s="14" t="s">
        <v>33</v>
      </c>
      <c r="AX146" s="14" t="s">
        <v>71</v>
      </c>
      <c r="AY146" s="254" t="s">
        <v>192</v>
      </c>
    </row>
    <row r="147" s="15" customFormat="1">
      <c r="A147" s="15"/>
      <c r="B147" s="255"/>
      <c r="C147" s="256"/>
      <c r="D147" s="235" t="s">
        <v>204</v>
      </c>
      <c r="E147" s="257" t="s">
        <v>19</v>
      </c>
      <c r="F147" s="258" t="s">
        <v>210</v>
      </c>
      <c r="G147" s="256"/>
      <c r="H147" s="259">
        <v>18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204</v>
      </c>
      <c r="AU147" s="265" t="s">
        <v>84</v>
      </c>
      <c r="AV147" s="15" t="s">
        <v>200</v>
      </c>
      <c r="AW147" s="15" t="s">
        <v>33</v>
      </c>
      <c r="AX147" s="15" t="s">
        <v>78</v>
      </c>
      <c r="AY147" s="265" t="s">
        <v>192</v>
      </c>
    </row>
    <row r="148" s="2" customFormat="1" ht="16.5" customHeight="1">
      <c r="A148" s="41"/>
      <c r="B148" s="42"/>
      <c r="C148" s="215" t="s">
        <v>321</v>
      </c>
      <c r="D148" s="215" t="s">
        <v>195</v>
      </c>
      <c r="E148" s="216" t="s">
        <v>1161</v>
      </c>
      <c r="F148" s="217" t="s">
        <v>1162</v>
      </c>
      <c r="G148" s="218" t="s">
        <v>566</v>
      </c>
      <c r="H148" s="219">
        <v>15</v>
      </c>
      <c r="I148" s="220"/>
      <c r="J148" s="221">
        <f>ROUND(I148*H148,2)</f>
        <v>0</v>
      </c>
      <c r="K148" s="217" t="s">
        <v>490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195</v>
      </c>
      <c r="AU148" s="226" t="s">
        <v>84</v>
      </c>
      <c r="AY148" s="20" t="s">
        <v>192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84</v>
      </c>
      <c r="BK148" s="227">
        <f>ROUND(I148*H148,2)</f>
        <v>0</v>
      </c>
      <c r="BL148" s="20" t="s">
        <v>200</v>
      </c>
      <c r="BM148" s="226" t="s">
        <v>1163</v>
      </c>
    </row>
    <row r="149" s="14" customFormat="1">
      <c r="A149" s="14"/>
      <c r="B149" s="244"/>
      <c r="C149" s="245"/>
      <c r="D149" s="235" t="s">
        <v>204</v>
      </c>
      <c r="E149" s="246" t="s">
        <v>19</v>
      </c>
      <c r="F149" s="247" t="s">
        <v>310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204</v>
      </c>
      <c r="AU149" s="254" t="s">
        <v>84</v>
      </c>
      <c r="AV149" s="14" t="s">
        <v>84</v>
      </c>
      <c r="AW149" s="14" t="s">
        <v>33</v>
      </c>
      <c r="AX149" s="14" t="s">
        <v>71</v>
      </c>
      <c r="AY149" s="254" t="s">
        <v>192</v>
      </c>
    </row>
    <row r="150" s="15" customFormat="1">
      <c r="A150" s="15"/>
      <c r="B150" s="255"/>
      <c r="C150" s="256"/>
      <c r="D150" s="235" t="s">
        <v>204</v>
      </c>
      <c r="E150" s="257" t="s">
        <v>19</v>
      </c>
      <c r="F150" s="258" t="s">
        <v>210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204</v>
      </c>
      <c r="AU150" s="265" t="s">
        <v>84</v>
      </c>
      <c r="AV150" s="15" t="s">
        <v>200</v>
      </c>
      <c r="AW150" s="15" t="s">
        <v>33</v>
      </c>
      <c r="AX150" s="15" t="s">
        <v>78</v>
      </c>
      <c r="AY150" s="265" t="s">
        <v>192</v>
      </c>
    </row>
    <row r="151" s="12" customFormat="1" ht="22.8" customHeight="1">
      <c r="A151" s="12"/>
      <c r="B151" s="199"/>
      <c r="C151" s="200"/>
      <c r="D151" s="201" t="s">
        <v>70</v>
      </c>
      <c r="E151" s="213" t="s">
        <v>687</v>
      </c>
      <c r="F151" s="213" t="s">
        <v>1164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SUM(P152:P154)</f>
        <v>0</v>
      </c>
      <c r="Q151" s="207"/>
      <c r="R151" s="208">
        <f>SUM(R152:R154)</f>
        <v>0</v>
      </c>
      <c r="S151" s="207"/>
      <c r="T151" s="20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78</v>
      </c>
      <c r="AT151" s="211" t="s">
        <v>70</v>
      </c>
      <c r="AU151" s="211" t="s">
        <v>78</v>
      </c>
      <c r="AY151" s="210" t="s">
        <v>192</v>
      </c>
      <c r="BK151" s="212">
        <f>SUM(BK152:BK154)</f>
        <v>0</v>
      </c>
    </row>
    <row r="152" s="2" customFormat="1" ht="16.5" customHeight="1">
      <c r="A152" s="41"/>
      <c r="B152" s="42"/>
      <c r="C152" s="215" t="s">
        <v>333</v>
      </c>
      <c r="D152" s="215" t="s">
        <v>195</v>
      </c>
      <c r="E152" s="216" t="s">
        <v>1165</v>
      </c>
      <c r="F152" s="217" t="s">
        <v>1166</v>
      </c>
      <c r="G152" s="218" t="s">
        <v>1167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200</v>
      </c>
      <c r="AT152" s="226" t="s">
        <v>195</v>
      </c>
      <c r="AU152" s="226" t="s">
        <v>84</v>
      </c>
      <c r="AY152" s="20" t="s">
        <v>192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84</v>
      </c>
      <c r="BK152" s="227">
        <f>ROUND(I152*H152,2)</f>
        <v>0</v>
      </c>
      <c r="BL152" s="20" t="s">
        <v>200</v>
      </c>
      <c r="BM152" s="226" t="s">
        <v>1168</v>
      </c>
    </row>
    <row r="153" s="14" customFormat="1">
      <c r="A153" s="14"/>
      <c r="B153" s="244"/>
      <c r="C153" s="245"/>
      <c r="D153" s="235" t="s">
        <v>204</v>
      </c>
      <c r="E153" s="246" t="s">
        <v>19</v>
      </c>
      <c r="F153" s="247" t="s">
        <v>84</v>
      </c>
      <c r="G153" s="245"/>
      <c r="H153" s="248">
        <v>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204</v>
      </c>
      <c r="AU153" s="254" t="s">
        <v>84</v>
      </c>
      <c r="AV153" s="14" t="s">
        <v>84</v>
      </c>
      <c r="AW153" s="14" t="s">
        <v>33</v>
      </c>
      <c r="AX153" s="14" t="s">
        <v>71</v>
      </c>
      <c r="AY153" s="254" t="s">
        <v>192</v>
      </c>
    </row>
    <row r="154" s="15" customFormat="1">
      <c r="A154" s="15"/>
      <c r="B154" s="255"/>
      <c r="C154" s="256"/>
      <c r="D154" s="235" t="s">
        <v>204</v>
      </c>
      <c r="E154" s="257" t="s">
        <v>19</v>
      </c>
      <c r="F154" s="258" t="s">
        <v>210</v>
      </c>
      <c r="G154" s="256"/>
      <c r="H154" s="259">
        <v>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204</v>
      </c>
      <c r="AU154" s="265" t="s">
        <v>84</v>
      </c>
      <c r="AV154" s="15" t="s">
        <v>200</v>
      </c>
      <c r="AW154" s="15" t="s">
        <v>33</v>
      </c>
      <c r="AX154" s="15" t="s">
        <v>78</v>
      </c>
      <c r="AY154" s="265" t="s">
        <v>192</v>
      </c>
    </row>
    <row r="155" s="12" customFormat="1" ht="22.8" customHeight="1">
      <c r="A155" s="12"/>
      <c r="B155" s="199"/>
      <c r="C155" s="200"/>
      <c r="D155" s="201" t="s">
        <v>70</v>
      </c>
      <c r="E155" s="213" t="s">
        <v>692</v>
      </c>
      <c r="F155" s="213" t="s">
        <v>1169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SUM(P156:P158)</f>
        <v>0</v>
      </c>
      <c r="Q155" s="207"/>
      <c r="R155" s="208">
        <f>SUM(R156:R158)</f>
        <v>0</v>
      </c>
      <c r="S155" s="207"/>
      <c r="T155" s="209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78</v>
      </c>
      <c r="AT155" s="211" t="s">
        <v>70</v>
      </c>
      <c r="AU155" s="211" t="s">
        <v>78</v>
      </c>
      <c r="AY155" s="210" t="s">
        <v>192</v>
      </c>
      <c r="BK155" s="212">
        <f>SUM(BK156:BK158)</f>
        <v>0</v>
      </c>
    </row>
    <row r="156" s="2" customFormat="1" ht="16.5" customHeight="1">
      <c r="A156" s="41"/>
      <c r="B156" s="42"/>
      <c r="C156" s="215" t="s">
        <v>341</v>
      </c>
      <c r="D156" s="215" t="s">
        <v>195</v>
      </c>
      <c r="E156" s="216" t="s">
        <v>1170</v>
      </c>
      <c r="F156" s="217" t="s">
        <v>1171</v>
      </c>
      <c r="G156" s="218" t="s">
        <v>1167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200</v>
      </c>
      <c r="AT156" s="226" t="s">
        <v>195</v>
      </c>
      <c r="AU156" s="226" t="s">
        <v>84</v>
      </c>
      <c r="AY156" s="20" t="s">
        <v>192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84</v>
      </c>
      <c r="BK156" s="227">
        <f>ROUND(I156*H156,2)</f>
        <v>0</v>
      </c>
      <c r="BL156" s="20" t="s">
        <v>200</v>
      </c>
      <c r="BM156" s="226" t="s">
        <v>1172</v>
      </c>
    </row>
    <row r="157" s="14" customFormat="1">
      <c r="A157" s="14"/>
      <c r="B157" s="244"/>
      <c r="C157" s="245"/>
      <c r="D157" s="235" t="s">
        <v>204</v>
      </c>
      <c r="E157" s="246" t="s">
        <v>19</v>
      </c>
      <c r="F157" s="247" t="s">
        <v>84</v>
      </c>
      <c r="G157" s="245"/>
      <c r="H157" s="248">
        <v>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204</v>
      </c>
      <c r="AU157" s="254" t="s">
        <v>84</v>
      </c>
      <c r="AV157" s="14" t="s">
        <v>84</v>
      </c>
      <c r="AW157" s="14" t="s">
        <v>33</v>
      </c>
      <c r="AX157" s="14" t="s">
        <v>71</v>
      </c>
      <c r="AY157" s="254" t="s">
        <v>192</v>
      </c>
    </row>
    <row r="158" s="15" customFormat="1">
      <c r="A158" s="15"/>
      <c r="B158" s="255"/>
      <c r="C158" s="256"/>
      <c r="D158" s="235" t="s">
        <v>204</v>
      </c>
      <c r="E158" s="257" t="s">
        <v>19</v>
      </c>
      <c r="F158" s="258" t="s">
        <v>210</v>
      </c>
      <c r="G158" s="256"/>
      <c r="H158" s="259">
        <v>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204</v>
      </c>
      <c r="AU158" s="265" t="s">
        <v>84</v>
      </c>
      <c r="AV158" s="15" t="s">
        <v>200</v>
      </c>
      <c r="AW158" s="15" t="s">
        <v>33</v>
      </c>
      <c r="AX158" s="15" t="s">
        <v>78</v>
      </c>
      <c r="AY158" s="265" t="s">
        <v>192</v>
      </c>
    </row>
    <row r="159" s="12" customFormat="1" ht="22.8" customHeight="1">
      <c r="A159" s="12"/>
      <c r="B159" s="199"/>
      <c r="C159" s="200"/>
      <c r="D159" s="201" t="s">
        <v>70</v>
      </c>
      <c r="E159" s="213" t="s">
        <v>1173</v>
      </c>
      <c r="F159" s="213" t="s">
        <v>1174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SUM(P160:P328)</f>
        <v>0</v>
      </c>
      <c r="Q159" s="207"/>
      <c r="R159" s="208">
        <f>SUM(R160:R328)</f>
        <v>0.055704999999999998</v>
      </c>
      <c r="S159" s="207"/>
      <c r="T159" s="209">
        <f>SUM(T160:T328)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84</v>
      </c>
      <c r="AT159" s="211" t="s">
        <v>70</v>
      </c>
      <c r="AU159" s="211" t="s">
        <v>78</v>
      </c>
      <c r="AY159" s="210" t="s">
        <v>192</v>
      </c>
      <c r="BK159" s="212">
        <f>SUM(BK160:BK328)</f>
        <v>0</v>
      </c>
    </row>
    <row r="160" s="2" customFormat="1" ht="24.15" customHeight="1">
      <c r="A160" s="41"/>
      <c r="B160" s="42"/>
      <c r="C160" s="215" t="s">
        <v>346</v>
      </c>
      <c r="D160" s="215" t="s">
        <v>195</v>
      </c>
      <c r="E160" s="216" t="s">
        <v>1175</v>
      </c>
      <c r="F160" s="217" t="s">
        <v>1176</v>
      </c>
      <c r="G160" s="218" t="s">
        <v>198</v>
      </c>
      <c r="H160" s="219">
        <v>3</v>
      </c>
      <c r="I160" s="220"/>
      <c r="J160" s="221">
        <f>ROUND(I160*H160,2)</f>
        <v>0</v>
      </c>
      <c r="K160" s="217" t="s">
        <v>199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321</v>
      </c>
      <c r="AT160" s="226" t="s">
        <v>195</v>
      </c>
      <c r="AU160" s="226" t="s">
        <v>84</v>
      </c>
      <c r="AY160" s="20" t="s">
        <v>192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84</v>
      </c>
      <c r="BK160" s="227">
        <f>ROUND(I160*H160,2)</f>
        <v>0</v>
      </c>
      <c r="BL160" s="20" t="s">
        <v>321</v>
      </c>
      <c r="BM160" s="226" t="s">
        <v>1177</v>
      </c>
    </row>
    <row r="161" s="2" customFormat="1">
      <c r="A161" s="41"/>
      <c r="B161" s="42"/>
      <c r="C161" s="43"/>
      <c r="D161" s="228" t="s">
        <v>202</v>
      </c>
      <c r="E161" s="43"/>
      <c r="F161" s="229" t="s">
        <v>1178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202</v>
      </c>
      <c r="AU161" s="20" t="s">
        <v>84</v>
      </c>
    </row>
    <row r="162" s="14" customFormat="1">
      <c r="A162" s="14"/>
      <c r="B162" s="244"/>
      <c r="C162" s="245"/>
      <c r="D162" s="235" t="s">
        <v>204</v>
      </c>
      <c r="E162" s="246" t="s">
        <v>19</v>
      </c>
      <c r="F162" s="247" t="s">
        <v>193</v>
      </c>
      <c r="G162" s="245"/>
      <c r="H162" s="248">
        <v>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204</v>
      </c>
      <c r="AU162" s="254" t="s">
        <v>84</v>
      </c>
      <c r="AV162" s="14" t="s">
        <v>84</v>
      </c>
      <c r="AW162" s="14" t="s">
        <v>33</v>
      </c>
      <c r="AX162" s="14" t="s">
        <v>71</v>
      </c>
      <c r="AY162" s="254" t="s">
        <v>192</v>
      </c>
    </row>
    <row r="163" s="15" customFormat="1">
      <c r="A163" s="15"/>
      <c r="B163" s="255"/>
      <c r="C163" s="256"/>
      <c r="D163" s="235" t="s">
        <v>204</v>
      </c>
      <c r="E163" s="257" t="s">
        <v>19</v>
      </c>
      <c r="F163" s="258" t="s">
        <v>210</v>
      </c>
      <c r="G163" s="256"/>
      <c r="H163" s="259">
        <v>3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204</v>
      </c>
      <c r="AU163" s="265" t="s">
        <v>84</v>
      </c>
      <c r="AV163" s="15" t="s">
        <v>200</v>
      </c>
      <c r="AW163" s="15" t="s">
        <v>33</v>
      </c>
      <c r="AX163" s="15" t="s">
        <v>78</v>
      </c>
      <c r="AY163" s="265" t="s">
        <v>192</v>
      </c>
    </row>
    <row r="164" s="2" customFormat="1" ht="16.5" customHeight="1">
      <c r="A164" s="41"/>
      <c r="B164" s="42"/>
      <c r="C164" s="266" t="s">
        <v>350</v>
      </c>
      <c r="D164" s="266" t="s">
        <v>211</v>
      </c>
      <c r="E164" s="267" t="s">
        <v>1179</v>
      </c>
      <c r="F164" s="268" t="s">
        <v>1180</v>
      </c>
      <c r="G164" s="269" t="s">
        <v>198</v>
      </c>
      <c r="H164" s="270">
        <v>3</v>
      </c>
      <c r="I164" s="271"/>
      <c r="J164" s="272">
        <f>ROUND(I164*H164,2)</f>
        <v>0</v>
      </c>
      <c r="K164" s="268" t="s">
        <v>199</v>
      </c>
      <c r="L164" s="273"/>
      <c r="M164" s="274" t="s">
        <v>19</v>
      </c>
      <c r="N164" s="275" t="s">
        <v>43</v>
      </c>
      <c r="O164" s="87"/>
      <c r="P164" s="224">
        <f>O164*H164</f>
        <v>0</v>
      </c>
      <c r="Q164" s="224">
        <v>9.0000000000000006E-05</v>
      </c>
      <c r="R164" s="224">
        <f>Q164*H164</f>
        <v>0.00027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423</v>
      </c>
      <c r="AT164" s="226" t="s">
        <v>211</v>
      </c>
      <c r="AU164" s="226" t="s">
        <v>84</v>
      </c>
      <c r="AY164" s="20" t="s">
        <v>192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84</v>
      </c>
      <c r="BK164" s="227">
        <f>ROUND(I164*H164,2)</f>
        <v>0</v>
      </c>
      <c r="BL164" s="20" t="s">
        <v>321</v>
      </c>
      <c r="BM164" s="226" t="s">
        <v>1181</v>
      </c>
    </row>
    <row r="165" s="14" customFormat="1">
      <c r="A165" s="14"/>
      <c r="B165" s="244"/>
      <c r="C165" s="245"/>
      <c r="D165" s="235" t="s">
        <v>204</v>
      </c>
      <c r="E165" s="246" t="s">
        <v>19</v>
      </c>
      <c r="F165" s="247" t="s">
        <v>193</v>
      </c>
      <c r="G165" s="245"/>
      <c r="H165" s="248">
        <v>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204</v>
      </c>
      <c r="AU165" s="254" t="s">
        <v>84</v>
      </c>
      <c r="AV165" s="14" t="s">
        <v>84</v>
      </c>
      <c r="AW165" s="14" t="s">
        <v>33</v>
      </c>
      <c r="AX165" s="14" t="s">
        <v>71</v>
      </c>
      <c r="AY165" s="254" t="s">
        <v>192</v>
      </c>
    </row>
    <row r="166" s="15" customFormat="1">
      <c r="A166" s="15"/>
      <c r="B166" s="255"/>
      <c r="C166" s="256"/>
      <c r="D166" s="235" t="s">
        <v>204</v>
      </c>
      <c r="E166" s="257" t="s">
        <v>19</v>
      </c>
      <c r="F166" s="258" t="s">
        <v>210</v>
      </c>
      <c r="G166" s="256"/>
      <c r="H166" s="259">
        <v>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204</v>
      </c>
      <c r="AU166" s="265" t="s">
        <v>84</v>
      </c>
      <c r="AV166" s="15" t="s">
        <v>200</v>
      </c>
      <c r="AW166" s="15" t="s">
        <v>33</v>
      </c>
      <c r="AX166" s="15" t="s">
        <v>78</v>
      </c>
      <c r="AY166" s="265" t="s">
        <v>192</v>
      </c>
    </row>
    <row r="167" s="2" customFormat="1" ht="24.15" customHeight="1">
      <c r="A167" s="41"/>
      <c r="B167" s="42"/>
      <c r="C167" s="215" t="s">
        <v>7</v>
      </c>
      <c r="D167" s="215" t="s">
        <v>195</v>
      </c>
      <c r="E167" s="216" t="s">
        <v>1182</v>
      </c>
      <c r="F167" s="217" t="s">
        <v>1183</v>
      </c>
      <c r="G167" s="218" t="s">
        <v>198</v>
      </c>
      <c r="H167" s="219">
        <v>2</v>
      </c>
      <c r="I167" s="220"/>
      <c r="J167" s="221">
        <f>ROUND(I167*H167,2)</f>
        <v>0</v>
      </c>
      <c r="K167" s="217" t="s">
        <v>199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321</v>
      </c>
      <c r="AT167" s="226" t="s">
        <v>195</v>
      </c>
      <c r="AU167" s="226" t="s">
        <v>84</v>
      </c>
      <c r="AY167" s="20" t="s">
        <v>192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84</v>
      </c>
      <c r="BK167" s="227">
        <f>ROUND(I167*H167,2)</f>
        <v>0</v>
      </c>
      <c r="BL167" s="20" t="s">
        <v>321</v>
      </c>
      <c r="BM167" s="226" t="s">
        <v>1184</v>
      </c>
    </row>
    <row r="168" s="2" customFormat="1">
      <c r="A168" s="41"/>
      <c r="B168" s="42"/>
      <c r="C168" s="43"/>
      <c r="D168" s="228" t="s">
        <v>202</v>
      </c>
      <c r="E168" s="43"/>
      <c r="F168" s="229" t="s">
        <v>1185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202</v>
      </c>
      <c r="AU168" s="20" t="s">
        <v>84</v>
      </c>
    </row>
    <row r="169" s="14" customFormat="1">
      <c r="A169" s="14"/>
      <c r="B169" s="244"/>
      <c r="C169" s="245"/>
      <c r="D169" s="235" t="s">
        <v>204</v>
      </c>
      <c r="E169" s="246" t="s">
        <v>19</v>
      </c>
      <c r="F169" s="247" t="s">
        <v>84</v>
      </c>
      <c r="G169" s="245"/>
      <c r="H169" s="248">
        <v>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204</v>
      </c>
      <c r="AU169" s="254" t="s">
        <v>84</v>
      </c>
      <c r="AV169" s="14" t="s">
        <v>84</v>
      </c>
      <c r="AW169" s="14" t="s">
        <v>33</v>
      </c>
      <c r="AX169" s="14" t="s">
        <v>71</v>
      </c>
      <c r="AY169" s="254" t="s">
        <v>192</v>
      </c>
    </row>
    <row r="170" s="15" customFormat="1">
      <c r="A170" s="15"/>
      <c r="B170" s="255"/>
      <c r="C170" s="256"/>
      <c r="D170" s="235" t="s">
        <v>204</v>
      </c>
      <c r="E170" s="257" t="s">
        <v>19</v>
      </c>
      <c r="F170" s="258" t="s">
        <v>210</v>
      </c>
      <c r="G170" s="256"/>
      <c r="H170" s="259">
        <v>2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204</v>
      </c>
      <c r="AU170" s="265" t="s">
        <v>84</v>
      </c>
      <c r="AV170" s="15" t="s">
        <v>200</v>
      </c>
      <c r="AW170" s="15" t="s">
        <v>33</v>
      </c>
      <c r="AX170" s="15" t="s">
        <v>78</v>
      </c>
      <c r="AY170" s="265" t="s">
        <v>192</v>
      </c>
    </row>
    <row r="171" s="2" customFormat="1" ht="16.5" customHeight="1">
      <c r="A171" s="41"/>
      <c r="B171" s="42"/>
      <c r="C171" s="266" t="s">
        <v>360</v>
      </c>
      <c r="D171" s="266" t="s">
        <v>211</v>
      </c>
      <c r="E171" s="267" t="s">
        <v>1186</v>
      </c>
      <c r="F171" s="268" t="s">
        <v>1187</v>
      </c>
      <c r="G171" s="269" t="s">
        <v>198</v>
      </c>
      <c r="H171" s="270">
        <v>2</v>
      </c>
      <c r="I171" s="271"/>
      <c r="J171" s="272">
        <f>ROUND(I171*H171,2)</f>
        <v>0</v>
      </c>
      <c r="K171" s="268" t="s">
        <v>199</v>
      </c>
      <c r="L171" s="273"/>
      <c r="M171" s="274" t="s">
        <v>19</v>
      </c>
      <c r="N171" s="275" t="s">
        <v>43</v>
      </c>
      <c r="O171" s="87"/>
      <c r="P171" s="224">
        <f>O171*H171</f>
        <v>0</v>
      </c>
      <c r="Q171" s="224">
        <v>0.00010000000000000001</v>
      </c>
      <c r="R171" s="224">
        <f>Q171*H171</f>
        <v>0.00020000000000000001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423</v>
      </c>
      <c r="AT171" s="226" t="s">
        <v>211</v>
      </c>
      <c r="AU171" s="226" t="s">
        <v>84</v>
      </c>
      <c r="AY171" s="20" t="s">
        <v>192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84</v>
      </c>
      <c r="BK171" s="227">
        <f>ROUND(I171*H171,2)</f>
        <v>0</v>
      </c>
      <c r="BL171" s="20" t="s">
        <v>321</v>
      </c>
      <c r="BM171" s="226" t="s">
        <v>1188</v>
      </c>
    </row>
    <row r="172" s="14" customFormat="1">
      <c r="A172" s="14"/>
      <c r="B172" s="244"/>
      <c r="C172" s="245"/>
      <c r="D172" s="235" t="s">
        <v>204</v>
      </c>
      <c r="E172" s="246" t="s">
        <v>19</v>
      </c>
      <c r="F172" s="247" t="s">
        <v>84</v>
      </c>
      <c r="G172" s="245"/>
      <c r="H172" s="248">
        <v>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204</v>
      </c>
      <c r="AU172" s="254" t="s">
        <v>84</v>
      </c>
      <c r="AV172" s="14" t="s">
        <v>84</v>
      </c>
      <c r="AW172" s="14" t="s">
        <v>33</v>
      </c>
      <c r="AX172" s="14" t="s">
        <v>71</v>
      </c>
      <c r="AY172" s="254" t="s">
        <v>192</v>
      </c>
    </row>
    <row r="173" s="15" customFormat="1">
      <c r="A173" s="15"/>
      <c r="B173" s="255"/>
      <c r="C173" s="256"/>
      <c r="D173" s="235" t="s">
        <v>204</v>
      </c>
      <c r="E173" s="257" t="s">
        <v>19</v>
      </c>
      <c r="F173" s="258" t="s">
        <v>210</v>
      </c>
      <c r="G173" s="256"/>
      <c r="H173" s="259">
        <v>2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204</v>
      </c>
      <c r="AU173" s="265" t="s">
        <v>84</v>
      </c>
      <c r="AV173" s="15" t="s">
        <v>200</v>
      </c>
      <c r="AW173" s="15" t="s">
        <v>33</v>
      </c>
      <c r="AX173" s="15" t="s">
        <v>78</v>
      </c>
      <c r="AY173" s="265" t="s">
        <v>192</v>
      </c>
    </row>
    <row r="174" s="2" customFormat="1" ht="24.15" customHeight="1">
      <c r="A174" s="41"/>
      <c r="B174" s="42"/>
      <c r="C174" s="215" t="s">
        <v>366</v>
      </c>
      <c r="D174" s="215" t="s">
        <v>195</v>
      </c>
      <c r="E174" s="216" t="s">
        <v>1189</v>
      </c>
      <c r="F174" s="217" t="s">
        <v>1190</v>
      </c>
      <c r="G174" s="218" t="s">
        <v>198</v>
      </c>
      <c r="H174" s="219">
        <v>4</v>
      </c>
      <c r="I174" s="220"/>
      <c r="J174" s="221">
        <f>ROUND(I174*H174,2)</f>
        <v>0</v>
      </c>
      <c r="K174" s="217" t="s">
        <v>199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321</v>
      </c>
      <c r="AT174" s="226" t="s">
        <v>195</v>
      </c>
      <c r="AU174" s="226" t="s">
        <v>84</v>
      </c>
      <c r="AY174" s="20" t="s">
        <v>192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84</v>
      </c>
      <c r="BK174" s="227">
        <f>ROUND(I174*H174,2)</f>
        <v>0</v>
      </c>
      <c r="BL174" s="20" t="s">
        <v>321</v>
      </c>
      <c r="BM174" s="226" t="s">
        <v>1191</v>
      </c>
    </row>
    <row r="175" s="2" customFormat="1">
      <c r="A175" s="41"/>
      <c r="B175" s="42"/>
      <c r="C175" s="43"/>
      <c r="D175" s="228" t="s">
        <v>202</v>
      </c>
      <c r="E175" s="43"/>
      <c r="F175" s="229" t="s">
        <v>1192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202</v>
      </c>
      <c r="AU175" s="20" t="s">
        <v>84</v>
      </c>
    </row>
    <row r="176" s="14" customFormat="1">
      <c r="A176" s="14"/>
      <c r="B176" s="244"/>
      <c r="C176" s="245"/>
      <c r="D176" s="235" t="s">
        <v>204</v>
      </c>
      <c r="E176" s="246" t="s">
        <v>19</v>
      </c>
      <c r="F176" s="247" t="s">
        <v>200</v>
      </c>
      <c r="G176" s="245"/>
      <c r="H176" s="248">
        <v>4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204</v>
      </c>
      <c r="AU176" s="254" t="s">
        <v>84</v>
      </c>
      <c r="AV176" s="14" t="s">
        <v>84</v>
      </c>
      <c r="AW176" s="14" t="s">
        <v>33</v>
      </c>
      <c r="AX176" s="14" t="s">
        <v>71</v>
      </c>
      <c r="AY176" s="254" t="s">
        <v>192</v>
      </c>
    </row>
    <row r="177" s="15" customFormat="1">
      <c r="A177" s="15"/>
      <c r="B177" s="255"/>
      <c r="C177" s="256"/>
      <c r="D177" s="235" t="s">
        <v>204</v>
      </c>
      <c r="E177" s="257" t="s">
        <v>19</v>
      </c>
      <c r="F177" s="258" t="s">
        <v>210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204</v>
      </c>
      <c r="AU177" s="265" t="s">
        <v>84</v>
      </c>
      <c r="AV177" s="15" t="s">
        <v>200</v>
      </c>
      <c r="AW177" s="15" t="s">
        <v>33</v>
      </c>
      <c r="AX177" s="15" t="s">
        <v>78</v>
      </c>
      <c r="AY177" s="265" t="s">
        <v>192</v>
      </c>
    </row>
    <row r="178" s="2" customFormat="1" ht="16.5" customHeight="1">
      <c r="A178" s="41"/>
      <c r="B178" s="42"/>
      <c r="C178" s="266" t="s">
        <v>371</v>
      </c>
      <c r="D178" s="266" t="s">
        <v>211</v>
      </c>
      <c r="E178" s="267" t="s">
        <v>1193</v>
      </c>
      <c r="F178" s="268" t="s">
        <v>1194</v>
      </c>
      <c r="G178" s="269" t="s">
        <v>198</v>
      </c>
      <c r="H178" s="270">
        <v>4</v>
      </c>
      <c r="I178" s="271"/>
      <c r="J178" s="272">
        <f>ROUND(I178*H178,2)</f>
        <v>0</v>
      </c>
      <c r="K178" s="268" t="s">
        <v>199</v>
      </c>
      <c r="L178" s="273"/>
      <c r="M178" s="274" t="s">
        <v>19</v>
      </c>
      <c r="N178" s="275" t="s">
        <v>43</v>
      </c>
      <c r="O178" s="87"/>
      <c r="P178" s="224">
        <f>O178*H178</f>
        <v>0</v>
      </c>
      <c r="Q178" s="224">
        <v>9.0000000000000006E-05</v>
      </c>
      <c r="R178" s="224">
        <f>Q178*H178</f>
        <v>0.00036000000000000002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423</v>
      </c>
      <c r="AT178" s="226" t="s">
        <v>211</v>
      </c>
      <c r="AU178" s="226" t="s">
        <v>84</v>
      </c>
      <c r="AY178" s="20" t="s">
        <v>192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84</v>
      </c>
      <c r="BK178" s="227">
        <f>ROUND(I178*H178,2)</f>
        <v>0</v>
      </c>
      <c r="BL178" s="20" t="s">
        <v>321</v>
      </c>
      <c r="BM178" s="226" t="s">
        <v>1195</v>
      </c>
    </row>
    <row r="179" s="14" customFormat="1">
      <c r="A179" s="14"/>
      <c r="B179" s="244"/>
      <c r="C179" s="245"/>
      <c r="D179" s="235" t="s">
        <v>204</v>
      </c>
      <c r="E179" s="246" t="s">
        <v>19</v>
      </c>
      <c r="F179" s="247" t="s">
        <v>200</v>
      </c>
      <c r="G179" s="245"/>
      <c r="H179" s="248">
        <v>4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204</v>
      </c>
      <c r="AU179" s="254" t="s">
        <v>84</v>
      </c>
      <c r="AV179" s="14" t="s">
        <v>84</v>
      </c>
      <c r="AW179" s="14" t="s">
        <v>33</v>
      </c>
      <c r="AX179" s="14" t="s">
        <v>71</v>
      </c>
      <c r="AY179" s="254" t="s">
        <v>192</v>
      </c>
    </row>
    <row r="180" s="15" customFormat="1">
      <c r="A180" s="15"/>
      <c r="B180" s="255"/>
      <c r="C180" s="256"/>
      <c r="D180" s="235" t="s">
        <v>204</v>
      </c>
      <c r="E180" s="257" t="s">
        <v>19</v>
      </c>
      <c r="F180" s="258" t="s">
        <v>210</v>
      </c>
      <c r="G180" s="256"/>
      <c r="H180" s="259">
        <v>4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204</v>
      </c>
      <c r="AU180" s="265" t="s">
        <v>84</v>
      </c>
      <c r="AV180" s="15" t="s">
        <v>200</v>
      </c>
      <c r="AW180" s="15" t="s">
        <v>33</v>
      </c>
      <c r="AX180" s="15" t="s">
        <v>78</v>
      </c>
      <c r="AY180" s="265" t="s">
        <v>192</v>
      </c>
    </row>
    <row r="181" s="2" customFormat="1" ht="21.75" customHeight="1">
      <c r="A181" s="41"/>
      <c r="B181" s="42"/>
      <c r="C181" s="215" t="s">
        <v>379</v>
      </c>
      <c r="D181" s="215" t="s">
        <v>195</v>
      </c>
      <c r="E181" s="216" t="s">
        <v>1196</v>
      </c>
      <c r="F181" s="217" t="s">
        <v>1197</v>
      </c>
      <c r="G181" s="218" t="s">
        <v>198</v>
      </c>
      <c r="H181" s="219">
        <v>1</v>
      </c>
      <c r="I181" s="220"/>
      <c r="J181" s="221">
        <f>ROUND(I181*H181,2)</f>
        <v>0</v>
      </c>
      <c r="K181" s="217" t="s">
        <v>199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321</v>
      </c>
      <c r="AT181" s="226" t="s">
        <v>195</v>
      </c>
      <c r="AU181" s="226" t="s">
        <v>84</v>
      </c>
      <c r="AY181" s="20" t="s">
        <v>192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84</v>
      </c>
      <c r="BK181" s="227">
        <f>ROUND(I181*H181,2)</f>
        <v>0</v>
      </c>
      <c r="BL181" s="20" t="s">
        <v>321</v>
      </c>
      <c r="BM181" s="226" t="s">
        <v>1198</v>
      </c>
    </row>
    <row r="182" s="2" customFormat="1">
      <c r="A182" s="41"/>
      <c r="B182" s="42"/>
      <c r="C182" s="43"/>
      <c r="D182" s="228" t="s">
        <v>202</v>
      </c>
      <c r="E182" s="43"/>
      <c r="F182" s="229" t="s">
        <v>1199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202</v>
      </c>
      <c r="AU182" s="20" t="s">
        <v>84</v>
      </c>
    </row>
    <row r="183" s="14" customFormat="1">
      <c r="A183" s="14"/>
      <c r="B183" s="244"/>
      <c r="C183" s="245"/>
      <c r="D183" s="235" t="s">
        <v>204</v>
      </c>
      <c r="E183" s="246" t="s">
        <v>19</v>
      </c>
      <c r="F183" s="247" t="s">
        <v>78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204</v>
      </c>
      <c r="AU183" s="254" t="s">
        <v>84</v>
      </c>
      <c r="AV183" s="14" t="s">
        <v>84</v>
      </c>
      <c r="AW183" s="14" t="s">
        <v>33</v>
      </c>
      <c r="AX183" s="14" t="s">
        <v>71</v>
      </c>
      <c r="AY183" s="254" t="s">
        <v>192</v>
      </c>
    </row>
    <row r="184" s="15" customFormat="1">
      <c r="A184" s="15"/>
      <c r="B184" s="255"/>
      <c r="C184" s="256"/>
      <c r="D184" s="235" t="s">
        <v>204</v>
      </c>
      <c r="E184" s="257" t="s">
        <v>19</v>
      </c>
      <c r="F184" s="258" t="s">
        <v>210</v>
      </c>
      <c r="G184" s="256"/>
      <c r="H184" s="259">
        <v>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204</v>
      </c>
      <c r="AU184" s="265" t="s">
        <v>84</v>
      </c>
      <c r="AV184" s="15" t="s">
        <v>200</v>
      </c>
      <c r="AW184" s="15" t="s">
        <v>33</v>
      </c>
      <c r="AX184" s="15" t="s">
        <v>78</v>
      </c>
      <c r="AY184" s="265" t="s">
        <v>192</v>
      </c>
    </row>
    <row r="185" s="2" customFormat="1" ht="16.5" customHeight="1">
      <c r="A185" s="41"/>
      <c r="B185" s="42"/>
      <c r="C185" s="266" t="s">
        <v>384</v>
      </c>
      <c r="D185" s="266" t="s">
        <v>211</v>
      </c>
      <c r="E185" s="267" t="s">
        <v>1200</v>
      </c>
      <c r="F185" s="268" t="s">
        <v>1201</v>
      </c>
      <c r="G185" s="269" t="s">
        <v>566</v>
      </c>
      <c r="H185" s="270">
        <v>1</v>
      </c>
      <c r="I185" s="271"/>
      <c r="J185" s="272">
        <f>ROUND(I185*H185,2)</f>
        <v>0</v>
      </c>
      <c r="K185" s="268" t="s">
        <v>490</v>
      </c>
      <c r="L185" s="273"/>
      <c r="M185" s="274" t="s">
        <v>19</v>
      </c>
      <c r="N185" s="275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423</v>
      </c>
      <c r="AT185" s="226" t="s">
        <v>211</v>
      </c>
      <c r="AU185" s="226" t="s">
        <v>84</v>
      </c>
      <c r="AY185" s="20" t="s">
        <v>192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84</v>
      </c>
      <c r="BK185" s="227">
        <f>ROUND(I185*H185,2)</f>
        <v>0</v>
      </c>
      <c r="BL185" s="20" t="s">
        <v>321</v>
      </c>
      <c r="BM185" s="226" t="s">
        <v>1202</v>
      </c>
    </row>
    <row r="186" s="14" customFormat="1">
      <c r="A186" s="14"/>
      <c r="B186" s="244"/>
      <c r="C186" s="245"/>
      <c r="D186" s="235" t="s">
        <v>204</v>
      </c>
      <c r="E186" s="246" t="s">
        <v>19</v>
      </c>
      <c r="F186" s="247" t="s">
        <v>78</v>
      </c>
      <c r="G186" s="245"/>
      <c r="H186" s="248">
        <v>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204</v>
      </c>
      <c r="AU186" s="254" t="s">
        <v>84</v>
      </c>
      <c r="AV186" s="14" t="s">
        <v>84</v>
      </c>
      <c r="AW186" s="14" t="s">
        <v>33</v>
      </c>
      <c r="AX186" s="14" t="s">
        <v>71</v>
      </c>
      <c r="AY186" s="254" t="s">
        <v>192</v>
      </c>
    </row>
    <row r="187" s="15" customFormat="1">
      <c r="A187" s="15"/>
      <c r="B187" s="255"/>
      <c r="C187" s="256"/>
      <c r="D187" s="235" t="s">
        <v>204</v>
      </c>
      <c r="E187" s="257" t="s">
        <v>19</v>
      </c>
      <c r="F187" s="258" t="s">
        <v>210</v>
      </c>
      <c r="G187" s="256"/>
      <c r="H187" s="259">
        <v>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204</v>
      </c>
      <c r="AU187" s="265" t="s">
        <v>84</v>
      </c>
      <c r="AV187" s="15" t="s">
        <v>200</v>
      </c>
      <c r="AW187" s="15" t="s">
        <v>33</v>
      </c>
      <c r="AX187" s="15" t="s">
        <v>78</v>
      </c>
      <c r="AY187" s="265" t="s">
        <v>192</v>
      </c>
    </row>
    <row r="188" s="2" customFormat="1" ht="21.75" customHeight="1">
      <c r="A188" s="41"/>
      <c r="B188" s="42"/>
      <c r="C188" s="215" t="s">
        <v>391</v>
      </c>
      <c r="D188" s="215" t="s">
        <v>195</v>
      </c>
      <c r="E188" s="216" t="s">
        <v>1203</v>
      </c>
      <c r="F188" s="217" t="s">
        <v>1204</v>
      </c>
      <c r="G188" s="218" t="s">
        <v>198</v>
      </c>
      <c r="H188" s="219">
        <v>17</v>
      </c>
      <c r="I188" s="220"/>
      <c r="J188" s="221">
        <f>ROUND(I188*H188,2)</f>
        <v>0</v>
      </c>
      <c r="K188" s="217" t="s">
        <v>199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321</v>
      </c>
      <c r="AT188" s="226" t="s">
        <v>195</v>
      </c>
      <c r="AU188" s="226" t="s">
        <v>84</v>
      </c>
      <c r="AY188" s="20" t="s">
        <v>192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84</v>
      </c>
      <c r="BK188" s="227">
        <f>ROUND(I188*H188,2)</f>
        <v>0</v>
      </c>
      <c r="BL188" s="20" t="s">
        <v>321</v>
      </c>
      <c r="BM188" s="226" t="s">
        <v>1205</v>
      </c>
    </row>
    <row r="189" s="2" customFormat="1">
      <c r="A189" s="41"/>
      <c r="B189" s="42"/>
      <c r="C189" s="43"/>
      <c r="D189" s="228" t="s">
        <v>202</v>
      </c>
      <c r="E189" s="43"/>
      <c r="F189" s="229" t="s">
        <v>1206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202</v>
      </c>
      <c r="AU189" s="20" t="s">
        <v>84</v>
      </c>
    </row>
    <row r="190" s="14" customFormat="1">
      <c r="A190" s="14"/>
      <c r="B190" s="244"/>
      <c r="C190" s="245"/>
      <c r="D190" s="235" t="s">
        <v>204</v>
      </c>
      <c r="E190" s="246" t="s">
        <v>19</v>
      </c>
      <c r="F190" s="247" t="s">
        <v>310</v>
      </c>
      <c r="G190" s="245"/>
      <c r="H190" s="248">
        <v>15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204</v>
      </c>
      <c r="AU190" s="254" t="s">
        <v>84</v>
      </c>
      <c r="AV190" s="14" t="s">
        <v>84</v>
      </c>
      <c r="AW190" s="14" t="s">
        <v>33</v>
      </c>
      <c r="AX190" s="14" t="s">
        <v>71</v>
      </c>
      <c r="AY190" s="254" t="s">
        <v>192</v>
      </c>
    </row>
    <row r="191" s="14" customFormat="1">
      <c r="A191" s="14"/>
      <c r="B191" s="244"/>
      <c r="C191" s="245"/>
      <c r="D191" s="235" t="s">
        <v>204</v>
      </c>
      <c r="E191" s="246" t="s">
        <v>19</v>
      </c>
      <c r="F191" s="247" t="s">
        <v>84</v>
      </c>
      <c r="G191" s="245"/>
      <c r="H191" s="248">
        <v>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204</v>
      </c>
      <c r="AU191" s="254" t="s">
        <v>84</v>
      </c>
      <c r="AV191" s="14" t="s">
        <v>84</v>
      </c>
      <c r="AW191" s="14" t="s">
        <v>33</v>
      </c>
      <c r="AX191" s="14" t="s">
        <v>71</v>
      </c>
      <c r="AY191" s="254" t="s">
        <v>192</v>
      </c>
    </row>
    <row r="192" s="15" customFormat="1">
      <c r="A192" s="15"/>
      <c r="B192" s="255"/>
      <c r="C192" s="256"/>
      <c r="D192" s="235" t="s">
        <v>204</v>
      </c>
      <c r="E192" s="257" t="s">
        <v>19</v>
      </c>
      <c r="F192" s="258" t="s">
        <v>210</v>
      </c>
      <c r="G192" s="256"/>
      <c r="H192" s="259">
        <v>17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204</v>
      </c>
      <c r="AU192" s="265" t="s">
        <v>84</v>
      </c>
      <c r="AV192" s="15" t="s">
        <v>200</v>
      </c>
      <c r="AW192" s="15" t="s">
        <v>33</v>
      </c>
      <c r="AX192" s="15" t="s">
        <v>78</v>
      </c>
      <c r="AY192" s="265" t="s">
        <v>192</v>
      </c>
    </row>
    <row r="193" s="2" customFormat="1" ht="16.5" customHeight="1">
      <c r="A193" s="41"/>
      <c r="B193" s="42"/>
      <c r="C193" s="266" t="s">
        <v>396</v>
      </c>
      <c r="D193" s="266" t="s">
        <v>211</v>
      </c>
      <c r="E193" s="267" t="s">
        <v>1207</v>
      </c>
      <c r="F193" s="268" t="s">
        <v>1208</v>
      </c>
      <c r="G193" s="269" t="s">
        <v>198</v>
      </c>
      <c r="H193" s="270">
        <v>15</v>
      </c>
      <c r="I193" s="271"/>
      <c r="J193" s="272">
        <f>ROUND(I193*H193,2)</f>
        <v>0</v>
      </c>
      <c r="K193" s="268" t="s">
        <v>490</v>
      </c>
      <c r="L193" s="273"/>
      <c r="M193" s="274" t="s">
        <v>19</v>
      </c>
      <c r="N193" s="275" t="s">
        <v>43</v>
      </c>
      <c r="O193" s="87"/>
      <c r="P193" s="224">
        <f>O193*H193</f>
        <v>0</v>
      </c>
      <c r="Q193" s="224">
        <v>0.00012</v>
      </c>
      <c r="R193" s="224">
        <f>Q193*H193</f>
        <v>0.0018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423</v>
      </c>
      <c r="AT193" s="226" t="s">
        <v>211</v>
      </c>
      <c r="AU193" s="226" t="s">
        <v>84</v>
      </c>
      <c r="AY193" s="20" t="s">
        <v>192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84</v>
      </c>
      <c r="BK193" s="227">
        <f>ROUND(I193*H193,2)</f>
        <v>0</v>
      </c>
      <c r="BL193" s="20" t="s">
        <v>321</v>
      </c>
      <c r="BM193" s="226" t="s">
        <v>1209</v>
      </c>
    </row>
    <row r="194" s="14" customFormat="1">
      <c r="A194" s="14"/>
      <c r="B194" s="244"/>
      <c r="C194" s="245"/>
      <c r="D194" s="235" t="s">
        <v>204</v>
      </c>
      <c r="E194" s="246" t="s">
        <v>19</v>
      </c>
      <c r="F194" s="247" t="s">
        <v>310</v>
      </c>
      <c r="G194" s="245"/>
      <c r="H194" s="248">
        <v>15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204</v>
      </c>
      <c r="AU194" s="254" t="s">
        <v>84</v>
      </c>
      <c r="AV194" s="14" t="s">
        <v>84</v>
      </c>
      <c r="AW194" s="14" t="s">
        <v>33</v>
      </c>
      <c r="AX194" s="14" t="s">
        <v>71</v>
      </c>
      <c r="AY194" s="254" t="s">
        <v>192</v>
      </c>
    </row>
    <row r="195" s="15" customFormat="1">
      <c r="A195" s="15"/>
      <c r="B195" s="255"/>
      <c r="C195" s="256"/>
      <c r="D195" s="235" t="s">
        <v>204</v>
      </c>
      <c r="E195" s="257" t="s">
        <v>19</v>
      </c>
      <c r="F195" s="258" t="s">
        <v>210</v>
      </c>
      <c r="G195" s="256"/>
      <c r="H195" s="259">
        <v>15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204</v>
      </c>
      <c r="AU195" s="265" t="s">
        <v>84</v>
      </c>
      <c r="AV195" s="15" t="s">
        <v>200</v>
      </c>
      <c r="AW195" s="15" t="s">
        <v>33</v>
      </c>
      <c r="AX195" s="15" t="s">
        <v>78</v>
      </c>
      <c r="AY195" s="265" t="s">
        <v>192</v>
      </c>
    </row>
    <row r="196" s="2" customFormat="1" ht="16.5" customHeight="1">
      <c r="A196" s="41"/>
      <c r="B196" s="42"/>
      <c r="C196" s="266" t="s">
        <v>401</v>
      </c>
      <c r="D196" s="266" t="s">
        <v>211</v>
      </c>
      <c r="E196" s="267" t="s">
        <v>1210</v>
      </c>
      <c r="F196" s="268" t="s">
        <v>1211</v>
      </c>
      <c r="G196" s="269" t="s">
        <v>198</v>
      </c>
      <c r="H196" s="270">
        <v>2</v>
      </c>
      <c r="I196" s="271"/>
      <c r="J196" s="272">
        <f>ROUND(I196*H196,2)</f>
        <v>0</v>
      </c>
      <c r="K196" s="268" t="s">
        <v>490</v>
      </c>
      <c r="L196" s="273"/>
      <c r="M196" s="274" t="s">
        <v>19</v>
      </c>
      <c r="N196" s="275" t="s">
        <v>43</v>
      </c>
      <c r="O196" s="87"/>
      <c r="P196" s="224">
        <f>O196*H196</f>
        <v>0</v>
      </c>
      <c r="Q196" s="224">
        <v>0.00012</v>
      </c>
      <c r="R196" s="224">
        <f>Q196*H196</f>
        <v>0.00024000000000000001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423</v>
      </c>
      <c r="AT196" s="226" t="s">
        <v>211</v>
      </c>
      <c r="AU196" s="226" t="s">
        <v>84</v>
      </c>
      <c r="AY196" s="20" t="s">
        <v>192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84</v>
      </c>
      <c r="BK196" s="227">
        <f>ROUND(I196*H196,2)</f>
        <v>0</v>
      </c>
      <c r="BL196" s="20" t="s">
        <v>321</v>
      </c>
      <c r="BM196" s="226" t="s">
        <v>1212</v>
      </c>
    </row>
    <row r="197" s="14" customFormat="1">
      <c r="A197" s="14"/>
      <c r="B197" s="244"/>
      <c r="C197" s="245"/>
      <c r="D197" s="235" t="s">
        <v>204</v>
      </c>
      <c r="E197" s="246" t="s">
        <v>19</v>
      </c>
      <c r="F197" s="247" t="s">
        <v>84</v>
      </c>
      <c r="G197" s="245"/>
      <c r="H197" s="248">
        <v>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204</v>
      </c>
      <c r="AU197" s="254" t="s">
        <v>84</v>
      </c>
      <c r="AV197" s="14" t="s">
        <v>84</v>
      </c>
      <c r="AW197" s="14" t="s">
        <v>33</v>
      </c>
      <c r="AX197" s="14" t="s">
        <v>71</v>
      </c>
      <c r="AY197" s="254" t="s">
        <v>192</v>
      </c>
    </row>
    <row r="198" s="15" customFormat="1">
      <c r="A198" s="15"/>
      <c r="B198" s="255"/>
      <c r="C198" s="256"/>
      <c r="D198" s="235" t="s">
        <v>204</v>
      </c>
      <c r="E198" s="257" t="s">
        <v>19</v>
      </c>
      <c r="F198" s="258" t="s">
        <v>210</v>
      </c>
      <c r="G198" s="256"/>
      <c r="H198" s="259">
        <v>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204</v>
      </c>
      <c r="AU198" s="265" t="s">
        <v>84</v>
      </c>
      <c r="AV198" s="15" t="s">
        <v>200</v>
      </c>
      <c r="AW198" s="15" t="s">
        <v>33</v>
      </c>
      <c r="AX198" s="15" t="s">
        <v>78</v>
      </c>
      <c r="AY198" s="265" t="s">
        <v>192</v>
      </c>
    </row>
    <row r="199" s="2" customFormat="1" ht="16.5" customHeight="1">
      <c r="A199" s="41"/>
      <c r="B199" s="42"/>
      <c r="C199" s="266" t="s">
        <v>407</v>
      </c>
      <c r="D199" s="266" t="s">
        <v>211</v>
      </c>
      <c r="E199" s="267" t="s">
        <v>1213</v>
      </c>
      <c r="F199" s="268" t="s">
        <v>1214</v>
      </c>
      <c r="G199" s="269" t="s">
        <v>198</v>
      </c>
      <c r="H199" s="270">
        <v>2</v>
      </c>
      <c r="I199" s="271"/>
      <c r="J199" s="272">
        <f>ROUND(I199*H199,2)</f>
        <v>0</v>
      </c>
      <c r="K199" s="268" t="s">
        <v>199</v>
      </c>
      <c r="L199" s="273"/>
      <c r="M199" s="274" t="s">
        <v>19</v>
      </c>
      <c r="N199" s="275" t="s">
        <v>43</v>
      </c>
      <c r="O199" s="87"/>
      <c r="P199" s="224">
        <f>O199*H199</f>
        <v>0</v>
      </c>
      <c r="Q199" s="224">
        <v>1.0000000000000001E-05</v>
      </c>
      <c r="R199" s="224">
        <f>Q199*H199</f>
        <v>2.0000000000000002E-05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423</v>
      </c>
      <c r="AT199" s="226" t="s">
        <v>211</v>
      </c>
      <c r="AU199" s="226" t="s">
        <v>84</v>
      </c>
      <c r="AY199" s="20" t="s">
        <v>192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84</v>
      </c>
      <c r="BK199" s="227">
        <f>ROUND(I199*H199,2)</f>
        <v>0</v>
      </c>
      <c r="BL199" s="20" t="s">
        <v>321</v>
      </c>
      <c r="BM199" s="226" t="s">
        <v>1215</v>
      </c>
    </row>
    <row r="200" s="14" customFormat="1">
      <c r="A200" s="14"/>
      <c r="B200" s="244"/>
      <c r="C200" s="245"/>
      <c r="D200" s="235" t="s">
        <v>204</v>
      </c>
      <c r="E200" s="246" t="s">
        <v>19</v>
      </c>
      <c r="F200" s="247" t="s">
        <v>84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204</v>
      </c>
      <c r="AU200" s="254" t="s">
        <v>84</v>
      </c>
      <c r="AV200" s="14" t="s">
        <v>84</v>
      </c>
      <c r="AW200" s="14" t="s">
        <v>33</v>
      </c>
      <c r="AX200" s="14" t="s">
        <v>71</v>
      </c>
      <c r="AY200" s="254" t="s">
        <v>192</v>
      </c>
    </row>
    <row r="201" s="15" customFormat="1">
      <c r="A201" s="15"/>
      <c r="B201" s="255"/>
      <c r="C201" s="256"/>
      <c r="D201" s="235" t="s">
        <v>204</v>
      </c>
      <c r="E201" s="257" t="s">
        <v>19</v>
      </c>
      <c r="F201" s="258" t="s">
        <v>210</v>
      </c>
      <c r="G201" s="256"/>
      <c r="H201" s="259">
        <v>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204</v>
      </c>
      <c r="AU201" s="265" t="s">
        <v>84</v>
      </c>
      <c r="AV201" s="15" t="s">
        <v>200</v>
      </c>
      <c r="AW201" s="15" t="s">
        <v>33</v>
      </c>
      <c r="AX201" s="15" t="s">
        <v>78</v>
      </c>
      <c r="AY201" s="265" t="s">
        <v>192</v>
      </c>
    </row>
    <row r="202" s="2" customFormat="1" ht="24.15" customHeight="1">
      <c r="A202" s="41"/>
      <c r="B202" s="42"/>
      <c r="C202" s="215" t="s">
        <v>414</v>
      </c>
      <c r="D202" s="215" t="s">
        <v>195</v>
      </c>
      <c r="E202" s="216" t="s">
        <v>1216</v>
      </c>
      <c r="F202" s="217" t="s">
        <v>1217</v>
      </c>
      <c r="G202" s="218" t="s">
        <v>198</v>
      </c>
      <c r="H202" s="219">
        <v>21</v>
      </c>
      <c r="I202" s="220"/>
      <c r="J202" s="221">
        <f>ROUND(I202*H202,2)</f>
        <v>0</v>
      </c>
      <c r="K202" s="217" t="s">
        <v>199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321</v>
      </c>
      <c r="AT202" s="226" t="s">
        <v>195</v>
      </c>
      <c r="AU202" s="226" t="s">
        <v>84</v>
      </c>
      <c r="AY202" s="20" t="s">
        <v>192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84</v>
      </c>
      <c r="BK202" s="227">
        <f>ROUND(I202*H202,2)</f>
        <v>0</v>
      </c>
      <c r="BL202" s="20" t="s">
        <v>321</v>
      </c>
      <c r="BM202" s="226" t="s">
        <v>1218</v>
      </c>
    </row>
    <row r="203" s="2" customFormat="1">
      <c r="A203" s="41"/>
      <c r="B203" s="42"/>
      <c r="C203" s="43"/>
      <c r="D203" s="228" t="s">
        <v>202</v>
      </c>
      <c r="E203" s="43"/>
      <c r="F203" s="229" t="s">
        <v>1219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202</v>
      </c>
      <c r="AU203" s="20" t="s">
        <v>84</v>
      </c>
    </row>
    <row r="204" s="14" customFormat="1">
      <c r="A204" s="14"/>
      <c r="B204" s="244"/>
      <c r="C204" s="245"/>
      <c r="D204" s="235" t="s">
        <v>204</v>
      </c>
      <c r="E204" s="246" t="s">
        <v>19</v>
      </c>
      <c r="F204" s="247" t="s">
        <v>78</v>
      </c>
      <c r="G204" s="245"/>
      <c r="H204" s="248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204</v>
      </c>
      <c r="AU204" s="254" t="s">
        <v>84</v>
      </c>
      <c r="AV204" s="14" t="s">
        <v>84</v>
      </c>
      <c r="AW204" s="14" t="s">
        <v>33</v>
      </c>
      <c r="AX204" s="14" t="s">
        <v>71</v>
      </c>
      <c r="AY204" s="254" t="s">
        <v>192</v>
      </c>
    </row>
    <row r="205" s="14" customFormat="1">
      <c r="A205" s="14"/>
      <c r="B205" s="244"/>
      <c r="C205" s="245"/>
      <c r="D205" s="235" t="s">
        <v>204</v>
      </c>
      <c r="E205" s="246" t="s">
        <v>19</v>
      </c>
      <c r="F205" s="247" t="s">
        <v>200</v>
      </c>
      <c r="G205" s="245"/>
      <c r="H205" s="248">
        <v>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204</v>
      </c>
      <c r="AU205" s="254" t="s">
        <v>84</v>
      </c>
      <c r="AV205" s="14" t="s">
        <v>84</v>
      </c>
      <c r="AW205" s="14" t="s">
        <v>33</v>
      </c>
      <c r="AX205" s="14" t="s">
        <v>71</v>
      </c>
      <c r="AY205" s="254" t="s">
        <v>192</v>
      </c>
    </row>
    <row r="206" s="14" customFormat="1">
      <c r="A206" s="14"/>
      <c r="B206" s="244"/>
      <c r="C206" s="245"/>
      <c r="D206" s="235" t="s">
        <v>204</v>
      </c>
      <c r="E206" s="246" t="s">
        <v>19</v>
      </c>
      <c r="F206" s="247" t="s">
        <v>270</v>
      </c>
      <c r="G206" s="245"/>
      <c r="H206" s="248">
        <v>10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204</v>
      </c>
      <c r="AU206" s="254" t="s">
        <v>84</v>
      </c>
      <c r="AV206" s="14" t="s">
        <v>84</v>
      </c>
      <c r="AW206" s="14" t="s">
        <v>33</v>
      </c>
      <c r="AX206" s="14" t="s">
        <v>71</v>
      </c>
      <c r="AY206" s="254" t="s">
        <v>192</v>
      </c>
    </row>
    <row r="207" s="14" customFormat="1">
      <c r="A207" s="14"/>
      <c r="B207" s="244"/>
      <c r="C207" s="245"/>
      <c r="D207" s="235" t="s">
        <v>204</v>
      </c>
      <c r="E207" s="246" t="s">
        <v>19</v>
      </c>
      <c r="F207" s="247" t="s">
        <v>236</v>
      </c>
      <c r="G207" s="245"/>
      <c r="H207" s="248">
        <v>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204</v>
      </c>
      <c r="AU207" s="254" t="s">
        <v>84</v>
      </c>
      <c r="AV207" s="14" t="s">
        <v>84</v>
      </c>
      <c r="AW207" s="14" t="s">
        <v>33</v>
      </c>
      <c r="AX207" s="14" t="s">
        <v>71</v>
      </c>
      <c r="AY207" s="254" t="s">
        <v>192</v>
      </c>
    </row>
    <row r="208" s="15" customFormat="1">
      <c r="A208" s="15"/>
      <c r="B208" s="255"/>
      <c r="C208" s="256"/>
      <c r="D208" s="235" t="s">
        <v>204</v>
      </c>
      <c r="E208" s="257" t="s">
        <v>19</v>
      </c>
      <c r="F208" s="258" t="s">
        <v>210</v>
      </c>
      <c r="G208" s="256"/>
      <c r="H208" s="259">
        <v>21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204</v>
      </c>
      <c r="AU208" s="265" t="s">
        <v>84</v>
      </c>
      <c r="AV208" s="15" t="s">
        <v>200</v>
      </c>
      <c r="AW208" s="15" t="s">
        <v>33</v>
      </c>
      <c r="AX208" s="15" t="s">
        <v>78</v>
      </c>
      <c r="AY208" s="265" t="s">
        <v>192</v>
      </c>
    </row>
    <row r="209" s="2" customFormat="1" ht="16.5" customHeight="1">
      <c r="A209" s="41"/>
      <c r="B209" s="42"/>
      <c r="C209" s="266" t="s">
        <v>423</v>
      </c>
      <c r="D209" s="266" t="s">
        <v>211</v>
      </c>
      <c r="E209" s="267" t="s">
        <v>1220</v>
      </c>
      <c r="F209" s="268" t="s">
        <v>1221</v>
      </c>
      <c r="G209" s="269" t="s">
        <v>198</v>
      </c>
      <c r="H209" s="270">
        <v>1</v>
      </c>
      <c r="I209" s="271"/>
      <c r="J209" s="272">
        <f>ROUND(I209*H209,2)</f>
        <v>0</v>
      </c>
      <c r="K209" s="268" t="s">
        <v>199</v>
      </c>
      <c r="L209" s="273"/>
      <c r="M209" s="274" t="s">
        <v>19</v>
      </c>
      <c r="N209" s="275" t="s">
        <v>43</v>
      </c>
      <c r="O209" s="87"/>
      <c r="P209" s="224">
        <f>O209*H209</f>
        <v>0</v>
      </c>
      <c r="Q209" s="224">
        <v>4.0000000000000003E-05</v>
      </c>
      <c r="R209" s="224">
        <f>Q209*H209</f>
        <v>4.0000000000000003E-05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423</v>
      </c>
      <c r="AT209" s="226" t="s">
        <v>211</v>
      </c>
      <c r="AU209" s="226" t="s">
        <v>84</v>
      </c>
      <c r="AY209" s="20" t="s">
        <v>192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84</v>
      </c>
      <c r="BK209" s="227">
        <f>ROUND(I209*H209,2)</f>
        <v>0</v>
      </c>
      <c r="BL209" s="20" t="s">
        <v>321</v>
      </c>
      <c r="BM209" s="226" t="s">
        <v>1222</v>
      </c>
    </row>
    <row r="210" s="14" customFormat="1">
      <c r="A210" s="14"/>
      <c r="B210" s="244"/>
      <c r="C210" s="245"/>
      <c r="D210" s="235" t="s">
        <v>204</v>
      </c>
      <c r="E210" s="246" t="s">
        <v>19</v>
      </c>
      <c r="F210" s="247" t="s">
        <v>78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204</v>
      </c>
      <c r="AU210" s="254" t="s">
        <v>84</v>
      </c>
      <c r="AV210" s="14" t="s">
        <v>84</v>
      </c>
      <c r="AW210" s="14" t="s">
        <v>33</v>
      </c>
      <c r="AX210" s="14" t="s">
        <v>71</v>
      </c>
      <c r="AY210" s="254" t="s">
        <v>192</v>
      </c>
    </row>
    <row r="211" s="15" customFormat="1">
      <c r="A211" s="15"/>
      <c r="B211" s="255"/>
      <c r="C211" s="256"/>
      <c r="D211" s="235" t="s">
        <v>204</v>
      </c>
      <c r="E211" s="257" t="s">
        <v>19</v>
      </c>
      <c r="F211" s="258" t="s">
        <v>210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204</v>
      </c>
      <c r="AU211" s="265" t="s">
        <v>84</v>
      </c>
      <c r="AV211" s="15" t="s">
        <v>200</v>
      </c>
      <c r="AW211" s="15" t="s">
        <v>33</v>
      </c>
      <c r="AX211" s="15" t="s">
        <v>78</v>
      </c>
      <c r="AY211" s="265" t="s">
        <v>192</v>
      </c>
    </row>
    <row r="212" s="2" customFormat="1" ht="16.5" customHeight="1">
      <c r="A212" s="41"/>
      <c r="B212" s="42"/>
      <c r="C212" s="266" t="s">
        <v>428</v>
      </c>
      <c r="D212" s="266" t="s">
        <v>211</v>
      </c>
      <c r="E212" s="267" t="s">
        <v>1223</v>
      </c>
      <c r="F212" s="268" t="s">
        <v>1224</v>
      </c>
      <c r="G212" s="269" t="s">
        <v>198</v>
      </c>
      <c r="H212" s="270">
        <v>4</v>
      </c>
      <c r="I212" s="271"/>
      <c r="J212" s="272">
        <f>ROUND(I212*H212,2)</f>
        <v>0</v>
      </c>
      <c r="K212" s="268" t="s">
        <v>199</v>
      </c>
      <c r="L212" s="273"/>
      <c r="M212" s="274" t="s">
        <v>19</v>
      </c>
      <c r="N212" s="275" t="s">
        <v>43</v>
      </c>
      <c r="O212" s="87"/>
      <c r="P212" s="224">
        <f>O212*H212</f>
        <v>0</v>
      </c>
      <c r="Q212" s="224">
        <v>4.0000000000000003E-05</v>
      </c>
      <c r="R212" s="224">
        <f>Q212*H212</f>
        <v>0.00016000000000000001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423</v>
      </c>
      <c r="AT212" s="226" t="s">
        <v>211</v>
      </c>
      <c r="AU212" s="226" t="s">
        <v>84</v>
      </c>
      <c r="AY212" s="20" t="s">
        <v>192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84</v>
      </c>
      <c r="BK212" s="227">
        <f>ROUND(I212*H212,2)</f>
        <v>0</v>
      </c>
      <c r="BL212" s="20" t="s">
        <v>321</v>
      </c>
      <c r="BM212" s="226" t="s">
        <v>1225</v>
      </c>
    </row>
    <row r="213" s="14" customFormat="1">
      <c r="A213" s="14"/>
      <c r="B213" s="244"/>
      <c r="C213" s="245"/>
      <c r="D213" s="235" t="s">
        <v>204</v>
      </c>
      <c r="E213" s="246" t="s">
        <v>19</v>
      </c>
      <c r="F213" s="247" t="s">
        <v>200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204</v>
      </c>
      <c r="AU213" s="254" t="s">
        <v>84</v>
      </c>
      <c r="AV213" s="14" t="s">
        <v>84</v>
      </c>
      <c r="AW213" s="14" t="s">
        <v>33</v>
      </c>
      <c r="AX213" s="14" t="s">
        <v>71</v>
      </c>
      <c r="AY213" s="254" t="s">
        <v>192</v>
      </c>
    </row>
    <row r="214" s="15" customFormat="1">
      <c r="A214" s="15"/>
      <c r="B214" s="255"/>
      <c r="C214" s="256"/>
      <c r="D214" s="235" t="s">
        <v>204</v>
      </c>
      <c r="E214" s="257" t="s">
        <v>19</v>
      </c>
      <c r="F214" s="258" t="s">
        <v>210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204</v>
      </c>
      <c r="AU214" s="265" t="s">
        <v>84</v>
      </c>
      <c r="AV214" s="15" t="s">
        <v>200</v>
      </c>
      <c r="AW214" s="15" t="s">
        <v>33</v>
      </c>
      <c r="AX214" s="15" t="s">
        <v>78</v>
      </c>
      <c r="AY214" s="265" t="s">
        <v>192</v>
      </c>
    </row>
    <row r="215" s="2" customFormat="1" ht="16.5" customHeight="1">
      <c r="A215" s="41"/>
      <c r="B215" s="42"/>
      <c r="C215" s="266" t="s">
        <v>432</v>
      </c>
      <c r="D215" s="266" t="s">
        <v>211</v>
      </c>
      <c r="E215" s="267" t="s">
        <v>1226</v>
      </c>
      <c r="F215" s="268" t="s">
        <v>1227</v>
      </c>
      <c r="G215" s="269" t="s">
        <v>198</v>
      </c>
      <c r="H215" s="270">
        <v>10</v>
      </c>
      <c r="I215" s="271"/>
      <c r="J215" s="272">
        <f>ROUND(I215*H215,2)</f>
        <v>0</v>
      </c>
      <c r="K215" s="268" t="s">
        <v>19</v>
      </c>
      <c r="L215" s="273"/>
      <c r="M215" s="274" t="s">
        <v>19</v>
      </c>
      <c r="N215" s="275" t="s">
        <v>43</v>
      </c>
      <c r="O215" s="87"/>
      <c r="P215" s="224">
        <f>O215*H215</f>
        <v>0</v>
      </c>
      <c r="Q215" s="224">
        <v>3.0000000000000001E-05</v>
      </c>
      <c r="R215" s="224">
        <f>Q215*H215</f>
        <v>0.00030000000000000003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423</v>
      </c>
      <c r="AT215" s="226" t="s">
        <v>211</v>
      </c>
      <c r="AU215" s="226" t="s">
        <v>84</v>
      </c>
      <c r="AY215" s="20" t="s">
        <v>192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84</v>
      </c>
      <c r="BK215" s="227">
        <f>ROUND(I215*H215,2)</f>
        <v>0</v>
      </c>
      <c r="BL215" s="20" t="s">
        <v>321</v>
      </c>
      <c r="BM215" s="226" t="s">
        <v>1228</v>
      </c>
    </row>
    <row r="216" s="14" customFormat="1">
      <c r="A216" s="14"/>
      <c r="B216" s="244"/>
      <c r="C216" s="245"/>
      <c r="D216" s="235" t="s">
        <v>204</v>
      </c>
      <c r="E216" s="246" t="s">
        <v>19</v>
      </c>
      <c r="F216" s="247" t="s">
        <v>270</v>
      </c>
      <c r="G216" s="245"/>
      <c r="H216" s="248">
        <v>10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204</v>
      </c>
      <c r="AU216" s="254" t="s">
        <v>84</v>
      </c>
      <c r="AV216" s="14" t="s">
        <v>84</v>
      </c>
      <c r="AW216" s="14" t="s">
        <v>33</v>
      </c>
      <c r="AX216" s="14" t="s">
        <v>71</v>
      </c>
      <c r="AY216" s="254" t="s">
        <v>192</v>
      </c>
    </row>
    <row r="217" s="15" customFormat="1">
      <c r="A217" s="15"/>
      <c r="B217" s="255"/>
      <c r="C217" s="256"/>
      <c r="D217" s="235" t="s">
        <v>204</v>
      </c>
      <c r="E217" s="257" t="s">
        <v>19</v>
      </c>
      <c r="F217" s="258" t="s">
        <v>210</v>
      </c>
      <c r="G217" s="256"/>
      <c r="H217" s="259">
        <v>10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204</v>
      </c>
      <c r="AU217" s="265" t="s">
        <v>84</v>
      </c>
      <c r="AV217" s="15" t="s">
        <v>200</v>
      </c>
      <c r="AW217" s="15" t="s">
        <v>33</v>
      </c>
      <c r="AX217" s="15" t="s">
        <v>78</v>
      </c>
      <c r="AY217" s="265" t="s">
        <v>192</v>
      </c>
    </row>
    <row r="218" s="2" customFormat="1" ht="16.5" customHeight="1">
      <c r="A218" s="41"/>
      <c r="B218" s="42"/>
      <c r="C218" s="266" t="s">
        <v>439</v>
      </c>
      <c r="D218" s="266" t="s">
        <v>211</v>
      </c>
      <c r="E218" s="267" t="s">
        <v>1229</v>
      </c>
      <c r="F218" s="268" t="s">
        <v>1230</v>
      </c>
      <c r="G218" s="269" t="s">
        <v>198</v>
      </c>
      <c r="H218" s="270">
        <v>13</v>
      </c>
      <c r="I218" s="271"/>
      <c r="J218" s="272">
        <f>ROUND(I218*H218,2)</f>
        <v>0</v>
      </c>
      <c r="K218" s="268" t="s">
        <v>19</v>
      </c>
      <c r="L218" s="273"/>
      <c r="M218" s="274" t="s">
        <v>19</v>
      </c>
      <c r="N218" s="275" t="s">
        <v>43</v>
      </c>
      <c r="O218" s="87"/>
      <c r="P218" s="224">
        <f>O218*H218</f>
        <v>0</v>
      </c>
      <c r="Q218" s="224">
        <v>3.0000000000000001E-05</v>
      </c>
      <c r="R218" s="224">
        <f>Q218*H218</f>
        <v>0.00038999999999999999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423</v>
      </c>
      <c r="AT218" s="226" t="s">
        <v>211</v>
      </c>
      <c r="AU218" s="226" t="s">
        <v>84</v>
      </c>
      <c r="AY218" s="20" t="s">
        <v>192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84</v>
      </c>
      <c r="BK218" s="227">
        <f>ROUND(I218*H218,2)</f>
        <v>0</v>
      </c>
      <c r="BL218" s="20" t="s">
        <v>321</v>
      </c>
      <c r="BM218" s="226" t="s">
        <v>1231</v>
      </c>
    </row>
    <row r="219" s="14" customFormat="1">
      <c r="A219" s="14"/>
      <c r="B219" s="244"/>
      <c r="C219" s="245"/>
      <c r="D219" s="235" t="s">
        <v>204</v>
      </c>
      <c r="E219" s="246" t="s">
        <v>19</v>
      </c>
      <c r="F219" s="247" t="s">
        <v>300</v>
      </c>
      <c r="G219" s="245"/>
      <c r="H219" s="248">
        <v>13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204</v>
      </c>
      <c r="AU219" s="254" t="s">
        <v>84</v>
      </c>
      <c r="AV219" s="14" t="s">
        <v>84</v>
      </c>
      <c r="AW219" s="14" t="s">
        <v>33</v>
      </c>
      <c r="AX219" s="14" t="s">
        <v>71</v>
      </c>
      <c r="AY219" s="254" t="s">
        <v>192</v>
      </c>
    </row>
    <row r="220" s="15" customFormat="1">
      <c r="A220" s="15"/>
      <c r="B220" s="255"/>
      <c r="C220" s="256"/>
      <c r="D220" s="235" t="s">
        <v>204</v>
      </c>
      <c r="E220" s="257" t="s">
        <v>19</v>
      </c>
      <c r="F220" s="258" t="s">
        <v>210</v>
      </c>
      <c r="G220" s="256"/>
      <c r="H220" s="259">
        <v>13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204</v>
      </c>
      <c r="AU220" s="265" t="s">
        <v>84</v>
      </c>
      <c r="AV220" s="15" t="s">
        <v>200</v>
      </c>
      <c r="AW220" s="15" t="s">
        <v>33</v>
      </c>
      <c r="AX220" s="15" t="s">
        <v>78</v>
      </c>
      <c r="AY220" s="265" t="s">
        <v>192</v>
      </c>
    </row>
    <row r="221" s="2" customFormat="1" ht="24.15" customHeight="1">
      <c r="A221" s="41"/>
      <c r="B221" s="42"/>
      <c r="C221" s="215" t="s">
        <v>446</v>
      </c>
      <c r="D221" s="215" t="s">
        <v>195</v>
      </c>
      <c r="E221" s="216" t="s">
        <v>1232</v>
      </c>
      <c r="F221" s="217" t="s">
        <v>1233</v>
      </c>
      <c r="G221" s="218" t="s">
        <v>214</v>
      </c>
      <c r="H221" s="219">
        <v>90</v>
      </c>
      <c r="I221" s="220"/>
      <c r="J221" s="221">
        <f>ROUND(I221*H221,2)</f>
        <v>0</v>
      </c>
      <c r="K221" s="217" t="s">
        <v>199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321</v>
      </c>
      <c r="AT221" s="226" t="s">
        <v>195</v>
      </c>
      <c r="AU221" s="226" t="s">
        <v>84</v>
      </c>
      <c r="AY221" s="20" t="s">
        <v>192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84</v>
      </c>
      <c r="BK221" s="227">
        <f>ROUND(I221*H221,2)</f>
        <v>0</v>
      </c>
      <c r="BL221" s="20" t="s">
        <v>321</v>
      </c>
      <c r="BM221" s="226" t="s">
        <v>1234</v>
      </c>
    </row>
    <row r="222" s="2" customFormat="1">
      <c r="A222" s="41"/>
      <c r="B222" s="42"/>
      <c r="C222" s="43"/>
      <c r="D222" s="228" t="s">
        <v>202</v>
      </c>
      <c r="E222" s="43"/>
      <c r="F222" s="229" t="s">
        <v>1235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202</v>
      </c>
      <c r="AU222" s="20" t="s">
        <v>84</v>
      </c>
    </row>
    <row r="223" s="14" customFormat="1">
      <c r="A223" s="14"/>
      <c r="B223" s="244"/>
      <c r="C223" s="245"/>
      <c r="D223" s="235" t="s">
        <v>204</v>
      </c>
      <c r="E223" s="246" t="s">
        <v>19</v>
      </c>
      <c r="F223" s="247" t="s">
        <v>193</v>
      </c>
      <c r="G223" s="245"/>
      <c r="H223" s="248">
        <v>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204</v>
      </c>
      <c r="AU223" s="254" t="s">
        <v>84</v>
      </c>
      <c r="AV223" s="14" t="s">
        <v>84</v>
      </c>
      <c r="AW223" s="14" t="s">
        <v>33</v>
      </c>
      <c r="AX223" s="14" t="s">
        <v>71</v>
      </c>
      <c r="AY223" s="254" t="s">
        <v>192</v>
      </c>
    </row>
    <row r="224" s="14" customFormat="1">
      <c r="A224" s="14"/>
      <c r="B224" s="244"/>
      <c r="C224" s="245"/>
      <c r="D224" s="235" t="s">
        <v>204</v>
      </c>
      <c r="E224" s="246" t="s">
        <v>19</v>
      </c>
      <c r="F224" s="247" t="s">
        <v>487</v>
      </c>
      <c r="G224" s="245"/>
      <c r="H224" s="248">
        <v>42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204</v>
      </c>
      <c r="AU224" s="254" t="s">
        <v>84</v>
      </c>
      <c r="AV224" s="14" t="s">
        <v>84</v>
      </c>
      <c r="AW224" s="14" t="s">
        <v>33</v>
      </c>
      <c r="AX224" s="14" t="s">
        <v>71</v>
      </c>
      <c r="AY224" s="254" t="s">
        <v>192</v>
      </c>
    </row>
    <row r="225" s="14" customFormat="1">
      <c r="A225" s="14"/>
      <c r="B225" s="244"/>
      <c r="C225" s="245"/>
      <c r="D225" s="235" t="s">
        <v>204</v>
      </c>
      <c r="E225" s="246" t="s">
        <v>19</v>
      </c>
      <c r="F225" s="247" t="s">
        <v>503</v>
      </c>
      <c r="G225" s="245"/>
      <c r="H225" s="248">
        <v>45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204</v>
      </c>
      <c r="AU225" s="254" t="s">
        <v>84</v>
      </c>
      <c r="AV225" s="14" t="s">
        <v>84</v>
      </c>
      <c r="AW225" s="14" t="s">
        <v>33</v>
      </c>
      <c r="AX225" s="14" t="s">
        <v>71</v>
      </c>
      <c r="AY225" s="254" t="s">
        <v>192</v>
      </c>
    </row>
    <row r="226" s="15" customFormat="1">
      <c r="A226" s="15"/>
      <c r="B226" s="255"/>
      <c r="C226" s="256"/>
      <c r="D226" s="235" t="s">
        <v>204</v>
      </c>
      <c r="E226" s="257" t="s">
        <v>19</v>
      </c>
      <c r="F226" s="258" t="s">
        <v>210</v>
      </c>
      <c r="G226" s="256"/>
      <c r="H226" s="259">
        <v>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204</v>
      </c>
      <c r="AU226" s="265" t="s">
        <v>84</v>
      </c>
      <c r="AV226" s="15" t="s">
        <v>200</v>
      </c>
      <c r="AW226" s="15" t="s">
        <v>33</v>
      </c>
      <c r="AX226" s="15" t="s">
        <v>78</v>
      </c>
      <c r="AY226" s="265" t="s">
        <v>192</v>
      </c>
    </row>
    <row r="227" s="2" customFormat="1" ht="16.5" customHeight="1">
      <c r="A227" s="41"/>
      <c r="B227" s="42"/>
      <c r="C227" s="266" t="s">
        <v>453</v>
      </c>
      <c r="D227" s="266" t="s">
        <v>211</v>
      </c>
      <c r="E227" s="267" t="s">
        <v>1236</v>
      </c>
      <c r="F227" s="268" t="s">
        <v>1237</v>
      </c>
      <c r="G227" s="269" t="s">
        <v>214</v>
      </c>
      <c r="H227" s="270">
        <v>3.1499999999999999</v>
      </c>
      <c r="I227" s="271"/>
      <c r="J227" s="272">
        <f>ROUND(I227*H227,2)</f>
        <v>0</v>
      </c>
      <c r="K227" s="268" t="s">
        <v>199</v>
      </c>
      <c r="L227" s="273"/>
      <c r="M227" s="274" t="s">
        <v>19</v>
      </c>
      <c r="N227" s="275" t="s">
        <v>43</v>
      </c>
      <c r="O227" s="87"/>
      <c r="P227" s="224">
        <f>O227*H227</f>
        <v>0</v>
      </c>
      <c r="Q227" s="224">
        <v>0.00018000000000000001</v>
      </c>
      <c r="R227" s="224">
        <f>Q227*H227</f>
        <v>0.00056700000000000001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423</v>
      </c>
      <c r="AT227" s="226" t="s">
        <v>211</v>
      </c>
      <c r="AU227" s="226" t="s">
        <v>84</v>
      </c>
      <c r="AY227" s="20" t="s">
        <v>192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84</v>
      </c>
      <c r="BK227" s="227">
        <f>ROUND(I227*H227,2)</f>
        <v>0</v>
      </c>
      <c r="BL227" s="20" t="s">
        <v>321</v>
      </c>
      <c r="BM227" s="226" t="s">
        <v>1238</v>
      </c>
    </row>
    <row r="228" s="14" customFormat="1">
      <c r="A228" s="14"/>
      <c r="B228" s="244"/>
      <c r="C228" s="245"/>
      <c r="D228" s="235" t="s">
        <v>204</v>
      </c>
      <c r="E228" s="246" t="s">
        <v>19</v>
      </c>
      <c r="F228" s="247" t="s">
        <v>193</v>
      </c>
      <c r="G228" s="245"/>
      <c r="H228" s="248">
        <v>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204</v>
      </c>
      <c r="AU228" s="254" t="s">
        <v>84</v>
      </c>
      <c r="AV228" s="14" t="s">
        <v>84</v>
      </c>
      <c r="AW228" s="14" t="s">
        <v>33</v>
      </c>
      <c r="AX228" s="14" t="s">
        <v>71</v>
      </c>
      <c r="AY228" s="254" t="s">
        <v>192</v>
      </c>
    </row>
    <row r="229" s="15" customFormat="1">
      <c r="A229" s="15"/>
      <c r="B229" s="255"/>
      <c r="C229" s="256"/>
      <c r="D229" s="235" t="s">
        <v>204</v>
      </c>
      <c r="E229" s="257" t="s">
        <v>19</v>
      </c>
      <c r="F229" s="258" t="s">
        <v>210</v>
      </c>
      <c r="G229" s="256"/>
      <c r="H229" s="259">
        <v>3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204</v>
      </c>
      <c r="AU229" s="265" t="s">
        <v>84</v>
      </c>
      <c r="AV229" s="15" t="s">
        <v>200</v>
      </c>
      <c r="AW229" s="15" t="s">
        <v>33</v>
      </c>
      <c r="AX229" s="15" t="s">
        <v>78</v>
      </c>
      <c r="AY229" s="265" t="s">
        <v>192</v>
      </c>
    </row>
    <row r="230" s="14" customFormat="1">
      <c r="A230" s="14"/>
      <c r="B230" s="244"/>
      <c r="C230" s="245"/>
      <c r="D230" s="235" t="s">
        <v>204</v>
      </c>
      <c r="E230" s="245"/>
      <c r="F230" s="247" t="s">
        <v>1239</v>
      </c>
      <c r="G230" s="245"/>
      <c r="H230" s="248">
        <v>3.1499999999999999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204</v>
      </c>
      <c r="AU230" s="254" t="s">
        <v>84</v>
      </c>
      <c r="AV230" s="14" t="s">
        <v>84</v>
      </c>
      <c r="AW230" s="14" t="s">
        <v>4</v>
      </c>
      <c r="AX230" s="14" t="s">
        <v>78</v>
      </c>
      <c r="AY230" s="254" t="s">
        <v>192</v>
      </c>
    </row>
    <row r="231" s="2" customFormat="1" ht="16.5" customHeight="1">
      <c r="A231" s="41"/>
      <c r="B231" s="42"/>
      <c r="C231" s="266" t="s">
        <v>463</v>
      </c>
      <c r="D231" s="266" t="s">
        <v>211</v>
      </c>
      <c r="E231" s="267" t="s">
        <v>1240</v>
      </c>
      <c r="F231" s="268" t="s">
        <v>1241</v>
      </c>
      <c r="G231" s="269" t="s">
        <v>214</v>
      </c>
      <c r="H231" s="270">
        <v>44.100000000000001</v>
      </c>
      <c r="I231" s="271"/>
      <c r="J231" s="272">
        <f>ROUND(I231*H231,2)</f>
        <v>0</v>
      </c>
      <c r="K231" s="268" t="s">
        <v>199</v>
      </c>
      <c r="L231" s="273"/>
      <c r="M231" s="274" t="s">
        <v>19</v>
      </c>
      <c r="N231" s="275" t="s">
        <v>43</v>
      </c>
      <c r="O231" s="87"/>
      <c r="P231" s="224">
        <f>O231*H231</f>
        <v>0</v>
      </c>
      <c r="Q231" s="224">
        <v>0.00023000000000000001</v>
      </c>
      <c r="R231" s="224">
        <f>Q231*H231</f>
        <v>0.010143000000000001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423</v>
      </c>
      <c r="AT231" s="226" t="s">
        <v>211</v>
      </c>
      <c r="AU231" s="226" t="s">
        <v>84</v>
      </c>
      <c r="AY231" s="20" t="s">
        <v>192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84</v>
      </c>
      <c r="BK231" s="227">
        <f>ROUND(I231*H231,2)</f>
        <v>0</v>
      </c>
      <c r="BL231" s="20" t="s">
        <v>321</v>
      </c>
      <c r="BM231" s="226" t="s">
        <v>1242</v>
      </c>
    </row>
    <row r="232" s="14" customFormat="1">
      <c r="A232" s="14"/>
      <c r="B232" s="244"/>
      <c r="C232" s="245"/>
      <c r="D232" s="235" t="s">
        <v>204</v>
      </c>
      <c r="E232" s="246" t="s">
        <v>19</v>
      </c>
      <c r="F232" s="247" t="s">
        <v>487</v>
      </c>
      <c r="G232" s="245"/>
      <c r="H232" s="248">
        <v>42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204</v>
      </c>
      <c r="AU232" s="254" t="s">
        <v>84</v>
      </c>
      <c r="AV232" s="14" t="s">
        <v>84</v>
      </c>
      <c r="AW232" s="14" t="s">
        <v>33</v>
      </c>
      <c r="AX232" s="14" t="s">
        <v>71</v>
      </c>
      <c r="AY232" s="254" t="s">
        <v>192</v>
      </c>
    </row>
    <row r="233" s="15" customFormat="1">
      <c r="A233" s="15"/>
      <c r="B233" s="255"/>
      <c r="C233" s="256"/>
      <c r="D233" s="235" t="s">
        <v>204</v>
      </c>
      <c r="E233" s="257" t="s">
        <v>19</v>
      </c>
      <c r="F233" s="258" t="s">
        <v>210</v>
      </c>
      <c r="G233" s="256"/>
      <c r="H233" s="259">
        <v>42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204</v>
      </c>
      <c r="AU233" s="265" t="s">
        <v>84</v>
      </c>
      <c r="AV233" s="15" t="s">
        <v>200</v>
      </c>
      <c r="AW233" s="15" t="s">
        <v>33</v>
      </c>
      <c r="AX233" s="15" t="s">
        <v>78</v>
      </c>
      <c r="AY233" s="265" t="s">
        <v>192</v>
      </c>
    </row>
    <row r="234" s="14" customFormat="1">
      <c r="A234" s="14"/>
      <c r="B234" s="244"/>
      <c r="C234" s="245"/>
      <c r="D234" s="235" t="s">
        <v>204</v>
      </c>
      <c r="E234" s="245"/>
      <c r="F234" s="247" t="s">
        <v>1396</v>
      </c>
      <c r="G234" s="245"/>
      <c r="H234" s="248">
        <v>44.100000000000001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204</v>
      </c>
      <c r="AU234" s="254" t="s">
        <v>84</v>
      </c>
      <c r="AV234" s="14" t="s">
        <v>84</v>
      </c>
      <c r="AW234" s="14" t="s">
        <v>4</v>
      </c>
      <c r="AX234" s="14" t="s">
        <v>78</v>
      </c>
      <c r="AY234" s="254" t="s">
        <v>192</v>
      </c>
    </row>
    <row r="235" s="2" customFormat="1" ht="16.5" customHeight="1">
      <c r="A235" s="41"/>
      <c r="B235" s="42"/>
      <c r="C235" s="266" t="s">
        <v>472</v>
      </c>
      <c r="D235" s="266" t="s">
        <v>211</v>
      </c>
      <c r="E235" s="267" t="s">
        <v>1244</v>
      </c>
      <c r="F235" s="268" t="s">
        <v>1245</v>
      </c>
      <c r="G235" s="269" t="s">
        <v>214</v>
      </c>
      <c r="H235" s="270">
        <v>47.25</v>
      </c>
      <c r="I235" s="271"/>
      <c r="J235" s="272">
        <f>ROUND(I235*H235,2)</f>
        <v>0</v>
      </c>
      <c r="K235" s="268" t="s">
        <v>199</v>
      </c>
      <c r="L235" s="273"/>
      <c r="M235" s="274" t="s">
        <v>19</v>
      </c>
      <c r="N235" s="275" t="s">
        <v>43</v>
      </c>
      <c r="O235" s="87"/>
      <c r="P235" s="224">
        <f>O235*H235</f>
        <v>0</v>
      </c>
      <c r="Q235" s="224">
        <v>0.00014999999999999999</v>
      </c>
      <c r="R235" s="224">
        <f>Q235*H235</f>
        <v>0.0070874999999999992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423</v>
      </c>
      <c r="AT235" s="226" t="s">
        <v>211</v>
      </c>
      <c r="AU235" s="226" t="s">
        <v>84</v>
      </c>
      <c r="AY235" s="20" t="s">
        <v>192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84</v>
      </c>
      <c r="BK235" s="227">
        <f>ROUND(I235*H235,2)</f>
        <v>0</v>
      </c>
      <c r="BL235" s="20" t="s">
        <v>321</v>
      </c>
      <c r="BM235" s="226" t="s">
        <v>1246</v>
      </c>
    </row>
    <row r="236" s="14" customFormat="1">
      <c r="A236" s="14"/>
      <c r="B236" s="244"/>
      <c r="C236" s="245"/>
      <c r="D236" s="235" t="s">
        <v>204</v>
      </c>
      <c r="E236" s="246" t="s">
        <v>19</v>
      </c>
      <c r="F236" s="247" t="s">
        <v>503</v>
      </c>
      <c r="G236" s="245"/>
      <c r="H236" s="248">
        <v>45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204</v>
      </c>
      <c r="AU236" s="254" t="s">
        <v>84</v>
      </c>
      <c r="AV236" s="14" t="s">
        <v>84</v>
      </c>
      <c r="AW236" s="14" t="s">
        <v>33</v>
      </c>
      <c r="AX236" s="14" t="s">
        <v>71</v>
      </c>
      <c r="AY236" s="254" t="s">
        <v>192</v>
      </c>
    </row>
    <row r="237" s="15" customFormat="1">
      <c r="A237" s="15"/>
      <c r="B237" s="255"/>
      <c r="C237" s="256"/>
      <c r="D237" s="235" t="s">
        <v>204</v>
      </c>
      <c r="E237" s="257" t="s">
        <v>19</v>
      </c>
      <c r="F237" s="258" t="s">
        <v>210</v>
      </c>
      <c r="G237" s="256"/>
      <c r="H237" s="259">
        <v>45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204</v>
      </c>
      <c r="AU237" s="265" t="s">
        <v>84</v>
      </c>
      <c r="AV237" s="15" t="s">
        <v>200</v>
      </c>
      <c r="AW237" s="15" t="s">
        <v>33</v>
      </c>
      <c r="AX237" s="15" t="s">
        <v>78</v>
      </c>
      <c r="AY237" s="265" t="s">
        <v>192</v>
      </c>
    </row>
    <row r="238" s="14" customFormat="1">
      <c r="A238" s="14"/>
      <c r="B238" s="244"/>
      <c r="C238" s="245"/>
      <c r="D238" s="235" t="s">
        <v>204</v>
      </c>
      <c r="E238" s="245"/>
      <c r="F238" s="247" t="s">
        <v>1397</v>
      </c>
      <c r="G238" s="245"/>
      <c r="H238" s="248">
        <v>47.25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204</v>
      </c>
      <c r="AU238" s="254" t="s">
        <v>84</v>
      </c>
      <c r="AV238" s="14" t="s">
        <v>84</v>
      </c>
      <c r="AW238" s="14" t="s">
        <v>4</v>
      </c>
      <c r="AX238" s="14" t="s">
        <v>78</v>
      </c>
      <c r="AY238" s="254" t="s">
        <v>192</v>
      </c>
    </row>
    <row r="239" s="2" customFormat="1" ht="24.15" customHeight="1">
      <c r="A239" s="41"/>
      <c r="B239" s="42"/>
      <c r="C239" s="215" t="s">
        <v>479</v>
      </c>
      <c r="D239" s="215" t="s">
        <v>195</v>
      </c>
      <c r="E239" s="216" t="s">
        <v>1248</v>
      </c>
      <c r="F239" s="217" t="s">
        <v>1249</v>
      </c>
      <c r="G239" s="218" t="s">
        <v>214</v>
      </c>
      <c r="H239" s="219">
        <v>4</v>
      </c>
      <c r="I239" s="220"/>
      <c r="J239" s="221">
        <f>ROUND(I239*H239,2)</f>
        <v>0</v>
      </c>
      <c r="K239" s="217" t="s">
        <v>199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321</v>
      </c>
      <c r="AT239" s="226" t="s">
        <v>195</v>
      </c>
      <c r="AU239" s="226" t="s">
        <v>84</v>
      </c>
      <c r="AY239" s="20" t="s">
        <v>192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84</v>
      </c>
      <c r="BK239" s="227">
        <f>ROUND(I239*H239,2)</f>
        <v>0</v>
      </c>
      <c r="BL239" s="20" t="s">
        <v>321</v>
      </c>
      <c r="BM239" s="226" t="s">
        <v>1250</v>
      </c>
    </row>
    <row r="240" s="2" customFormat="1">
      <c r="A240" s="41"/>
      <c r="B240" s="42"/>
      <c r="C240" s="43"/>
      <c r="D240" s="228" t="s">
        <v>202</v>
      </c>
      <c r="E240" s="43"/>
      <c r="F240" s="229" t="s">
        <v>1251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202</v>
      </c>
      <c r="AU240" s="20" t="s">
        <v>84</v>
      </c>
    </row>
    <row r="241" s="14" customFormat="1">
      <c r="A241" s="14"/>
      <c r="B241" s="244"/>
      <c r="C241" s="245"/>
      <c r="D241" s="235" t="s">
        <v>204</v>
      </c>
      <c r="E241" s="246" t="s">
        <v>19</v>
      </c>
      <c r="F241" s="247" t="s">
        <v>200</v>
      </c>
      <c r="G241" s="245"/>
      <c r="H241" s="248">
        <v>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204</v>
      </c>
      <c r="AU241" s="254" t="s">
        <v>84</v>
      </c>
      <c r="AV241" s="14" t="s">
        <v>84</v>
      </c>
      <c r="AW241" s="14" t="s">
        <v>33</v>
      </c>
      <c r="AX241" s="14" t="s">
        <v>71</v>
      </c>
      <c r="AY241" s="254" t="s">
        <v>192</v>
      </c>
    </row>
    <row r="242" s="15" customFormat="1">
      <c r="A242" s="15"/>
      <c r="B242" s="255"/>
      <c r="C242" s="256"/>
      <c r="D242" s="235" t="s">
        <v>204</v>
      </c>
      <c r="E242" s="257" t="s">
        <v>19</v>
      </c>
      <c r="F242" s="258" t="s">
        <v>210</v>
      </c>
      <c r="G242" s="256"/>
      <c r="H242" s="259">
        <v>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204</v>
      </c>
      <c r="AU242" s="265" t="s">
        <v>84</v>
      </c>
      <c r="AV242" s="15" t="s">
        <v>200</v>
      </c>
      <c r="AW242" s="15" t="s">
        <v>33</v>
      </c>
      <c r="AX242" s="15" t="s">
        <v>78</v>
      </c>
      <c r="AY242" s="265" t="s">
        <v>192</v>
      </c>
    </row>
    <row r="243" s="2" customFormat="1" ht="16.5" customHeight="1">
      <c r="A243" s="41"/>
      <c r="B243" s="42"/>
      <c r="C243" s="266" t="s">
        <v>483</v>
      </c>
      <c r="D243" s="266" t="s">
        <v>211</v>
      </c>
      <c r="E243" s="267" t="s">
        <v>1252</v>
      </c>
      <c r="F243" s="268" t="s">
        <v>1253</v>
      </c>
      <c r="G243" s="269" t="s">
        <v>214</v>
      </c>
      <c r="H243" s="270">
        <v>4.2000000000000002</v>
      </c>
      <c r="I243" s="271"/>
      <c r="J243" s="272">
        <f>ROUND(I243*H243,2)</f>
        <v>0</v>
      </c>
      <c r="K243" s="268" t="s">
        <v>199</v>
      </c>
      <c r="L243" s="273"/>
      <c r="M243" s="274" t="s">
        <v>19</v>
      </c>
      <c r="N243" s="275" t="s">
        <v>43</v>
      </c>
      <c r="O243" s="87"/>
      <c r="P243" s="224">
        <f>O243*H243</f>
        <v>0</v>
      </c>
      <c r="Q243" s="224">
        <v>0.00010000000000000001</v>
      </c>
      <c r="R243" s="224">
        <f>Q243*H243</f>
        <v>0.00042000000000000002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423</v>
      </c>
      <c r="AT243" s="226" t="s">
        <v>211</v>
      </c>
      <c r="AU243" s="226" t="s">
        <v>84</v>
      </c>
      <c r="AY243" s="20" t="s">
        <v>192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84</v>
      </c>
      <c r="BK243" s="227">
        <f>ROUND(I243*H243,2)</f>
        <v>0</v>
      </c>
      <c r="BL243" s="20" t="s">
        <v>321</v>
      </c>
      <c r="BM243" s="226" t="s">
        <v>1254</v>
      </c>
    </row>
    <row r="244" s="14" customFormat="1">
      <c r="A244" s="14"/>
      <c r="B244" s="244"/>
      <c r="C244" s="245"/>
      <c r="D244" s="235" t="s">
        <v>204</v>
      </c>
      <c r="E244" s="246" t="s">
        <v>19</v>
      </c>
      <c r="F244" s="247" t="s">
        <v>200</v>
      </c>
      <c r="G244" s="245"/>
      <c r="H244" s="248">
        <v>4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204</v>
      </c>
      <c r="AU244" s="254" t="s">
        <v>84</v>
      </c>
      <c r="AV244" s="14" t="s">
        <v>84</v>
      </c>
      <c r="AW244" s="14" t="s">
        <v>33</v>
      </c>
      <c r="AX244" s="14" t="s">
        <v>71</v>
      </c>
      <c r="AY244" s="254" t="s">
        <v>192</v>
      </c>
    </row>
    <row r="245" s="15" customFormat="1">
      <c r="A245" s="15"/>
      <c r="B245" s="255"/>
      <c r="C245" s="256"/>
      <c r="D245" s="235" t="s">
        <v>204</v>
      </c>
      <c r="E245" s="257" t="s">
        <v>19</v>
      </c>
      <c r="F245" s="258" t="s">
        <v>210</v>
      </c>
      <c r="G245" s="256"/>
      <c r="H245" s="259">
        <v>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204</v>
      </c>
      <c r="AU245" s="265" t="s">
        <v>84</v>
      </c>
      <c r="AV245" s="15" t="s">
        <v>200</v>
      </c>
      <c r="AW245" s="15" t="s">
        <v>33</v>
      </c>
      <c r="AX245" s="15" t="s">
        <v>78</v>
      </c>
      <c r="AY245" s="265" t="s">
        <v>192</v>
      </c>
    </row>
    <row r="246" s="14" customFormat="1">
      <c r="A246" s="14"/>
      <c r="B246" s="244"/>
      <c r="C246" s="245"/>
      <c r="D246" s="235" t="s">
        <v>204</v>
      </c>
      <c r="E246" s="245"/>
      <c r="F246" s="247" t="s">
        <v>1255</v>
      </c>
      <c r="G246" s="245"/>
      <c r="H246" s="248">
        <v>4.2000000000000002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204</v>
      </c>
      <c r="AU246" s="254" t="s">
        <v>84</v>
      </c>
      <c r="AV246" s="14" t="s">
        <v>84</v>
      </c>
      <c r="AW246" s="14" t="s">
        <v>4</v>
      </c>
      <c r="AX246" s="14" t="s">
        <v>78</v>
      </c>
      <c r="AY246" s="254" t="s">
        <v>192</v>
      </c>
    </row>
    <row r="247" s="2" customFormat="1" ht="24.15" customHeight="1">
      <c r="A247" s="41"/>
      <c r="B247" s="42"/>
      <c r="C247" s="215" t="s">
        <v>487</v>
      </c>
      <c r="D247" s="215" t="s">
        <v>195</v>
      </c>
      <c r="E247" s="216" t="s">
        <v>1256</v>
      </c>
      <c r="F247" s="217" t="s">
        <v>1257</v>
      </c>
      <c r="G247" s="218" t="s">
        <v>214</v>
      </c>
      <c r="H247" s="219">
        <v>14</v>
      </c>
      <c r="I247" s="220"/>
      <c r="J247" s="221">
        <f>ROUND(I247*H247,2)</f>
        <v>0</v>
      </c>
      <c r="K247" s="217" t="s">
        <v>199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321</v>
      </c>
      <c r="AT247" s="226" t="s">
        <v>195</v>
      </c>
      <c r="AU247" s="226" t="s">
        <v>84</v>
      </c>
      <c r="AY247" s="20" t="s">
        <v>192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84</v>
      </c>
      <c r="BK247" s="227">
        <f>ROUND(I247*H247,2)</f>
        <v>0</v>
      </c>
      <c r="BL247" s="20" t="s">
        <v>321</v>
      </c>
      <c r="BM247" s="226" t="s">
        <v>1258</v>
      </c>
    </row>
    <row r="248" s="2" customFormat="1">
      <c r="A248" s="41"/>
      <c r="B248" s="42"/>
      <c r="C248" s="43"/>
      <c r="D248" s="228" t="s">
        <v>202</v>
      </c>
      <c r="E248" s="43"/>
      <c r="F248" s="229" t="s">
        <v>1259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202</v>
      </c>
      <c r="AU248" s="20" t="s">
        <v>84</v>
      </c>
    </row>
    <row r="249" s="14" customFormat="1">
      <c r="A249" s="14"/>
      <c r="B249" s="244"/>
      <c r="C249" s="245"/>
      <c r="D249" s="235" t="s">
        <v>204</v>
      </c>
      <c r="E249" s="246" t="s">
        <v>19</v>
      </c>
      <c r="F249" s="247" t="s">
        <v>215</v>
      </c>
      <c r="G249" s="245"/>
      <c r="H249" s="248">
        <v>8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204</v>
      </c>
      <c r="AU249" s="254" t="s">
        <v>84</v>
      </c>
      <c r="AV249" s="14" t="s">
        <v>84</v>
      </c>
      <c r="AW249" s="14" t="s">
        <v>33</v>
      </c>
      <c r="AX249" s="14" t="s">
        <v>71</v>
      </c>
      <c r="AY249" s="254" t="s">
        <v>192</v>
      </c>
    </row>
    <row r="250" s="14" customFormat="1">
      <c r="A250" s="14"/>
      <c r="B250" s="244"/>
      <c r="C250" s="245"/>
      <c r="D250" s="235" t="s">
        <v>204</v>
      </c>
      <c r="E250" s="246" t="s">
        <v>19</v>
      </c>
      <c r="F250" s="247" t="s">
        <v>236</v>
      </c>
      <c r="G250" s="245"/>
      <c r="H250" s="248">
        <v>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204</v>
      </c>
      <c r="AU250" s="254" t="s">
        <v>84</v>
      </c>
      <c r="AV250" s="14" t="s">
        <v>84</v>
      </c>
      <c r="AW250" s="14" t="s">
        <v>33</v>
      </c>
      <c r="AX250" s="14" t="s">
        <v>71</v>
      </c>
      <c r="AY250" s="254" t="s">
        <v>192</v>
      </c>
    </row>
    <row r="251" s="15" customFormat="1">
      <c r="A251" s="15"/>
      <c r="B251" s="255"/>
      <c r="C251" s="256"/>
      <c r="D251" s="235" t="s">
        <v>204</v>
      </c>
      <c r="E251" s="257" t="s">
        <v>19</v>
      </c>
      <c r="F251" s="258" t="s">
        <v>210</v>
      </c>
      <c r="G251" s="256"/>
      <c r="H251" s="259">
        <v>14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204</v>
      </c>
      <c r="AU251" s="265" t="s">
        <v>84</v>
      </c>
      <c r="AV251" s="15" t="s">
        <v>200</v>
      </c>
      <c r="AW251" s="15" t="s">
        <v>33</v>
      </c>
      <c r="AX251" s="15" t="s">
        <v>78</v>
      </c>
      <c r="AY251" s="265" t="s">
        <v>192</v>
      </c>
    </row>
    <row r="252" s="2" customFormat="1" ht="16.5" customHeight="1">
      <c r="A252" s="41"/>
      <c r="B252" s="42"/>
      <c r="C252" s="266" t="s">
        <v>494</v>
      </c>
      <c r="D252" s="266" t="s">
        <v>211</v>
      </c>
      <c r="E252" s="267" t="s">
        <v>1260</v>
      </c>
      <c r="F252" s="268" t="s">
        <v>1261</v>
      </c>
      <c r="G252" s="269" t="s">
        <v>214</v>
      </c>
      <c r="H252" s="270">
        <v>9.1999999999999993</v>
      </c>
      <c r="I252" s="271"/>
      <c r="J252" s="272">
        <f>ROUND(I252*H252,2)</f>
        <v>0</v>
      </c>
      <c r="K252" s="268" t="s">
        <v>199</v>
      </c>
      <c r="L252" s="273"/>
      <c r="M252" s="274" t="s">
        <v>19</v>
      </c>
      <c r="N252" s="275" t="s">
        <v>43</v>
      </c>
      <c r="O252" s="87"/>
      <c r="P252" s="224">
        <f>O252*H252</f>
        <v>0</v>
      </c>
      <c r="Q252" s="224">
        <v>0.00025000000000000001</v>
      </c>
      <c r="R252" s="224">
        <f>Q252*H252</f>
        <v>0.0023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423</v>
      </c>
      <c r="AT252" s="226" t="s">
        <v>211</v>
      </c>
      <c r="AU252" s="226" t="s">
        <v>84</v>
      </c>
      <c r="AY252" s="20" t="s">
        <v>192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84</v>
      </c>
      <c r="BK252" s="227">
        <f>ROUND(I252*H252,2)</f>
        <v>0</v>
      </c>
      <c r="BL252" s="20" t="s">
        <v>321</v>
      </c>
      <c r="BM252" s="226" t="s">
        <v>1262</v>
      </c>
    </row>
    <row r="253" s="14" customFormat="1">
      <c r="A253" s="14"/>
      <c r="B253" s="244"/>
      <c r="C253" s="245"/>
      <c r="D253" s="235" t="s">
        <v>204</v>
      </c>
      <c r="E253" s="246" t="s">
        <v>19</v>
      </c>
      <c r="F253" s="247" t="s">
        <v>215</v>
      </c>
      <c r="G253" s="245"/>
      <c r="H253" s="248">
        <v>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204</v>
      </c>
      <c r="AU253" s="254" t="s">
        <v>84</v>
      </c>
      <c r="AV253" s="14" t="s">
        <v>84</v>
      </c>
      <c r="AW253" s="14" t="s">
        <v>33</v>
      </c>
      <c r="AX253" s="14" t="s">
        <v>71</v>
      </c>
      <c r="AY253" s="254" t="s">
        <v>192</v>
      </c>
    </row>
    <row r="254" s="15" customFormat="1">
      <c r="A254" s="15"/>
      <c r="B254" s="255"/>
      <c r="C254" s="256"/>
      <c r="D254" s="235" t="s">
        <v>204</v>
      </c>
      <c r="E254" s="257" t="s">
        <v>19</v>
      </c>
      <c r="F254" s="258" t="s">
        <v>210</v>
      </c>
      <c r="G254" s="256"/>
      <c r="H254" s="259">
        <v>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204</v>
      </c>
      <c r="AU254" s="265" t="s">
        <v>84</v>
      </c>
      <c r="AV254" s="15" t="s">
        <v>200</v>
      </c>
      <c r="AW254" s="15" t="s">
        <v>33</v>
      </c>
      <c r="AX254" s="15" t="s">
        <v>78</v>
      </c>
      <c r="AY254" s="265" t="s">
        <v>192</v>
      </c>
    </row>
    <row r="255" s="14" customFormat="1">
      <c r="A255" s="14"/>
      <c r="B255" s="244"/>
      <c r="C255" s="245"/>
      <c r="D255" s="235" t="s">
        <v>204</v>
      </c>
      <c r="E255" s="245"/>
      <c r="F255" s="247" t="s">
        <v>1263</v>
      </c>
      <c r="G255" s="245"/>
      <c r="H255" s="248">
        <v>9.1999999999999993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204</v>
      </c>
      <c r="AU255" s="254" t="s">
        <v>84</v>
      </c>
      <c r="AV255" s="14" t="s">
        <v>84</v>
      </c>
      <c r="AW255" s="14" t="s">
        <v>4</v>
      </c>
      <c r="AX255" s="14" t="s">
        <v>78</v>
      </c>
      <c r="AY255" s="254" t="s">
        <v>192</v>
      </c>
    </row>
    <row r="256" s="2" customFormat="1" ht="16.5" customHeight="1">
      <c r="A256" s="41"/>
      <c r="B256" s="42"/>
      <c r="C256" s="266" t="s">
        <v>498</v>
      </c>
      <c r="D256" s="266" t="s">
        <v>211</v>
      </c>
      <c r="E256" s="267" t="s">
        <v>1264</v>
      </c>
      <c r="F256" s="268" t="s">
        <v>1265</v>
      </c>
      <c r="G256" s="269" t="s">
        <v>214</v>
      </c>
      <c r="H256" s="270">
        <v>6.9000000000000004</v>
      </c>
      <c r="I256" s="271"/>
      <c r="J256" s="272">
        <f>ROUND(I256*H256,2)</f>
        <v>0</v>
      </c>
      <c r="K256" s="268" t="s">
        <v>199</v>
      </c>
      <c r="L256" s="273"/>
      <c r="M256" s="274" t="s">
        <v>19</v>
      </c>
      <c r="N256" s="275" t="s">
        <v>43</v>
      </c>
      <c r="O256" s="87"/>
      <c r="P256" s="224">
        <f>O256*H256</f>
        <v>0</v>
      </c>
      <c r="Q256" s="224">
        <v>0.00016000000000000001</v>
      </c>
      <c r="R256" s="224">
        <f>Q256*H256</f>
        <v>0.0011040000000000002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423</v>
      </c>
      <c r="AT256" s="226" t="s">
        <v>211</v>
      </c>
      <c r="AU256" s="226" t="s">
        <v>84</v>
      </c>
      <c r="AY256" s="20" t="s">
        <v>192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84</v>
      </c>
      <c r="BK256" s="227">
        <f>ROUND(I256*H256,2)</f>
        <v>0</v>
      </c>
      <c r="BL256" s="20" t="s">
        <v>321</v>
      </c>
      <c r="BM256" s="226" t="s">
        <v>1266</v>
      </c>
    </row>
    <row r="257" s="14" customFormat="1">
      <c r="A257" s="14"/>
      <c r="B257" s="244"/>
      <c r="C257" s="245"/>
      <c r="D257" s="235" t="s">
        <v>204</v>
      </c>
      <c r="E257" s="246" t="s">
        <v>19</v>
      </c>
      <c r="F257" s="247" t="s">
        <v>236</v>
      </c>
      <c r="G257" s="245"/>
      <c r="H257" s="248">
        <v>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204</v>
      </c>
      <c r="AU257" s="254" t="s">
        <v>84</v>
      </c>
      <c r="AV257" s="14" t="s">
        <v>84</v>
      </c>
      <c r="AW257" s="14" t="s">
        <v>33</v>
      </c>
      <c r="AX257" s="14" t="s">
        <v>71</v>
      </c>
      <c r="AY257" s="254" t="s">
        <v>192</v>
      </c>
    </row>
    <row r="258" s="15" customFormat="1">
      <c r="A258" s="15"/>
      <c r="B258" s="255"/>
      <c r="C258" s="256"/>
      <c r="D258" s="235" t="s">
        <v>204</v>
      </c>
      <c r="E258" s="257" t="s">
        <v>19</v>
      </c>
      <c r="F258" s="258" t="s">
        <v>210</v>
      </c>
      <c r="G258" s="256"/>
      <c r="H258" s="259">
        <v>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204</v>
      </c>
      <c r="AU258" s="265" t="s">
        <v>84</v>
      </c>
      <c r="AV258" s="15" t="s">
        <v>200</v>
      </c>
      <c r="AW258" s="15" t="s">
        <v>33</v>
      </c>
      <c r="AX258" s="15" t="s">
        <v>78</v>
      </c>
      <c r="AY258" s="265" t="s">
        <v>192</v>
      </c>
    </row>
    <row r="259" s="14" customFormat="1">
      <c r="A259" s="14"/>
      <c r="B259" s="244"/>
      <c r="C259" s="245"/>
      <c r="D259" s="235" t="s">
        <v>204</v>
      </c>
      <c r="E259" s="245"/>
      <c r="F259" s="247" t="s">
        <v>1267</v>
      </c>
      <c r="G259" s="245"/>
      <c r="H259" s="248">
        <v>6.9000000000000004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204</v>
      </c>
      <c r="AU259" s="254" t="s">
        <v>84</v>
      </c>
      <c r="AV259" s="14" t="s">
        <v>84</v>
      </c>
      <c r="AW259" s="14" t="s">
        <v>4</v>
      </c>
      <c r="AX259" s="14" t="s">
        <v>78</v>
      </c>
      <c r="AY259" s="254" t="s">
        <v>192</v>
      </c>
    </row>
    <row r="260" s="2" customFormat="1" ht="24.15" customHeight="1">
      <c r="A260" s="41"/>
      <c r="B260" s="42"/>
      <c r="C260" s="215" t="s">
        <v>503</v>
      </c>
      <c r="D260" s="215" t="s">
        <v>195</v>
      </c>
      <c r="E260" s="216" t="s">
        <v>1268</v>
      </c>
      <c r="F260" s="217" t="s">
        <v>1269</v>
      </c>
      <c r="G260" s="218" t="s">
        <v>214</v>
      </c>
      <c r="H260" s="219">
        <v>152</v>
      </c>
      <c r="I260" s="220"/>
      <c r="J260" s="221">
        <f>ROUND(I260*H260,2)</f>
        <v>0</v>
      </c>
      <c r="K260" s="217" t="s">
        <v>199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321</v>
      </c>
      <c r="AT260" s="226" t="s">
        <v>195</v>
      </c>
      <c r="AU260" s="226" t="s">
        <v>84</v>
      </c>
      <c r="AY260" s="20" t="s">
        <v>192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84</v>
      </c>
      <c r="BK260" s="227">
        <f>ROUND(I260*H260,2)</f>
        <v>0</v>
      </c>
      <c r="BL260" s="20" t="s">
        <v>321</v>
      </c>
      <c r="BM260" s="226" t="s">
        <v>1270</v>
      </c>
    </row>
    <row r="261" s="2" customFormat="1">
      <c r="A261" s="41"/>
      <c r="B261" s="42"/>
      <c r="C261" s="43"/>
      <c r="D261" s="228" t="s">
        <v>202</v>
      </c>
      <c r="E261" s="43"/>
      <c r="F261" s="229" t="s">
        <v>1271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202</v>
      </c>
      <c r="AU261" s="20" t="s">
        <v>84</v>
      </c>
    </row>
    <row r="262" s="14" customFormat="1">
      <c r="A262" s="14"/>
      <c r="B262" s="244"/>
      <c r="C262" s="245"/>
      <c r="D262" s="235" t="s">
        <v>204</v>
      </c>
      <c r="E262" s="246" t="s">
        <v>19</v>
      </c>
      <c r="F262" s="247" t="s">
        <v>1398</v>
      </c>
      <c r="G262" s="245"/>
      <c r="H262" s="248">
        <v>152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204</v>
      </c>
      <c r="AU262" s="254" t="s">
        <v>84</v>
      </c>
      <c r="AV262" s="14" t="s">
        <v>84</v>
      </c>
      <c r="AW262" s="14" t="s">
        <v>33</v>
      </c>
      <c r="AX262" s="14" t="s">
        <v>71</v>
      </c>
      <c r="AY262" s="254" t="s">
        <v>192</v>
      </c>
    </row>
    <row r="263" s="15" customFormat="1">
      <c r="A263" s="15"/>
      <c r="B263" s="255"/>
      <c r="C263" s="256"/>
      <c r="D263" s="235" t="s">
        <v>204</v>
      </c>
      <c r="E263" s="257" t="s">
        <v>19</v>
      </c>
      <c r="F263" s="258" t="s">
        <v>210</v>
      </c>
      <c r="G263" s="256"/>
      <c r="H263" s="259">
        <v>152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204</v>
      </c>
      <c r="AU263" s="265" t="s">
        <v>84</v>
      </c>
      <c r="AV263" s="15" t="s">
        <v>200</v>
      </c>
      <c r="AW263" s="15" t="s">
        <v>33</v>
      </c>
      <c r="AX263" s="15" t="s">
        <v>78</v>
      </c>
      <c r="AY263" s="265" t="s">
        <v>192</v>
      </c>
    </row>
    <row r="264" s="2" customFormat="1" ht="16.5" customHeight="1">
      <c r="A264" s="41"/>
      <c r="B264" s="42"/>
      <c r="C264" s="266" t="s">
        <v>507</v>
      </c>
      <c r="D264" s="266" t="s">
        <v>211</v>
      </c>
      <c r="E264" s="267" t="s">
        <v>1272</v>
      </c>
      <c r="F264" s="268" t="s">
        <v>1273</v>
      </c>
      <c r="G264" s="269" t="s">
        <v>214</v>
      </c>
      <c r="H264" s="270">
        <v>109.25</v>
      </c>
      <c r="I264" s="271"/>
      <c r="J264" s="272">
        <f>ROUND(I264*H264,2)</f>
        <v>0</v>
      </c>
      <c r="K264" s="268" t="s">
        <v>199</v>
      </c>
      <c r="L264" s="273"/>
      <c r="M264" s="274" t="s">
        <v>19</v>
      </c>
      <c r="N264" s="275" t="s">
        <v>43</v>
      </c>
      <c r="O264" s="87"/>
      <c r="P264" s="224">
        <f>O264*H264</f>
        <v>0</v>
      </c>
      <c r="Q264" s="224">
        <v>0.00017000000000000001</v>
      </c>
      <c r="R264" s="224">
        <f>Q264*H264</f>
        <v>0.018572500000000002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423</v>
      </c>
      <c r="AT264" s="226" t="s">
        <v>211</v>
      </c>
      <c r="AU264" s="226" t="s">
        <v>84</v>
      </c>
      <c r="AY264" s="20" t="s">
        <v>192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84</v>
      </c>
      <c r="BK264" s="227">
        <f>ROUND(I264*H264,2)</f>
        <v>0</v>
      </c>
      <c r="BL264" s="20" t="s">
        <v>321</v>
      </c>
      <c r="BM264" s="226" t="s">
        <v>1274</v>
      </c>
    </row>
    <row r="265" s="14" customFormat="1">
      <c r="A265" s="14"/>
      <c r="B265" s="244"/>
      <c r="C265" s="245"/>
      <c r="D265" s="235" t="s">
        <v>204</v>
      </c>
      <c r="E265" s="246" t="s">
        <v>19</v>
      </c>
      <c r="F265" s="247" t="s">
        <v>776</v>
      </c>
      <c r="G265" s="245"/>
      <c r="H265" s="248">
        <v>95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204</v>
      </c>
      <c r="AU265" s="254" t="s">
        <v>84</v>
      </c>
      <c r="AV265" s="14" t="s">
        <v>84</v>
      </c>
      <c r="AW265" s="14" t="s">
        <v>33</v>
      </c>
      <c r="AX265" s="14" t="s">
        <v>71</v>
      </c>
      <c r="AY265" s="254" t="s">
        <v>192</v>
      </c>
    </row>
    <row r="266" s="15" customFormat="1">
      <c r="A266" s="15"/>
      <c r="B266" s="255"/>
      <c r="C266" s="256"/>
      <c r="D266" s="235" t="s">
        <v>204</v>
      </c>
      <c r="E266" s="257" t="s">
        <v>19</v>
      </c>
      <c r="F266" s="258" t="s">
        <v>210</v>
      </c>
      <c r="G266" s="256"/>
      <c r="H266" s="259">
        <v>95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204</v>
      </c>
      <c r="AU266" s="265" t="s">
        <v>84</v>
      </c>
      <c r="AV266" s="15" t="s">
        <v>200</v>
      </c>
      <c r="AW266" s="15" t="s">
        <v>33</v>
      </c>
      <c r="AX266" s="15" t="s">
        <v>78</v>
      </c>
      <c r="AY266" s="265" t="s">
        <v>192</v>
      </c>
    </row>
    <row r="267" s="14" customFormat="1">
      <c r="A267" s="14"/>
      <c r="B267" s="244"/>
      <c r="C267" s="245"/>
      <c r="D267" s="235" t="s">
        <v>204</v>
      </c>
      <c r="E267" s="245"/>
      <c r="F267" s="247" t="s">
        <v>1399</v>
      </c>
      <c r="G267" s="245"/>
      <c r="H267" s="248">
        <v>109.25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204</v>
      </c>
      <c r="AU267" s="254" t="s">
        <v>84</v>
      </c>
      <c r="AV267" s="14" t="s">
        <v>84</v>
      </c>
      <c r="AW267" s="14" t="s">
        <v>4</v>
      </c>
      <c r="AX267" s="14" t="s">
        <v>78</v>
      </c>
      <c r="AY267" s="254" t="s">
        <v>192</v>
      </c>
    </row>
    <row r="268" s="2" customFormat="1" ht="16.5" customHeight="1">
      <c r="A268" s="41"/>
      <c r="B268" s="42"/>
      <c r="C268" s="266" t="s">
        <v>512</v>
      </c>
      <c r="D268" s="266" t="s">
        <v>211</v>
      </c>
      <c r="E268" s="267" t="s">
        <v>1276</v>
      </c>
      <c r="F268" s="268" t="s">
        <v>1277</v>
      </c>
      <c r="G268" s="269" t="s">
        <v>214</v>
      </c>
      <c r="H268" s="270">
        <v>65.549999999999997</v>
      </c>
      <c r="I268" s="271"/>
      <c r="J268" s="272">
        <f>ROUND(I268*H268,2)</f>
        <v>0</v>
      </c>
      <c r="K268" s="268" t="s">
        <v>199</v>
      </c>
      <c r="L268" s="273"/>
      <c r="M268" s="274" t="s">
        <v>19</v>
      </c>
      <c r="N268" s="275" t="s">
        <v>43</v>
      </c>
      <c r="O268" s="87"/>
      <c r="P268" s="224">
        <f>O268*H268</f>
        <v>0</v>
      </c>
      <c r="Q268" s="224">
        <v>0.00012</v>
      </c>
      <c r="R268" s="224">
        <f>Q268*H268</f>
        <v>0.0078659999999999997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423</v>
      </c>
      <c r="AT268" s="226" t="s">
        <v>211</v>
      </c>
      <c r="AU268" s="226" t="s">
        <v>84</v>
      </c>
      <c r="AY268" s="20" t="s">
        <v>192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84</v>
      </c>
      <c r="BK268" s="227">
        <f>ROUND(I268*H268,2)</f>
        <v>0</v>
      </c>
      <c r="BL268" s="20" t="s">
        <v>321</v>
      </c>
      <c r="BM268" s="226" t="s">
        <v>1278</v>
      </c>
    </row>
    <row r="269" s="14" customFormat="1">
      <c r="A269" s="14"/>
      <c r="B269" s="244"/>
      <c r="C269" s="245"/>
      <c r="D269" s="235" t="s">
        <v>204</v>
      </c>
      <c r="E269" s="246" t="s">
        <v>19</v>
      </c>
      <c r="F269" s="247" t="s">
        <v>553</v>
      </c>
      <c r="G269" s="245"/>
      <c r="H269" s="248">
        <v>57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204</v>
      </c>
      <c r="AU269" s="254" t="s">
        <v>84</v>
      </c>
      <c r="AV269" s="14" t="s">
        <v>84</v>
      </c>
      <c r="AW269" s="14" t="s">
        <v>33</v>
      </c>
      <c r="AX269" s="14" t="s">
        <v>71</v>
      </c>
      <c r="AY269" s="254" t="s">
        <v>192</v>
      </c>
    </row>
    <row r="270" s="15" customFormat="1">
      <c r="A270" s="15"/>
      <c r="B270" s="255"/>
      <c r="C270" s="256"/>
      <c r="D270" s="235" t="s">
        <v>204</v>
      </c>
      <c r="E270" s="257" t="s">
        <v>19</v>
      </c>
      <c r="F270" s="258" t="s">
        <v>210</v>
      </c>
      <c r="G270" s="256"/>
      <c r="H270" s="259">
        <v>57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204</v>
      </c>
      <c r="AU270" s="265" t="s">
        <v>84</v>
      </c>
      <c r="AV270" s="15" t="s">
        <v>200</v>
      </c>
      <c r="AW270" s="15" t="s">
        <v>33</v>
      </c>
      <c r="AX270" s="15" t="s">
        <v>78</v>
      </c>
      <c r="AY270" s="265" t="s">
        <v>192</v>
      </c>
    </row>
    <row r="271" s="14" customFormat="1">
      <c r="A271" s="14"/>
      <c r="B271" s="244"/>
      <c r="C271" s="245"/>
      <c r="D271" s="235" t="s">
        <v>204</v>
      </c>
      <c r="E271" s="245"/>
      <c r="F271" s="247" t="s">
        <v>1400</v>
      </c>
      <c r="G271" s="245"/>
      <c r="H271" s="248">
        <v>65.549999999999997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204</v>
      </c>
      <c r="AU271" s="254" t="s">
        <v>84</v>
      </c>
      <c r="AV271" s="14" t="s">
        <v>84</v>
      </c>
      <c r="AW271" s="14" t="s">
        <v>4</v>
      </c>
      <c r="AX271" s="14" t="s">
        <v>78</v>
      </c>
      <c r="AY271" s="254" t="s">
        <v>192</v>
      </c>
    </row>
    <row r="272" s="2" customFormat="1" ht="24.15" customHeight="1">
      <c r="A272" s="41"/>
      <c r="B272" s="42"/>
      <c r="C272" s="215" t="s">
        <v>516</v>
      </c>
      <c r="D272" s="215" t="s">
        <v>195</v>
      </c>
      <c r="E272" s="216" t="s">
        <v>1280</v>
      </c>
      <c r="F272" s="217" t="s">
        <v>1281</v>
      </c>
      <c r="G272" s="218" t="s">
        <v>214</v>
      </c>
      <c r="H272" s="219">
        <v>10</v>
      </c>
      <c r="I272" s="220"/>
      <c r="J272" s="221">
        <f>ROUND(I272*H272,2)</f>
        <v>0</v>
      </c>
      <c r="K272" s="217" t="s">
        <v>199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321</v>
      </c>
      <c r="AT272" s="226" t="s">
        <v>195</v>
      </c>
      <c r="AU272" s="226" t="s">
        <v>84</v>
      </c>
      <c r="AY272" s="20" t="s">
        <v>192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84</v>
      </c>
      <c r="BK272" s="227">
        <f>ROUND(I272*H272,2)</f>
        <v>0</v>
      </c>
      <c r="BL272" s="20" t="s">
        <v>321</v>
      </c>
      <c r="BM272" s="226" t="s">
        <v>1282</v>
      </c>
    </row>
    <row r="273" s="2" customFormat="1">
      <c r="A273" s="41"/>
      <c r="B273" s="42"/>
      <c r="C273" s="43"/>
      <c r="D273" s="228" t="s">
        <v>202</v>
      </c>
      <c r="E273" s="43"/>
      <c r="F273" s="229" t="s">
        <v>1283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202</v>
      </c>
      <c r="AU273" s="20" t="s">
        <v>84</v>
      </c>
    </row>
    <row r="274" s="14" customFormat="1">
      <c r="A274" s="14"/>
      <c r="B274" s="244"/>
      <c r="C274" s="245"/>
      <c r="D274" s="235" t="s">
        <v>204</v>
      </c>
      <c r="E274" s="246" t="s">
        <v>19</v>
      </c>
      <c r="F274" s="247" t="s">
        <v>270</v>
      </c>
      <c r="G274" s="245"/>
      <c r="H274" s="248">
        <v>10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204</v>
      </c>
      <c r="AU274" s="254" t="s">
        <v>84</v>
      </c>
      <c r="AV274" s="14" t="s">
        <v>84</v>
      </c>
      <c r="AW274" s="14" t="s">
        <v>33</v>
      </c>
      <c r="AX274" s="14" t="s">
        <v>71</v>
      </c>
      <c r="AY274" s="254" t="s">
        <v>192</v>
      </c>
    </row>
    <row r="275" s="15" customFormat="1">
      <c r="A275" s="15"/>
      <c r="B275" s="255"/>
      <c r="C275" s="256"/>
      <c r="D275" s="235" t="s">
        <v>204</v>
      </c>
      <c r="E275" s="257" t="s">
        <v>19</v>
      </c>
      <c r="F275" s="258" t="s">
        <v>210</v>
      </c>
      <c r="G275" s="256"/>
      <c r="H275" s="259">
        <v>10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204</v>
      </c>
      <c r="AU275" s="265" t="s">
        <v>84</v>
      </c>
      <c r="AV275" s="15" t="s">
        <v>200</v>
      </c>
      <c r="AW275" s="15" t="s">
        <v>33</v>
      </c>
      <c r="AX275" s="15" t="s">
        <v>78</v>
      </c>
      <c r="AY275" s="265" t="s">
        <v>192</v>
      </c>
    </row>
    <row r="276" s="2" customFormat="1" ht="16.5" customHeight="1">
      <c r="A276" s="41"/>
      <c r="B276" s="42"/>
      <c r="C276" s="266" t="s">
        <v>520</v>
      </c>
      <c r="D276" s="266" t="s">
        <v>211</v>
      </c>
      <c r="E276" s="267" t="s">
        <v>1284</v>
      </c>
      <c r="F276" s="268" t="s">
        <v>1285</v>
      </c>
      <c r="G276" s="269" t="s">
        <v>214</v>
      </c>
      <c r="H276" s="270">
        <v>11.5</v>
      </c>
      <c r="I276" s="271"/>
      <c r="J276" s="272">
        <f>ROUND(I276*H276,2)</f>
        <v>0</v>
      </c>
      <c r="K276" s="268" t="s">
        <v>199</v>
      </c>
      <c r="L276" s="273"/>
      <c r="M276" s="274" t="s">
        <v>19</v>
      </c>
      <c r="N276" s="275" t="s">
        <v>43</v>
      </c>
      <c r="O276" s="87"/>
      <c r="P276" s="224">
        <f>O276*H276</f>
        <v>0</v>
      </c>
      <c r="Q276" s="224">
        <v>0.00010000000000000001</v>
      </c>
      <c r="R276" s="224">
        <f>Q276*H276</f>
        <v>0.00115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423</v>
      </c>
      <c r="AT276" s="226" t="s">
        <v>211</v>
      </c>
      <c r="AU276" s="226" t="s">
        <v>84</v>
      </c>
      <c r="AY276" s="20" t="s">
        <v>192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84</v>
      </c>
      <c r="BK276" s="227">
        <f>ROUND(I276*H276,2)</f>
        <v>0</v>
      </c>
      <c r="BL276" s="20" t="s">
        <v>321</v>
      </c>
      <c r="BM276" s="226" t="s">
        <v>1286</v>
      </c>
    </row>
    <row r="277" s="14" customFormat="1">
      <c r="A277" s="14"/>
      <c r="B277" s="244"/>
      <c r="C277" s="245"/>
      <c r="D277" s="235" t="s">
        <v>204</v>
      </c>
      <c r="E277" s="246" t="s">
        <v>19</v>
      </c>
      <c r="F277" s="247" t="s">
        <v>270</v>
      </c>
      <c r="G277" s="245"/>
      <c r="H277" s="248">
        <v>10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204</v>
      </c>
      <c r="AU277" s="254" t="s">
        <v>84</v>
      </c>
      <c r="AV277" s="14" t="s">
        <v>84</v>
      </c>
      <c r="AW277" s="14" t="s">
        <v>33</v>
      </c>
      <c r="AX277" s="14" t="s">
        <v>71</v>
      </c>
      <c r="AY277" s="254" t="s">
        <v>192</v>
      </c>
    </row>
    <row r="278" s="15" customFormat="1">
      <c r="A278" s="15"/>
      <c r="B278" s="255"/>
      <c r="C278" s="256"/>
      <c r="D278" s="235" t="s">
        <v>204</v>
      </c>
      <c r="E278" s="257" t="s">
        <v>19</v>
      </c>
      <c r="F278" s="258" t="s">
        <v>210</v>
      </c>
      <c r="G278" s="256"/>
      <c r="H278" s="259">
        <v>10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204</v>
      </c>
      <c r="AU278" s="265" t="s">
        <v>84</v>
      </c>
      <c r="AV278" s="15" t="s">
        <v>200</v>
      </c>
      <c r="AW278" s="15" t="s">
        <v>33</v>
      </c>
      <c r="AX278" s="15" t="s">
        <v>78</v>
      </c>
      <c r="AY278" s="265" t="s">
        <v>192</v>
      </c>
    </row>
    <row r="279" s="14" customFormat="1">
      <c r="A279" s="14"/>
      <c r="B279" s="244"/>
      <c r="C279" s="245"/>
      <c r="D279" s="235" t="s">
        <v>204</v>
      </c>
      <c r="E279" s="245"/>
      <c r="F279" s="247" t="s">
        <v>1401</v>
      </c>
      <c r="G279" s="245"/>
      <c r="H279" s="248">
        <v>11.5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204</v>
      </c>
      <c r="AU279" s="254" t="s">
        <v>84</v>
      </c>
      <c r="AV279" s="14" t="s">
        <v>84</v>
      </c>
      <c r="AW279" s="14" t="s">
        <v>4</v>
      </c>
      <c r="AX279" s="14" t="s">
        <v>78</v>
      </c>
      <c r="AY279" s="254" t="s">
        <v>192</v>
      </c>
    </row>
    <row r="280" s="2" customFormat="1" ht="21.75" customHeight="1">
      <c r="A280" s="41"/>
      <c r="B280" s="42"/>
      <c r="C280" s="215" t="s">
        <v>525</v>
      </c>
      <c r="D280" s="215" t="s">
        <v>195</v>
      </c>
      <c r="E280" s="216" t="s">
        <v>1287</v>
      </c>
      <c r="F280" s="217" t="s">
        <v>1288</v>
      </c>
      <c r="G280" s="218" t="s">
        <v>198</v>
      </c>
      <c r="H280" s="219">
        <v>30</v>
      </c>
      <c r="I280" s="220"/>
      <c r="J280" s="221">
        <f>ROUND(I280*H280,2)</f>
        <v>0</v>
      </c>
      <c r="K280" s="217" t="s">
        <v>199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321</v>
      </c>
      <c r="AT280" s="226" t="s">
        <v>195</v>
      </c>
      <c r="AU280" s="226" t="s">
        <v>84</v>
      </c>
      <c r="AY280" s="20" t="s">
        <v>192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84</v>
      </c>
      <c r="BK280" s="227">
        <f>ROUND(I280*H280,2)</f>
        <v>0</v>
      </c>
      <c r="BL280" s="20" t="s">
        <v>321</v>
      </c>
      <c r="BM280" s="226" t="s">
        <v>1289</v>
      </c>
    </row>
    <row r="281" s="2" customFormat="1">
      <c r="A281" s="41"/>
      <c r="B281" s="42"/>
      <c r="C281" s="43"/>
      <c r="D281" s="228" t="s">
        <v>202</v>
      </c>
      <c r="E281" s="43"/>
      <c r="F281" s="229" t="s">
        <v>1290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202</v>
      </c>
      <c r="AU281" s="20" t="s">
        <v>84</v>
      </c>
    </row>
    <row r="282" s="14" customFormat="1">
      <c r="A282" s="14"/>
      <c r="B282" s="244"/>
      <c r="C282" s="245"/>
      <c r="D282" s="235" t="s">
        <v>204</v>
      </c>
      <c r="E282" s="246" t="s">
        <v>19</v>
      </c>
      <c r="F282" s="247" t="s">
        <v>407</v>
      </c>
      <c r="G282" s="245"/>
      <c r="H282" s="248">
        <v>30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204</v>
      </c>
      <c r="AU282" s="254" t="s">
        <v>84</v>
      </c>
      <c r="AV282" s="14" t="s">
        <v>84</v>
      </c>
      <c r="AW282" s="14" t="s">
        <v>33</v>
      </c>
      <c r="AX282" s="14" t="s">
        <v>71</v>
      </c>
      <c r="AY282" s="254" t="s">
        <v>192</v>
      </c>
    </row>
    <row r="283" s="15" customFormat="1">
      <c r="A283" s="15"/>
      <c r="B283" s="255"/>
      <c r="C283" s="256"/>
      <c r="D283" s="235" t="s">
        <v>204</v>
      </c>
      <c r="E283" s="257" t="s">
        <v>19</v>
      </c>
      <c r="F283" s="258" t="s">
        <v>210</v>
      </c>
      <c r="G283" s="256"/>
      <c r="H283" s="259">
        <v>30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204</v>
      </c>
      <c r="AU283" s="265" t="s">
        <v>84</v>
      </c>
      <c r="AV283" s="15" t="s">
        <v>200</v>
      </c>
      <c r="AW283" s="15" t="s">
        <v>33</v>
      </c>
      <c r="AX283" s="15" t="s">
        <v>78</v>
      </c>
      <c r="AY283" s="265" t="s">
        <v>192</v>
      </c>
    </row>
    <row r="284" s="2" customFormat="1" ht="21.75" customHeight="1">
      <c r="A284" s="41"/>
      <c r="B284" s="42"/>
      <c r="C284" s="215" t="s">
        <v>527</v>
      </c>
      <c r="D284" s="215" t="s">
        <v>195</v>
      </c>
      <c r="E284" s="216" t="s">
        <v>1291</v>
      </c>
      <c r="F284" s="217" t="s">
        <v>1292</v>
      </c>
      <c r="G284" s="218" t="s">
        <v>198</v>
      </c>
      <c r="H284" s="219">
        <v>5</v>
      </c>
      <c r="I284" s="220"/>
      <c r="J284" s="221">
        <f>ROUND(I284*H284,2)</f>
        <v>0</v>
      </c>
      <c r="K284" s="217" t="s">
        <v>199</v>
      </c>
      <c r="L284" s="47"/>
      <c r="M284" s="222" t="s">
        <v>19</v>
      </c>
      <c r="N284" s="223" t="s">
        <v>43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321</v>
      </c>
      <c r="AT284" s="226" t="s">
        <v>195</v>
      </c>
      <c r="AU284" s="226" t="s">
        <v>84</v>
      </c>
      <c r="AY284" s="20" t="s">
        <v>192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84</v>
      </c>
      <c r="BK284" s="227">
        <f>ROUND(I284*H284,2)</f>
        <v>0</v>
      </c>
      <c r="BL284" s="20" t="s">
        <v>321</v>
      </c>
      <c r="BM284" s="226" t="s">
        <v>1293</v>
      </c>
    </row>
    <row r="285" s="2" customFormat="1">
      <c r="A285" s="41"/>
      <c r="B285" s="42"/>
      <c r="C285" s="43"/>
      <c r="D285" s="228" t="s">
        <v>202</v>
      </c>
      <c r="E285" s="43"/>
      <c r="F285" s="229" t="s">
        <v>1294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202</v>
      </c>
      <c r="AU285" s="20" t="s">
        <v>84</v>
      </c>
    </row>
    <row r="286" s="14" customFormat="1">
      <c r="A286" s="14"/>
      <c r="B286" s="244"/>
      <c r="C286" s="245"/>
      <c r="D286" s="235" t="s">
        <v>204</v>
      </c>
      <c r="E286" s="246" t="s">
        <v>19</v>
      </c>
      <c r="F286" s="247" t="s">
        <v>232</v>
      </c>
      <c r="G286" s="245"/>
      <c r="H286" s="248">
        <v>5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204</v>
      </c>
      <c r="AU286" s="254" t="s">
        <v>84</v>
      </c>
      <c r="AV286" s="14" t="s">
        <v>84</v>
      </c>
      <c r="AW286" s="14" t="s">
        <v>33</v>
      </c>
      <c r="AX286" s="14" t="s">
        <v>71</v>
      </c>
      <c r="AY286" s="254" t="s">
        <v>192</v>
      </c>
    </row>
    <row r="287" s="15" customFormat="1">
      <c r="A287" s="15"/>
      <c r="B287" s="255"/>
      <c r="C287" s="256"/>
      <c r="D287" s="235" t="s">
        <v>204</v>
      </c>
      <c r="E287" s="257" t="s">
        <v>19</v>
      </c>
      <c r="F287" s="258" t="s">
        <v>210</v>
      </c>
      <c r="G287" s="256"/>
      <c r="H287" s="259">
        <v>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204</v>
      </c>
      <c r="AU287" s="265" t="s">
        <v>84</v>
      </c>
      <c r="AV287" s="15" t="s">
        <v>200</v>
      </c>
      <c r="AW287" s="15" t="s">
        <v>33</v>
      </c>
      <c r="AX287" s="15" t="s">
        <v>78</v>
      </c>
      <c r="AY287" s="265" t="s">
        <v>192</v>
      </c>
    </row>
    <row r="288" s="2" customFormat="1" ht="24.15" customHeight="1">
      <c r="A288" s="41"/>
      <c r="B288" s="42"/>
      <c r="C288" s="215" t="s">
        <v>531</v>
      </c>
      <c r="D288" s="215" t="s">
        <v>195</v>
      </c>
      <c r="E288" s="216" t="s">
        <v>1295</v>
      </c>
      <c r="F288" s="217" t="s">
        <v>1296</v>
      </c>
      <c r="G288" s="218" t="s">
        <v>198</v>
      </c>
      <c r="H288" s="219">
        <v>15</v>
      </c>
      <c r="I288" s="220"/>
      <c r="J288" s="221">
        <f>ROUND(I288*H288,2)</f>
        <v>0</v>
      </c>
      <c r="K288" s="217" t="s">
        <v>199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321</v>
      </c>
      <c r="AT288" s="226" t="s">
        <v>195</v>
      </c>
      <c r="AU288" s="226" t="s">
        <v>84</v>
      </c>
      <c r="AY288" s="20" t="s">
        <v>192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84</v>
      </c>
      <c r="BK288" s="227">
        <f>ROUND(I288*H288,2)</f>
        <v>0</v>
      </c>
      <c r="BL288" s="20" t="s">
        <v>321</v>
      </c>
      <c r="BM288" s="226" t="s">
        <v>1297</v>
      </c>
    </row>
    <row r="289" s="2" customFormat="1">
      <c r="A289" s="41"/>
      <c r="B289" s="42"/>
      <c r="C289" s="43"/>
      <c r="D289" s="228" t="s">
        <v>202</v>
      </c>
      <c r="E289" s="43"/>
      <c r="F289" s="229" t="s">
        <v>1298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202</v>
      </c>
      <c r="AU289" s="20" t="s">
        <v>84</v>
      </c>
    </row>
    <row r="290" s="14" customFormat="1">
      <c r="A290" s="14"/>
      <c r="B290" s="244"/>
      <c r="C290" s="245"/>
      <c r="D290" s="235" t="s">
        <v>204</v>
      </c>
      <c r="E290" s="246" t="s">
        <v>19</v>
      </c>
      <c r="F290" s="247" t="s">
        <v>310</v>
      </c>
      <c r="G290" s="245"/>
      <c r="H290" s="248">
        <v>15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204</v>
      </c>
      <c r="AU290" s="254" t="s">
        <v>84</v>
      </c>
      <c r="AV290" s="14" t="s">
        <v>84</v>
      </c>
      <c r="AW290" s="14" t="s">
        <v>33</v>
      </c>
      <c r="AX290" s="14" t="s">
        <v>71</v>
      </c>
      <c r="AY290" s="254" t="s">
        <v>192</v>
      </c>
    </row>
    <row r="291" s="15" customFormat="1">
      <c r="A291" s="15"/>
      <c r="B291" s="255"/>
      <c r="C291" s="256"/>
      <c r="D291" s="235" t="s">
        <v>204</v>
      </c>
      <c r="E291" s="257" t="s">
        <v>19</v>
      </c>
      <c r="F291" s="258" t="s">
        <v>210</v>
      </c>
      <c r="G291" s="256"/>
      <c r="H291" s="259">
        <v>15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204</v>
      </c>
      <c r="AU291" s="265" t="s">
        <v>84</v>
      </c>
      <c r="AV291" s="15" t="s">
        <v>200</v>
      </c>
      <c r="AW291" s="15" t="s">
        <v>33</v>
      </c>
      <c r="AX291" s="15" t="s">
        <v>78</v>
      </c>
      <c r="AY291" s="265" t="s">
        <v>192</v>
      </c>
    </row>
    <row r="292" s="2" customFormat="1" ht="24.15" customHeight="1">
      <c r="A292" s="41"/>
      <c r="B292" s="42"/>
      <c r="C292" s="215" t="s">
        <v>535</v>
      </c>
      <c r="D292" s="215" t="s">
        <v>195</v>
      </c>
      <c r="E292" s="216" t="s">
        <v>1299</v>
      </c>
      <c r="F292" s="217" t="s">
        <v>1300</v>
      </c>
      <c r="G292" s="218" t="s">
        <v>198</v>
      </c>
      <c r="H292" s="219">
        <v>148</v>
      </c>
      <c r="I292" s="220"/>
      <c r="J292" s="221">
        <f>ROUND(I292*H292,2)</f>
        <v>0</v>
      </c>
      <c r="K292" s="217" t="s">
        <v>199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321</v>
      </c>
      <c r="AT292" s="226" t="s">
        <v>195</v>
      </c>
      <c r="AU292" s="226" t="s">
        <v>84</v>
      </c>
      <c r="AY292" s="20" t="s">
        <v>192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84</v>
      </c>
      <c r="BK292" s="227">
        <f>ROUND(I292*H292,2)</f>
        <v>0</v>
      </c>
      <c r="BL292" s="20" t="s">
        <v>321</v>
      </c>
      <c r="BM292" s="226" t="s">
        <v>1301</v>
      </c>
    </row>
    <row r="293" s="2" customFormat="1">
      <c r="A293" s="41"/>
      <c r="B293" s="42"/>
      <c r="C293" s="43"/>
      <c r="D293" s="228" t="s">
        <v>202</v>
      </c>
      <c r="E293" s="43"/>
      <c r="F293" s="229" t="s">
        <v>1302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202</v>
      </c>
      <c r="AU293" s="20" t="s">
        <v>84</v>
      </c>
    </row>
    <row r="294" s="14" customFormat="1">
      <c r="A294" s="14"/>
      <c r="B294" s="244"/>
      <c r="C294" s="245"/>
      <c r="D294" s="235" t="s">
        <v>204</v>
      </c>
      <c r="E294" s="246" t="s">
        <v>19</v>
      </c>
      <c r="F294" s="247" t="s">
        <v>503</v>
      </c>
      <c r="G294" s="245"/>
      <c r="H294" s="248">
        <v>45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204</v>
      </c>
      <c r="AU294" s="254" t="s">
        <v>84</v>
      </c>
      <c r="AV294" s="14" t="s">
        <v>84</v>
      </c>
      <c r="AW294" s="14" t="s">
        <v>33</v>
      </c>
      <c r="AX294" s="14" t="s">
        <v>71</v>
      </c>
      <c r="AY294" s="254" t="s">
        <v>192</v>
      </c>
    </row>
    <row r="295" s="14" customFormat="1">
      <c r="A295" s="14"/>
      <c r="B295" s="244"/>
      <c r="C295" s="245"/>
      <c r="D295" s="235" t="s">
        <v>204</v>
      </c>
      <c r="E295" s="246" t="s">
        <v>19</v>
      </c>
      <c r="F295" s="247" t="s">
        <v>563</v>
      </c>
      <c r="G295" s="245"/>
      <c r="H295" s="248">
        <v>59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204</v>
      </c>
      <c r="AU295" s="254" t="s">
        <v>84</v>
      </c>
      <c r="AV295" s="14" t="s">
        <v>84</v>
      </c>
      <c r="AW295" s="14" t="s">
        <v>33</v>
      </c>
      <c r="AX295" s="14" t="s">
        <v>71</v>
      </c>
      <c r="AY295" s="254" t="s">
        <v>192</v>
      </c>
    </row>
    <row r="296" s="14" customFormat="1">
      <c r="A296" s="14"/>
      <c r="B296" s="244"/>
      <c r="C296" s="245"/>
      <c r="D296" s="235" t="s">
        <v>204</v>
      </c>
      <c r="E296" s="246" t="s">
        <v>19</v>
      </c>
      <c r="F296" s="247" t="s">
        <v>498</v>
      </c>
      <c r="G296" s="245"/>
      <c r="H296" s="248">
        <v>44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204</v>
      </c>
      <c r="AU296" s="254" t="s">
        <v>84</v>
      </c>
      <c r="AV296" s="14" t="s">
        <v>84</v>
      </c>
      <c r="AW296" s="14" t="s">
        <v>33</v>
      </c>
      <c r="AX296" s="14" t="s">
        <v>71</v>
      </c>
      <c r="AY296" s="254" t="s">
        <v>192</v>
      </c>
    </row>
    <row r="297" s="15" customFormat="1">
      <c r="A297" s="15"/>
      <c r="B297" s="255"/>
      <c r="C297" s="256"/>
      <c r="D297" s="235" t="s">
        <v>204</v>
      </c>
      <c r="E297" s="257" t="s">
        <v>19</v>
      </c>
      <c r="F297" s="258" t="s">
        <v>210</v>
      </c>
      <c r="G297" s="256"/>
      <c r="H297" s="259">
        <v>148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204</v>
      </c>
      <c r="AU297" s="265" t="s">
        <v>84</v>
      </c>
      <c r="AV297" s="15" t="s">
        <v>200</v>
      </c>
      <c r="AW297" s="15" t="s">
        <v>33</v>
      </c>
      <c r="AX297" s="15" t="s">
        <v>78</v>
      </c>
      <c r="AY297" s="265" t="s">
        <v>192</v>
      </c>
    </row>
    <row r="298" s="2" customFormat="1" ht="16.5" customHeight="1">
      <c r="A298" s="41"/>
      <c r="B298" s="42"/>
      <c r="C298" s="266" t="s">
        <v>540</v>
      </c>
      <c r="D298" s="266" t="s">
        <v>211</v>
      </c>
      <c r="E298" s="267" t="s">
        <v>1303</v>
      </c>
      <c r="F298" s="268" t="s">
        <v>1304</v>
      </c>
      <c r="G298" s="269" t="s">
        <v>198</v>
      </c>
      <c r="H298" s="270">
        <v>45</v>
      </c>
      <c r="I298" s="271"/>
      <c r="J298" s="272">
        <f>ROUND(I298*H298,2)</f>
        <v>0</v>
      </c>
      <c r="K298" s="268" t="s">
        <v>199</v>
      </c>
      <c r="L298" s="273"/>
      <c r="M298" s="274" t="s">
        <v>19</v>
      </c>
      <c r="N298" s="275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423</v>
      </c>
      <c r="AT298" s="226" t="s">
        <v>211</v>
      </c>
      <c r="AU298" s="226" t="s">
        <v>84</v>
      </c>
      <c r="AY298" s="20" t="s">
        <v>192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84</v>
      </c>
      <c r="BK298" s="227">
        <f>ROUND(I298*H298,2)</f>
        <v>0</v>
      </c>
      <c r="BL298" s="20" t="s">
        <v>321</v>
      </c>
      <c r="BM298" s="226" t="s">
        <v>1305</v>
      </c>
    </row>
    <row r="299" s="14" customFormat="1">
      <c r="A299" s="14"/>
      <c r="B299" s="244"/>
      <c r="C299" s="245"/>
      <c r="D299" s="235" t="s">
        <v>204</v>
      </c>
      <c r="E299" s="246" t="s">
        <v>19</v>
      </c>
      <c r="F299" s="247" t="s">
        <v>503</v>
      </c>
      <c r="G299" s="245"/>
      <c r="H299" s="248">
        <v>45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204</v>
      </c>
      <c r="AU299" s="254" t="s">
        <v>84</v>
      </c>
      <c r="AV299" s="14" t="s">
        <v>84</v>
      </c>
      <c r="AW299" s="14" t="s">
        <v>33</v>
      </c>
      <c r="AX299" s="14" t="s">
        <v>71</v>
      </c>
      <c r="AY299" s="254" t="s">
        <v>192</v>
      </c>
    </row>
    <row r="300" s="15" customFormat="1">
      <c r="A300" s="15"/>
      <c r="B300" s="255"/>
      <c r="C300" s="256"/>
      <c r="D300" s="235" t="s">
        <v>204</v>
      </c>
      <c r="E300" s="257" t="s">
        <v>19</v>
      </c>
      <c r="F300" s="258" t="s">
        <v>210</v>
      </c>
      <c r="G300" s="256"/>
      <c r="H300" s="259">
        <v>45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204</v>
      </c>
      <c r="AU300" s="265" t="s">
        <v>84</v>
      </c>
      <c r="AV300" s="15" t="s">
        <v>200</v>
      </c>
      <c r="AW300" s="15" t="s">
        <v>33</v>
      </c>
      <c r="AX300" s="15" t="s">
        <v>78</v>
      </c>
      <c r="AY300" s="265" t="s">
        <v>192</v>
      </c>
    </row>
    <row r="301" s="2" customFormat="1" ht="16.5" customHeight="1">
      <c r="A301" s="41"/>
      <c r="B301" s="42"/>
      <c r="C301" s="266" t="s">
        <v>544</v>
      </c>
      <c r="D301" s="266" t="s">
        <v>211</v>
      </c>
      <c r="E301" s="267" t="s">
        <v>1306</v>
      </c>
      <c r="F301" s="268" t="s">
        <v>1307</v>
      </c>
      <c r="G301" s="269" t="s">
        <v>198</v>
      </c>
      <c r="H301" s="270">
        <v>59</v>
      </c>
      <c r="I301" s="271"/>
      <c r="J301" s="272">
        <f>ROUND(I301*H301,2)</f>
        <v>0</v>
      </c>
      <c r="K301" s="268" t="s">
        <v>199</v>
      </c>
      <c r="L301" s="273"/>
      <c r="M301" s="274" t="s">
        <v>19</v>
      </c>
      <c r="N301" s="275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423</v>
      </c>
      <c r="AT301" s="226" t="s">
        <v>211</v>
      </c>
      <c r="AU301" s="226" t="s">
        <v>84</v>
      </c>
      <c r="AY301" s="20" t="s">
        <v>192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84</v>
      </c>
      <c r="BK301" s="227">
        <f>ROUND(I301*H301,2)</f>
        <v>0</v>
      </c>
      <c r="BL301" s="20" t="s">
        <v>321</v>
      </c>
      <c r="BM301" s="226" t="s">
        <v>1308</v>
      </c>
    </row>
    <row r="302" s="14" customFormat="1">
      <c r="A302" s="14"/>
      <c r="B302" s="244"/>
      <c r="C302" s="245"/>
      <c r="D302" s="235" t="s">
        <v>204</v>
      </c>
      <c r="E302" s="246" t="s">
        <v>19</v>
      </c>
      <c r="F302" s="247" t="s">
        <v>563</v>
      </c>
      <c r="G302" s="245"/>
      <c r="H302" s="248">
        <v>59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204</v>
      </c>
      <c r="AU302" s="254" t="s">
        <v>84</v>
      </c>
      <c r="AV302" s="14" t="s">
        <v>84</v>
      </c>
      <c r="AW302" s="14" t="s">
        <v>33</v>
      </c>
      <c r="AX302" s="14" t="s">
        <v>71</v>
      </c>
      <c r="AY302" s="254" t="s">
        <v>192</v>
      </c>
    </row>
    <row r="303" s="15" customFormat="1">
      <c r="A303" s="15"/>
      <c r="B303" s="255"/>
      <c r="C303" s="256"/>
      <c r="D303" s="235" t="s">
        <v>204</v>
      </c>
      <c r="E303" s="257" t="s">
        <v>19</v>
      </c>
      <c r="F303" s="258" t="s">
        <v>210</v>
      </c>
      <c r="G303" s="256"/>
      <c r="H303" s="259">
        <v>59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204</v>
      </c>
      <c r="AU303" s="265" t="s">
        <v>84</v>
      </c>
      <c r="AV303" s="15" t="s">
        <v>200</v>
      </c>
      <c r="AW303" s="15" t="s">
        <v>33</v>
      </c>
      <c r="AX303" s="15" t="s">
        <v>78</v>
      </c>
      <c r="AY303" s="265" t="s">
        <v>192</v>
      </c>
    </row>
    <row r="304" s="2" customFormat="1" ht="16.5" customHeight="1">
      <c r="A304" s="41"/>
      <c r="B304" s="42"/>
      <c r="C304" s="266" t="s">
        <v>549</v>
      </c>
      <c r="D304" s="266" t="s">
        <v>211</v>
      </c>
      <c r="E304" s="267" t="s">
        <v>1309</v>
      </c>
      <c r="F304" s="268" t="s">
        <v>1310</v>
      </c>
      <c r="G304" s="269" t="s">
        <v>198</v>
      </c>
      <c r="H304" s="270">
        <v>44</v>
      </c>
      <c r="I304" s="271"/>
      <c r="J304" s="272">
        <f>ROUND(I304*H304,2)</f>
        <v>0</v>
      </c>
      <c r="K304" s="268" t="s">
        <v>199</v>
      </c>
      <c r="L304" s="273"/>
      <c r="M304" s="274" t="s">
        <v>19</v>
      </c>
      <c r="N304" s="275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423</v>
      </c>
      <c r="AT304" s="226" t="s">
        <v>211</v>
      </c>
      <c r="AU304" s="226" t="s">
        <v>84</v>
      </c>
      <c r="AY304" s="20" t="s">
        <v>192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84</v>
      </c>
      <c r="BK304" s="227">
        <f>ROUND(I304*H304,2)</f>
        <v>0</v>
      </c>
      <c r="BL304" s="20" t="s">
        <v>321</v>
      </c>
      <c r="BM304" s="226" t="s">
        <v>1311</v>
      </c>
    </row>
    <row r="305" s="14" customFormat="1">
      <c r="A305" s="14"/>
      <c r="B305" s="244"/>
      <c r="C305" s="245"/>
      <c r="D305" s="235" t="s">
        <v>204</v>
      </c>
      <c r="E305" s="246" t="s">
        <v>19</v>
      </c>
      <c r="F305" s="247" t="s">
        <v>498</v>
      </c>
      <c r="G305" s="245"/>
      <c r="H305" s="248">
        <v>44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204</v>
      </c>
      <c r="AU305" s="254" t="s">
        <v>84</v>
      </c>
      <c r="AV305" s="14" t="s">
        <v>84</v>
      </c>
      <c r="AW305" s="14" t="s">
        <v>33</v>
      </c>
      <c r="AX305" s="14" t="s">
        <v>71</v>
      </c>
      <c r="AY305" s="254" t="s">
        <v>192</v>
      </c>
    </row>
    <row r="306" s="15" customFormat="1">
      <c r="A306" s="15"/>
      <c r="B306" s="255"/>
      <c r="C306" s="256"/>
      <c r="D306" s="235" t="s">
        <v>204</v>
      </c>
      <c r="E306" s="257" t="s">
        <v>19</v>
      </c>
      <c r="F306" s="258" t="s">
        <v>210</v>
      </c>
      <c r="G306" s="256"/>
      <c r="H306" s="259">
        <v>44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204</v>
      </c>
      <c r="AU306" s="265" t="s">
        <v>84</v>
      </c>
      <c r="AV306" s="15" t="s">
        <v>200</v>
      </c>
      <c r="AW306" s="15" t="s">
        <v>33</v>
      </c>
      <c r="AX306" s="15" t="s">
        <v>78</v>
      </c>
      <c r="AY306" s="265" t="s">
        <v>192</v>
      </c>
    </row>
    <row r="307" s="2" customFormat="1" ht="24.15" customHeight="1">
      <c r="A307" s="41"/>
      <c r="B307" s="42"/>
      <c r="C307" s="215" t="s">
        <v>553</v>
      </c>
      <c r="D307" s="215" t="s">
        <v>195</v>
      </c>
      <c r="E307" s="216" t="s">
        <v>1150</v>
      </c>
      <c r="F307" s="217" t="s">
        <v>1151</v>
      </c>
      <c r="G307" s="218" t="s">
        <v>214</v>
      </c>
      <c r="H307" s="219">
        <v>30</v>
      </c>
      <c r="I307" s="220"/>
      <c r="J307" s="221">
        <f>ROUND(I307*H307,2)</f>
        <v>0</v>
      </c>
      <c r="K307" s="217" t="s">
        <v>199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321</v>
      </c>
      <c r="AT307" s="226" t="s">
        <v>195</v>
      </c>
      <c r="AU307" s="226" t="s">
        <v>84</v>
      </c>
      <c r="AY307" s="20" t="s">
        <v>192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84</v>
      </c>
      <c r="BK307" s="227">
        <f>ROUND(I307*H307,2)</f>
        <v>0</v>
      </c>
      <c r="BL307" s="20" t="s">
        <v>321</v>
      </c>
      <c r="BM307" s="226" t="s">
        <v>1312</v>
      </c>
    </row>
    <row r="308" s="2" customFormat="1">
      <c r="A308" s="41"/>
      <c r="B308" s="42"/>
      <c r="C308" s="43"/>
      <c r="D308" s="228" t="s">
        <v>202</v>
      </c>
      <c r="E308" s="43"/>
      <c r="F308" s="229" t="s">
        <v>1153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202</v>
      </c>
      <c r="AU308" s="20" t="s">
        <v>84</v>
      </c>
    </row>
    <row r="309" s="14" customFormat="1">
      <c r="A309" s="14"/>
      <c r="B309" s="244"/>
      <c r="C309" s="245"/>
      <c r="D309" s="235" t="s">
        <v>204</v>
      </c>
      <c r="E309" s="246" t="s">
        <v>19</v>
      </c>
      <c r="F309" s="247" t="s">
        <v>407</v>
      </c>
      <c r="G309" s="245"/>
      <c r="H309" s="248">
        <v>30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204</v>
      </c>
      <c r="AU309" s="254" t="s">
        <v>84</v>
      </c>
      <c r="AV309" s="14" t="s">
        <v>84</v>
      </c>
      <c r="AW309" s="14" t="s">
        <v>33</v>
      </c>
      <c r="AX309" s="14" t="s">
        <v>71</v>
      </c>
      <c r="AY309" s="254" t="s">
        <v>192</v>
      </c>
    </row>
    <row r="310" s="15" customFormat="1">
      <c r="A310" s="15"/>
      <c r="B310" s="255"/>
      <c r="C310" s="256"/>
      <c r="D310" s="235" t="s">
        <v>204</v>
      </c>
      <c r="E310" s="257" t="s">
        <v>19</v>
      </c>
      <c r="F310" s="258" t="s">
        <v>210</v>
      </c>
      <c r="G310" s="256"/>
      <c r="H310" s="259">
        <v>30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204</v>
      </c>
      <c r="AU310" s="265" t="s">
        <v>84</v>
      </c>
      <c r="AV310" s="15" t="s">
        <v>200</v>
      </c>
      <c r="AW310" s="15" t="s">
        <v>33</v>
      </c>
      <c r="AX310" s="15" t="s">
        <v>78</v>
      </c>
      <c r="AY310" s="265" t="s">
        <v>192</v>
      </c>
    </row>
    <row r="311" s="2" customFormat="1" ht="16.5" customHeight="1">
      <c r="A311" s="41"/>
      <c r="B311" s="42"/>
      <c r="C311" s="266" t="s">
        <v>558</v>
      </c>
      <c r="D311" s="266" t="s">
        <v>211</v>
      </c>
      <c r="E311" s="267" t="s">
        <v>1313</v>
      </c>
      <c r="F311" s="268" t="s">
        <v>1314</v>
      </c>
      <c r="G311" s="269" t="s">
        <v>214</v>
      </c>
      <c r="H311" s="270">
        <v>34.5</v>
      </c>
      <c r="I311" s="271"/>
      <c r="J311" s="272">
        <f>ROUND(I311*H311,2)</f>
        <v>0</v>
      </c>
      <c r="K311" s="268" t="s">
        <v>490</v>
      </c>
      <c r="L311" s="273"/>
      <c r="M311" s="274" t="s">
        <v>19</v>
      </c>
      <c r="N311" s="275" t="s">
        <v>43</v>
      </c>
      <c r="O311" s="87"/>
      <c r="P311" s="224">
        <f>O311*H311</f>
        <v>0</v>
      </c>
      <c r="Q311" s="224">
        <v>6.9999999999999994E-05</v>
      </c>
      <c r="R311" s="224">
        <f>Q311*H311</f>
        <v>0.0024149999999999996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423</v>
      </c>
      <c r="AT311" s="226" t="s">
        <v>211</v>
      </c>
      <c r="AU311" s="226" t="s">
        <v>84</v>
      </c>
      <c r="AY311" s="20" t="s">
        <v>192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84</v>
      </c>
      <c r="BK311" s="227">
        <f>ROUND(I311*H311,2)</f>
        <v>0</v>
      </c>
      <c r="BL311" s="20" t="s">
        <v>321</v>
      </c>
      <c r="BM311" s="226" t="s">
        <v>1315</v>
      </c>
    </row>
    <row r="312" s="14" customFormat="1">
      <c r="A312" s="14"/>
      <c r="B312" s="244"/>
      <c r="C312" s="245"/>
      <c r="D312" s="235" t="s">
        <v>204</v>
      </c>
      <c r="E312" s="246" t="s">
        <v>19</v>
      </c>
      <c r="F312" s="247" t="s">
        <v>407</v>
      </c>
      <c r="G312" s="245"/>
      <c r="H312" s="248">
        <v>30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204</v>
      </c>
      <c r="AU312" s="254" t="s">
        <v>84</v>
      </c>
      <c r="AV312" s="14" t="s">
        <v>84</v>
      </c>
      <c r="AW312" s="14" t="s">
        <v>33</v>
      </c>
      <c r="AX312" s="14" t="s">
        <v>71</v>
      </c>
      <c r="AY312" s="254" t="s">
        <v>192</v>
      </c>
    </row>
    <row r="313" s="15" customFormat="1">
      <c r="A313" s="15"/>
      <c r="B313" s="255"/>
      <c r="C313" s="256"/>
      <c r="D313" s="235" t="s">
        <v>204</v>
      </c>
      <c r="E313" s="257" t="s">
        <v>19</v>
      </c>
      <c r="F313" s="258" t="s">
        <v>210</v>
      </c>
      <c r="G313" s="256"/>
      <c r="H313" s="259">
        <v>30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204</v>
      </c>
      <c r="AU313" s="265" t="s">
        <v>84</v>
      </c>
      <c r="AV313" s="15" t="s">
        <v>200</v>
      </c>
      <c r="AW313" s="15" t="s">
        <v>33</v>
      </c>
      <c r="AX313" s="15" t="s">
        <v>78</v>
      </c>
      <c r="AY313" s="265" t="s">
        <v>192</v>
      </c>
    </row>
    <row r="314" s="14" customFormat="1">
      <c r="A314" s="14"/>
      <c r="B314" s="244"/>
      <c r="C314" s="245"/>
      <c r="D314" s="235" t="s">
        <v>204</v>
      </c>
      <c r="E314" s="245"/>
      <c r="F314" s="247" t="s">
        <v>1316</v>
      </c>
      <c r="G314" s="245"/>
      <c r="H314" s="248">
        <v>34.5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204</v>
      </c>
      <c r="AU314" s="254" t="s">
        <v>84</v>
      </c>
      <c r="AV314" s="14" t="s">
        <v>84</v>
      </c>
      <c r="AW314" s="14" t="s">
        <v>4</v>
      </c>
      <c r="AX314" s="14" t="s">
        <v>78</v>
      </c>
      <c r="AY314" s="254" t="s">
        <v>192</v>
      </c>
    </row>
    <row r="315" s="2" customFormat="1" ht="16.5" customHeight="1">
      <c r="A315" s="41"/>
      <c r="B315" s="42"/>
      <c r="C315" s="215" t="s">
        <v>563</v>
      </c>
      <c r="D315" s="215" t="s">
        <v>195</v>
      </c>
      <c r="E315" s="216" t="s">
        <v>1317</v>
      </c>
      <c r="F315" s="217" t="s">
        <v>1318</v>
      </c>
      <c r="G315" s="218" t="s">
        <v>198</v>
      </c>
      <c r="H315" s="219">
        <v>6</v>
      </c>
      <c r="I315" s="220"/>
      <c r="J315" s="221">
        <f>ROUND(I315*H315,2)</f>
        <v>0</v>
      </c>
      <c r="K315" s="217" t="s">
        <v>199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321</v>
      </c>
      <c r="AT315" s="226" t="s">
        <v>195</v>
      </c>
      <c r="AU315" s="226" t="s">
        <v>84</v>
      </c>
      <c r="AY315" s="20" t="s">
        <v>192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84</v>
      </c>
      <c r="BK315" s="227">
        <f>ROUND(I315*H315,2)</f>
        <v>0</v>
      </c>
      <c r="BL315" s="20" t="s">
        <v>321</v>
      </c>
      <c r="BM315" s="226" t="s">
        <v>1319</v>
      </c>
    </row>
    <row r="316" s="2" customFormat="1">
      <c r="A316" s="41"/>
      <c r="B316" s="42"/>
      <c r="C316" s="43"/>
      <c r="D316" s="228" t="s">
        <v>202</v>
      </c>
      <c r="E316" s="43"/>
      <c r="F316" s="229" t="s">
        <v>1320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202</v>
      </c>
      <c r="AU316" s="20" t="s">
        <v>84</v>
      </c>
    </row>
    <row r="317" s="13" customFormat="1">
      <c r="A317" s="13"/>
      <c r="B317" s="233"/>
      <c r="C317" s="234"/>
      <c r="D317" s="235" t="s">
        <v>204</v>
      </c>
      <c r="E317" s="236" t="s">
        <v>19</v>
      </c>
      <c r="F317" s="237" t="s">
        <v>1321</v>
      </c>
      <c r="G317" s="234"/>
      <c r="H317" s="236" t="s">
        <v>19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204</v>
      </c>
      <c r="AU317" s="243" t="s">
        <v>84</v>
      </c>
      <c r="AV317" s="13" t="s">
        <v>78</v>
      </c>
      <c r="AW317" s="13" t="s">
        <v>33</v>
      </c>
      <c r="AX317" s="13" t="s">
        <v>71</v>
      </c>
      <c r="AY317" s="243" t="s">
        <v>192</v>
      </c>
    </row>
    <row r="318" s="14" customFormat="1">
      <c r="A318" s="14"/>
      <c r="B318" s="244"/>
      <c r="C318" s="245"/>
      <c r="D318" s="235" t="s">
        <v>204</v>
      </c>
      <c r="E318" s="246" t="s">
        <v>19</v>
      </c>
      <c r="F318" s="247" t="s">
        <v>84</v>
      </c>
      <c r="G318" s="245"/>
      <c r="H318" s="248">
        <v>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204</v>
      </c>
      <c r="AU318" s="254" t="s">
        <v>84</v>
      </c>
      <c r="AV318" s="14" t="s">
        <v>84</v>
      </c>
      <c r="AW318" s="14" t="s">
        <v>33</v>
      </c>
      <c r="AX318" s="14" t="s">
        <v>71</v>
      </c>
      <c r="AY318" s="254" t="s">
        <v>192</v>
      </c>
    </row>
    <row r="319" s="14" customFormat="1">
      <c r="A319" s="14"/>
      <c r="B319" s="244"/>
      <c r="C319" s="245"/>
      <c r="D319" s="235" t="s">
        <v>204</v>
      </c>
      <c r="E319" s="246" t="s">
        <v>19</v>
      </c>
      <c r="F319" s="247" t="s">
        <v>200</v>
      </c>
      <c r="G319" s="245"/>
      <c r="H319" s="248">
        <v>4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204</v>
      </c>
      <c r="AU319" s="254" t="s">
        <v>84</v>
      </c>
      <c r="AV319" s="14" t="s">
        <v>84</v>
      </c>
      <c r="AW319" s="14" t="s">
        <v>33</v>
      </c>
      <c r="AX319" s="14" t="s">
        <v>71</v>
      </c>
      <c r="AY319" s="254" t="s">
        <v>192</v>
      </c>
    </row>
    <row r="320" s="15" customFormat="1">
      <c r="A320" s="15"/>
      <c r="B320" s="255"/>
      <c r="C320" s="256"/>
      <c r="D320" s="235" t="s">
        <v>204</v>
      </c>
      <c r="E320" s="257" t="s">
        <v>19</v>
      </c>
      <c r="F320" s="258" t="s">
        <v>210</v>
      </c>
      <c r="G320" s="256"/>
      <c r="H320" s="259">
        <v>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204</v>
      </c>
      <c r="AU320" s="265" t="s">
        <v>84</v>
      </c>
      <c r="AV320" s="15" t="s">
        <v>200</v>
      </c>
      <c r="AW320" s="15" t="s">
        <v>33</v>
      </c>
      <c r="AX320" s="15" t="s">
        <v>78</v>
      </c>
      <c r="AY320" s="265" t="s">
        <v>192</v>
      </c>
    </row>
    <row r="321" s="2" customFormat="1" ht="16.5" customHeight="1">
      <c r="A321" s="41"/>
      <c r="B321" s="42"/>
      <c r="C321" s="266" t="s">
        <v>568</v>
      </c>
      <c r="D321" s="266" t="s">
        <v>211</v>
      </c>
      <c r="E321" s="267" t="s">
        <v>1322</v>
      </c>
      <c r="F321" s="268" t="s">
        <v>1323</v>
      </c>
      <c r="G321" s="269" t="s">
        <v>198</v>
      </c>
      <c r="H321" s="270">
        <v>2</v>
      </c>
      <c r="I321" s="271"/>
      <c r="J321" s="272">
        <f>ROUND(I321*H321,2)</f>
        <v>0</v>
      </c>
      <c r="K321" s="268" t="s">
        <v>490</v>
      </c>
      <c r="L321" s="273"/>
      <c r="M321" s="274" t="s">
        <v>19</v>
      </c>
      <c r="N321" s="275" t="s">
        <v>43</v>
      </c>
      <c r="O321" s="87"/>
      <c r="P321" s="224">
        <f>O321*H321</f>
        <v>0</v>
      </c>
      <c r="Q321" s="224">
        <v>5.0000000000000002E-05</v>
      </c>
      <c r="R321" s="224">
        <f>Q321*H321</f>
        <v>0.00010000000000000001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423</v>
      </c>
      <c r="AT321" s="226" t="s">
        <v>211</v>
      </c>
      <c r="AU321" s="226" t="s">
        <v>84</v>
      </c>
      <c r="AY321" s="20" t="s">
        <v>192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84</v>
      </c>
      <c r="BK321" s="227">
        <f>ROUND(I321*H321,2)</f>
        <v>0</v>
      </c>
      <c r="BL321" s="20" t="s">
        <v>321</v>
      </c>
      <c r="BM321" s="226" t="s">
        <v>1324</v>
      </c>
    </row>
    <row r="322" s="13" customFormat="1">
      <c r="A322" s="13"/>
      <c r="B322" s="233"/>
      <c r="C322" s="234"/>
      <c r="D322" s="235" t="s">
        <v>204</v>
      </c>
      <c r="E322" s="236" t="s">
        <v>19</v>
      </c>
      <c r="F322" s="237" t="s">
        <v>1323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204</v>
      </c>
      <c r="AU322" s="243" t="s">
        <v>84</v>
      </c>
      <c r="AV322" s="13" t="s">
        <v>78</v>
      </c>
      <c r="AW322" s="13" t="s">
        <v>33</v>
      </c>
      <c r="AX322" s="13" t="s">
        <v>71</v>
      </c>
      <c r="AY322" s="243" t="s">
        <v>192</v>
      </c>
    </row>
    <row r="323" s="14" customFormat="1">
      <c r="A323" s="14"/>
      <c r="B323" s="244"/>
      <c r="C323" s="245"/>
      <c r="D323" s="235" t="s">
        <v>204</v>
      </c>
      <c r="E323" s="246" t="s">
        <v>19</v>
      </c>
      <c r="F323" s="247" t="s">
        <v>84</v>
      </c>
      <c r="G323" s="245"/>
      <c r="H323" s="248">
        <v>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204</v>
      </c>
      <c r="AU323" s="254" t="s">
        <v>84</v>
      </c>
      <c r="AV323" s="14" t="s">
        <v>84</v>
      </c>
      <c r="AW323" s="14" t="s">
        <v>33</v>
      </c>
      <c r="AX323" s="14" t="s">
        <v>71</v>
      </c>
      <c r="AY323" s="254" t="s">
        <v>192</v>
      </c>
    </row>
    <row r="324" s="15" customFormat="1">
      <c r="A324" s="15"/>
      <c r="B324" s="255"/>
      <c r="C324" s="256"/>
      <c r="D324" s="235" t="s">
        <v>204</v>
      </c>
      <c r="E324" s="257" t="s">
        <v>19</v>
      </c>
      <c r="F324" s="258" t="s">
        <v>210</v>
      </c>
      <c r="G324" s="256"/>
      <c r="H324" s="259">
        <v>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204</v>
      </c>
      <c r="AU324" s="265" t="s">
        <v>84</v>
      </c>
      <c r="AV324" s="15" t="s">
        <v>200</v>
      </c>
      <c r="AW324" s="15" t="s">
        <v>33</v>
      </c>
      <c r="AX324" s="15" t="s">
        <v>78</v>
      </c>
      <c r="AY324" s="265" t="s">
        <v>192</v>
      </c>
    </row>
    <row r="325" s="2" customFormat="1" ht="16.5" customHeight="1">
      <c r="A325" s="41"/>
      <c r="B325" s="42"/>
      <c r="C325" s="266" t="s">
        <v>573</v>
      </c>
      <c r="D325" s="266" t="s">
        <v>211</v>
      </c>
      <c r="E325" s="267" t="s">
        <v>1325</v>
      </c>
      <c r="F325" s="268" t="s">
        <v>1326</v>
      </c>
      <c r="G325" s="269" t="s">
        <v>198</v>
      </c>
      <c r="H325" s="270">
        <v>4</v>
      </c>
      <c r="I325" s="271"/>
      <c r="J325" s="272">
        <f>ROUND(I325*H325,2)</f>
        <v>0</v>
      </c>
      <c r="K325" s="268" t="s">
        <v>490</v>
      </c>
      <c r="L325" s="273"/>
      <c r="M325" s="274" t="s">
        <v>19</v>
      </c>
      <c r="N325" s="275" t="s">
        <v>43</v>
      </c>
      <c r="O325" s="87"/>
      <c r="P325" s="224">
        <f>O325*H325</f>
        <v>0</v>
      </c>
      <c r="Q325" s="224">
        <v>5.0000000000000002E-05</v>
      </c>
      <c r="R325" s="224">
        <f>Q325*H325</f>
        <v>0.00020000000000000001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423</v>
      </c>
      <c r="AT325" s="226" t="s">
        <v>211</v>
      </c>
      <c r="AU325" s="226" t="s">
        <v>84</v>
      </c>
      <c r="AY325" s="20" t="s">
        <v>192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84</v>
      </c>
      <c r="BK325" s="227">
        <f>ROUND(I325*H325,2)</f>
        <v>0</v>
      </c>
      <c r="BL325" s="20" t="s">
        <v>321</v>
      </c>
      <c r="BM325" s="226" t="s">
        <v>1327</v>
      </c>
    </row>
    <row r="326" s="13" customFormat="1">
      <c r="A326" s="13"/>
      <c r="B326" s="233"/>
      <c r="C326" s="234"/>
      <c r="D326" s="235" t="s">
        <v>204</v>
      </c>
      <c r="E326" s="236" t="s">
        <v>19</v>
      </c>
      <c r="F326" s="237" t="s">
        <v>1326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204</v>
      </c>
      <c r="AU326" s="243" t="s">
        <v>84</v>
      </c>
      <c r="AV326" s="13" t="s">
        <v>78</v>
      </c>
      <c r="AW326" s="13" t="s">
        <v>33</v>
      </c>
      <c r="AX326" s="13" t="s">
        <v>71</v>
      </c>
      <c r="AY326" s="243" t="s">
        <v>192</v>
      </c>
    </row>
    <row r="327" s="14" customFormat="1">
      <c r="A327" s="14"/>
      <c r="B327" s="244"/>
      <c r="C327" s="245"/>
      <c r="D327" s="235" t="s">
        <v>204</v>
      </c>
      <c r="E327" s="246" t="s">
        <v>19</v>
      </c>
      <c r="F327" s="247" t="s">
        <v>200</v>
      </c>
      <c r="G327" s="245"/>
      <c r="H327" s="248">
        <v>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204</v>
      </c>
      <c r="AU327" s="254" t="s">
        <v>84</v>
      </c>
      <c r="AV327" s="14" t="s">
        <v>84</v>
      </c>
      <c r="AW327" s="14" t="s">
        <v>33</v>
      </c>
      <c r="AX327" s="14" t="s">
        <v>71</v>
      </c>
      <c r="AY327" s="254" t="s">
        <v>192</v>
      </c>
    </row>
    <row r="328" s="15" customFormat="1">
      <c r="A328" s="15"/>
      <c r="B328" s="255"/>
      <c r="C328" s="256"/>
      <c r="D328" s="235" t="s">
        <v>204</v>
      </c>
      <c r="E328" s="257" t="s">
        <v>19</v>
      </c>
      <c r="F328" s="258" t="s">
        <v>210</v>
      </c>
      <c r="G328" s="256"/>
      <c r="H328" s="259">
        <v>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204</v>
      </c>
      <c r="AU328" s="265" t="s">
        <v>84</v>
      </c>
      <c r="AV328" s="15" t="s">
        <v>200</v>
      </c>
      <c r="AW328" s="15" t="s">
        <v>33</v>
      </c>
      <c r="AX328" s="15" t="s">
        <v>78</v>
      </c>
      <c r="AY328" s="265" t="s">
        <v>192</v>
      </c>
    </row>
    <row r="329" s="12" customFormat="1" ht="22.8" customHeight="1">
      <c r="A329" s="12"/>
      <c r="B329" s="199"/>
      <c r="C329" s="200"/>
      <c r="D329" s="201" t="s">
        <v>70</v>
      </c>
      <c r="E329" s="213" t="s">
        <v>1328</v>
      </c>
      <c r="F329" s="213" t="s">
        <v>1329</v>
      </c>
      <c r="G329" s="200"/>
      <c r="H329" s="200"/>
      <c r="I329" s="203"/>
      <c r="J329" s="214">
        <f>BK329</f>
        <v>0</v>
      </c>
      <c r="K329" s="200"/>
      <c r="L329" s="205"/>
      <c r="M329" s="206"/>
      <c r="N329" s="207"/>
      <c r="O329" s="207"/>
      <c r="P329" s="208">
        <f>SUM(P330:P333)</f>
        <v>0</v>
      </c>
      <c r="Q329" s="207"/>
      <c r="R329" s="208">
        <f>SUM(R330:R333)</f>
        <v>0</v>
      </c>
      <c r="S329" s="207"/>
      <c r="T329" s="209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200</v>
      </c>
      <c r="AT329" s="211" t="s">
        <v>70</v>
      </c>
      <c r="AU329" s="211" t="s">
        <v>78</v>
      </c>
      <c r="AY329" s="210" t="s">
        <v>192</v>
      </c>
      <c r="BK329" s="212">
        <f>SUM(BK330:BK333)</f>
        <v>0</v>
      </c>
    </row>
    <row r="330" s="2" customFormat="1" ht="16.5" customHeight="1">
      <c r="A330" s="41"/>
      <c r="B330" s="42"/>
      <c r="C330" s="215" t="s">
        <v>580</v>
      </c>
      <c r="D330" s="215" t="s">
        <v>195</v>
      </c>
      <c r="E330" s="216" t="s">
        <v>1330</v>
      </c>
      <c r="F330" s="217" t="s">
        <v>1331</v>
      </c>
      <c r="G330" s="218" t="s">
        <v>1167</v>
      </c>
      <c r="H330" s="219">
        <v>16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1332</v>
      </c>
      <c r="AT330" s="226" t="s">
        <v>195</v>
      </c>
      <c r="AU330" s="226" t="s">
        <v>84</v>
      </c>
      <c r="AY330" s="20" t="s">
        <v>192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84</v>
      </c>
      <c r="BK330" s="227">
        <f>ROUND(I330*H330,2)</f>
        <v>0</v>
      </c>
      <c r="BL330" s="20" t="s">
        <v>1332</v>
      </c>
      <c r="BM330" s="226" t="s">
        <v>1333</v>
      </c>
    </row>
    <row r="331" s="2" customFormat="1" ht="16.5" customHeight="1">
      <c r="A331" s="41"/>
      <c r="B331" s="42"/>
      <c r="C331" s="215" t="s">
        <v>587</v>
      </c>
      <c r="D331" s="215" t="s">
        <v>195</v>
      </c>
      <c r="E331" s="216" t="s">
        <v>1334</v>
      </c>
      <c r="F331" s="217" t="s">
        <v>1335</v>
      </c>
      <c r="G331" s="218" t="s">
        <v>1167</v>
      </c>
      <c r="H331" s="219">
        <v>2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1332</v>
      </c>
      <c r="AT331" s="226" t="s">
        <v>195</v>
      </c>
      <c r="AU331" s="226" t="s">
        <v>84</v>
      </c>
      <c r="AY331" s="20" t="s">
        <v>192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84</v>
      </c>
      <c r="BK331" s="227">
        <f>ROUND(I331*H331,2)</f>
        <v>0</v>
      </c>
      <c r="BL331" s="20" t="s">
        <v>1332</v>
      </c>
      <c r="BM331" s="226" t="s">
        <v>1336</v>
      </c>
    </row>
    <row r="332" s="2" customFormat="1" ht="16.5" customHeight="1">
      <c r="A332" s="41"/>
      <c r="B332" s="42"/>
      <c r="C332" s="215" t="s">
        <v>592</v>
      </c>
      <c r="D332" s="215" t="s">
        <v>195</v>
      </c>
      <c r="E332" s="216" t="s">
        <v>1337</v>
      </c>
      <c r="F332" s="217" t="s">
        <v>1338</v>
      </c>
      <c r="G332" s="218" t="s">
        <v>1167</v>
      </c>
      <c r="H332" s="219">
        <v>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1332</v>
      </c>
      <c r="AT332" s="226" t="s">
        <v>195</v>
      </c>
      <c r="AU332" s="226" t="s">
        <v>84</v>
      </c>
      <c r="AY332" s="20" t="s">
        <v>192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84</v>
      </c>
      <c r="BK332" s="227">
        <f>ROUND(I332*H332,2)</f>
        <v>0</v>
      </c>
      <c r="BL332" s="20" t="s">
        <v>1332</v>
      </c>
      <c r="BM332" s="226" t="s">
        <v>1339</v>
      </c>
    </row>
    <row r="333" s="2" customFormat="1" ht="16.5" customHeight="1">
      <c r="A333" s="41"/>
      <c r="B333" s="42"/>
      <c r="C333" s="215" t="s">
        <v>597</v>
      </c>
      <c r="D333" s="215" t="s">
        <v>195</v>
      </c>
      <c r="E333" s="216" t="s">
        <v>1340</v>
      </c>
      <c r="F333" s="217" t="s">
        <v>1341</v>
      </c>
      <c r="G333" s="218" t="s">
        <v>1167</v>
      </c>
      <c r="H333" s="219">
        <v>16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1332</v>
      </c>
      <c r="AT333" s="226" t="s">
        <v>195</v>
      </c>
      <c r="AU333" s="226" t="s">
        <v>84</v>
      </c>
      <c r="AY333" s="20" t="s">
        <v>192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84</v>
      </c>
      <c r="BK333" s="227">
        <f>ROUND(I333*H333,2)</f>
        <v>0</v>
      </c>
      <c r="BL333" s="20" t="s">
        <v>1332</v>
      </c>
      <c r="BM333" s="226" t="s">
        <v>1342</v>
      </c>
    </row>
    <row r="334" s="12" customFormat="1" ht="22.8" customHeight="1">
      <c r="A334" s="12"/>
      <c r="B334" s="199"/>
      <c r="C334" s="200"/>
      <c r="D334" s="201" t="s">
        <v>70</v>
      </c>
      <c r="E334" s="213" t="s">
        <v>1343</v>
      </c>
      <c r="F334" s="213" t="s">
        <v>1344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P335</f>
        <v>0</v>
      </c>
      <c r="Q334" s="207"/>
      <c r="R334" s="208">
        <f>R335</f>
        <v>0</v>
      </c>
      <c r="S334" s="207"/>
      <c r="T334" s="209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200</v>
      </c>
      <c r="AT334" s="211" t="s">
        <v>70</v>
      </c>
      <c r="AU334" s="211" t="s">
        <v>78</v>
      </c>
      <c r="AY334" s="210" t="s">
        <v>192</v>
      </c>
      <c r="BK334" s="212">
        <f>BK335</f>
        <v>0</v>
      </c>
    </row>
    <row r="335" s="2" customFormat="1" ht="16.5" customHeight="1">
      <c r="A335" s="41"/>
      <c r="B335" s="42"/>
      <c r="C335" s="215" t="s">
        <v>602</v>
      </c>
      <c r="D335" s="215" t="s">
        <v>195</v>
      </c>
      <c r="E335" s="216" t="s">
        <v>1345</v>
      </c>
      <c r="F335" s="217" t="s">
        <v>1346</v>
      </c>
      <c r="G335" s="218" t="s">
        <v>1167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1332</v>
      </c>
      <c r="AT335" s="226" t="s">
        <v>195</v>
      </c>
      <c r="AU335" s="226" t="s">
        <v>84</v>
      </c>
      <c r="AY335" s="20" t="s">
        <v>192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84</v>
      </c>
      <c r="BK335" s="227">
        <f>ROUND(I335*H335,2)</f>
        <v>0</v>
      </c>
      <c r="BL335" s="20" t="s">
        <v>1332</v>
      </c>
      <c r="BM335" s="226" t="s">
        <v>1347</v>
      </c>
    </row>
    <row r="336" s="12" customFormat="1" ht="22.8" customHeight="1">
      <c r="A336" s="12"/>
      <c r="B336" s="199"/>
      <c r="C336" s="200"/>
      <c r="D336" s="201" t="s">
        <v>70</v>
      </c>
      <c r="E336" s="213" t="s">
        <v>1348</v>
      </c>
      <c r="F336" s="213" t="s">
        <v>1349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SUM(P337:P338)</f>
        <v>0</v>
      </c>
      <c r="Q336" s="207"/>
      <c r="R336" s="208">
        <f>SUM(R337:R338)</f>
        <v>0</v>
      </c>
      <c r="S336" s="207"/>
      <c r="T336" s="20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200</v>
      </c>
      <c r="AT336" s="211" t="s">
        <v>70</v>
      </c>
      <c r="AU336" s="211" t="s">
        <v>78</v>
      </c>
      <c r="AY336" s="210" t="s">
        <v>192</v>
      </c>
      <c r="BK336" s="212">
        <f>SUM(BK337:BK338)</f>
        <v>0</v>
      </c>
    </row>
    <row r="337" s="2" customFormat="1" ht="16.5" customHeight="1">
      <c r="A337" s="41"/>
      <c r="B337" s="42"/>
      <c r="C337" s="215" t="s">
        <v>611</v>
      </c>
      <c r="D337" s="215" t="s">
        <v>195</v>
      </c>
      <c r="E337" s="216" t="s">
        <v>1350</v>
      </c>
      <c r="F337" s="217" t="s">
        <v>1351</v>
      </c>
      <c r="G337" s="218" t="s">
        <v>1167</v>
      </c>
      <c r="H337" s="219">
        <v>10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1332</v>
      </c>
      <c r="AT337" s="226" t="s">
        <v>195</v>
      </c>
      <c r="AU337" s="226" t="s">
        <v>84</v>
      </c>
      <c r="AY337" s="20" t="s">
        <v>192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84</v>
      </c>
      <c r="BK337" s="227">
        <f>ROUND(I337*H337,2)</f>
        <v>0</v>
      </c>
      <c r="BL337" s="20" t="s">
        <v>1332</v>
      </c>
      <c r="BM337" s="226" t="s">
        <v>1352</v>
      </c>
    </row>
    <row r="338" s="2" customFormat="1" ht="16.5" customHeight="1">
      <c r="A338" s="41"/>
      <c r="B338" s="42"/>
      <c r="C338" s="215" t="s">
        <v>616</v>
      </c>
      <c r="D338" s="215" t="s">
        <v>195</v>
      </c>
      <c r="E338" s="216" t="s">
        <v>1353</v>
      </c>
      <c r="F338" s="217" t="s">
        <v>1354</v>
      </c>
      <c r="G338" s="218" t="s">
        <v>1167</v>
      </c>
      <c r="H338" s="219">
        <v>3</v>
      </c>
      <c r="I338" s="220"/>
      <c r="J338" s="221">
        <f>ROUND(I338*H338,2)</f>
        <v>0</v>
      </c>
      <c r="K338" s="217" t="s">
        <v>19</v>
      </c>
      <c r="L338" s="47"/>
      <c r="M338" s="287" t="s">
        <v>19</v>
      </c>
      <c r="N338" s="288" t="s">
        <v>43</v>
      </c>
      <c r="O338" s="289"/>
      <c r="P338" s="290">
        <f>O338*H338</f>
        <v>0</v>
      </c>
      <c r="Q338" s="290">
        <v>0</v>
      </c>
      <c r="R338" s="290">
        <f>Q338*H338</f>
        <v>0</v>
      </c>
      <c r="S338" s="290">
        <v>0</v>
      </c>
      <c r="T338" s="29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1332</v>
      </c>
      <c r="AT338" s="226" t="s">
        <v>195</v>
      </c>
      <c r="AU338" s="226" t="s">
        <v>84</v>
      </c>
      <c r="AY338" s="20" t="s">
        <v>192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84</v>
      </c>
      <c r="BK338" s="227">
        <f>ROUND(I338*H338,2)</f>
        <v>0</v>
      </c>
      <c r="BL338" s="20" t="s">
        <v>1332</v>
      </c>
      <c r="BM338" s="226" t="s">
        <v>1355</v>
      </c>
    </row>
    <row r="339" s="2" customFormat="1" ht="6.96" customHeight="1">
      <c r="A339" s="41"/>
      <c r="B339" s="62"/>
      <c r="C339" s="63"/>
      <c r="D339" s="63"/>
      <c r="E339" s="63"/>
      <c r="F339" s="63"/>
      <c r="G339" s="63"/>
      <c r="H339" s="63"/>
      <c r="I339" s="63"/>
      <c r="J339" s="63"/>
      <c r="K339" s="63"/>
      <c r="L339" s="47"/>
      <c r="M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</row>
  </sheetData>
  <sheetProtection sheet="1" autoFilter="0" formatColumns="0" formatRows="0" objects="1" scenarios="1" spinCount="100000" saltValue="skWlw3nU9jwmSqEXGTPVQqdHVrlgUGZRZxFFzqUyRDlpaRIumCaFC/qy3L+apU2cmljOnUyeT5Zpa0xGXMjxiA==" hashValue="UQu2g9h4XI2XqoSQnU0sSyRYcnfqLsdg7S/KMK5z3wwZ8Er7wH4l9iRZfoNEIpEowObMkHGOM6B9qyZUpmEXOA==" algorithmName="SHA-512" password="CC35"/>
  <autoFilter ref="C92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741210001"/>
    <hyperlink ref="F104" r:id="rId2" display="https://podminky.urs.cz/item/CS_URS_2024_02/741310562"/>
    <hyperlink ref="F111" r:id="rId3" display="https://podminky.urs.cz/item/CS_URS_2024_02/741320105"/>
    <hyperlink ref="F125" r:id="rId4" display="https://podminky.urs.cz/item/CS_URS_2024_02/741320405"/>
    <hyperlink ref="F138" r:id="rId5" display="https://podminky.urs.cz/item/CS_URS_2024_02/741120401"/>
    <hyperlink ref="F145" r:id="rId6" display="https://podminky.urs.cz/item/CS_URS_2024_02/741130004"/>
    <hyperlink ref="F161" r:id="rId7" display="https://podminky.urs.cz/item/CS_URS_2024_02/741310001"/>
    <hyperlink ref="F168" r:id="rId8" display="https://podminky.urs.cz/item/CS_URS_2024_02/741310021"/>
    <hyperlink ref="F175" r:id="rId9" display="https://podminky.urs.cz/item/CS_URS_2024_02/741310022"/>
    <hyperlink ref="F182" r:id="rId10" display="https://podminky.urs.cz/item/CS_URS_2024_02/741310501"/>
    <hyperlink ref="F189" r:id="rId11" display="https://podminky.urs.cz/item/CS_URS_2024_02/741313081"/>
    <hyperlink ref="F203" r:id="rId12" display="https://podminky.urs.cz/item/CS_URS_2024_02/741112011"/>
    <hyperlink ref="F222" r:id="rId13" display="https://podminky.urs.cz/item/CS_URS_2024_02/741110511"/>
    <hyperlink ref="F240" r:id="rId14" display="https://podminky.urs.cz/item/CS_URS_2024_02/741110041"/>
    <hyperlink ref="F248" r:id="rId15" display="https://podminky.urs.cz/item/CS_URS_2024_02/741122641"/>
    <hyperlink ref="F261" r:id="rId16" display="https://podminky.urs.cz/item/CS_URS_2024_02/741122611"/>
    <hyperlink ref="F273" r:id="rId17" display="https://podminky.urs.cz/item/CS_URS_2024_02/741122601"/>
    <hyperlink ref="F281" r:id="rId18" display="https://podminky.urs.cz/item/CS_URS_2024_02/741130001"/>
    <hyperlink ref="F285" r:id="rId19" display="https://podminky.urs.cz/item/CS_URS_2024_02/741130006"/>
    <hyperlink ref="F289" r:id="rId20" display="https://podminky.urs.cz/item/CS_URS_2024_02/741130025"/>
    <hyperlink ref="F293" r:id="rId21" display="https://podminky.urs.cz/item/CS_URS_2024_02/741231001"/>
    <hyperlink ref="F308" r:id="rId22" display="https://podminky.urs.cz/item/CS_URS_2024_02/741120401"/>
    <hyperlink ref="F316" r:id="rId23" display="https://podminky.urs.cz/item/CS_URS_2024_02/7414500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1420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1421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1422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1423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1424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1425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1426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1427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1428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1429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1430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77</v>
      </c>
      <c r="F18" s="304" t="s">
        <v>1431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1432</v>
      </c>
      <c r="F19" s="304" t="s">
        <v>1433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1434</v>
      </c>
      <c r="F20" s="304" t="s">
        <v>1435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1436</v>
      </c>
      <c r="F21" s="304" t="s">
        <v>1437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1343</v>
      </c>
      <c r="F22" s="304" t="s">
        <v>1344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83</v>
      </c>
      <c r="F23" s="304" t="s">
        <v>1438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1439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1440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1441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1442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1443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1444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1445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1446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1447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178</v>
      </c>
      <c r="F36" s="304"/>
      <c r="G36" s="304" t="s">
        <v>1448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1449</v>
      </c>
      <c r="F37" s="304"/>
      <c r="G37" s="304" t="s">
        <v>1450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52</v>
      </c>
      <c r="F38" s="304"/>
      <c r="G38" s="304" t="s">
        <v>1451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53</v>
      </c>
      <c r="F39" s="304"/>
      <c r="G39" s="304" t="s">
        <v>1452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179</v>
      </c>
      <c r="F40" s="304"/>
      <c r="G40" s="304" t="s">
        <v>1453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180</v>
      </c>
      <c r="F41" s="304"/>
      <c r="G41" s="304" t="s">
        <v>1454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1455</v>
      </c>
      <c r="F42" s="304"/>
      <c r="G42" s="304" t="s">
        <v>1456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1457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1458</v>
      </c>
      <c r="F44" s="304"/>
      <c r="G44" s="304" t="s">
        <v>1459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182</v>
      </c>
      <c r="F45" s="304"/>
      <c r="G45" s="304" t="s">
        <v>1460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1461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1462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1463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1464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1465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1466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1467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1468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1469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1470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1471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1472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1473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1474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1475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1476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1477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1478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1479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1480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1481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1482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1483</v>
      </c>
      <c r="D76" s="322"/>
      <c r="E76" s="322"/>
      <c r="F76" s="322" t="s">
        <v>1484</v>
      </c>
      <c r="G76" s="323"/>
      <c r="H76" s="322" t="s">
        <v>53</v>
      </c>
      <c r="I76" s="322" t="s">
        <v>56</v>
      </c>
      <c r="J76" s="322" t="s">
        <v>1485</v>
      </c>
      <c r="K76" s="321"/>
    </row>
    <row r="77" s="1" customFormat="1" ht="17.25" customHeight="1">
      <c r="B77" s="319"/>
      <c r="C77" s="324" t="s">
        <v>1486</v>
      </c>
      <c r="D77" s="324"/>
      <c r="E77" s="324"/>
      <c r="F77" s="325" t="s">
        <v>1487</v>
      </c>
      <c r="G77" s="326"/>
      <c r="H77" s="324"/>
      <c r="I77" s="324"/>
      <c r="J77" s="324" t="s">
        <v>1488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52</v>
      </c>
      <c r="D79" s="329"/>
      <c r="E79" s="329"/>
      <c r="F79" s="330" t="s">
        <v>1489</v>
      </c>
      <c r="G79" s="331"/>
      <c r="H79" s="307" t="s">
        <v>1490</v>
      </c>
      <c r="I79" s="307" t="s">
        <v>1491</v>
      </c>
      <c r="J79" s="307">
        <v>20</v>
      </c>
      <c r="K79" s="321"/>
    </row>
    <row r="80" s="1" customFormat="1" ht="15" customHeight="1">
      <c r="B80" s="319"/>
      <c r="C80" s="307" t="s">
        <v>1492</v>
      </c>
      <c r="D80" s="307"/>
      <c r="E80" s="307"/>
      <c r="F80" s="330" t="s">
        <v>1489</v>
      </c>
      <c r="G80" s="331"/>
      <c r="H80" s="307" t="s">
        <v>1493</v>
      </c>
      <c r="I80" s="307" t="s">
        <v>1491</v>
      </c>
      <c r="J80" s="307">
        <v>120</v>
      </c>
      <c r="K80" s="321"/>
    </row>
    <row r="81" s="1" customFormat="1" ht="15" customHeight="1">
      <c r="B81" s="332"/>
      <c r="C81" s="307" t="s">
        <v>1494</v>
      </c>
      <c r="D81" s="307"/>
      <c r="E81" s="307"/>
      <c r="F81" s="330" t="s">
        <v>1495</v>
      </c>
      <c r="G81" s="331"/>
      <c r="H81" s="307" t="s">
        <v>1496</v>
      </c>
      <c r="I81" s="307" t="s">
        <v>1491</v>
      </c>
      <c r="J81" s="307">
        <v>50</v>
      </c>
      <c r="K81" s="321"/>
    </row>
    <row r="82" s="1" customFormat="1" ht="15" customHeight="1">
      <c r="B82" s="332"/>
      <c r="C82" s="307" t="s">
        <v>1497</v>
      </c>
      <c r="D82" s="307"/>
      <c r="E82" s="307"/>
      <c r="F82" s="330" t="s">
        <v>1489</v>
      </c>
      <c r="G82" s="331"/>
      <c r="H82" s="307" t="s">
        <v>1498</v>
      </c>
      <c r="I82" s="307" t="s">
        <v>1499</v>
      </c>
      <c r="J82" s="307"/>
      <c r="K82" s="321"/>
    </row>
    <row r="83" s="1" customFormat="1" ht="15" customHeight="1">
      <c r="B83" s="332"/>
      <c r="C83" s="333" t="s">
        <v>1500</v>
      </c>
      <c r="D83" s="333"/>
      <c r="E83" s="333"/>
      <c r="F83" s="334" t="s">
        <v>1495</v>
      </c>
      <c r="G83" s="333"/>
      <c r="H83" s="333" t="s">
        <v>1501</v>
      </c>
      <c r="I83" s="333" t="s">
        <v>1491</v>
      </c>
      <c r="J83" s="333">
        <v>15</v>
      </c>
      <c r="K83" s="321"/>
    </row>
    <row r="84" s="1" customFormat="1" ht="15" customHeight="1">
      <c r="B84" s="332"/>
      <c r="C84" s="333" t="s">
        <v>1502</v>
      </c>
      <c r="D84" s="333"/>
      <c r="E84" s="333"/>
      <c r="F84" s="334" t="s">
        <v>1495</v>
      </c>
      <c r="G84" s="333"/>
      <c r="H84" s="333" t="s">
        <v>1503</v>
      </c>
      <c r="I84" s="333" t="s">
        <v>1491</v>
      </c>
      <c r="J84" s="333">
        <v>15</v>
      </c>
      <c r="K84" s="321"/>
    </row>
    <row r="85" s="1" customFormat="1" ht="15" customHeight="1">
      <c r="B85" s="332"/>
      <c r="C85" s="333" t="s">
        <v>1504</v>
      </c>
      <c r="D85" s="333"/>
      <c r="E85" s="333"/>
      <c r="F85" s="334" t="s">
        <v>1495</v>
      </c>
      <c r="G85" s="333"/>
      <c r="H85" s="333" t="s">
        <v>1505</v>
      </c>
      <c r="I85" s="333" t="s">
        <v>1491</v>
      </c>
      <c r="J85" s="333">
        <v>20</v>
      </c>
      <c r="K85" s="321"/>
    </row>
    <row r="86" s="1" customFormat="1" ht="15" customHeight="1">
      <c r="B86" s="332"/>
      <c r="C86" s="333" t="s">
        <v>1506</v>
      </c>
      <c r="D86" s="333"/>
      <c r="E86" s="333"/>
      <c r="F86" s="334" t="s">
        <v>1495</v>
      </c>
      <c r="G86" s="333"/>
      <c r="H86" s="333" t="s">
        <v>1507</v>
      </c>
      <c r="I86" s="333" t="s">
        <v>1491</v>
      </c>
      <c r="J86" s="333">
        <v>20</v>
      </c>
      <c r="K86" s="321"/>
    </row>
    <row r="87" s="1" customFormat="1" ht="15" customHeight="1">
      <c r="B87" s="332"/>
      <c r="C87" s="307" t="s">
        <v>1508</v>
      </c>
      <c r="D87" s="307"/>
      <c r="E87" s="307"/>
      <c r="F87" s="330" t="s">
        <v>1495</v>
      </c>
      <c r="G87" s="331"/>
      <c r="H87" s="307" t="s">
        <v>1509</v>
      </c>
      <c r="I87" s="307" t="s">
        <v>1491</v>
      </c>
      <c r="J87" s="307">
        <v>50</v>
      </c>
      <c r="K87" s="321"/>
    </row>
    <row r="88" s="1" customFormat="1" ht="15" customHeight="1">
      <c r="B88" s="332"/>
      <c r="C88" s="307" t="s">
        <v>1510</v>
      </c>
      <c r="D88" s="307"/>
      <c r="E88" s="307"/>
      <c r="F88" s="330" t="s">
        <v>1495</v>
      </c>
      <c r="G88" s="331"/>
      <c r="H88" s="307" t="s">
        <v>1511</v>
      </c>
      <c r="I88" s="307" t="s">
        <v>1491</v>
      </c>
      <c r="J88" s="307">
        <v>20</v>
      </c>
      <c r="K88" s="321"/>
    </row>
    <row r="89" s="1" customFormat="1" ht="15" customHeight="1">
      <c r="B89" s="332"/>
      <c r="C89" s="307" t="s">
        <v>1512</v>
      </c>
      <c r="D89" s="307"/>
      <c r="E89" s="307"/>
      <c r="F89" s="330" t="s">
        <v>1495</v>
      </c>
      <c r="G89" s="331"/>
      <c r="H89" s="307" t="s">
        <v>1513</v>
      </c>
      <c r="I89" s="307" t="s">
        <v>1491</v>
      </c>
      <c r="J89" s="307">
        <v>20</v>
      </c>
      <c r="K89" s="321"/>
    </row>
    <row r="90" s="1" customFormat="1" ht="15" customHeight="1">
      <c r="B90" s="332"/>
      <c r="C90" s="307" t="s">
        <v>1514</v>
      </c>
      <c r="D90" s="307"/>
      <c r="E90" s="307"/>
      <c r="F90" s="330" t="s">
        <v>1495</v>
      </c>
      <c r="G90" s="331"/>
      <c r="H90" s="307" t="s">
        <v>1515</v>
      </c>
      <c r="I90" s="307" t="s">
        <v>1491</v>
      </c>
      <c r="J90" s="307">
        <v>50</v>
      </c>
      <c r="K90" s="321"/>
    </row>
    <row r="91" s="1" customFormat="1" ht="15" customHeight="1">
      <c r="B91" s="332"/>
      <c r="C91" s="307" t="s">
        <v>1516</v>
      </c>
      <c r="D91" s="307"/>
      <c r="E91" s="307"/>
      <c r="F91" s="330" t="s">
        <v>1495</v>
      </c>
      <c r="G91" s="331"/>
      <c r="H91" s="307" t="s">
        <v>1516</v>
      </c>
      <c r="I91" s="307" t="s">
        <v>1491</v>
      </c>
      <c r="J91" s="307">
        <v>50</v>
      </c>
      <c r="K91" s="321"/>
    </row>
    <row r="92" s="1" customFormat="1" ht="15" customHeight="1">
      <c r="B92" s="332"/>
      <c r="C92" s="307" t="s">
        <v>1517</v>
      </c>
      <c r="D92" s="307"/>
      <c r="E92" s="307"/>
      <c r="F92" s="330" t="s">
        <v>1495</v>
      </c>
      <c r="G92" s="331"/>
      <c r="H92" s="307" t="s">
        <v>1518</v>
      </c>
      <c r="I92" s="307" t="s">
        <v>1491</v>
      </c>
      <c r="J92" s="307">
        <v>255</v>
      </c>
      <c r="K92" s="321"/>
    </row>
    <row r="93" s="1" customFormat="1" ht="15" customHeight="1">
      <c r="B93" s="332"/>
      <c r="C93" s="307" t="s">
        <v>1519</v>
      </c>
      <c r="D93" s="307"/>
      <c r="E93" s="307"/>
      <c r="F93" s="330" t="s">
        <v>1489</v>
      </c>
      <c r="G93" s="331"/>
      <c r="H93" s="307" t="s">
        <v>1520</v>
      </c>
      <c r="I93" s="307" t="s">
        <v>1521</v>
      </c>
      <c r="J93" s="307"/>
      <c r="K93" s="321"/>
    </row>
    <row r="94" s="1" customFormat="1" ht="15" customHeight="1">
      <c r="B94" s="332"/>
      <c r="C94" s="307" t="s">
        <v>1522</v>
      </c>
      <c r="D94" s="307"/>
      <c r="E94" s="307"/>
      <c r="F94" s="330" t="s">
        <v>1489</v>
      </c>
      <c r="G94" s="331"/>
      <c r="H94" s="307" t="s">
        <v>1523</v>
      </c>
      <c r="I94" s="307" t="s">
        <v>1524</v>
      </c>
      <c r="J94" s="307"/>
      <c r="K94" s="321"/>
    </row>
    <row r="95" s="1" customFormat="1" ht="15" customHeight="1">
      <c r="B95" s="332"/>
      <c r="C95" s="307" t="s">
        <v>1525</v>
      </c>
      <c r="D95" s="307"/>
      <c r="E95" s="307"/>
      <c r="F95" s="330" t="s">
        <v>1489</v>
      </c>
      <c r="G95" s="331"/>
      <c r="H95" s="307" t="s">
        <v>1525</v>
      </c>
      <c r="I95" s="307" t="s">
        <v>1524</v>
      </c>
      <c r="J95" s="307"/>
      <c r="K95" s="321"/>
    </row>
    <row r="96" s="1" customFormat="1" ht="15" customHeight="1">
      <c r="B96" s="332"/>
      <c r="C96" s="307" t="s">
        <v>37</v>
      </c>
      <c r="D96" s="307"/>
      <c r="E96" s="307"/>
      <c r="F96" s="330" t="s">
        <v>1489</v>
      </c>
      <c r="G96" s="331"/>
      <c r="H96" s="307" t="s">
        <v>1526</v>
      </c>
      <c r="I96" s="307" t="s">
        <v>1524</v>
      </c>
      <c r="J96" s="307"/>
      <c r="K96" s="321"/>
    </row>
    <row r="97" s="1" customFormat="1" ht="15" customHeight="1">
      <c r="B97" s="332"/>
      <c r="C97" s="307" t="s">
        <v>47</v>
      </c>
      <c r="D97" s="307"/>
      <c r="E97" s="307"/>
      <c r="F97" s="330" t="s">
        <v>1489</v>
      </c>
      <c r="G97" s="331"/>
      <c r="H97" s="307" t="s">
        <v>1527</v>
      </c>
      <c r="I97" s="307" t="s">
        <v>1524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1528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1483</v>
      </c>
      <c r="D103" s="322"/>
      <c r="E103" s="322"/>
      <c r="F103" s="322" t="s">
        <v>1484</v>
      </c>
      <c r="G103" s="323"/>
      <c r="H103" s="322" t="s">
        <v>53</v>
      </c>
      <c r="I103" s="322" t="s">
        <v>56</v>
      </c>
      <c r="J103" s="322" t="s">
        <v>1485</v>
      </c>
      <c r="K103" s="321"/>
    </row>
    <row r="104" s="1" customFormat="1" ht="17.25" customHeight="1">
      <c r="B104" s="319"/>
      <c r="C104" s="324" t="s">
        <v>1486</v>
      </c>
      <c r="D104" s="324"/>
      <c r="E104" s="324"/>
      <c r="F104" s="325" t="s">
        <v>1487</v>
      </c>
      <c r="G104" s="326"/>
      <c r="H104" s="324"/>
      <c r="I104" s="324"/>
      <c r="J104" s="324" t="s">
        <v>1488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52</v>
      </c>
      <c r="D106" s="329"/>
      <c r="E106" s="329"/>
      <c r="F106" s="330" t="s">
        <v>1489</v>
      </c>
      <c r="G106" s="307"/>
      <c r="H106" s="307" t="s">
        <v>1529</v>
      </c>
      <c r="I106" s="307" t="s">
        <v>1491</v>
      </c>
      <c r="J106" s="307">
        <v>20</v>
      </c>
      <c r="K106" s="321"/>
    </row>
    <row r="107" s="1" customFormat="1" ht="15" customHeight="1">
      <c r="B107" s="319"/>
      <c r="C107" s="307" t="s">
        <v>1492</v>
      </c>
      <c r="D107" s="307"/>
      <c r="E107" s="307"/>
      <c r="F107" s="330" t="s">
        <v>1489</v>
      </c>
      <c r="G107" s="307"/>
      <c r="H107" s="307" t="s">
        <v>1529</v>
      </c>
      <c r="I107" s="307" t="s">
        <v>1491</v>
      </c>
      <c r="J107" s="307">
        <v>120</v>
      </c>
      <c r="K107" s="321"/>
    </row>
    <row r="108" s="1" customFormat="1" ht="15" customHeight="1">
      <c r="B108" s="332"/>
      <c r="C108" s="307" t="s">
        <v>1494</v>
      </c>
      <c r="D108" s="307"/>
      <c r="E108" s="307"/>
      <c r="F108" s="330" t="s">
        <v>1495</v>
      </c>
      <c r="G108" s="307"/>
      <c r="H108" s="307" t="s">
        <v>1529</v>
      </c>
      <c r="I108" s="307" t="s">
        <v>1491</v>
      </c>
      <c r="J108" s="307">
        <v>50</v>
      </c>
      <c r="K108" s="321"/>
    </row>
    <row r="109" s="1" customFormat="1" ht="15" customHeight="1">
      <c r="B109" s="332"/>
      <c r="C109" s="307" t="s">
        <v>1497</v>
      </c>
      <c r="D109" s="307"/>
      <c r="E109" s="307"/>
      <c r="F109" s="330" t="s">
        <v>1489</v>
      </c>
      <c r="G109" s="307"/>
      <c r="H109" s="307" t="s">
        <v>1529</v>
      </c>
      <c r="I109" s="307" t="s">
        <v>1499</v>
      </c>
      <c r="J109" s="307"/>
      <c r="K109" s="321"/>
    </row>
    <row r="110" s="1" customFormat="1" ht="15" customHeight="1">
      <c r="B110" s="332"/>
      <c r="C110" s="307" t="s">
        <v>1508</v>
      </c>
      <c r="D110" s="307"/>
      <c r="E110" s="307"/>
      <c r="F110" s="330" t="s">
        <v>1495</v>
      </c>
      <c r="G110" s="307"/>
      <c r="H110" s="307" t="s">
        <v>1529</v>
      </c>
      <c r="I110" s="307" t="s">
        <v>1491</v>
      </c>
      <c r="J110" s="307">
        <v>50</v>
      </c>
      <c r="K110" s="321"/>
    </row>
    <row r="111" s="1" customFormat="1" ht="15" customHeight="1">
      <c r="B111" s="332"/>
      <c r="C111" s="307" t="s">
        <v>1516</v>
      </c>
      <c r="D111" s="307"/>
      <c r="E111" s="307"/>
      <c r="F111" s="330" t="s">
        <v>1495</v>
      </c>
      <c r="G111" s="307"/>
      <c r="H111" s="307" t="s">
        <v>1529</v>
      </c>
      <c r="I111" s="307" t="s">
        <v>1491</v>
      </c>
      <c r="J111" s="307">
        <v>50</v>
      </c>
      <c r="K111" s="321"/>
    </row>
    <row r="112" s="1" customFormat="1" ht="15" customHeight="1">
      <c r="B112" s="332"/>
      <c r="C112" s="307" t="s">
        <v>1514</v>
      </c>
      <c r="D112" s="307"/>
      <c r="E112" s="307"/>
      <c r="F112" s="330" t="s">
        <v>1495</v>
      </c>
      <c r="G112" s="307"/>
      <c r="H112" s="307" t="s">
        <v>1529</v>
      </c>
      <c r="I112" s="307" t="s">
        <v>1491</v>
      </c>
      <c r="J112" s="307">
        <v>50</v>
      </c>
      <c r="K112" s="321"/>
    </row>
    <row r="113" s="1" customFormat="1" ht="15" customHeight="1">
      <c r="B113" s="332"/>
      <c r="C113" s="307" t="s">
        <v>52</v>
      </c>
      <c r="D113" s="307"/>
      <c r="E113" s="307"/>
      <c r="F113" s="330" t="s">
        <v>1489</v>
      </c>
      <c r="G113" s="307"/>
      <c r="H113" s="307" t="s">
        <v>1530</v>
      </c>
      <c r="I113" s="307" t="s">
        <v>1491</v>
      </c>
      <c r="J113" s="307">
        <v>20</v>
      </c>
      <c r="K113" s="321"/>
    </row>
    <row r="114" s="1" customFormat="1" ht="15" customHeight="1">
      <c r="B114" s="332"/>
      <c r="C114" s="307" t="s">
        <v>1531</v>
      </c>
      <c r="D114" s="307"/>
      <c r="E114" s="307"/>
      <c r="F114" s="330" t="s">
        <v>1489</v>
      </c>
      <c r="G114" s="307"/>
      <c r="H114" s="307" t="s">
        <v>1532</v>
      </c>
      <c r="I114" s="307" t="s">
        <v>1491</v>
      </c>
      <c r="J114" s="307">
        <v>120</v>
      </c>
      <c r="K114" s="321"/>
    </row>
    <row r="115" s="1" customFormat="1" ht="15" customHeight="1">
      <c r="B115" s="332"/>
      <c r="C115" s="307" t="s">
        <v>37</v>
      </c>
      <c r="D115" s="307"/>
      <c r="E115" s="307"/>
      <c r="F115" s="330" t="s">
        <v>1489</v>
      </c>
      <c r="G115" s="307"/>
      <c r="H115" s="307" t="s">
        <v>1533</v>
      </c>
      <c r="I115" s="307" t="s">
        <v>1524</v>
      </c>
      <c r="J115" s="307"/>
      <c r="K115" s="321"/>
    </row>
    <row r="116" s="1" customFormat="1" ht="15" customHeight="1">
      <c r="B116" s="332"/>
      <c r="C116" s="307" t="s">
        <v>47</v>
      </c>
      <c r="D116" s="307"/>
      <c r="E116" s="307"/>
      <c r="F116" s="330" t="s">
        <v>1489</v>
      </c>
      <c r="G116" s="307"/>
      <c r="H116" s="307" t="s">
        <v>1534</v>
      </c>
      <c r="I116" s="307" t="s">
        <v>1524</v>
      </c>
      <c r="J116" s="307"/>
      <c r="K116" s="321"/>
    </row>
    <row r="117" s="1" customFormat="1" ht="15" customHeight="1">
      <c r="B117" s="332"/>
      <c r="C117" s="307" t="s">
        <v>56</v>
      </c>
      <c r="D117" s="307"/>
      <c r="E117" s="307"/>
      <c r="F117" s="330" t="s">
        <v>1489</v>
      </c>
      <c r="G117" s="307"/>
      <c r="H117" s="307" t="s">
        <v>1535</v>
      </c>
      <c r="I117" s="307" t="s">
        <v>1536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1537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1483</v>
      </c>
      <c r="D123" s="322"/>
      <c r="E123" s="322"/>
      <c r="F123" s="322" t="s">
        <v>1484</v>
      </c>
      <c r="G123" s="323"/>
      <c r="H123" s="322" t="s">
        <v>53</v>
      </c>
      <c r="I123" s="322" t="s">
        <v>56</v>
      </c>
      <c r="J123" s="322" t="s">
        <v>1485</v>
      </c>
      <c r="K123" s="351"/>
    </row>
    <row r="124" s="1" customFormat="1" ht="17.25" customHeight="1">
      <c r="B124" s="350"/>
      <c r="C124" s="324" t="s">
        <v>1486</v>
      </c>
      <c r="D124" s="324"/>
      <c r="E124" s="324"/>
      <c r="F124" s="325" t="s">
        <v>1487</v>
      </c>
      <c r="G124" s="326"/>
      <c r="H124" s="324"/>
      <c r="I124" s="324"/>
      <c r="J124" s="324" t="s">
        <v>1488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1492</v>
      </c>
      <c r="D126" s="329"/>
      <c r="E126" s="329"/>
      <c r="F126" s="330" t="s">
        <v>1489</v>
      </c>
      <c r="G126" s="307"/>
      <c r="H126" s="307" t="s">
        <v>1529</v>
      </c>
      <c r="I126" s="307" t="s">
        <v>1491</v>
      </c>
      <c r="J126" s="307">
        <v>120</v>
      </c>
      <c r="K126" s="355"/>
    </row>
    <row r="127" s="1" customFormat="1" ht="15" customHeight="1">
      <c r="B127" s="352"/>
      <c r="C127" s="307" t="s">
        <v>1538</v>
      </c>
      <c r="D127" s="307"/>
      <c r="E127" s="307"/>
      <c r="F127" s="330" t="s">
        <v>1489</v>
      </c>
      <c r="G127" s="307"/>
      <c r="H127" s="307" t="s">
        <v>1539</v>
      </c>
      <c r="I127" s="307" t="s">
        <v>1491</v>
      </c>
      <c r="J127" s="307" t="s">
        <v>1540</v>
      </c>
      <c r="K127" s="355"/>
    </row>
    <row r="128" s="1" customFormat="1" ht="15" customHeight="1">
      <c r="B128" s="352"/>
      <c r="C128" s="307" t="s">
        <v>83</v>
      </c>
      <c r="D128" s="307"/>
      <c r="E128" s="307"/>
      <c r="F128" s="330" t="s">
        <v>1489</v>
      </c>
      <c r="G128" s="307"/>
      <c r="H128" s="307" t="s">
        <v>1541</v>
      </c>
      <c r="I128" s="307" t="s">
        <v>1491</v>
      </c>
      <c r="J128" s="307" t="s">
        <v>1540</v>
      </c>
      <c r="K128" s="355"/>
    </row>
    <row r="129" s="1" customFormat="1" ht="15" customHeight="1">
      <c r="B129" s="352"/>
      <c r="C129" s="307" t="s">
        <v>1500</v>
      </c>
      <c r="D129" s="307"/>
      <c r="E129" s="307"/>
      <c r="F129" s="330" t="s">
        <v>1495</v>
      </c>
      <c r="G129" s="307"/>
      <c r="H129" s="307" t="s">
        <v>1501</v>
      </c>
      <c r="I129" s="307" t="s">
        <v>1491</v>
      </c>
      <c r="J129" s="307">
        <v>15</v>
      </c>
      <c r="K129" s="355"/>
    </row>
    <row r="130" s="1" customFormat="1" ht="15" customHeight="1">
      <c r="B130" s="352"/>
      <c r="C130" s="333" t="s">
        <v>1502</v>
      </c>
      <c r="D130" s="333"/>
      <c r="E130" s="333"/>
      <c r="F130" s="334" t="s">
        <v>1495</v>
      </c>
      <c r="G130" s="333"/>
      <c r="H130" s="333" t="s">
        <v>1503</v>
      </c>
      <c r="I130" s="333" t="s">
        <v>1491</v>
      </c>
      <c r="J130" s="333">
        <v>15</v>
      </c>
      <c r="K130" s="355"/>
    </row>
    <row r="131" s="1" customFormat="1" ht="15" customHeight="1">
      <c r="B131" s="352"/>
      <c r="C131" s="333" t="s">
        <v>1504</v>
      </c>
      <c r="D131" s="333"/>
      <c r="E131" s="333"/>
      <c r="F131" s="334" t="s">
        <v>1495</v>
      </c>
      <c r="G131" s="333"/>
      <c r="H131" s="333" t="s">
        <v>1505</v>
      </c>
      <c r="I131" s="333" t="s">
        <v>1491</v>
      </c>
      <c r="J131" s="333">
        <v>20</v>
      </c>
      <c r="K131" s="355"/>
    </row>
    <row r="132" s="1" customFormat="1" ht="15" customHeight="1">
      <c r="B132" s="352"/>
      <c r="C132" s="333" t="s">
        <v>1506</v>
      </c>
      <c r="D132" s="333"/>
      <c r="E132" s="333"/>
      <c r="F132" s="334" t="s">
        <v>1495</v>
      </c>
      <c r="G132" s="333"/>
      <c r="H132" s="333" t="s">
        <v>1507</v>
      </c>
      <c r="I132" s="333" t="s">
        <v>1491</v>
      </c>
      <c r="J132" s="333">
        <v>20</v>
      </c>
      <c r="K132" s="355"/>
    </row>
    <row r="133" s="1" customFormat="1" ht="15" customHeight="1">
      <c r="B133" s="352"/>
      <c r="C133" s="307" t="s">
        <v>1494</v>
      </c>
      <c r="D133" s="307"/>
      <c r="E133" s="307"/>
      <c r="F133" s="330" t="s">
        <v>1495</v>
      </c>
      <c r="G133" s="307"/>
      <c r="H133" s="307" t="s">
        <v>1529</v>
      </c>
      <c r="I133" s="307" t="s">
        <v>1491</v>
      </c>
      <c r="J133" s="307">
        <v>50</v>
      </c>
      <c r="K133" s="355"/>
    </row>
    <row r="134" s="1" customFormat="1" ht="15" customHeight="1">
      <c r="B134" s="352"/>
      <c r="C134" s="307" t="s">
        <v>1508</v>
      </c>
      <c r="D134" s="307"/>
      <c r="E134" s="307"/>
      <c r="F134" s="330" t="s">
        <v>1495</v>
      </c>
      <c r="G134" s="307"/>
      <c r="H134" s="307" t="s">
        <v>1529</v>
      </c>
      <c r="I134" s="307" t="s">
        <v>1491</v>
      </c>
      <c r="J134" s="307">
        <v>50</v>
      </c>
      <c r="K134" s="355"/>
    </row>
    <row r="135" s="1" customFormat="1" ht="15" customHeight="1">
      <c r="B135" s="352"/>
      <c r="C135" s="307" t="s">
        <v>1514</v>
      </c>
      <c r="D135" s="307"/>
      <c r="E135" s="307"/>
      <c r="F135" s="330" t="s">
        <v>1495</v>
      </c>
      <c r="G135" s="307"/>
      <c r="H135" s="307" t="s">
        <v>1529</v>
      </c>
      <c r="I135" s="307" t="s">
        <v>1491</v>
      </c>
      <c r="J135" s="307">
        <v>50</v>
      </c>
      <c r="K135" s="355"/>
    </row>
    <row r="136" s="1" customFormat="1" ht="15" customHeight="1">
      <c r="B136" s="352"/>
      <c r="C136" s="307" t="s">
        <v>1516</v>
      </c>
      <c r="D136" s="307"/>
      <c r="E136" s="307"/>
      <c r="F136" s="330" t="s">
        <v>1495</v>
      </c>
      <c r="G136" s="307"/>
      <c r="H136" s="307" t="s">
        <v>1529</v>
      </c>
      <c r="I136" s="307" t="s">
        <v>1491</v>
      </c>
      <c r="J136" s="307">
        <v>50</v>
      </c>
      <c r="K136" s="355"/>
    </row>
    <row r="137" s="1" customFormat="1" ht="15" customHeight="1">
      <c r="B137" s="352"/>
      <c r="C137" s="307" t="s">
        <v>1517</v>
      </c>
      <c r="D137" s="307"/>
      <c r="E137" s="307"/>
      <c r="F137" s="330" t="s">
        <v>1495</v>
      </c>
      <c r="G137" s="307"/>
      <c r="H137" s="307" t="s">
        <v>1542</v>
      </c>
      <c r="I137" s="307" t="s">
        <v>1491</v>
      </c>
      <c r="J137" s="307">
        <v>255</v>
      </c>
      <c r="K137" s="355"/>
    </row>
    <row r="138" s="1" customFormat="1" ht="15" customHeight="1">
      <c r="B138" s="352"/>
      <c r="C138" s="307" t="s">
        <v>1519</v>
      </c>
      <c r="D138" s="307"/>
      <c r="E138" s="307"/>
      <c r="F138" s="330" t="s">
        <v>1489</v>
      </c>
      <c r="G138" s="307"/>
      <c r="H138" s="307" t="s">
        <v>1543</v>
      </c>
      <c r="I138" s="307" t="s">
        <v>1521</v>
      </c>
      <c r="J138" s="307"/>
      <c r="K138" s="355"/>
    </row>
    <row r="139" s="1" customFormat="1" ht="15" customHeight="1">
      <c r="B139" s="352"/>
      <c r="C139" s="307" t="s">
        <v>1522</v>
      </c>
      <c r="D139" s="307"/>
      <c r="E139" s="307"/>
      <c r="F139" s="330" t="s">
        <v>1489</v>
      </c>
      <c r="G139" s="307"/>
      <c r="H139" s="307" t="s">
        <v>1544</v>
      </c>
      <c r="I139" s="307" t="s">
        <v>1524</v>
      </c>
      <c r="J139" s="307"/>
      <c r="K139" s="355"/>
    </row>
    <row r="140" s="1" customFormat="1" ht="15" customHeight="1">
      <c r="B140" s="352"/>
      <c r="C140" s="307" t="s">
        <v>1525</v>
      </c>
      <c r="D140" s="307"/>
      <c r="E140" s="307"/>
      <c r="F140" s="330" t="s">
        <v>1489</v>
      </c>
      <c r="G140" s="307"/>
      <c r="H140" s="307" t="s">
        <v>1525</v>
      </c>
      <c r="I140" s="307" t="s">
        <v>1524</v>
      </c>
      <c r="J140" s="307"/>
      <c r="K140" s="355"/>
    </row>
    <row r="141" s="1" customFormat="1" ht="15" customHeight="1">
      <c r="B141" s="352"/>
      <c r="C141" s="307" t="s">
        <v>37</v>
      </c>
      <c r="D141" s="307"/>
      <c r="E141" s="307"/>
      <c r="F141" s="330" t="s">
        <v>1489</v>
      </c>
      <c r="G141" s="307"/>
      <c r="H141" s="307" t="s">
        <v>1545</v>
      </c>
      <c r="I141" s="307" t="s">
        <v>1524</v>
      </c>
      <c r="J141" s="307"/>
      <c r="K141" s="355"/>
    </row>
    <row r="142" s="1" customFormat="1" ht="15" customHeight="1">
      <c r="B142" s="352"/>
      <c r="C142" s="307" t="s">
        <v>1546</v>
      </c>
      <c r="D142" s="307"/>
      <c r="E142" s="307"/>
      <c r="F142" s="330" t="s">
        <v>1489</v>
      </c>
      <c r="G142" s="307"/>
      <c r="H142" s="307" t="s">
        <v>1547</v>
      </c>
      <c r="I142" s="307" t="s">
        <v>1524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1548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1483</v>
      </c>
      <c r="D148" s="322"/>
      <c r="E148" s="322"/>
      <c r="F148" s="322" t="s">
        <v>1484</v>
      </c>
      <c r="G148" s="323"/>
      <c r="H148" s="322" t="s">
        <v>53</v>
      </c>
      <c r="I148" s="322" t="s">
        <v>56</v>
      </c>
      <c r="J148" s="322" t="s">
        <v>1485</v>
      </c>
      <c r="K148" s="321"/>
    </row>
    <row r="149" s="1" customFormat="1" ht="17.25" customHeight="1">
      <c r="B149" s="319"/>
      <c r="C149" s="324" t="s">
        <v>1486</v>
      </c>
      <c r="D149" s="324"/>
      <c r="E149" s="324"/>
      <c r="F149" s="325" t="s">
        <v>1487</v>
      </c>
      <c r="G149" s="326"/>
      <c r="H149" s="324"/>
      <c r="I149" s="324"/>
      <c r="J149" s="324" t="s">
        <v>1488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1492</v>
      </c>
      <c r="D151" s="307"/>
      <c r="E151" s="307"/>
      <c r="F151" s="360" t="s">
        <v>1489</v>
      </c>
      <c r="G151" s="307"/>
      <c r="H151" s="359" t="s">
        <v>1529</v>
      </c>
      <c r="I151" s="359" t="s">
        <v>1491</v>
      </c>
      <c r="J151" s="359">
        <v>120</v>
      </c>
      <c r="K151" s="355"/>
    </row>
    <row r="152" s="1" customFormat="1" ht="15" customHeight="1">
      <c r="B152" s="332"/>
      <c r="C152" s="359" t="s">
        <v>1538</v>
      </c>
      <c r="D152" s="307"/>
      <c r="E152" s="307"/>
      <c r="F152" s="360" t="s">
        <v>1489</v>
      </c>
      <c r="G152" s="307"/>
      <c r="H152" s="359" t="s">
        <v>1549</v>
      </c>
      <c r="I152" s="359" t="s">
        <v>1491</v>
      </c>
      <c r="J152" s="359" t="s">
        <v>1540</v>
      </c>
      <c r="K152" s="355"/>
    </row>
    <row r="153" s="1" customFormat="1" ht="15" customHeight="1">
      <c r="B153" s="332"/>
      <c r="C153" s="359" t="s">
        <v>83</v>
      </c>
      <c r="D153" s="307"/>
      <c r="E153" s="307"/>
      <c r="F153" s="360" t="s">
        <v>1489</v>
      </c>
      <c r="G153" s="307"/>
      <c r="H153" s="359" t="s">
        <v>1550</v>
      </c>
      <c r="I153" s="359" t="s">
        <v>1491</v>
      </c>
      <c r="J153" s="359" t="s">
        <v>1540</v>
      </c>
      <c r="K153" s="355"/>
    </row>
    <row r="154" s="1" customFormat="1" ht="15" customHeight="1">
      <c r="B154" s="332"/>
      <c r="C154" s="359" t="s">
        <v>1494</v>
      </c>
      <c r="D154" s="307"/>
      <c r="E154" s="307"/>
      <c r="F154" s="360" t="s">
        <v>1495</v>
      </c>
      <c r="G154" s="307"/>
      <c r="H154" s="359" t="s">
        <v>1529</v>
      </c>
      <c r="I154" s="359" t="s">
        <v>1491</v>
      </c>
      <c r="J154" s="359">
        <v>50</v>
      </c>
      <c r="K154" s="355"/>
    </row>
    <row r="155" s="1" customFormat="1" ht="15" customHeight="1">
      <c r="B155" s="332"/>
      <c r="C155" s="359" t="s">
        <v>1497</v>
      </c>
      <c r="D155" s="307"/>
      <c r="E155" s="307"/>
      <c r="F155" s="360" t="s">
        <v>1489</v>
      </c>
      <c r="G155" s="307"/>
      <c r="H155" s="359" t="s">
        <v>1529</v>
      </c>
      <c r="I155" s="359" t="s">
        <v>1499</v>
      </c>
      <c r="J155" s="359"/>
      <c r="K155" s="355"/>
    </row>
    <row r="156" s="1" customFormat="1" ht="15" customHeight="1">
      <c r="B156" s="332"/>
      <c r="C156" s="359" t="s">
        <v>1508</v>
      </c>
      <c r="D156" s="307"/>
      <c r="E156" s="307"/>
      <c r="F156" s="360" t="s">
        <v>1495</v>
      </c>
      <c r="G156" s="307"/>
      <c r="H156" s="359" t="s">
        <v>1529</v>
      </c>
      <c r="I156" s="359" t="s">
        <v>1491</v>
      </c>
      <c r="J156" s="359">
        <v>50</v>
      </c>
      <c r="K156" s="355"/>
    </row>
    <row r="157" s="1" customFormat="1" ht="15" customHeight="1">
      <c r="B157" s="332"/>
      <c r="C157" s="359" t="s">
        <v>1516</v>
      </c>
      <c r="D157" s="307"/>
      <c r="E157" s="307"/>
      <c r="F157" s="360" t="s">
        <v>1495</v>
      </c>
      <c r="G157" s="307"/>
      <c r="H157" s="359" t="s">
        <v>1529</v>
      </c>
      <c r="I157" s="359" t="s">
        <v>1491</v>
      </c>
      <c r="J157" s="359">
        <v>50</v>
      </c>
      <c r="K157" s="355"/>
    </row>
    <row r="158" s="1" customFormat="1" ht="15" customHeight="1">
      <c r="B158" s="332"/>
      <c r="C158" s="359" t="s">
        <v>1514</v>
      </c>
      <c r="D158" s="307"/>
      <c r="E158" s="307"/>
      <c r="F158" s="360" t="s">
        <v>1495</v>
      </c>
      <c r="G158" s="307"/>
      <c r="H158" s="359" t="s">
        <v>1529</v>
      </c>
      <c r="I158" s="359" t="s">
        <v>1491</v>
      </c>
      <c r="J158" s="359">
        <v>50</v>
      </c>
      <c r="K158" s="355"/>
    </row>
    <row r="159" s="1" customFormat="1" ht="15" customHeight="1">
      <c r="B159" s="332"/>
      <c r="C159" s="359" t="s">
        <v>158</v>
      </c>
      <c r="D159" s="307"/>
      <c r="E159" s="307"/>
      <c r="F159" s="360" t="s">
        <v>1489</v>
      </c>
      <c r="G159" s="307"/>
      <c r="H159" s="359" t="s">
        <v>1551</v>
      </c>
      <c r="I159" s="359" t="s">
        <v>1491</v>
      </c>
      <c r="J159" s="359" t="s">
        <v>1552</v>
      </c>
      <c r="K159" s="355"/>
    </row>
    <row r="160" s="1" customFormat="1" ht="15" customHeight="1">
      <c r="B160" s="332"/>
      <c r="C160" s="359" t="s">
        <v>1553</v>
      </c>
      <c r="D160" s="307"/>
      <c r="E160" s="307"/>
      <c r="F160" s="360" t="s">
        <v>1489</v>
      </c>
      <c r="G160" s="307"/>
      <c r="H160" s="359" t="s">
        <v>1554</v>
      </c>
      <c r="I160" s="359" t="s">
        <v>1524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1555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1483</v>
      </c>
      <c r="D166" s="322"/>
      <c r="E166" s="322"/>
      <c r="F166" s="322" t="s">
        <v>1484</v>
      </c>
      <c r="G166" s="364"/>
      <c r="H166" s="365" t="s">
        <v>53</v>
      </c>
      <c r="I166" s="365" t="s">
        <v>56</v>
      </c>
      <c r="J166" s="322" t="s">
        <v>1485</v>
      </c>
      <c r="K166" s="299"/>
    </row>
    <row r="167" s="1" customFormat="1" ht="17.25" customHeight="1">
      <c r="B167" s="300"/>
      <c r="C167" s="324" t="s">
        <v>1486</v>
      </c>
      <c r="D167" s="324"/>
      <c r="E167" s="324"/>
      <c r="F167" s="325" t="s">
        <v>1487</v>
      </c>
      <c r="G167" s="366"/>
      <c r="H167" s="367"/>
      <c r="I167" s="367"/>
      <c r="J167" s="324" t="s">
        <v>1488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1492</v>
      </c>
      <c r="D169" s="307"/>
      <c r="E169" s="307"/>
      <c r="F169" s="330" t="s">
        <v>1489</v>
      </c>
      <c r="G169" s="307"/>
      <c r="H169" s="307" t="s">
        <v>1529</v>
      </c>
      <c r="I169" s="307" t="s">
        <v>1491</v>
      </c>
      <c r="J169" s="307">
        <v>120</v>
      </c>
      <c r="K169" s="355"/>
    </row>
    <row r="170" s="1" customFormat="1" ht="15" customHeight="1">
      <c r="B170" s="332"/>
      <c r="C170" s="307" t="s">
        <v>1538</v>
      </c>
      <c r="D170" s="307"/>
      <c r="E170" s="307"/>
      <c r="F170" s="330" t="s">
        <v>1489</v>
      </c>
      <c r="G170" s="307"/>
      <c r="H170" s="307" t="s">
        <v>1539</v>
      </c>
      <c r="I170" s="307" t="s">
        <v>1491</v>
      </c>
      <c r="J170" s="307" t="s">
        <v>1540</v>
      </c>
      <c r="K170" s="355"/>
    </row>
    <row r="171" s="1" customFormat="1" ht="15" customHeight="1">
      <c r="B171" s="332"/>
      <c r="C171" s="307" t="s">
        <v>83</v>
      </c>
      <c r="D171" s="307"/>
      <c r="E171" s="307"/>
      <c r="F171" s="330" t="s">
        <v>1489</v>
      </c>
      <c r="G171" s="307"/>
      <c r="H171" s="307" t="s">
        <v>1556</v>
      </c>
      <c r="I171" s="307" t="s">
        <v>1491</v>
      </c>
      <c r="J171" s="307" t="s">
        <v>1540</v>
      </c>
      <c r="K171" s="355"/>
    </row>
    <row r="172" s="1" customFormat="1" ht="15" customHeight="1">
      <c r="B172" s="332"/>
      <c r="C172" s="307" t="s">
        <v>1494</v>
      </c>
      <c r="D172" s="307"/>
      <c r="E172" s="307"/>
      <c r="F172" s="330" t="s">
        <v>1495</v>
      </c>
      <c r="G172" s="307"/>
      <c r="H172" s="307" t="s">
        <v>1556</v>
      </c>
      <c r="I172" s="307" t="s">
        <v>1491</v>
      </c>
      <c r="J172" s="307">
        <v>50</v>
      </c>
      <c r="K172" s="355"/>
    </row>
    <row r="173" s="1" customFormat="1" ht="15" customHeight="1">
      <c r="B173" s="332"/>
      <c r="C173" s="307" t="s">
        <v>1497</v>
      </c>
      <c r="D173" s="307"/>
      <c r="E173" s="307"/>
      <c r="F173" s="330" t="s">
        <v>1489</v>
      </c>
      <c r="G173" s="307"/>
      <c r="H173" s="307" t="s">
        <v>1556</v>
      </c>
      <c r="I173" s="307" t="s">
        <v>1499</v>
      </c>
      <c r="J173" s="307"/>
      <c r="K173" s="355"/>
    </row>
    <row r="174" s="1" customFormat="1" ht="15" customHeight="1">
      <c r="B174" s="332"/>
      <c r="C174" s="307" t="s">
        <v>1508</v>
      </c>
      <c r="D174" s="307"/>
      <c r="E174" s="307"/>
      <c r="F174" s="330" t="s">
        <v>1495</v>
      </c>
      <c r="G174" s="307"/>
      <c r="H174" s="307" t="s">
        <v>1556</v>
      </c>
      <c r="I174" s="307" t="s">
        <v>1491</v>
      </c>
      <c r="J174" s="307">
        <v>50</v>
      </c>
      <c r="K174" s="355"/>
    </row>
    <row r="175" s="1" customFormat="1" ht="15" customHeight="1">
      <c r="B175" s="332"/>
      <c r="C175" s="307" t="s">
        <v>1516</v>
      </c>
      <c r="D175" s="307"/>
      <c r="E175" s="307"/>
      <c r="F175" s="330" t="s">
        <v>1495</v>
      </c>
      <c r="G175" s="307"/>
      <c r="H175" s="307" t="s">
        <v>1556</v>
      </c>
      <c r="I175" s="307" t="s">
        <v>1491</v>
      </c>
      <c r="J175" s="307">
        <v>50</v>
      </c>
      <c r="K175" s="355"/>
    </row>
    <row r="176" s="1" customFormat="1" ht="15" customHeight="1">
      <c r="B176" s="332"/>
      <c r="C176" s="307" t="s">
        <v>1514</v>
      </c>
      <c r="D176" s="307"/>
      <c r="E176" s="307"/>
      <c r="F176" s="330" t="s">
        <v>1495</v>
      </c>
      <c r="G176" s="307"/>
      <c r="H176" s="307" t="s">
        <v>1556</v>
      </c>
      <c r="I176" s="307" t="s">
        <v>1491</v>
      </c>
      <c r="J176" s="307">
        <v>50</v>
      </c>
      <c r="K176" s="355"/>
    </row>
    <row r="177" s="1" customFormat="1" ht="15" customHeight="1">
      <c r="B177" s="332"/>
      <c r="C177" s="307" t="s">
        <v>178</v>
      </c>
      <c r="D177" s="307"/>
      <c r="E177" s="307"/>
      <c r="F177" s="330" t="s">
        <v>1489</v>
      </c>
      <c r="G177" s="307"/>
      <c r="H177" s="307" t="s">
        <v>1557</v>
      </c>
      <c r="I177" s="307" t="s">
        <v>1558</v>
      </c>
      <c r="J177" s="307"/>
      <c r="K177" s="355"/>
    </row>
    <row r="178" s="1" customFormat="1" ht="15" customHeight="1">
      <c r="B178" s="332"/>
      <c r="C178" s="307" t="s">
        <v>56</v>
      </c>
      <c r="D178" s="307"/>
      <c r="E178" s="307"/>
      <c r="F178" s="330" t="s">
        <v>1489</v>
      </c>
      <c r="G178" s="307"/>
      <c r="H178" s="307" t="s">
        <v>1559</v>
      </c>
      <c r="I178" s="307" t="s">
        <v>1560</v>
      </c>
      <c r="J178" s="307">
        <v>1</v>
      </c>
      <c r="K178" s="355"/>
    </row>
    <row r="179" s="1" customFormat="1" ht="15" customHeight="1">
      <c r="B179" s="332"/>
      <c r="C179" s="307" t="s">
        <v>52</v>
      </c>
      <c r="D179" s="307"/>
      <c r="E179" s="307"/>
      <c r="F179" s="330" t="s">
        <v>1489</v>
      </c>
      <c r="G179" s="307"/>
      <c r="H179" s="307" t="s">
        <v>1561</v>
      </c>
      <c r="I179" s="307" t="s">
        <v>1491</v>
      </c>
      <c r="J179" s="307">
        <v>20</v>
      </c>
      <c r="K179" s="355"/>
    </row>
    <row r="180" s="1" customFormat="1" ht="15" customHeight="1">
      <c r="B180" s="332"/>
      <c r="C180" s="307" t="s">
        <v>53</v>
      </c>
      <c r="D180" s="307"/>
      <c r="E180" s="307"/>
      <c r="F180" s="330" t="s">
        <v>1489</v>
      </c>
      <c r="G180" s="307"/>
      <c r="H180" s="307" t="s">
        <v>1562</v>
      </c>
      <c r="I180" s="307" t="s">
        <v>1491</v>
      </c>
      <c r="J180" s="307">
        <v>255</v>
      </c>
      <c r="K180" s="355"/>
    </row>
    <row r="181" s="1" customFormat="1" ht="15" customHeight="1">
      <c r="B181" s="332"/>
      <c r="C181" s="307" t="s">
        <v>179</v>
      </c>
      <c r="D181" s="307"/>
      <c r="E181" s="307"/>
      <c r="F181" s="330" t="s">
        <v>1489</v>
      </c>
      <c r="G181" s="307"/>
      <c r="H181" s="307" t="s">
        <v>1453</v>
      </c>
      <c r="I181" s="307" t="s">
        <v>1491</v>
      </c>
      <c r="J181" s="307">
        <v>10</v>
      </c>
      <c r="K181" s="355"/>
    </row>
    <row r="182" s="1" customFormat="1" ht="15" customHeight="1">
      <c r="B182" s="332"/>
      <c r="C182" s="307" t="s">
        <v>180</v>
      </c>
      <c r="D182" s="307"/>
      <c r="E182" s="307"/>
      <c r="F182" s="330" t="s">
        <v>1489</v>
      </c>
      <c r="G182" s="307"/>
      <c r="H182" s="307" t="s">
        <v>1563</v>
      </c>
      <c r="I182" s="307" t="s">
        <v>1524</v>
      </c>
      <c r="J182" s="307"/>
      <c r="K182" s="355"/>
    </row>
    <row r="183" s="1" customFormat="1" ht="15" customHeight="1">
      <c r="B183" s="332"/>
      <c r="C183" s="307" t="s">
        <v>1564</v>
      </c>
      <c r="D183" s="307"/>
      <c r="E183" s="307"/>
      <c r="F183" s="330" t="s">
        <v>1489</v>
      </c>
      <c r="G183" s="307"/>
      <c r="H183" s="307" t="s">
        <v>1565</v>
      </c>
      <c r="I183" s="307" t="s">
        <v>1524</v>
      </c>
      <c r="J183" s="307"/>
      <c r="K183" s="355"/>
    </row>
    <row r="184" s="1" customFormat="1" ht="15" customHeight="1">
      <c r="B184" s="332"/>
      <c r="C184" s="307" t="s">
        <v>1553</v>
      </c>
      <c r="D184" s="307"/>
      <c r="E184" s="307"/>
      <c r="F184" s="330" t="s">
        <v>1489</v>
      </c>
      <c r="G184" s="307"/>
      <c r="H184" s="307" t="s">
        <v>1566</v>
      </c>
      <c r="I184" s="307" t="s">
        <v>1524</v>
      </c>
      <c r="J184" s="307"/>
      <c r="K184" s="355"/>
    </row>
    <row r="185" s="1" customFormat="1" ht="15" customHeight="1">
      <c r="B185" s="332"/>
      <c r="C185" s="307" t="s">
        <v>182</v>
      </c>
      <c r="D185" s="307"/>
      <c r="E185" s="307"/>
      <c r="F185" s="330" t="s">
        <v>1495</v>
      </c>
      <c r="G185" s="307"/>
      <c r="H185" s="307" t="s">
        <v>1567</v>
      </c>
      <c r="I185" s="307" t="s">
        <v>1491</v>
      </c>
      <c r="J185" s="307">
        <v>50</v>
      </c>
      <c r="K185" s="355"/>
    </row>
    <row r="186" s="1" customFormat="1" ht="15" customHeight="1">
      <c r="B186" s="332"/>
      <c r="C186" s="307" t="s">
        <v>1568</v>
      </c>
      <c r="D186" s="307"/>
      <c r="E186" s="307"/>
      <c r="F186" s="330" t="s">
        <v>1495</v>
      </c>
      <c r="G186" s="307"/>
      <c r="H186" s="307" t="s">
        <v>1569</v>
      </c>
      <c r="I186" s="307" t="s">
        <v>1570</v>
      </c>
      <c r="J186" s="307"/>
      <c r="K186" s="355"/>
    </row>
    <row r="187" s="1" customFormat="1" ht="15" customHeight="1">
      <c r="B187" s="332"/>
      <c r="C187" s="307" t="s">
        <v>1571</v>
      </c>
      <c r="D187" s="307"/>
      <c r="E187" s="307"/>
      <c r="F187" s="330" t="s">
        <v>1495</v>
      </c>
      <c r="G187" s="307"/>
      <c r="H187" s="307" t="s">
        <v>1572</v>
      </c>
      <c r="I187" s="307" t="s">
        <v>1570</v>
      </c>
      <c r="J187" s="307"/>
      <c r="K187" s="355"/>
    </row>
    <row r="188" s="1" customFormat="1" ht="15" customHeight="1">
      <c r="B188" s="332"/>
      <c r="C188" s="307" t="s">
        <v>1573</v>
      </c>
      <c r="D188" s="307"/>
      <c r="E188" s="307"/>
      <c r="F188" s="330" t="s">
        <v>1495</v>
      </c>
      <c r="G188" s="307"/>
      <c r="H188" s="307" t="s">
        <v>1574</v>
      </c>
      <c r="I188" s="307" t="s">
        <v>1570</v>
      </c>
      <c r="J188" s="307"/>
      <c r="K188" s="355"/>
    </row>
    <row r="189" s="1" customFormat="1" ht="15" customHeight="1">
      <c r="B189" s="332"/>
      <c r="C189" s="368" t="s">
        <v>1575</v>
      </c>
      <c r="D189" s="307"/>
      <c r="E189" s="307"/>
      <c r="F189" s="330" t="s">
        <v>1495</v>
      </c>
      <c r="G189" s="307"/>
      <c r="H189" s="307" t="s">
        <v>1576</v>
      </c>
      <c r="I189" s="307" t="s">
        <v>1577</v>
      </c>
      <c r="J189" s="369" t="s">
        <v>1578</v>
      </c>
      <c r="K189" s="355"/>
    </row>
    <row r="190" s="18" customFormat="1" ht="15" customHeight="1">
      <c r="B190" s="370"/>
      <c r="C190" s="371" t="s">
        <v>1579</v>
      </c>
      <c r="D190" s="372"/>
      <c r="E190" s="372"/>
      <c r="F190" s="373" t="s">
        <v>1495</v>
      </c>
      <c r="G190" s="372"/>
      <c r="H190" s="372" t="s">
        <v>1580</v>
      </c>
      <c r="I190" s="372" t="s">
        <v>1577</v>
      </c>
      <c r="J190" s="374" t="s">
        <v>1578</v>
      </c>
      <c r="K190" s="375"/>
    </row>
    <row r="191" s="1" customFormat="1" ht="15" customHeight="1">
      <c r="B191" s="332"/>
      <c r="C191" s="368" t="s">
        <v>41</v>
      </c>
      <c r="D191" s="307"/>
      <c r="E191" s="307"/>
      <c r="F191" s="330" t="s">
        <v>1489</v>
      </c>
      <c r="G191" s="307"/>
      <c r="H191" s="304" t="s">
        <v>1581</v>
      </c>
      <c r="I191" s="307" t="s">
        <v>1582</v>
      </c>
      <c r="J191" s="307"/>
      <c r="K191" s="355"/>
    </row>
    <row r="192" s="1" customFormat="1" ht="15" customHeight="1">
      <c r="B192" s="332"/>
      <c r="C192" s="368" t="s">
        <v>1583</v>
      </c>
      <c r="D192" s="307"/>
      <c r="E192" s="307"/>
      <c r="F192" s="330" t="s">
        <v>1489</v>
      </c>
      <c r="G192" s="307"/>
      <c r="H192" s="307" t="s">
        <v>1584</v>
      </c>
      <c r="I192" s="307" t="s">
        <v>1524</v>
      </c>
      <c r="J192" s="307"/>
      <c r="K192" s="355"/>
    </row>
    <row r="193" s="1" customFormat="1" ht="15" customHeight="1">
      <c r="B193" s="332"/>
      <c r="C193" s="368" t="s">
        <v>1585</v>
      </c>
      <c r="D193" s="307"/>
      <c r="E193" s="307"/>
      <c r="F193" s="330" t="s">
        <v>1489</v>
      </c>
      <c r="G193" s="307"/>
      <c r="H193" s="307" t="s">
        <v>1586</v>
      </c>
      <c r="I193" s="307" t="s">
        <v>1524</v>
      </c>
      <c r="J193" s="307"/>
      <c r="K193" s="355"/>
    </row>
    <row r="194" s="1" customFormat="1" ht="15" customHeight="1">
      <c r="B194" s="332"/>
      <c r="C194" s="368" t="s">
        <v>1587</v>
      </c>
      <c r="D194" s="307"/>
      <c r="E194" s="307"/>
      <c r="F194" s="330" t="s">
        <v>1495</v>
      </c>
      <c r="G194" s="307"/>
      <c r="H194" s="307" t="s">
        <v>1588</v>
      </c>
      <c r="I194" s="307" t="s">
        <v>1524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1589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1590</v>
      </c>
      <c r="D201" s="377"/>
      <c r="E201" s="377"/>
      <c r="F201" s="377" t="s">
        <v>1591</v>
      </c>
      <c r="G201" s="378"/>
      <c r="H201" s="377" t="s">
        <v>1592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1582</v>
      </c>
      <c r="D203" s="307"/>
      <c r="E203" s="307"/>
      <c r="F203" s="330" t="s">
        <v>42</v>
      </c>
      <c r="G203" s="307"/>
      <c r="H203" s="307" t="s">
        <v>1593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43</v>
      </c>
      <c r="G204" s="307"/>
      <c r="H204" s="307" t="s">
        <v>1594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46</v>
      </c>
      <c r="G205" s="307"/>
      <c r="H205" s="307" t="s">
        <v>1595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44</v>
      </c>
      <c r="G206" s="307"/>
      <c r="H206" s="307" t="s">
        <v>1596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45</v>
      </c>
      <c r="G207" s="307"/>
      <c r="H207" s="307" t="s">
        <v>1597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1536</v>
      </c>
      <c r="D209" s="307"/>
      <c r="E209" s="307"/>
      <c r="F209" s="330" t="s">
        <v>77</v>
      </c>
      <c r="G209" s="307"/>
      <c r="H209" s="307" t="s">
        <v>1598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1434</v>
      </c>
      <c r="G210" s="307"/>
      <c r="H210" s="307" t="s">
        <v>1435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1432</v>
      </c>
      <c r="G211" s="307"/>
      <c r="H211" s="307" t="s">
        <v>1599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1436</v>
      </c>
      <c r="G212" s="368"/>
      <c r="H212" s="359" t="s">
        <v>1437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1343</v>
      </c>
      <c r="G213" s="368"/>
      <c r="H213" s="359" t="s">
        <v>1600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1560</v>
      </c>
      <c r="D215" s="307"/>
      <c r="E215" s="307"/>
      <c r="F215" s="330">
        <v>1</v>
      </c>
      <c r="G215" s="368"/>
      <c r="H215" s="359" t="s">
        <v>1601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1602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1603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1604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DESKTOP-JV16PRH\ZŠ Tyršova</dc:creator>
  <cp:lastModifiedBy>DESKTOP-JV16PRH\ZŠ Tyršova</cp:lastModifiedBy>
  <dcterms:created xsi:type="dcterms:W3CDTF">2024-09-30T07:53:41Z</dcterms:created>
  <dcterms:modified xsi:type="dcterms:W3CDTF">2024-09-30T07:54:21Z</dcterms:modified>
</cp:coreProperties>
</file>