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5405" activeTab="1"/>
  </bookViews>
  <sheets>
    <sheet name="Rekapitulace" sheetId="3" r:id="rId1"/>
    <sheet name="Rozpočet" sheetId="2" r:id="rId2"/>
    <sheet name="Parametry" sheetId="1" r:id="rId3"/>
  </sheets>
  <calcPr calcId="144525"/>
</workbook>
</file>

<file path=xl/calcChain.xml><?xml version="1.0" encoding="utf-8"?>
<calcChain xmlns="http://schemas.openxmlformats.org/spreadsheetml/2006/main">
  <c r="B12" i="3" l="1"/>
  <c r="C11" i="3"/>
  <c r="C10" i="3"/>
  <c r="C9" i="3"/>
  <c r="B7" i="3"/>
  <c r="C4" i="3"/>
  <c r="B4" i="3"/>
  <c r="B3" i="3"/>
  <c r="J47" i="2"/>
  <c r="I47" i="2"/>
  <c r="I45" i="2"/>
  <c r="J44" i="2"/>
  <c r="I44" i="2"/>
  <c r="J43" i="2"/>
  <c r="I43" i="2"/>
  <c r="H43" i="2"/>
  <c r="E43" i="2"/>
  <c r="J42" i="2"/>
  <c r="I42" i="2"/>
  <c r="I41" i="2"/>
  <c r="H41" i="2"/>
  <c r="E41" i="2"/>
  <c r="J41" i="2" s="1"/>
  <c r="J40" i="2"/>
  <c r="I40" i="2"/>
  <c r="H40" i="2"/>
  <c r="E40" i="2"/>
  <c r="I38" i="2"/>
  <c r="H38" i="2"/>
  <c r="E38" i="2"/>
  <c r="J38" i="2" s="1"/>
  <c r="J36" i="2"/>
  <c r="I36" i="2"/>
  <c r="H36" i="2"/>
  <c r="E36" i="2"/>
  <c r="I34" i="2"/>
  <c r="H34" i="2"/>
  <c r="E34" i="2"/>
  <c r="I33" i="2"/>
  <c r="H33" i="2"/>
  <c r="J33" i="2" s="1"/>
  <c r="E33" i="2"/>
  <c r="I32" i="2"/>
  <c r="H32" i="2"/>
  <c r="E32" i="2"/>
  <c r="J32" i="2" s="1"/>
  <c r="I31" i="2"/>
  <c r="H31" i="2"/>
  <c r="E31" i="2"/>
  <c r="J31" i="2" s="1"/>
  <c r="I30" i="2"/>
  <c r="H30" i="2"/>
  <c r="E30" i="2"/>
  <c r="J30" i="2" s="1"/>
  <c r="J29" i="2"/>
  <c r="I29" i="2"/>
  <c r="H29" i="2"/>
  <c r="E29" i="2"/>
  <c r="I27" i="2"/>
  <c r="H27" i="2"/>
  <c r="E27" i="2"/>
  <c r="I26" i="2"/>
  <c r="H26" i="2"/>
  <c r="J26" i="2" s="1"/>
  <c r="E26" i="2"/>
  <c r="I24" i="2"/>
  <c r="H24" i="2"/>
  <c r="E24" i="2"/>
  <c r="J24" i="2" s="1"/>
  <c r="I23" i="2"/>
  <c r="H23" i="2"/>
  <c r="J23" i="2" s="1"/>
  <c r="E23" i="2"/>
  <c r="I22" i="2"/>
  <c r="H22" i="2"/>
  <c r="E22" i="2"/>
  <c r="J22" i="2" s="1"/>
  <c r="J21" i="2"/>
  <c r="I21" i="2"/>
  <c r="I20" i="2"/>
  <c r="H20" i="2"/>
  <c r="E20" i="2"/>
  <c r="J20" i="2" s="1"/>
  <c r="I19" i="2"/>
  <c r="H19" i="2"/>
  <c r="E19" i="2"/>
  <c r="J18" i="2"/>
  <c r="I18" i="2"/>
  <c r="I17" i="2"/>
  <c r="H17" i="2"/>
  <c r="E17" i="2"/>
  <c r="J17" i="2" s="1"/>
  <c r="J16" i="2"/>
  <c r="I16" i="2"/>
  <c r="J15" i="2"/>
  <c r="I15" i="2"/>
  <c r="J14" i="2"/>
  <c r="I14" i="2"/>
  <c r="I13" i="2"/>
  <c r="H13" i="2"/>
  <c r="E13" i="2"/>
  <c r="I12" i="2"/>
  <c r="H12" i="2"/>
  <c r="E12" i="2"/>
  <c r="J12" i="2" s="1"/>
  <c r="I10" i="2"/>
  <c r="H10" i="2"/>
  <c r="E10" i="2"/>
  <c r="J9" i="2"/>
  <c r="I9" i="2"/>
  <c r="I8" i="2"/>
  <c r="H8" i="2"/>
  <c r="E8" i="2"/>
  <c r="I7" i="2"/>
  <c r="H7" i="2"/>
  <c r="J7" i="2" s="1"/>
  <c r="E7" i="2"/>
  <c r="J6" i="2"/>
  <c r="I6" i="2"/>
  <c r="J5" i="2"/>
  <c r="I5" i="2"/>
  <c r="J4" i="2"/>
  <c r="I4" i="2"/>
  <c r="J3" i="2"/>
  <c r="I3" i="2"/>
  <c r="J27" i="2" l="1"/>
  <c r="J34" i="2"/>
  <c r="H46" i="2"/>
  <c r="C6" i="3" s="1"/>
  <c r="J10" i="2"/>
  <c r="J19" i="2"/>
  <c r="J13" i="2"/>
  <c r="E45" i="2"/>
  <c r="J45" i="2" s="1"/>
  <c r="J8" i="2"/>
  <c r="J46" i="2" l="1"/>
  <c r="E46" i="2"/>
  <c r="C5" i="3" s="1"/>
  <c r="C8" i="3" l="1"/>
  <c r="C7" i="3"/>
  <c r="C12" i="3" l="1"/>
  <c r="C15" i="3"/>
  <c r="C13" i="3" l="1"/>
  <c r="C16" i="3" s="1"/>
  <c r="C20" i="3"/>
  <c r="C19" i="3"/>
  <c r="C21" i="3" s="1"/>
  <c r="C14" i="3"/>
  <c r="C22" i="3" l="1"/>
  <c r="C24" i="3" s="1"/>
</calcChain>
</file>

<file path=xl/sharedStrings.xml><?xml version="1.0" encoding="utf-8"?>
<sst xmlns="http://schemas.openxmlformats.org/spreadsheetml/2006/main" count="235" uniqueCount="126">
  <si>
    <t>Název</t>
  </si>
  <si>
    <t>Hodnota</t>
  </si>
  <si>
    <t>Nadpis rekapitulace</t>
  </si>
  <si>
    <t>Seznam prací a dodávek elektrotechnických zařízení</t>
  </si>
  <si>
    <t>Akce</t>
  </si>
  <si>
    <t>ZŠ Žerotínova – oprava sociálního zařízení pro nové hřiště</t>
  </si>
  <si>
    <t>Projekt</t>
  </si>
  <si>
    <t>Zařízení silnoproudé elektrotechniky - DPS</t>
  </si>
  <si>
    <t>Investor</t>
  </si>
  <si>
    <t>Město Valašské Meziříčí, Náměstí 7/5, 757 01 Valašské Meziříčí</t>
  </si>
  <si>
    <t>Z. č.</t>
  </si>
  <si>
    <t>A. č.</t>
  </si>
  <si>
    <t/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</si>
  <si>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</si>
  <si>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</si>
  <si>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</si>
  <si>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</si>
  <si>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</si>
  <si>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</si>
  <si>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</si>
  <si>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DPH.</t>
  </si>
  <si>
    <t>Doprava dodávek  (3,6) %</t>
  </si>
  <si>
    <t>3,60</t>
  </si>
  <si>
    <t>Přesun dodávek  (1) %</t>
  </si>
  <si>
    <t>1,00</t>
  </si>
  <si>
    <t>PPV  (1 nebo 6) %</t>
  </si>
  <si>
    <t>3,00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</si>
  <si>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</si>
  <si>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</si>
  <si>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</si>
  <si>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</si>
  <si>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</si>
  <si>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</si>
  <si>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</si>
  <si>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</si>
  <si>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</si>
  <si>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</si>
  <si>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</si>
  <si>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</si>
  <si>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</si>
  <si>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</si>
  <si>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</si>
  <si>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20</t>
  </si>
  <si>
    <t>2. sazba DPH %</t>
  </si>
  <si>
    <t>10</t>
  </si>
  <si>
    <t>Procento PM % 1</t>
  </si>
  <si>
    <t>Procento PM % 2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</si>
  <si>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</si>
  <si>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</si>
  <si>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</si>
  <si>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</si>
  <si>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</si>
  <si>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</si>
  <si>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</si>
  <si>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</si>
  <si>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</si>
  <si>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</si>
  <si>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Typ a výrobce níže uvedených zařízení není předepsán – je pouze informativní, a slouží pouze pro určení požadovaných vlastností a technických parametrů. Zadavatel umožňuje v souladu se zákonem 134/2016 Sb. použít i jiných, kvalitativně a technicky obdobných řešení.</t>
  </si>
  <si>
    <t>Doplnění / úprava stávajícího rozváděče RT 35</t>
  </si>
  <si>
    <t>Modulární přístroje OEZ</t>
  </si>
  <si>
    <t>LTE-10B-1 Jistič</t>
  </si>
  <si>
    <t>Ks</t>
  </si>
  <si>
    <t>LTE-16B-1 Jistič</t>
  </si>
  <si>
    <t>Nespecifikovaný rozváděčový materiál</t>
  </si>
  <si>
    <t>sběrny, izolátory, lanka, svorky, dutinky, DIN lišty, perfomorované žlaby, průchodky atd.</t>
  </si>
  <si>
    <t>set</t>
  </si>
  <si>
    <t>HODINOVE ZUCTOVACI SAZBY</t>
  </si>
  <si>
    <t>Osazení, zapojení, zkoušky rozvaděčů</t>
  </si>
  <si>
    <t>kpl</t>
  </si>
  <si>
    <t>Výrobní dokumentace rozváděče</t>
  </si>
  <si>
    <t>Elektroinstalace</t>
  </si>
  <si>
    <t>Elektroinstalační přístroje - ABB řada Tango</t>
  </si>
  <si>
    <t>3299A-C22184 C Spínač automatický IP44, s rovinným snímáním pohybu 180°, relé (komplet); d. Tango; b. slonová kost</t>
  </si>
  <si>
    <t>ks</t>
  </si>
  <si>
    <t>Úložný materiál - KOPOS</t>
  </si>
  <si>
    <t>KPR 68/D_KA KRABICE UNIVERZÁLNÍ</t>
  </si>
  <si>
    <t>KU 68-1902_KA KRABICE ODBOČNÁ</t>
  </si>
  <si>
    <t>LED svítidla, Elektro - Lumen</t>
  </si>
  <si>
    <t>VARUNA G2 DMPP 2k3 840</t>
  </si>
  <si>
    <t>VARUNA G2 DMPP 2k3 840 M1</t>
  </si>
  <si>
    <t>VARUNA G2 DMPP 3k1 840</t>
  </si>
  <si>
    <t>KABEL SILOVÝ,IZOLACE PVC</t>
  </si>
  <si>
    <t>CYKY-J 3x1.5 , pevně</t>
  </si>
  <si>
    <t>m</t>
  </si>
  <si>
    <t>CYKY-J 3x2.5 , pevně</t>
  </si>
  <si>
    <t xml:space="preserve"> Demontaz stavajiciho zarizeni</t>
  </si>
  <si>
    <t>hod</t>
  </si>
  <si>
    <t xml:space="preserve"> Uprava stavajiciho zarizeni</t>
  </si>
  <si>
    <t xml:space="preserve"> Napojeni na stavajici zarizeni</t>
  </si>
  <si>
    <t xml:space="preserve"> Montaz nespecifikovana</t>
  </si>
  <si>
    <t>Drobné pomocné stavební práce pro kabelové rozvody (frezování drážek, průrazy, frezování děr pro krabice atd.)</t>
  </si>
  <si>
    <t xml:space="preserve"> Zabezpeceni pracoviste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</si>
  <si>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</si>
  <si>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</si>
  <si>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</si>
  <si>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</si>
  <si>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</si>
  <si>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 xml:space="preserve"> Revizni technik</t>
  </si>
  <si>
    <t xml:space="preserve"> Spoluprace s reviz. technikem</t>
  </si>
  <si>
    <t>Projekční práce</t>
  </si>
  <si>
    <t>Dokumentace skutečného stavu - část silnoproudá elektrotechnika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</si>
  <si>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</si>
  <si>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</si>
  <si>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</si>
  <si>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</si>
  <si>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</si>
  <si>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</si>
  <si>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</si>
  <si>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</si>
  <si>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</si>
  <si>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</si>
  <si>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3,00%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</si>
  <si>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</si>
  <si>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</si>
  <si>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</si>
  <si>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</si>
  <si>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</si>
  <si>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</si>
  <si>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</si>
  <si>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</si>
  <si>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</si>
  <si>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3,00% z pravé strany mezisoučtu 2</t>
  </si>
  <si>
    <t>Provozní vlivy 3,00% z pravé strany mezisoučtu 2</t>
  </si>
  <si>
    <t>Vedlejší náklady celkem</t>
  </si>
  <si>
    <t>Kompletační činnost</t>
  </si>
  <si>
    <t>Náklady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</si>
</sst>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Font="1" applyBorder="1"/>
    <xf numFmtId="0" fontId="0" fillId="0" borderId="0" xfId="0" applyFont="1"/>
    <xf numFmtId="0" fontId="0" fillId="0" borderId="0" xfId="0" applyFont="1" applyProtection="1"/>
    <xf numFmtId="49" fontId="0" fillId="0" borderId="0" xfId="0" applyNumberFormat="1" applyFont="1"/>
    <xf numFmtId="4" fontId="0" fillId="0" borderId="0" xfId="0" applyNumberFormat="1" applyFont="1"/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left"/>
    </xf>
    <xf numFmtId="4" fontId="3" fillId="6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 wrapText="1"/>
    </xf>
    <xf numFmtId="49" fontId="3" fillId="5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left" wrapText="1"/>
    </xf>
    <xf numFmtId="49" fontId="0" fillId="0" borderId="0" xfId="0" applyNumberFormat="1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G12" sqref="G12"/>
    </sheetView>
  </sheetViews>
  <sheetFormatPr defaultRowHeight="15" x14ac:dyDescent="0.25"/>
  <cols>
    <col min="1" max="1" width="39.28515625" style="4" bestFit="1" customWidth="1"/>
    <col min="2" max="2" width="9.140625" style="5"/>
    <col min="3" max="3" width="11.28515625" style="5" bestFit="1" customWidth="1"/>
    <col min="4" max="5" width="9.140625" style="2"/>
    <col min="6" max="6" width="0" style="3" hidden="1" customWidth="1"/>
    <col min="7" max="16384" width="9.140625" style="2"/>
  </cols>
  <sheetData>
    <row r="1" spans="1:4" x14ac:dyDescent="0.25">
      <c r="A1" s="6" t="s">
        <v>0</v>
      </c>
      <c r="B1" s="7" t="s">
        <v>103</v>
      </c>
      <c r="C1" s="7" t="s">
        <v>104</v>
      </c>
      <c r="D1" s="1"/>
    </row>
    <row r="2" spans="1:4" x14ac:dyDescent="0.25">
      <c r="A2" s="8" t="s">
        <v>105</v>
      </c>
      <c r="B2" s="9"/>
      <c r="C2" s="9"/>
      <c r="D2" s="1"/>
    </row>
    <row r="3" spans="1:4" x14ac:dyDescent="0.25">
      <c r="A3" s="10" t="s">
        <v>106</v>
      </c>
      <c r="B3" s="11">
        <f>0</f>
        <v>0</v>
      </c>
      <c r="C3" s="11"/>
      <c r="D3" s="1"/>
    </row>
    <row r="4" spans="1:4" x14ac:dyDescent="0.25">
      <c r="A4" s="10" t="s">
        <v>107</v>
      </c>
      <c r="B4" s="11">
        <f>B3 * Parametry!B16 / 100</f>
        <v>0</v>
      </c>
      <c r="C4" s="11">
        <f>B3 * Parametry!B17 / 100</f>
        <v>0</v>
      </c>
      <c r="D4" s="1"/>
    </row>
    <row r="5" spans="1:4" x14ac:dyDescent="0.25">
      <c r="A5" s="10" t="s">
        <v>108</v>
      </c>
      <c r="B5" s="11"/>
      <c r="C5" s="11">
        <f>(Rozpočet!E46) + 0</f>
        <v>0</v>
      </c>
      <c r="D5" s="1"/>
    </row>
    <row r="6" spans="1:4" x14ac:dyDescent="0.25">
      <c r="A6" s="10" t="s">
        <v>109</v>
      </c>
      <c r="B6" s="11"/>
      <c r="C6" s="11">
        <f>0 + (Rozpočet!H46) + 0</f>
        <v>0</v>
      </c>
      <c r="D6" s="1"/>
    </row>
    <row r="7" spans="1:4" x14ac:dyDescent="0.25">
      <c r="A7" s="12" t="s">
        <v>110</v>
      </c>
      <c r="B7" s="13">
        <f>B3 + B4</f>
        <v>0</v>
      </c>
      <c r="C7" s="13">
        <f>C3 + C4 + C5 + C6</f>
        <v>0</v>
      </c>
      <c r="D7" s="1"/>
    </row>
    <row r="8" spans="1:4" x14ac:dyDescent="0.25">
      <c r="A8" s="10" t="s">
        <v>111</v>
      </c>
      <c r="B8" s="11"/>
      <c r="C8" s="11">
        <f>(C5 + C6) * Parametry!B18 / 100</f>
        <v>0</v>
      </c>
      <c r="D8" s="1"/>
    </row>
    <row r="9" spans="1:4" x14ac:dyDescent="0.25">
      <c r="A9" s="10" t="s">
        <v>112</v>
      </c>
      <c r="B9" s="11"/>
      <c r="C9" s="11">
        <f>0 + 0</f>
        <v>0</v>
      </c>
      <c r="D9" s="1"/>
    </row>
    <row r="10" spans="1:4" x14ac:dyDescent="0.25">
      <c r="A10" s="10" t="s">
        <v>113</v>
      </c>
      <c r="B10" s="11"/>
      <c r="C10" s="11">
        <f>0 + 0</f>
        <v>0</v>
      </c>
      <c r="D10" s="1"/>
    </row>
    <row r="11" spans="1:4" x14ac:dyDescent="0.25">
      <c r="A11" s="10" t="s">
        <v>114</v>
      </c>
      <c r="B11" s="11"/>
      <c r="C11" s="11">
        <f>(C9 + C10) * Parametry!B19 / 100</f>
        <v>0</v>
      </c>
      <c r="D11" s="1"/>
    </row>
    <row r="12" spans="1:4" x14ac:dyDescent="0.25">
      <c r="A12" s="12" t="s">
        <v>115</v>
      </c>
      <c r="B12" s="13">
        <f>B7</f>
        <v>0</v>
      </c>
      <c r="C12" s="13">
        <f>C7 + C8 + C9 + C10 + C11</f>
        <v>0</v>
      </c>
      <c r="D12" s="1"/>
    </row>
    <row r="13" spans="1:4" x14ac:dyDescent="0.25">
      <c r="A13" s="10" t="s">
        <v>116</v>
      </c>
      <c r="B13" s="11"/>
      <c r="C13" s="11">
        <f>(B12 + C12) * Parametry!B20 / 100</f>
        <v>0</v>
      </c>
      <c r="D13" s="1"/>
    </row>
    <row r="14" spans="1:4" x14ac:dyDescent="0.25">
      <c r="A14" s="10" t="s">
        <v>117</v>
      </c>
      <c r="B14" s="11"/>
      <c r="C14" s="11">
        <f>(B12 + C12) * Parametry!B21 / 100</f>
        <v>0</v>
      </c>
      <c r="D14" s="1"/>
    </row>
    <row r="15" spans="1:4" x14ac:dyDescent="0.25">
      <c r="A15" s="10" t="s">
        <v>118</v>
      </c>
      <c r="B15" s="11"/>
      <c r="C15" s="11">
        <f>(B7 + C7) * Parametry!B22 / 100</f>
        <v>0</v>
      </c>
      <c r="D15" s="1"/>
    </row>
    <row r="16" spans="1:4" x14ac:dyDescent="0.25">
      <c r="A16" s="8" t="s">
        <v>119</v>
      </c>
      <c r="B16" s="9"/>
      <c r="C16" s="9">
        <f>B12 + C12 + C13 + C14 + C15</f>
        <v>0</v>
      </c>
      <c r="D16" s="1"/>
    </row>
    <row r="17" spans="1:4" x14ac:dyDescent="0.25">
      <c r="A17" s="10" t="s">
        <v>12</v>
      </c>
      <c r="B17" s="11"/>
      <c r="C17" s="11"/>
      <c r="D17" s="1"/>
    </row>
    <row r="18" spans="1:4" x14ac:dyDescent="0.25">
      <c r="A18" s="8" t="s">
        <v>120</v>
      </c>
      <c r="B18" s="9"/>
      <c r="C18" s="9"/>
      <c r="D18" s="1"/>
    </row>
    <row r="19" spans="1:4" x14ac:dyDescent="0.25">
      <c r="A19" s="10" t="s">
        <v>121</v>
      </c>
      <c r="B19" s="11"/>
      <c r="C19" s="11">
        <f>C12 * Parametry!B23 / 100</f>
        <v>0</v>
      </c>
      <c r="D19" s="1"/>
    </row>
    <row r="20" spans="1:4" x14ac:dyDescent="0.25">
      <c r="A20" s="10" t="s">
        <v>122</v>
      </c>
      <c r="B20" s="11"/>
      <c r="C20" s="11">
        <f>C12 * Parametry!B24 / 100</f>
        <v>0</v>
      </c>
      <c r="D20" s="1"/>
    </row>
    <row r="21" spans="1:4" x14ac:dyDescent="0.25">
      <c r="A21" s="8" t="s">
        <v>123</v>
      </c>
      <c r="B21" s="9"/>
      <c r="C21" s="9">
        <f>C19 + C20</f>
        <v>0</v>
      </c>
      <c r="D21" s="1"/>
    </row>
    <row r="22" spans="1:4" x14ac:dyDescent="0.25">
      <c r="A22" s="10" t="s">
        <v>124</v>
      </c>
      <c r="B22" s="11"/>
      <c r="C22" s="11">
        <f>Parametry!B25 * Parametry!B28 * (C16 * Parametry!B27)^Parametry!B26</f>
        <v>0</v>
      </c>
      <c r="D22" s="1"/>
    </row>
    <row r="23" spans="1:4" x14ac:dyDescent="0.25">
      <c r="A23" s="10" t="s">
        <v>12</v>
      </c>
      <c r="B23" s="11"/>
      <c r="C23" s="11"/>
      <c r="D23" s="1"/>
    </row>
    <row r="24" spans="1:4" x14ac:dyDescent="0.25">
      <c r="A24" s="14" t="s">
        <v>125</v>
      </c>
      <c r="B24" s="15"/>
      <c r="C24" s="15">
        <f>C16 + C21 + C22</f>
        <v>0</v>
      </c>
      <c r="D24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workbookViewId="0">
      <selection activeCell="N30" sqref="N30"/>
    </sheetView>
  </sheetViews>
  <sheetFormatPr defaultRowHeight="15" x14ac:dyDescent="0.25"/>
  <cols>
    <col min="1" max="1" width="84.5703125" style="27" customWidth="1"/>
    <col min="2" max="2" width="4" style="4" bestFit="1" customWidth="1"/>
    <col min="3" max="3" width="6.42578125" style="5" bestFit="1" customWidth="1"/>
    <col min="4" max="4" width="7.85546875" style="5" bestFit="1" customWidth="1"/>
    <col min="5" max="5" width="13.42578125" style="5" bestFit="1" customWidth="1"/>
    <col min="6" max="6" width="3.5703125" style="4" bestFit="1" customWidth="1"/>
    <col min="7" max="7" width="7.85546875" style="5" bestFit="1" customWidth="1"/>
    <col min="8" max="8" width="12.5703125" style="5" bestFit="1" customWidth="1"/>
    <col min="9" max="9" width="7.85546875" style="5" bestFit="1" customWidth="1"/>
    <col min="10" max="10" width="11.42578125" style="5" bestFit="1" customWidth="1"/>
    <col min="11" max="12" width="9.140625" style="2"/>
    <col min="13" max="13" width="0" style="3" hidden="1" customWidth="1"/>
    <col min="14" max="16384" width="9.140625" style="2"/>
  </cols>
  <sheetData>
    <row r="1" spans="1:12" x14ac:dyDescent="0.25">
      <c r="A1" s="20" t="s">
        <v>0</v>
      </c>
      <c r="B1" s="6" t="s">
        <v>47</v>
      </c>
      <c r="C1" s="7" t="s">
        <v>48</v>
      </c>
      <c r="D1" s="7" t="s">
        <v>49</v>
      </c>
      <c r="E1" s="7" t="s">
        <v>50</v>
      </c>
      <c r="F1" s="6" t="s">
        <v>51</v>
      </c>
      <c r="G1" s="7" t="s">
        <v>52</v>
      </c>
      <c r="H1" s="7" t="s">
        <v>53</v>
      </c>
      <c r="I1" s="7" t="s">
        <v>54</v>
      </c>
      <c r="J1" s="7" t="s">
        <v>55</v>
      </c>
      <c r="K1" s="1"/>
      <c r="L1" s="1"/>
    </row>
    <row r="2" spans="1:12" x14ac:dyDescent="0.25">
      <c r="A2" s="21" t="s">
        <v>56</v>
      </c>
      <c r="B2" s="14" t="s">
        <v>12</v>
      </c>
      <c r="C2" s="15"/>
      <c r="D2" s="15"/>
      <c r="E2" s="15"/>
      <c r="F2" s="14" t="s">
        <v>12</v>
      </c>
      <c r="G2" s="15"/>
      <c r="H2" s="15"/>
      <c r="I2" s="15"/>
      <c r="J2" s="15"/>
      <c r="K2" s="1"/>
      <c r="L2" s="1"/>
    </row>
    <row r="3" spans="1:12" ht="36.75" x14ac:dyDescent="0.25">
      <c r="A3" s="22" t="s">
        <v>57</v>
      </c>
      <c r="B3" s="16" t="s">
        <v>12</v>
      </c>
      <c r="C3" s="17"/>
      <c r="D3" s="17"/>
      <c r="E3" s="17"/>
      <c r="F3" s="16" t="s">
        <v>12</v>
      </c>
      <c r="G3" s="17"/>
      <c r="H3" s="17"/>
      <c r="I3" s="17">
        <f t="shared" ref="I3:J10" si="0">D3+G3</f>
        <v>0</v>
      </c>
      <c r="J3" s="17">
        <f t="shared" si="0"/>
        <v>0</v>
      </c>
      <c r="K3" s="1"/>
      <c r="L3" s="1"/>
    </row>
    <row r="4" spans="1:12" x14ac:dyDescent="0.25">
      <c r="A4" s="23" t="s">
        <v>12</v>
      </c>
      <c r="B4" s="10" t="s">
        <v>12</v>
      </c>
      <c r="C4" s="11"/>
      <c r="D4" s="11"/>
      <c r="E4" s="11"/>
      <c r="F4" s="10" t="s">
        <v>12</v>
      </c>
      <c r="G4" s="11"/>
      <c r="H4" s="11"/>
      <c r="I4" s="11">
        <f t="shared" si="0"/>
        <v>0</v>
      </c>
      <c r="J4" s="11">
        <f t="shared" si="0"/>
        <v>0</v>
      </c>
      <c r="K4" s="1"/>
      <c r="L4" s="1"/>
    </row>
    <row r="5" spans="1:12" x14ac:dyDescent="0.25">
      <c r="A5" s="24" t="s">
        <v>58</v>
      </c>
      <c r="B5" s="8" t="s">
        <v>12</v>
      </c>
      <c r="C5" s="9"/>
      <c r="D5" s="9"/>
      <c r="E5" s="9"/>
      <c r="F5" s="8" t="s">
        <v>12</v>
      </c>
      <c r="G5" s="9"/>
      <c r="H5" s="9"/>
      <c r="I5" s="9">
        <f t="shared" si="0"/>
        <v>0</v>
      </c>
      <c r="J5" s="9">
        <f t="shared" si="0"/>
        <v>0</v>
      </c>
      <c r="K5" s="1"/>
      <c r="L5" s="1"/>
    </row>
    <row r="6" spans="1:12" x14ac:dyDescent="0.25">
      <c r="A6" s="25" t="s">
        <v>59</v>
      </c>
      <c r="B6" s="18" t="s">
        <v>12</v>
      </c>
      <c r="C6" s="19"/>
      <c r="D6" s="19"/>
      <c r="E6" s="19"/>
      <c r="F6" s="18" t="s">
        <v>12</v>
      </c>
      <c r="G6" s="19"/>
      <c r="H6" s="19"/>
      <c r="I6" s="19">
        <f t="shared" si="0"/>
        <v>0</v>
      </c>
      <c r="J6" s="19">
        <f t="shared" si="0"/>
        <v>0</v>
      </c>
      <c r="K6" s="1"/>
      <c r="L6" s="1"/>
    </row>
    <row r="7" spans="1:12" x14ac:dyDescent="0.25">
      <c r="A7" s="23" t="s">
        <v>60</v>
      </c>
      <c r="B7" s="10" t="s">
        <v>61</v>
      </c>
      <c r="C7" s="11">
        <v>2</v>
      </c>
      <c r="D7" s="11"/>
      <c r="E7" s="11">
        <f>C7*D7</f>
        <v>0</v>
      </c>
      <c r="F7" s="10" t="s">
        <v>12</v>
      </c>
      <c r="G7" s="11"/>
      <c r="H7" s="11">
        <f>C7*G7</f>
        <v>0</v>
      </c>
      <c r="I7" s="11">
        <f t="shared" si="0"/>
        <v>0</v>
      </c>
      <c r="J7" s="11">
        <f t="shared" si="0"/>
        <v>0</v>
      </c>
      <c r="K7" s="1"/>
      <c r="L7" s="1"/>
    </row>
    <row r="8" spans="1:12" x14ac:dyDescent="0.25">
      <c r="A8" s="23" t="s">
        <v>62</v>
      </c>
      <c r="B8" s="10" t="s">
        <v>61</v>
      </c>
      <c r="C8" s="11">
        <v>2</v>
      </c>
      <c r="D8" s="11"/>
      <c r="E8" s="11">
        <f>C8*D8</f>
        <v>0</v>
      </c>
      <c r="F8" s="10" t="s">
        <v>12</v>
      </c>
      <c r="G8" s="11"/>
      <c r="H8" s="11">
        <f>C8*G8</f>
        <v>0</v>
      </c>
      <c r="I8" s="11">
        <f t="shared" si="0"/>
        <v>0</v>
      </c>
      <c r="J8" s="11">
        <f t="shared" si="0"/>
        <v>0</v>
      </c>
      <c r="K8" s="1"/>
      <c r="L8" s="1"/>
    </row>
    <row r="9" spans="1:12" x14ac:dyDescent="0.25">
      <c r="A9" s="25" t="s">
        <v>63</v>
      </c>
      <c r="B9" s="18" t="s">
        <v>12</v>
      </c>
      <c r="C9" s="19"/>
      <c r="D9" s="19"/>
      <c r="E9" s="19"/>
      <c r="F9" s="18" t="s">
        <v>12</v>
      </c>
      <c r="G9" s="19"/>
      <c r="H9" s="19"/>
      <c r="I9" s="19">
        <f t="shared" si="0"/>
        <v>0</v>
      </c>
      <c r="J9" s="19">
        <f t="shared" si="0"/>
        <v>0</v>
      </c>
      <c r="K9" s="1"/>
      <c r="L9" s="1"/>
    </row>
    <row r="10" spans="1:12" x14ac:dyDescent="0.25">
      <c r="A10" s="23" t="s">
        <v>64</v>
      </c>
      <c r="B10" s="10" t="s">
        <v>65</v>
      </c>
      <c r="C10" s="11">
        <v>1</v>
      </c>
      <c r="D10" s="11"/>
      <c r="E10" s="11">
        <f>C10*D10</f>
        <v>0</v>
      </c>
      <c r="F10" s="10" t="s">
        <v>12</v>
      </c>
      <c r="G10" s="11"/>
      <c r="H10" s="11">
        <f>C10*G10</f>
        <v>0</v>
      </c>
      <c r="I10" s="11">
        <f t="shared" si="0"/>
        <v>0</v>
      </c>
      <c r="J10" s="11">
        <f t="shared" si="0"/>
        <v>0</v>
      </c>
      <c r="K10" s="1"/>
      <c r="L10" s="1"/>
    </row>
    <row r="11" spans="1:12" x14ac:dyDescent="0.25">
      <c r="A11" s="25" t="s">
        <v>66</v>
      </c>
      <c r="B11" s="18" t="s">
        <v>12</v>
      </c>
      <c r="C11" s="19"/>
      <c r="D11" s="19"/>
      <c r="E11" s="19"/>
      <c r="F11" s="18" t="s">
        <v>12</v>
      </c>
      <c r="G11" s="19"/>
      <c r="H11" s="19"/>
      <c r="I11" s="19"/>
      <c r="J11" s="19"/>
      <c r="K11" s="1"/>
      <c r="L11" s="1"/>
    </row>
    <row r="12" spans="1:12" x14ac:dyDescent="0.25">
      <c r="A12" s="23" t="s">
        <v>67</v>
      </c>
      <c r="B12" s="10" t="s">
        <v>68</v>
      </c>
      <c r="C12" s="11">
        <v>1</v>
      </c>
      <c r="D12" s="11"/>
      <c r="E12" s="11">
        <f>C12*D12</f>
        <v>0</v>
      </c>
      <c r="F12" s="10" t="s">
        <v>12</v>
      </c>
      <c r="G12" s="11"/>
      <c r="H12" s="11">
        <f>C12*G12</f>
        <v>0</v>
      </c>
      <c r="I12" s="11">
        <f t="shared" ref="I12:J16" si="1">D12+G12</f>
        <v>0</v>
      </c>
      <c r="J12" s="11">
        <f t="shared" si="1"/>
        <v>0</v>
      </c>
      <c r="K12" s="1"/>
      <c r="L12" s="1"/>
    </row>
    <row r="13" spans="1:12" x14ac:dyDescent="0.25">
      <c r="A13" s="23" t="s">
        <v>69</v>
      </c>
      <c r="B13" s="10" t="s">
        <v>68</v>
      </c>
      <c r="C13" s="11">
        <v>1</v>
      </c>
      <c r="D13" s="11"/>
      <c r="E13" s="11">
        <f>C13*D13</f>
        <v>0</v>
      </c>
      <c r="F13" s="10" t="s">
        <v>12</v>
      </c>
      <c r="G13" s="11"/>
      <c r="H13" s="11">
        <f>C13*G13</f>
        <v>0</v>
      </c>
      <c r="I13" s="11">
        <f t="shared" si="1"/>
        <v>0</v>
      </c>
      <c r="J13" s="11">
        <f t="shared" si="1"/>
        <v>0</v>
      </c>
      <c r="K13" s="1"/>
      <c r="L13" s="1"/>
    </row>
    <row r="14" spans="1:12" x14ac:dyDescent="0.25">
      <c r="A14" s="23" t="s">
        <v>12</v>
      </c>
      <c r="B14" s="10" t="s">
        <v>12</v>
      </c>
      <c r="C14" s="11"/>
      <c r="D14" s="11"/>
      <c r="E14" s="11"/>
      <c r="F14" s="10" t="s">
        <v>12</v>
      </c>
      <c r="G14" s="11"/>
      <c r="H14" s="11"/>
      <c r="I14" s="11">
        <f t="shared" si="1"/>
        <v>0</v>
      </c>
      <c r="J14" s="11">
        <f t="shared" si="1"/>
        <v>0</v>
      </c>
      <c r="K14" s="1"/>
      <c r="L14" s="1"/>
    </row>
    <row r="15" spans="1:12" x14ac:dyDescent="0.25">
      <c r="A15" s="24" t="s">
        <v>70</v>
      </c>
      <c r="B15" s="8" t="s">
        <v>12</v>
      </c>
      <c r="C15" s="9"/>
      <c r="D15" s="9"/>
      <c r="E15" s="9"/>
      <c r="F15" s="8" t="s">
        <v>12</v>
      </c>
      <c r="G15" s="9"/>
      <c r="H15" s="9"/>
      <c r="I15" s="9">
        <f t="shared" si="1"/>
        <v>0</v>
      </c>
      <c r="J15" s="9">
        <f t="shared" si="1"/>
        <v>0</v>
      </c>
      <c r="K15" s="1"/>
      <c r="L15" s="1"/>
    </row>
    <row r="16" spans="1:12" x14ac:dyDescent="0.25">
      <c r="A16" s="25" t="s">
        <v>71</v>
      </c>
      <c r="B16" s="18" t="s">
        <v>12</v>
      </c>
      <c r="C16" s="19"/>
      <c r="D16" s="19"/>
      <c r="E16" s="19"/>
      <c r="F16" s="18" t="s">
        <v>12</v>
      </c>
      <c r="G16" s="19"/>
      <c r="H16" s="19"/>
      <c r="I16" s="19">
        <f t="shared" si="1"/>
        <v>0</v>
      </c>
      <c r="J16" s="19">
        <f t="shared" si="1"/>
        <v>0</v>
      </c>
      <c r="K16" s="1"/>
      <c r="L16" s="1"/>
    </row>
    <row r="17" spans="1:12" ht="24.75" x14ac:dyDescent="0.25">
      <c r="A17" s="23" t="s">
        <v>72</v>
      </c>
      <c r="B17" s="10" t="s">
        <v>73</v>
      </c>
      <c r="C17" s="11">
        <v>4</v>
      </c>
      <c r="D17" s="11"/>
      <c r="E17" s="11">
        <f>C17*D17</f>
        <v>0</v>
      </c>
      <c r="F17" s="10" t="s">
        <v>12</v>
      </c>
      <c r="G17" s="11"/>
      <c r="H17" s="11">
        <f>C17*G17</f>
        <v>0</v>
      </c>
      <c r="I17" s="11">
        <f t="shared" ref="I17:J24" si="2">D17+G17</f>
        <v>0</v>
      </c>
      <c r="J17" s="11">
        <f t="shared" si="2"/>
        <v>0</v>
      </c>
      <c r="K17" s="1"/>
      <c r="L17" s="1"/>
    </row>
    <row r="18" spans="1:12" x14ac:dyDescent="0.25">
      <c r="A18" s="25" t="s">
        <v>74</v>
      </c>
      <c r="B18" s="18" t="s">
        <v>12</v>
      </c>
      <c r="C18" s="19"/>
      <c r="D18" s="19"/>
      <c r="E18" s="19"/>
      <c r="F18" s="18" t="s">
        <v>12</v>
      </c>
      <c r="G18" s="19"/>
      <c r="H18" s="19"/>
      <c r="I18" s="19">
        <f t="shared" si="2"/>
        <v>0</v>
      </c>
      <c r="J18" s="19">
        <f t="shared" si="2"/>
        <v>0</v>
      </c>
      <c r="K18" s="1"/>
      <c r="L18" s="1"/>
    </row>
    <row r="19" spans="1:12" x14ac:dyDescent="0.25">
      <c r="A19" s="23" t="s">
        <v>75</v>
      </c>
      <c r="B19" s="10" t="s">
        <v>73</v>
      </c>
      <c r="C19" s="11">
        <v>4</v>
      </c>
      <c r="D19" s="11"/>
      <c r="E19" s="11">
        <f>C19*D19</f>
        <v>0</v>
      </c>
      <c r="F19" s="10" t="s">
        <v>12</v>
      </c>
      <c r="G19" s="11"/>
      <c r="H19" s="11">
        <f>C19*G19</f>
        <v>0</v>
      </c>
      <c r="I19" s="11">
        <f t="shared" si="2"/>
        <v>0</v>
      </c>
      <c r="J19" s="11">
        <f t="shared" si="2"/>
        <v>0</v>
      </c>
      <c r="K19" s="1"/>
      <c r="L19" s="1"/>
    </row>
    <row r="20" spans="1:12" x14ac:dyDescent="0.25">
      <c r="A20" s="23" t="s">
        <v>76</v>
      </c>
      <c r="B20" s="10" t="s">
        <v>73</v>
      </c>
      <c r="C20" s="11">
        <v>6</v>
      </c>
      <c r="D20" s="11"/>
      <c r="E20" s="11">
        <f>C20*D20</f>
        <v>0</v>
      </c>
      <c r="F20" s="10" t="s">
        <v>12</v>
      </c>
      <c r="G20" s="11"/>
      <c r="H20" s="11">
        <f>C20*G20</f>
        <v>0</v>
      </c>
      <c r="I20" s="11">
        <f t="shared" si="2"/>
        <v>0</v>
      </c>
      <c r="J20" s="11">
        <f t="shared" si="2"/>
        <v>0</v>
      </c>
      <c r="K20" s="1"/>
      <c r="L20" s="1"/>
    </row>
    <row r="21" spans="1:12" x14ac:dyDescent="0.25">
      <c r="A21" s="25" t="s">
        <v>77</v>
      </c>
      <c r="B21" s="18" t="s">
        <v>12</v>
      </c>
      <c r="C21" s="19"/>
      <c r="D21" s="19"/>
      <c r="E21" s="19"/>
      <c r="F21" s="18" t="s">
        <v>12</v>
      </c>
      <c r="G21" s="19"/>
      <c r="H21" s="19"/>
      <c r="I21" s="19">
        <f t="shared" si="2"/>
        <v>0</v>
      </c>
      <c r="J21" s="19">
        <f t="shared" si="2"/>
        <v>0</v>
      </c>
      <c r="K21" s="1"/>
      <c r="L21" s="1"/>
    </row>
    <row r="22" spans="1:12" x14ac:dyDescent="0.25">
      <c r="A22" s="23" t="s">
        <v>78</v>
      </c>
      <c r="B22" s="10" t="s">
        <v>61</v>
      </c>
      <c r="C22" s="11">
        <v>4</v>
      </c>
      <c r="D22" s="11"/>
      <c r="E22" s="11">
        <f>C22*D22</f>
        <v>0</v>
      </c>
      <c r="F22" s="10" t="s">
        <v>12</v>
      </c>
      <c r="G22" s="11"/>
      <c r="H22" s="11">
        <f>C22*G22</f>
        <v>0</v>
      </c>
      <c r="I22" s="11">
        <f t="shared" si="2"/>
        <v>0</v>
      </c>
      <c r="J22" s="11">
        <f t="shared" si="2"/>
        <v>0</v>
      </c>
      <c r="K22" s="1"/>
      <c r="L22" s="1"/>
    </row>
    <row r="23" spans="1:12" x14ac:dyDescent="0.25">
      <c r="A23" s="23" t="s">
        <v>79</v>
      </c>
      <c r="B23" s="10" t="s">
        <v>61</v>
      </c>
      <c r="C23" s="11">
        <v>2</v>
      </c>
      <c r="D23" s="11"/>
      <c r="E23" s="11">
        <f>C23*D23</f>
        <v>0</v>
      </c>
      <c r="F23" s="10" t="s">
        <v>12</v>
      </c>
      <c r="G23" s="11"/>
      <c r="H23" s="11">
        <f>C23*G23</f>
        <v>0</v>
      </c>
      <c r="I23" s="11">
        <f t="shared" si="2"/>
        <v>0</v>
      </c>
      <c r="J23" s="11">
        <f t="shared" si="2"/>
        <v>0</v>
      </c>
      <c r="K23" s="1"/>
      <c r="L23" s="1"/>
    </row>
    <row r="24" spans="1:12" x14ac:dyDescent="0.25">
      <c r="A24" s="23" t="s">
        <v>80</v>
      </c>
      <c r="B24" s="10" t="s">
        <v>61</v>
      </c>
      <c r="C24" s="11">
        <v>2</v>
      </c>
      <c r="D24" s="11"/>
      <c r="E24" s="11">
        <f>C24*D24</f>
        <v>0</v>
      </c>
      <c r="F24" s="10" t="s">
        <v>12</v>
      </c>
      <c r="G24" s="11"/>
      <c r="H24" s="11">
        <f>C24*G24</f>
        <v>0</v>
      </c>
      <c r="I24" s="11">
        <f t="shared" si="2"/>
        <v>0</v>
      </c>
      <c r="J24" s="11">
        <f t="shared" si="2"/>
        <v>0</v>
      </c>
      <c r="K24" s="1"/>
      <c r="L24" s="1"/>
    </row>
    <row r="25" spans="1:12" x14ac:dyDescent="0.25">
      <c r="A25" s="25" t="s">
        <v>81</v>
      </c>
      <c r="B25" s="18" t="s">
        <v>12</v>
      </c>
      <c r="C25" s="19"/>
      <c r="D25" s="19"/>
      <c r="E25" s="19"/>
      <c r="F25" s="18" t="s">
        <v>12</v>
      </c>
      <c r="G25" s="19"/>
      <c r="H25" s="19"/>
      <c r="I25" s="19"/>
      <c r="J25" s="19"/>
      <c r="K25" s="1"/>
      <c r="L25" s="1"/>
    </row>
    <row r="26" spans="1:12" x14ac:dyDescent="0.25">
      <c r="A26" s="23" t="s">
        <v>82</v>
      </c>
      <c r="B26" s="10" t="s">
        <v>83</v>
      </c>
      <c r="C26" s="11">
        <v>100</v>
      </c>
      <c r="D26" s="11"/>
      <c r="E26" s="11">
        <f>C26*D26</f>
        <v>0</v>
      </c>
      <c r="F26" s="10" t="s">
        <v>12</v>
      </c>
      <c r="G26" s="11"/>
      <c r="H26" s="11">
        <f>C26*G26</f>
        <v>0</v>
      </c>
      <c r="I26" s="11">
        <f>D26+G26</f>
        <v>0</v>
      </c>
      <c r="J26" s="11">
        <f>E26+H26</f>
        <v>0</v>
      </c>
      <c r="K26" s="1"/>
      <c r="L26" s="1"/>
    </row>
    <row r="27" spans="1:12" x14ac:dyDescent="0.25">
      <c r="A27" s="23" t="s">
        <v>84</v>
      </c>
      <c r="B27" s="10" t="s">
        <v>83</v>
      </c>
      <c r="C27" s="11">
        <v>45</v>
      </c>
      <c r="D27" s="11"/>
      <c r="E27" s="11">
        <f>C27*D27</f>
        <v>0</v>
      </c>
      <c r="F27" s="10" t="s">
        <v>12</v>
      </c>
      <c r="G27" s="11"/>
      <c r="H27" s="11">
        <f>C27*G27</f>
        <v>0</v>
      </c>
      <c r="I27" s="11">
        <f>D27+G27</f>
        <v>0</v>
      </c>
      <c r="J27" s="11">
        <f>E27+H27</f>
        <v>0</v>
      </c>
      <c r="K27" s="1"/>
      <c r="L27" s="1"/>
    </row>
    <row r="28" spans="1:12" x14ac:dyDescent="0.25">
      <c r="A28" s="26" t="s">
        <v>66</v>
      </c>
      <c r="B28" s="12" t="s">
        <v>12</v>
      </c>
      <c r="C28" s="13"/>
      <c r="D28" s="13"/>
      <c r="E28" s="13"/>
      <c r="F28" s="12" t="s">
        <v>12</v>
      </c>
      <c r="G28" s="13"/>
      <c r="H28" s="13"/>
      <c r="I28" s="13"/>
      <c r="J28" s="13"/>
      <c r="K28" s="1"/>
      <c r="L28" s="1"/>
    </row>
    <row r="29" spans="1:12" x14ac:dyDescent="0.25">
      <c r="A29" s="23" t="s">
        <v>85</v>
      </c>
      <c r="B29" s="10" t="s">
        <v>86</v>
      </c>
      <c r="C29" s="11">
        <v>8</v>
      </c>
      <c r="D29" s="11"/>
      <c r="E29" s="11">
        <f t="shared" ref="E29:E34" si="3">C29*D29</f>
        <v>0</v>
      </c>
      <c r="F29" s="10" t="s">
        <v>12</v>
      </c>
      <c r="G29" s="11"/>
      <c r="H29" s="11">
        <f t="shared" ref="H29:H34" si="4">C29*G29</f>
        <v>0</v>
      </c>
      <c r="I29" s="11">
        <f t="shared" ref="I29:J34" si="5">D29+G29</f>
        <v>0</v>
      </c>
      <c r="J29" s="11">
        <f t="shared" si="5"/>
        <v>0</v>
      </c>
      <c r="K29" s="1"/>
      <c r="L29" s="1"/>
    </row>
    <row r="30" spans="1:12" x14ac:dyDescent="0.25">
      <c r="A30" s="23" t="s">
        <v>87</v>
      </c>
      <c r="B30" s="10" t="s">
        <v>86</v>
      </c>
      <c r="C30" s="11">
        <v>8</v>
      </c>
      <c r="D30" s="11"/>
      <c r="E30" s="11">
        <f t="shared" si="3"/>
        <v>0</v>
      </c>
      <c r="F30" s="10" t="s">
        <v>12</v>
      </c>
      <c r="G30" s="11"/>
      <c r="H30" s="11">
        <f t="shared" si="4"/>
        <v>0</v>
      </c>
      <c r="I30" s="11">
        <f t="shared" si="5"/>
        <v>0</v>
      </c>
      <c r="J30" s="11">
        <f t="shared" si="5"/>
        <v>0</v>
      </c>
      <c r="K30" s="1"/>
      <c r="L30" s="1"/>
    </row>
    <row r="31" spans="1:12" x14ac:dyDescent="0.25">
      <c r="A31" s="23" t="s">
        <v>88</v>
      </c>
      <c r="B31" s="10" t="s">
        <v>86</v>
      </c>
      <c r="C31" s="11">
        <v>8</v>
      </c>
      <c r="D31" s="11"/>
      <c r="E31" s="11">
        <f t="shared" si="3"/>
        <v>0</v>
      </c>
      <c r="F31" s="10" t="s">
        <v>12</v>
      </c>
      <c r="G31" s="11"/>
      <c r="H31" s="11">
        <f t="shared" si="4"/>
        <v>0</v>
      </c>
      <c r="I31" s="11">
        <f t="shared" si="5"/>
        <v>0</v>
      </c>
      <c r="J31" s="11">
        <f t="shared" si="5"/>
        <v>0</v>
      </c>
      <c r="K31" s="1"/>
      <c r="L31" s="1"/>
    </row>
    <row r="32" spans="1:12" x14ac:dyDescent="0.25">
      <c r="A32" s="23" t="s">
        <v>89</v>
      </c>
      <c r="B32" s="10" t="s">
        <v>86</v>
      </c>
      <c r="C32" s="11">
        <v>10</v>
      </c>
      <c r="D32" s="11"/>
      <c r="E32" s="11">
        <f t="shared" si="3"/>
        <v>0</v>
      </c>
      <c r="F32" s="10" t="s">
        <v>12</v>
      </c>
      <c r="G32" s="11"/>
      <c r="H32" s="11">
        <f t="shared" si="4"/>
        <v>0</v>
      </c>
      <c r="I32" s="11">
        <f t="shared" si="5"/>
        <v>0</v>
      </c>
      <c r="J32" s="11">
        <f t="shared" si="5"/>
        <v>0</v>
      </c>
      <c r="K32" s="1"/>
      <c r="L32" s="1"/>
    </row>
    <row r="33" spans="1:12" x14ac:dyDescent="0.25">
      <c r="A33" s="23" t="s">
        <v>90</v>
      </c>
      <c r="B33" s="10" t="s">
        <v>86</v>
      </c>
      <c r="C33" s="11">
        <v>20</v>
      </c>
      <c r="D33" s="11"/>
      <c r="E33" s="11">
        <f t="shared" si="3"/>
        <v>0</v>
      </c>
      <c r="F33" s="10" t="s">
        <v>12</v>
      </c>
      <c r="G33" s="11"/>
      <c r="H33" s="11">
        <f t="shared" si="4"/>
        <v>0</v>
      </c>
      <c r="I33" s="11">
        <f t="shared" si="5"/>
        <v>0</v>
      </c>
      <c r="J33" s="11">
        <f t="shared" si="5"/>
        <v>0</v>
      </c>
      <c r="K33" s="1"/>
      <c r="L33" s="1"/>
    </row>
    <row r="34" spans="1:12" x14ac:dyDescent="0.25">
      <c r="A34" s="23" t="s">
        <v>91</v>
      </c>
      <c r="B34" s="10" t="s">
        <v>86</v>
      </c>
      <c r="C34" s="11">
        <v>5</v>
      </c>
      <c r="D34" s="11"/>
      <c r="E34" s="11">
        <f t="shared" si="3"/>
        <v>0</v>
      </c>
      <c r="F34" s="10" t="s">
        <v>12</v>
      </c>
      <c r="G34" s="11"/>
      <c r="H34" s="11">
        <f t="shared" si="4"/>
        <v>0</v>
      </c>
      <c r="I34" s="11">
        <f t="shared" si="5"/>
        <v>0</v>
      </c>
      <c r="J34" s="11">
        <f t="shared" si="5"/>
        <v>0</v>
      </c>
      <c r="K34" s="1"/>
      <c r="L34" s="1"/>
    </row>
    <row r="35" spans="1:12" x14ac:dyDescent="0.25">
      <c r="A35" s="25" t="s">
        <v>92</v>
      </c>
      <c r="B35" s="18" t="s">
        <v>12</v>
      </c>
      <c r="C35" s="19"/>
      <c r="D35" s="19"/>
      <c r="E35" s="19"/>
      <c r="F35" s="18" t="s">
        <v>12</v>
      </c>
      <c r="G35" s="19"/>
      <c r="H35" s="19"/>
      <c r="I35" s="19"/>
      <c r="J35" s="19"/>
      <c r="K35" s="1"/>
      <c r="L35" s="1"/>
    </row>
    <row r="36" spans="1:12" x14ac:dyDescent="0.25">
      <c r="A36" s="23" t="s">
        <v>93</v>
      </c>
      <c r="B36" s="10" t="s">
        <v>86</v>
      </c>
      <c r="C36" s="11">
        <v>6</v>
      </c>
      <c r="D36" s="11"/>
      <c r="E36" s="11">
        <f>C36*D36</f>
        <v>0</v>
      </c>
      <c r="F36" s="10" t="s">
        <v>12</v>
      </c>
      <c r="G36" s="11"/>
      <c r="H36" s="11">
        <f>C36*G36</f>
        <v>0</v>
      </c>
      <c r="I36" s="11">
        <f>D36+G36</f>
        <v>0</v>
      </c>
      <c r="J36" s="11">
        <f>E36+H36</f>
        <v>0</v>
      </c>
      <c r="K36" s="1"/>
      <c r="L36" s="1"/>
    </row>
    <row r="37" spans="1:12" x14ac:dyDescent="0.25">
      <c r="A37" s="25" t="s">
        <v>94</v>
      </c>
      <c r="B37" s="18" t="s">
        <v>12</v>
      </c>
      <c r="C37" s="19"/>
      <c r="D37" s="19"/>
      <c r="E37" s="19"/>
      <c r="F37" s="18" t="s">
        <v>12</v>
      </c>
      <c r="G37" s="19"/>
      <c r="H37" s="19"/>
      <c r="I37" s="19"/>
      <c r="J37" s="19"/>
      <c r="K37" s="1"/>
      <c r="L37" s="1"/>
    </row>
    <row r="38" spans="1:12" x14ac:dyDescent="0.25">
      <c r="A38" s="23" t="s">
        <v>95</v>
      </c>
      <c r="B38" s="10" t="s">
        <v>86</v>
      </c>
      <c r="C38" s="11">
        <v>5</v>
      </c>
      <c r="D38" s="11"/>
      <c r="E38" s="11">
        <f>C38*D38</f>
        <v>0</v>
      </c>
      <c r="F38" s="10" t="s">
        <v>12</v>
      </c>
      <c r="G38" s="11"/>
      <c r="H38" s="11">
        <f>C38*G38</f>
        <v>0</v>
      </c>
      <c r="I38" s="11">
        <f>D38+G38</f>
        <v>0</v>
      </c>
      <c r="J38" s="11">
        <f>E38+H38</f>
        <v>0</v>
      </c>
      <c r="K38" s="1"/>
      <c r="L38" s="1"/>
    </row>
    <row r="39" spans="1:12" x14ac:dyDescent="0.25">
      <c r="A39" s="25" t="s">
        <v>96</v>
      </c>
      <c r="B39" s="18" t="s">
        <v>12</v>
      </c>
      <c r="C39" s="19"/>
      <c r="D39" s="19"/>
      <c r="E39" s="19"/>
      <c r="F39" s="18" t="s">
        <v>12</v>
      </c>
      <c r="G39" s="19"/>
      <c r="H39" s="19"/>
      <c r="I39" s="19"/>
      <c r="J39" s="19"/>
      <c r="K39" s="1"/>
      <c r="L39" s="1"/>
    </row>
    <row r="40" spans="1:12" x14ac:dyDescent="0.25">
      <c r="A40" s="23" t="s">
        <v>97</v>
      </c>
      <c r="B40" s="10" t="s">
        <v>68</v>
      </c>
      <c r="C40" s="11">
        <v>1</v>
      </c>
      <c r="D40" s="11"/>
      <c r="E40" s="11">
        <f>C40*D40</f>
        <v>0</v>
      </c>
      <c r="F40" s="10" t="s">
        <v>12</v>
      </c>
      <c r="G40" s="11"/>
      <c r="H40" s="11">
        <f>C40*G40</f>
        <v>0</v>
      </c>
      <c r="I40" s="11">
        <f t="shared" ref="I40:J45" si="6">D40+G40</f>
        <v>0</v>
      </c>
      <c r="J40" s="11">
        <f t="shared" si="6"/>
        <v>0</v>
      </c>
      <c r="K40" s="1"/>
      <c r="L40" s="1"/>
    </row>
    <row r="41" spans="1:12" x14ac:dyDescent="0.25">
      <c r="A41" s="23" t="s">
        <v>98</v>
      </c>
      <c r="B41" s="10" t="s">
        <v>86</v>
      </c>
      <c r="C41" s="11">
        <v>2</v>
      </c>
      <c r="D41" s="11"/>
      <c r="E41" s="11">
        <f>C41*D41</f>
        <v>0</v>
      </c>
      <c r="F41" s="10" t="s">
        <v>12</v>
      </c>
      <c r="G41" s="11"/>
      <c r="H41" s="11">
        <f>C41*G41</f>
        <v>0</v>
      </c>
      <c r="I41" s="11">
        <f t="shared" si="6"/>
        <v>0</v>
      </c>
      <c r="J41" s="11">
        <f t="shared" si="6"/>
        <v>0</v>
      </c>
      <c r="K41" s="1"/>
      <c r="L41" s="1"/>
    </row>
    <row r="42" spans="1:12" x14ac:dyDescent="0.25">
      <c r="A42" s="25" t="s">
        <v>99</v>
      </c>
      <c r="B42" s="18" t="s">
        <v>12</v>
      </c>
      <c r="C42" s="19"/>
      <c r="D42" s="19"/>
      <c r="E42" s="19"/>
      <c r="F42" s="18" t="s">
        <v>12</v>
      </c>
      <c r="G42" s="19"/>
      <c r="H42" s="19"/>
      <c r="I42" s="19">
        <f t="shared" si="6"/>
        <v>0</v>
      </c>
      <c r="J42" s="19">
        <f t="shared" si="6"/>
        <v>0</v>
      </c>
      <c r="K42" s="1"/>
      <c r="L42" s="1"/>
    </row>
    <row r="43" spans="1:12" x14ac:dyDescent="0.25">
      <c r="A43" s="23" t="s">
        <v>100</v>
      </c>
      <c r="B43" s="10" t="s">
        <v>68</v>
      </c>
      <c r="C43" s="11">
        <v>1</v>
      </c>
      <c r="D43" s="11"/>
      <c r="E43" s="11">
        <f>C43*D43</f>
        <v>0</v>
      </c>
      <c r="F43" s="10" t="s">
        <v>12</v>
      </c>
      <c r="G43" s="11"/>
      <c r="H43" s="11">
        <f>C43*G43</f>
        <v>0</v>
      </c>
      <c r="I43" s="11">
        <f t="shared" si="6"/>
        <v>0</v>
      </c>
      <c r="J43" s="11">
        <f t="shared" si="6"/>
        <v>0</v>
      </c>
      <c r="K43" s="1"/>
      <c r="L43" s="1"/>
    </row>
    <row r="44" spans="1:12" x14ac:dyDescent="0.25">
      <c r="A44" s="23" t="s">
        <v>12</v>
      </c>
      <c r="B44" s="10" t="s">
        <v>12</v>
      </c>
      <c r="C44" s="11"/>
      <c r="D44" s="11"/>
      <c r="E44" s="11"/>
      <c r="F44" s="10" t="s">
        <v>12</v>
      </c>
      <c r="G44" s="11"/>
      <c r="H44" s="11"/>
      <c r="I44" s="11">
        <f t="shared" si="6"/>
        <v>0</v>
      </c>
      <c r="J44" s="11">
        <f t="shared" si="6"/>
        <v>0</v>
      </c>
      <c r="K44" s="1"/>
      <c r="L44" s="1"/>
    </row>
    <row r="45" spans="1:12" x14ac:dyDescent="0.25">
      <c r="A45" s="23" t="s">
        <v>101</v>
      </c>
      <c r="B45" s="10" t="s">
        <v>12</v>
      </c>
      <c r="C45" s="11"/>
      <c r="D45" s="11"/>
      <c r="E45" s="11">
        <f>Parametry!B33/100*E7+Parametry!B33/100*E8+Parametry!B33/100*E17+Parametry!B33/100*E19+Parametry!B33/100*E20+Parametry!B33/100*E22+Parametry!B33/100*E23+Parametry!B33/100*E24+Parametry!B33/100*E26+Parametry!B33/100*E27+Parametry!B34/100*E29+Parametry!B33/100*E30+Parametry!B33/100*E31+Parametry!B33/100*E32+Parametry!B33/100*E33+Parametry!B33/100*E34+Parametry!B33/100*E36+Parametry!B33/100*E38+Parametry!B33/100*E40+Parametry!B33/100*E41</f>
        <v>0</v>
      </c>
      <c r="F45" s="10" t="s">
        <v>12</v>
      </c>
      <c r="G45" s="11"/>
      <c r="H45" s="11"/>
      <c r="I45" s="11">
        <f t="shared" si="6"/>
        <v>0</v>
      </c>
      <c r="J45" s="11">
        <f t="shared" si="6"/>
        <v>0</v>
      </c>
      <c r="K45" s="1"/>
      <c r="L45" s="1"/>
    </row>
    <row r="46" spans="1:12" x14ac:dyDescent="0.25">
      <c r="A46" s="21" t="s">
        <v>102</v>
      </c>
      <c r="B46" s="14" t="s">
        <v>12</v>
      </c>
      <c r="C46" s="15"/>
      <c r="D46" s="15"/>
      <c r="E46" s="15">
        <f>SUM(E3:E45)</f>
        <v>0</v>
      </c>
      <c r="F46" s="14" t="s">
        <v>12</v>
      </c>
      <c r="G46" s="15"/>
      <c r="H46" s="15">
        <f>SUM(H3:H45)</f>
        <v>0</v>
      </c>
      <c r="I46" s="15"/>
      <c r="J46" s="15">
        <f>SUM(J3:J45)</f>
        <v>0</v>
      </c>
      <c r="K46" s="1"/>
      <c r="L46" s="1"/>
    </row>
    <row r="47" spans="1:12" x14ac:dyDescent="0.25">
      <c r="A47" s="23" t="s">
        <v>12</v>
      </c>
      <c r="B47" s="10" t="s">
        <v>12</v>
      </c>
      <c r="C47" s="11"/>
      <c r="D47" s="11"/>
      <c r="E47" s="11"/>
      <c r="F47" s="10" t="s">
        <v>12</v>
      </c>
      <c r="G47" s="11"/>
      <c r="H47" s="11"/>
      <c r="I47" s="11">
        <f>D47+G47</f>
        <v>0</v>
      </c>
      <c r="J47" s="11">
        <f>E47+H47</f>
        <v>0</v>
      </c>
      <c r="K47" s="1"/>
      <c r="L47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F14" sqref="F14"/>
    </sheetView>
  </sheetViews>
  <sheetFormatPr defaultRowHeight="15" x14ac:dyDescent="0.25"/>
  <cols>
    <col min="1" max="1" width="28.42578125" style="4" bestFit="1" customWidth="1"/>
    <col min="2" max="2" width="58.85546875" style="4" bestFit="1" customWidth="1"/>
    <col min="3" max="3" width="9.140625" style="2"/>
    <col min="4" max="4" width="0" style="3" hidden="1" customWidth="1"/>
    <col min="5" max="16384" width="9.140625" style="2"/>
  </cols>
  <sheetData>
    <row r="1" spans="1:3" x14ac:dyDescent="0.25">
      <c r="A1" s="6" t="s">
        <v>0</v>
      </c>
      <c r="B1" s="6" t="s">
        <v>1</v>
      </c>
      <c r="C1" s="1"/>
    </row>
    <row r="2" spans="1:3" x14ac:dyDescent="0.25">
      <c r="A2" s="6" t="s">
        <v>2</v>
      </c>
      <c r="B2" s="14" t="s">
        <v>3</v>
      </c>
      <c r="C2" s="1"/>
    </row>
    <row r="3" spans="1:3" x14ac:dyDescent="0.25">
      <c r="A3" s="6" t="s">
        <v>4</v>
      </c>
      <c r="B3" s="8" t="s">
        <v>5</v>
      </c>
      <c r="C3" s="1"/>
    </row>
    <row r="4" spans="1:3" x14ac:dyDescent="0.25">
      <c r="A4" s="6" t="s">
        <v>6</v>
      </c>
      <c r="B4" s="8" t="s">
        <v>7</v>
      </c>
      <c r="C4" s="1"/>
    </row>
    <row r="5" spans="1:3" x14ac:dyDescent="0.25">
      <c r="A5" s="6" t="s">
        <v>8</v>
      </c>
      <c r="B5" s="8" t="s">
        <v>9</v>
      </c>
      <c r="C5" s="1"/>
    </row>
    <row r="6" spans="1:3" x14ac:dyDescent="0.25">
      <c r="A6" s="6" t="s">
        <v>10</v>
      </c>
      <c r="B6" s="8"/>
      <c r="C6" s="1"/>
    </row>
    <row r="7" spans="1:3" x14ac:dyDescent="0.25">
      <c r="A7" s="6" t="s">
        <v>11</v>
      </c>
      <c r="B7" s="8" t="s">
        <v>12</v>
      </c>
      <c r="C7" s="1"/>
    </row>
    <row r="8" spans="1:3" x14ac:dyDescent="0.25">
      <c r="A8" s="6" t="s">
        <v>13</v>
      </c>
      <c r="B8" s="8" t="s">
        <v>12</v>
      </c>
      <c r="C8" s="1"/>
    </row>
    <row r="9" spans="1:3" x14ac:dyDescent="0.25">
      <c r="A9" s="6" t="s">
        <v>14</v>
      </c>
      <c r="B9" s="8"/>
      <c r="C9" s="1"/>
    </row>
    <row r="10" spans="1:3" x14ac:dyDescent="0.25">
      <c r="A10" s="6" t="s">
        <v>15</v>
      </c>
      <c r="B10" s="8" t="s">
        <v>12</v>
      </c>
      <c r="C10" s="1"/>
    </row>
    <row r="11" spans="1:3" x14ac:dyDescent="0.25">
      <c r="A11" s="6" t="s">
        <v>16</v>
      </c>
      <c r="B11" s="8"/>
      <c r="C11" s="1"/>
    </row>
    <row r="12" spans="1:3" x14ac:dyDescent="0.25">
      <c r="A12" s="6" t="s">
        <v>17</v>
      </c>
      <c r="B12" s="8"/>
      <c r="C12" s="1"/>
    </row>
    <row r="13" spans="1:3" x14ac:dyDescent="0.25">
      <c r="A13" s="6" t="s">
        <v>18</v>
      </c>
      <c r="B13" s="8"/>
      <c r="C13" s="1"/>
    </row>
    <row r="14" spans="1:3" x14ac:dyDescent="0.25">
      <c r="A14" s="6" t="s">
        <v>19</v>
      </c>
      <c r="B14" s="8" t="s">
        <v>20</v>
      </c>
      <c r="C14" s="1"/>
    </row>
    <row r="15" spans="1:3" x14ac:dyDescent="0.25">
      <c r="A15" s="6" t="s">
        <v>12</v>
      </c>
      <c r="B15" s="10" t="s">
        <v>12</v>
      </c>
      <c r="C15" s="1"/>
    </row>
    <row r="16" spans="1:3" x14ac:dyDescent="0.25">
      <c r="A16" s="6" t="s">
        <v>21</v>
      </c>
      <c r="B16" s="12" t="s">
        <v>22</v>
      </c>
      <c r="C16" s="1"/>
    </row>
    <row r="17" spans="1:3" x14ac:dyDescent="0.25">
      <c r="A17" s="6" t="s">
        <v>23</v>
      </c>
      <c r="B17" s="12" t="s">
        <v>24</v>
      </c>
      <c r="C17" s="1"/>
    </row>
    <row r="18" spans="1:3" x14ac:dyDescent="0.25">
      <c r="A18" s="6" t="s">
        <v>25</v>
      </c>
      <c r="B18" s="12" t="s">
        <v>26</v>
      </c>
      <c r="C18" s="1"/>
    </row>
    <row r="19" spans="1:3" x14ac:dyDescent="0.25">
      <c r="A19" s="6" t="s">
        <v>27</v>
      </c>
      <c r="B19" s="12" t="s">
        <v>28</v>
      </c>
      <c r="C19" s="1"/>
    </row>
    <row r="20" spans="1:3" x14ac:dyDescent="0.25">
      <c r="A20" s="6" t="s">
        <v>29</v>
      </c>
      <c r="B20" s="12" t="s">
        <v>28</v>
      </c>
      <c r="C20" s="1"/>
    </row>
    <row r="21" spans="1:3" x14ac:dyDescent="0.25">
      <c r="A21" s="6" t="s">
        <v>30</v>
      </c>
      <c r="B21" s="12" t="s">
        <v>28</v>
      </c>
      <c r="C21" s="1"/>
    </row>
    <row r="22" spans="1:3" x14ac:dyDescent="0.25">
      <c r="A22" s="6" t="s">
        <v>31</v>
      </c>
      <c r="B22" s="12" t="s">
        <v>28</v>
      </c>
      <c r="C22" s="1"/>
    </row>
    <row r="23" spans="1:3" x14ac:dyDescent="0.25">
      <c r="A23" s="6" t="s">
        <v>32</v>
      </c>
      <c r="B23" s="12" t="s">
        <v>26</v>
      </c>
      <c r="C23" s="1"/>
    </row>
    <row r="24" spans="1:3" x14ac:dyDescent="0.25">
      <c r="A24" s="6" t="s">
        <v>33</v>
      </c>
      <c r="B24" s="12" t="s">
        <v>26</v>
      </c>
      <c r="C24" s="1"/>
    </row>
    <row r="25" spans="1:3" x14ac:dyDescent="0.25">
      <c r="A25" s="6" t="s">
        <v>34</v>
      </c>
      <c r="B25" s="12" t="s">
        <v>28</v>
      </c>
      <c r="C25" s="1"/>
    </row>
    <row r="26" spans="1:3" x14ac:dyDescent="0.25">
      <c r="A26" s="6" t="s">
        <v>35</v>
      </c>
      <c r="B26" s="12" t="s">
        <v>36</v>
      </c>
      <c r="C26" s="1"/>
    </row>
    <row r="27" spans="1:3" x14ac:dyDescent="0.25">
      <c r="A27" s="6" t="s">
        <v>37</v>
      </c>
      <c r="B27" s="12" t="s">
        <v>28</v>
      </c>
      <c r="C27" s="1"/>
    </row>
    <row r="28" spans="1:3" x14ac:dyDescent="0.25">
      <c r="A28" s="6" t="s">
        <v>38</v>
      </c>
      <c r="B28" s="12" t="s">
        <v>28</v>
      </c>
      <c r="C28" s="1"/>
    </row>
    <row r="29" spans="1:3" x14ac:dyDescent="0.25">
      <c r="A29" s="6" t="s">
        <v>39</v>
      </c>
      <c r="B29" s="12" t="s">
        <v>28</v>
      </c>
      <c r="C29" s="1"/>
    </row>
    <row r="30" spans="1:3" x14ac:dyDescent="0.25">
      <c r="A30" s="6" t="s">
        <v>40</v>
      </c>
      <c r="B30" s="12" t="s">
        <v>28</v>
      </c>
      <c r="C30" s="1"/>
    </row>
    <row r="31" spans="1:3" ht="24.75" x14ac:dyDescent="0.25">
      <c r="A31" s="20" t="s">
        <v>41</v>
      </c>
      <c r="B31" s="12" t="s">
        <v>42</v>
      </c>
      <c r="C31" s="1"/>
    </row>
    <row r="32" spans="1:3" x14ac:dyDescent="0.25">
      <c r="A32" s="6" t="s">
        <v>43</v>
      </c>
      <c r="B32" s="12" t="s">
        <v>44</v>
      </c>
      <c r="C32" s="1"/>
    </row>
    <row r="33" spans="1:2" x14ac:dyDescent="0.25">
      <c r="A33" s="4" t="s">
        <v>45</v>
      </c>
      <c r="B33" s="4">
        <v>5</v>
      </c>
    </row>
    <row r="34" spans="1:2" x14ac:dyDescent="0.25">
      <c r="A34" s="4" t="s">
        <v>46</v>
      </c>
      <c r="B34" s="4">
        <v>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pavel.sm@hotmail.cz</dc:creator>
  <cp:lastModifiedBy>pavel.sm@hotmail.cz</cp:lastModifiedBy>
  <dcterms:created xsi:type="dcterms:W3CDTF">2024-10-31T07:55:05Z</dcterms:created>
  <dcterms:modified xsi:type="dcterms:W3CDTF">2024-10-31T07:58:43Z</dcterms:modified>
</cp:coreProperties>
</file>