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E:\2025\Zádrapa Leoš ing\Žerotínova 736 Valašské Meziříčí šatny TJ VM\Revize 1 06-2025\"/>
    </mc:Choice>
  </mc:AlternateContent>
  <xr:revisionPtr revIDLastSave="0" documentId="8_{7EFE6A1D-3340-4349-9374-7E9D55F999FC}" xr6:coauthVersionLast="47" xr6:coauthVersionMax="47" xr10:uidLastSave="{00000000-0000-0000-0000-000000000000}"/>
  <bookViews>
    <workbookView xWindow="-120" yWindow="-120" windowWidth="29040" windowHeight="15840" xr2:uid="{9368EA95-A245-4D1C-BC4C-A401DFBC4CEE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F3" i="3"/>
  <c r="F2" i="3"/>
  <c r="F1" i="3"/>
  <c r="C35" i="3"/>
  <c r="B35" i="3"/>
  <c r="C34" i="3"/>
  <c r="B34" i="3"/>
  <c r="C33" i="3"/>
  <c r="B33" i="3"/>
  <c r="C32" i="3"/>
  <c r="B32" i="3"/>
  <c r="C31" i="3"/>
  <c r="B31" i="3"/>
  <c r="C29" i="3"/>
  <c r="C28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4" i="2"/>
  <c r="E230" i="2" s="1"/>
  <c r="L3" i="2"/>
  <c r="L2" i="2"/>
  <c r="L1" i="2"/>
  <c r="G231" i="2"/>
  <c r="H230" i="2"/>
  <c r="I229" i="2"/>
  <c r="G229" i="2"/>
  <c r="E229" i="2"/>
  <c r="I228" i="2"/>
  <c r="H228" i="2"/>
  <c r="G228" i="2"/>
  <c r="E228" i="2"/>
  <c r="I226" i="2"/>
  <c r="H226" i="2"/>
  <c r="G226" i="2"/>
  <c r="E226" i="2"/>
  <c r="I225" i="2"/>
  <c r="H225" i="2"/>
  <c r="G225" i="2"/>
  <c r="E225" i="2"/>
  <c r="I223" i="2"/>
  <c r="H223" i="2"/>
  <c r="G223" i="2"/>
  <c r="E223" i="2"/>
  <c r="I222" i="2"/>
  <c r="H222" i="2"/>
  <c r="G222" i="2"/>
  <c r="E222" i="2"/>
  <c r="I221" i="2"/>
  <c r="H221" i="2"/>
  <c r="G221" i="2"/>
  <c r="E221" i="2"/>
  <c r="I220" i="2"/>
  <c r="H220" i="2"/>
  <c r="G220" i="2"/>
  <c r="E220" i="2"/>
  <c r="I219" i="2"/>
  <c r="H219" i="2"/>
  <c r="G219" i="2"/>
  <c r="E219" i="2"/>
  <c r="I218" i="2"/>
  <c r="H218" i="2"/>
  <c r="G218" i="2"/>
  <c r="E218" i="2"/>
  <c r="I217" i="2"/>
  <c r="H217" i="2"/>
  <c r="G217" i="2"/>
  <c r="E217" i="2"/>
  <c r="I215" i="2"/>
  <c r="H215" i="2"/>
  <c r="G215" i="2"/>
  <c r="E215" i="2"/>
  <c r="I214" i="2"/>
  <c r="H214" i="2"/>
  <c r="G214" i="2"/>
  <c r="E214" i="2"/>
  <c r="I212" i="2"/>
  <c r="H212" i="2"/>
  <c r="G212" i="2"/>
  <c r="E212" i="2"/>
  <c r="I210" i="2"/>
  <c r="H210" i="2"/>
  <c r="G210" i="2"/>
  <c r="E210" i="2"/>
  <c r="I209" i="2"/>
  <c r="H209" i="2"/>
  <c r="G209" i="2"/>
  <c r="E209" i="2"/>
  <c r="I208" i="2"/>
  <c r="H208" i="2"/>
  <c r="G208" i="2"/>
  <c r="E208" i="2"/>
  <c r="I207" i="2"/>
  <c r="H207" i="2"/>
  <c r="G207" i="2"/>
  <c r="E207" i="2"/>
  <c r="I205" i="2"/>
  <c r="H205" i="2"/>
  <c r="G205" i="2"/>
  <c r="E205" i="2"/>
  <c r="I204" i="2"/>
  <c r="H204" i="2"/>
  <c r="G204" i="2"/>
  <c r="E204" i="2"/>
  <c r="I202" i="2"/>
  <c r="H202" i="2"/>
  <c r="G202" i="2"/>
  <c r="E202" i="2"/>
  <c r="I200" i="2"/>
  <c r="H200" i="2"/>
  <c r="G200" i="2"/>
  <c r="E200" i="2"/>
  <c r="I199" i="2"/>
  <c r="H199" i="2"/>
  <c r="G199" i="2"/>
  <c r="E199" i="2"/>
  <c r="I198" i="2"/>
  <c r="H198" i="2"/>
  <c r="G198" i="2"/>
  <c r="E198" i="2"/>
  <c r="I197" i="2"/>
  <c r="H197" i="2"/>
  <c r="G197" i="2"/>
  <c r="E197" i="2"/>
  <c r="I195" i="2"/>
  <c r="H195" i="2"/>
  <c r="G195" i="2"/>
  <c r="E195" i="2"/>
  <c r="I193" i="2"/>
  <c r="H193" i="2"/>
  <c r="G193" i="2"/>
  <c r="E193" i="2"/>
  <c r="I191" i="2"/>
  <c r="H191" i="2"/>
  <c r="G191" i="2"/>
  <c r="E191" i="2"/>
  <c r="I189" i="2"/>
  <c r="H189" i="2"/>
  <c r="G189" i="2"/>
  <c r="E189" i="2"/>
  <c r="I186" i="2"/>
  <c r="H186" i="2"/>
  <c r="G186" i="2"/>
  <c r="E186" i="2"/>
  <c r="I183" i="2"/>
  <c r="H183" i="2"/>
  <c r="G183" i="2"/>
  <c r="E183" i="2"/>
  <c r="I182" i="2"/>
  <c r="H182" i="2"/>
  <c r="G182" i="2"/>
  <c r="E182" i="2"/>
  <c r="I179" i="2"/>
  <c r="H179" i="2"/>
  <c r="G179" i="2"/>
  <c r="E179" i="2"/>
  <c r="I178" i="2"/>
  <c r="H178" i="2"/>
  <c r="G178" i="2"/>
  <c r="E178" i="2"/>
  <c r="I177" i="2"/>
  <c r="H177" i="2"/>
  <c r="G177" i="2"/>
  <c r="E177" i="2"/>
  <c r="I174" i="2"/>
  <c r="H174" i="2"/>
  <c r="G174" i="2"/>
  <c r="E174" i="2"/>
  <c r="I173" i="2"/>
  <c r="H173" i="2"/>
  <c r="G173" i="2"/>
  <c r="E173" i="2"/>
  <c r="I172" i="2"/>
  <c r="H172" i="2"/>
  <c r="G172" i="2"/>
  <c r="E172" i="2"/>
  <c r="I171" i="2"/>
  <c r="H171" i="2"/>
  <c r="G171" i="2"/>
  <c r="E171" i="2"/>
  <c r="I170" i="2"/>
  <c r="H170" i="2"/>
  <c r="G170" i="2"/>
  <c r="E170" i="2"/>
  <c r="I168" i="2"/>
  <c r="H168" i="2"/>
  <c r="G168" i="2"/>
  <c r="E168" i="2"/>
  <c r="I167" i="2"/>
  <c r="H167" i="2"/>
  <c r="G167" i="2"/>
  <c r="E167" i="2"/>
  <c r="I166" i="2"/>
  <c r="H166" i="2"/>
  <c r="G166" i="2"/>
  <c r="E166" i="2"/>
  <c r="I165" i="2"/>
  <c r="H165" i="2"/>
  <c r="G165" i="2"/>
  <c r="E165" i="2"/>
  <c r="I163" i="2"/>
  <c r="H163" i="2"/>
  <c r="G163" i="2"/>
  <c r="E163" i="2"/>
  <c r="I162" i="2"/>
  <c r="H162" i="2"/>
  <c r="G162" i="2"/>
  <c r="E162" i="2"/>
  <c r="I160" i="2"/>
  <c r="H160" i="2"/>
  <c r="G160" i="2"/>
  <c r="E160" i="2"/>
  <c r="I158" i="2"/>
  <c r="H158" i="2"/>
  <c r="G158" i="2"/>
  <c r="E158" i="2"/>
  <c r="I157" i="2"/>
  <c r="H157" i="2"/>
  <c r="G157" i="2"/>
  <c r="E157" i="2"/>
  <c r="I156" i="2"/>
  <c r="H156" i="2"/>
  <c r="G156" i="2"/>
  <c r="E156" i="2"/>
  <c r="I155" i="2"/>
  <c r="H155" i="2"/>
  <c r="G155" i="2"/>
  <c r="E155" i="2"/>
  <c r="I154" i="2"/>
  <c r="H154" i="2"/>
  <c r="G154" i="2"/>
  <c r="E154" i="2"/>
  <c r="I153" i="2"/>
  <c r="H153" i="2"/>
  <c r="G153" i="2"/>
  <c r="E153" i="2"/>
  <c r="I152" i="2"/>
  <c r="H152" i="2"/>
  <c r="G152" i="2"/>
  <c r="E152" i="2"/>
  <c r="I151" i="2"/>
  <c r="H151" i="2"/>
  <c r="G151" i="2"/>
  <c r="E151" i="2"/>
  <c r="I150" i="2"/>
  <c r="H150" i="2"/>
  <c r="G150" i="2"/>
  <c r="E150" i="2"/>
  <c r="I149" i="2"/>
  <c r="H149" i="2"/>
  <c r="G149" i="2"/>
  <c r="E149" i="2"/>
  <c r="I148" i="2"/>
  <c r="H148" i="2"/>
  <c r="G148" i="2"/>
  <c r="E148" i="2"/>
  <c r="I147" i="2"/>
  <c r="H147" i="2"/>
  <c r="G147" i="2"/>
  <c r="E147" i="2"/>
  <c r="I146" i="2"/>
  <c r="H146" i="2"/>
  <c r="G146" i="2"/>
  <c r="E146" i="2"/>
  <c r="I145" i="2"/>
  <c r="H145" i="2"/>
  <c r="G145" i="2"/>
  <c r="E145" i="2"/>
  <c r="I144" i="2"/>
  <c r="H144" i="2"/>
  <c r="G144" i="2"/>
  <c r="E144" i="2"/>
  <c r="I142" i="2"/>
  <c r="H142" i="2"/>
  <c r="G142" i="2"/>
  <c r="E142" i="2"/>
  <c r="I141" i="2"/>
  <c r="H141" i="2"/>
  <c r="G141" i="2"/>
  <c r="E141" i="2"/>
  <c r="I140" i="2"/>
  <c r="H140" i="2"/>
  <c r="G140" i="2"/>
  <c r="E140" i="2"/>
  <c r="I139" i="2"/>
  <c r="H139" i="2"/>
  <c r="G139" i="2"/>
  <c r="E139" i="2"/>
  <c r="I138" i="2"/>
  <c r="H138" i="2"/>
  <c r="G138" i="2"/>
  <c r="E138" i="2"/>
  <c r="I137" i="2"/>
  <c r="H137" i="2"/>
  <c r="G137" i="2"/>
  <c r="E137" i="2"/>
  <c r="I136" i="2"/>
  <c r="H136" i="2"/>
  <c r="G136" i="2"/>
  <c r="E136" i="2"/>
  <c r="I135" i="2"/>
  <c r="H135" i="2"/>
  <c r="G135" i="2"/>
  <c r="E135" i="2"/>
  <c r="I134" i="2"/>
  <c r="H134" i="2"/>
  <c r="G134" i="2"/>
  <c r="E134" i="2"/>
  <c r="I133" i="2"/>
  <c r="H133" i="2"/>
  <c r="G133" i="2"/>
  <c r="E133" i="2"/>
  <c r="I132" i="2"/>
  <c r="H132" i="2"/>
  <c r="G132" i="2"/>
  <c r="E132" i="2"/>
  <c r="I131" i="2"/>
  <c r="H131" i="2"/>
  <c r="G131" i="2"/>
  <c r="E131" i="2"/>
  <c r="I130" i="2"/>
  <c r="H130" i="2"/>
  <c r="G130" i="2"/>
  <c r="E130" i="2"/>
  <c r="I129" i="2"/>
  <c r="H129" i="2"/>
  <c r="G129" i="2"/>
  <c r="E129" i="2"/>
  <c r="I127" i="2"/>
  <c r="G127" i="2"/>
  <c r="E127" i="2"/>
  <c r="I126" i="2"/>
  <c r="H126" i="2"/>
  <c r="G126" i="2"/>
  <c r="E126" i="2"/>
  <c r="I125" i="2"/>
  <c r="H125" i="2"/>
  <c r="G125" i="2"/>
  <c r="E125" i="2"/>
  <c r="I124" i="2"/>
  <c r="H124" i="2"/>
  <c r="G124" i="2"/>
  <c r="E124" i="2"/>
  <c r="I122" i="2"/>
  <c r="H122" i="2"/>
  <c r="G122" i="2"/>
  <c r="E122" i="2"/>
  <c r="I120" i="2"/>
  <c r="H120" i="2"/>
  <c r="G120" i="2"/>
  <c r="E120" i="2"/>
  <c r="I118" i="2"/>
  <c r="H118" i="2"/>
  <c r="G118" i="2"/>
  <c r="E118" i="2"/>
  <c r="I117" i="2"/>
  <c r="H117" i="2"/>
  <c r="G117" i="2"/>
  <c r="E117" i="2"/>
  <c r="I116" i="2"/>
  <c r="H116" i="2"/>
  <c r="G116" i="2"/>
  <c r="E116" i="2"/>
  <c r="I114" i="2"/>
  <c r="H114" i="2"/>
  <c r="G114" i="2"/>
  <c r="E114" i="2"/>
  <c r="I112" i="2"/>
  <c r="H112" i="2"/>
  <c r="G112" i="2"/>
  <c r="E112" i="2"/>
  <c r="I110" i="2"/>
  <c r="H110" i="2"/>
  <c r="G110" i="2"/>
  <c r="E110" i="2"/>
  <c r="I108" i="2"/>
  <c r="H108" i="2"/>
  <c r="G108" i="2"/>
  <c r="E108" i="2"/>
  <c r="I107" i="2"/>
  <c r="H107" i="2"/>
  <c r="G107" i="2"/>
  <c r="E107" i="2"/>
  <c r="I105" i="2"/>
  <c r="H105" i="2"/>
  <c r="G105" i="2"/>
  <c r="E105" i="2"/>
  <c r="I104" i="2"/>
  <c r="H104" i="2"/>
  <c r="G104" i="2"/>
  <c r="E104" i="2"/>
  <c r="I103" i="2"/>
  <c r="H103" i="2"/>
  <c r="G103" i="2"/>
  <c r="E103" i="2"/>
  <c r="I102" i="2"/>
  <c r="H102" i="2"/>
  <c r="G102" i="2"/>
  <c r="E102" i="2"/>
  <c r="I99" i="2"/>
  <c r="G99" i="2"/>
  <c r="E99" i="2"/>
  <c r="I98" i="2"/>
  <c r="H98" i="2"/>
  <c r="G98" i="2"/>
  <c r="E98" i="2"/>
  <c r="I97" i="2"/>
  <c r="H97" i="2"/>
  <c r="G97" i="2"/>
  <c r="E97" i="2"/>
  <c r="I96" i="2"/>
  <c r="H96" i="2"/>
  <c r="G96" i="2"/>
  <c r="E96" i="2"/>
  <c r="I95" i="2"/>
  <c r="H95" i="2"/>
  <c r="G95" i="2"/>
  <c r="E95" i="2"/>
  <c r="I94" i="2"/>
  <c r="H94" i="2"/>
  <c r="G94" i="2"/>
  <c r="E94" i="2"/>
  <c r="I92" i="2"/>
  <c r="H92" i="2"/>
  <c r="G92" i="2"/>
  <c r="E92" i="2"/>
  <c r="I91" i="2"/>
  <c r="H91" i="2"/>
  <c r="G91" i="2"/>
  <c r="E91" i="2"/>
  <c r="I90" i="2"/>
  <c r="H90" i="2"/>
  <c r="G90" i="2"/>
  <c r="E90" i="2"/>
  <c r="I89" i="2"/>
  <c r="H89" i="2"/>
  <c r="G89" i="2"/>
  <c r="E89" i="2"/>
  <c r="I87" i="2"/>
  <c r="H87" i="2"/>
  <c r="G87" i="2"/>
  <c r="E87" i="2"/>
  <c r="I85" i="2"/>
  <c r="H85" i="2"/>
  <c r="G85" i="2"/>
  <c r="E85" i="2"/>
  <c r="I84" i="2"/>
  <c r="H84" i="2"/>
  <c r="G84" i="2"/>
  <c r="E84" i="2"/>
  <c r="I82" i="2"/>
  <c r="H82" i="2"/>
  <c r="G82" i="2"/>
  <c r="E82" i="2"/>
  <c r="I81" i="2"/>
  <c r="H81" i="2"/>
  <c r="G81" i="2"/>
  <c r="E81" i="2"/>
  <c r="I80" i="2"/>
  <c r="H80" i="2"/>
  <c r="G80" i="2"/>
  <c r="E80" i="2"/>
  <c r="I79" i="2"/>
  <c r="H79" i="2"/>
  <c r="G79" i="2"/>
  <c r="E79" i="2"/>
  <c r="I77" i="2"/>
  <c r="H77" i="2"/>
  <c r="G77" i="2"/>
  <c r="E77" i="2"/>
  <c r="I76" i="2"/>
  <c r="H76" i="2"/>
  <c r="G76" i="2"/>
  <c r="E76" i="2"/>
  <c r="I75" i="2"/>
  <c r="H75" i="2"/>
  <c r="G75" i="2"/>
  <c r="E75" i="2"/>
  <c r="I73" i="2"/>
  <c r="H73" i="2"/>
  <c r="G73" i="2"/>
  <c r="E73" i="2"/>
  <c r="I71" i="2"/>
  <c r="H71" i="2"/>
  <c r="G71" i="2"/>
  <c r="E71" i="2"/>
  <c r="I69" i="2"/>
  <c r="H69" i="2"/>
  <c r="G69" i="2"/>
  <c r="E69" i="2"/>
  <c r="I67" i="2"/>
  <c r="H67" i="2"/>
  <c r="G67" i="2"/>
  <c r="E67" i="2"/>
  <c r="I65" i="2"/>
  <c r="H65" i="2"/>
  <c r="G65" i="2"/>
  <c r="E65" i="2"/>
  <c r="I64" i="2"/>
  <c r="H64" i="2"/>
  <c r="G64" i="2"/>
  <c r="E64" i="2"/>
  <c r="I62" i="2"/>
  <c r="H62" i="2"/>
  <c r="G62" i="2"/>
  <c r="E62" i="2"/>
  <c r="I61" i="2"/>
  <c r="H61" i="2"/>
  <c r="G61" i="2"/>
  <c r="E61" i="2"/>
  <c r="I60" i="2"/>
  <c r="H60" i="2"/>
  <c r="G60" i="2"/>
  <c r="E60" i="2"/>
  <c r="I58" i="2"/>
  <c r="H58" i="2"/>
  <c r="G58" i="2"/>
  <c r="E58" i="2"/>
  <c r="I56" i="2"/>
  <c r="H56" i="2"/>
  <c r="G56" i="2"/>
  <c r="E56" i="2"/>
  <c r="I54" i="2"/>
  <c r="H54" i="2"/>
  <c r="G54" i="2"/>
  <c r="E54" i="2"/>
  <c r="I53" i="2"/>
  <c r="H53" i="2"/>
  <c r="G53" i="2"/>
  <c r="E53" i="2"/>
  <c r="I50" i="2"/>
  <c r="H50" i="2"/>
  <c r="G50" i="2"/>
  <c r="E50" i="2"/>
  <c r="I49" i="2"/>
  <c r="H49" i="2"/>
  <c r="G49" i="2"/>
  <c r="E49" i="2"/>
  <c r="I47" i="2"/>
  <c r="H47" i="2"/>
  <c r="G47" i="2"/>
  <c r="E47" i="2"/>
  <c r="I45" i="2"/>
  <c r="H45" i="2"/>
  <c r="G45" i="2"/>
  <c r="E45" i="2"/>
  <c r="I43" i="2"/>
  <c r="H43" i="2"/>
  <c r="G43" i="2"/>
  <c r="E43" i="2"/>
  <c r="I42" i="2"/>
  <c r="H42" i="2"/>
  <c r="G42" i="2"/>
  <c r="E42" i="2"/>
  <c r="I41" i="2"/>
  <c r="H41" i="2"/>
  <c r="G41" i="2"/>
  <c r="E41" i="2"/>
  <c r="I39" i="2"/>
  <c r="H39" i="2"/>
  <c r="G39" i="2"/>
  <c r="E39" i="2"/>
  <c r="I36" i="2"/>
  <c r="G36" i="2"/>
  <c r="E36" i="2"/>
  <c r="I35" i="2"/>
  <c r="H35" i="2"/>
  <c r="G35" i="2"/>
  <c r="E35" i="2"/>
  <c r="I34" i="2"/>
  <c r="H34" i="2"/>
  <c r="G34" i="2"/>
  <c r="E34" i="2"/>
  <c r="I33" i="2"/>
  <c r="H33" i="2"/>
  <c r="G33" i="2"/>
  <c r="E33" i="2"/>
  <c r="I32" i="2"/>
  <c r="H32" i="2"/>
  <c r="G32" i="2"/>
  <c r="E32" i="2"/>
  <c r="I31" i="2"/>
  <c r="H31" i="2"/>
  <c r="G31" i="2"/>
  <c r="E31" i="2"/>
  <c r="I30" i="2"/>
  <c r="H30" i="2"/>
  <c r="G30" i="2"/>
  <c r="E30" i="2"/>
  <c r="I28" i="2"/>
  <c r="H28" i="2"/>
  <c r="G28" i="2"/>
  <c r="E28" i="2"/>
  <c r="I27" i="2"/>
  <c r="H27" i="2"/>
  <c r="G27" i="2"/>
  <c r="E27" i="2"/>
  <c r="I25" i="2"/>
  <c r="H25" i="2"/>
  <c r="G25" i="2"/>
  <c r="E25" i="2"/>
  <c r="I24" i="2"/>
  <c r="H24" i="2"/>
  <c r="G24" i="2"/>
  <c r="E24" i="2"/>
  <c r="I22" i="2"/>
  <c r="H22" i="2"/>
  <c r="G22" i="2"/>
  <c r="E22" i="2"/>
  <c r="I21" i="2"/>
  <c r="H21" i="2"/>
  <c r="G21" i="2"/>
  <c r="E21" i="2"/>
  <c r="I19" i="2"/>
  <c r="H19" i="2"/>
  <c r="G19" i="2"/>
  <c r="E19" i="2"/>
  <c r="I16" i="2"/>
  <c r="H16" i="2"/>
  <c r="G16" i="2"/>
  <c r="E16" i="2"/>
  <c r="I13" i="2"/>
  <c r="H13" i="2"/>
  <c r="G13" i="2"/>
  <c r="E13" i="2"/>
  <c r="I11" i="2"/>
  <c r="H11" i="2"/>
  <c r="G11" i="2"/>
  <c r="E11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5" i="2"/>
  <c r="H5" i="2"/>
  <c r="G5" i="2"/>
  <c r="E5" i="2"/>
  <c r="B26" i="3" l="1"/>
  <c r="C26" i="3" s="1"/>
  <c r="B25" i="3"/>
  <c r="C25" i="3" s="1"/>
  <c r="E231" i="2"/>
  <c r="I230" i="2"/>
  <c r="I231" i="2" s="1"/>
  <c r="C27" i="3" l="1"/>
</calcChain>
</file>

<file path=xl/sharedStrings.xml><?xml version="1.0" encoding="utf-8"?>
<sst xmlns="http://schemas.openxmlformats.org/spreadsheetml/2006/main" count="586" uniqueCount="299">
  <si>
    <t>Název</t>
  </si>
  <si>
    <t>Hodnota</t>
  </si>
  <si>
    <t>Nadpis rekapitulace</t>
  </si>
  <si>
    <t>Seznam prací a dodávek elektrotechnických zařízení</t>
  </si>
  <si>
    <t>Akce</t>
  </si>
  <si>
    <t>Stavební úpravy I.NP obj. č.p. 736, Žerotína, VM</t>
  </si>
  <si>
    <t>Projekt</t>
  </si>
  <si>
    <t>DÚR+DSP</t>
  </si>
  <si>
    <t>Investor</t>
  </si>
  <si>
    <t>Město VM, Náměstí 7/5, 757 01, VM</t>
  </si>
  <si>
    <t>Z. č.</t>
  </si>
  <si>
    <t>T-05 Specifikace projekční</t>
  </si>
  <si>
    <t>A. č.</t>
  </si>
  <si>
    <t>T-06 Rozpočet projekční</t>
  </si>
  <si>
    <t>Smlouva</t>
  </si>
  <si>
    <t>Revize 1</t>
  </si>
  <si>
    <t>Vypracoval</t>
  </si>
  <si>
    <t>ing. Poruba, Projekce elektro</t>
  </si>
  <si>
    <t>Kontroloval</t>
  </si>
  <si>
    <t>ing. Poruba</t>
  </si>
  <si>
    <t>Datum</t>
  </si>
  <si>
    <t>29.06.2025</t>
  </si>
  <si>
    <t>Zpracovatel</t>
  </si>
  <si>
    <t>CÚ</t>
  </si>
  <si>
    <t>09/2024</t>
  </si>
  <si>
    <t>Poznámka</t>
  </si>
  <si>
    <t>Uvedené ceny jsou v Kč a nezahrnují DPH, pokud to není uvedeno.</t>
  </si>
  <si>
    <t>Doprava dodávek  (3,6) %</t>
  </si>
  <si>
    <t>0,50</t>
  </si>
  <si>
    <t>Přesun dodávek  (1) %</t>
  </si>
  <si>
    <t>PPV  (1 nebo 6) %</t>
  </si>
  <si>
    <t>PPV zemních prací, nátěrů  (1) %</t>
  </si>
  <si>
    <t>0,00</t>
  </si>
  <si>
    <t>Dodavat. dokumentace  (1 - 1,5) %</t>
  </si>
  <si>
    <t>Rizika a pojištění  (1 - 1,5) %</t>
  </si>
  <si>
    <t>1,00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</si>
  <si>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</si>
  <si>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</si>
  <si>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</si>
  <si>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</si>
  <si>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</si>
  <si>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</si>
  <si>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</si>
  <si>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</si>
  <si>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0,10</t>
  </si>
  <si>
    <t>Roční nárůst cen 1   %</t>
  </si>
  <si>
    <t>Roční nárůst cen 2   %</t>
  </si>
  <si>
    <t>1. sazba DPH %
- i pro přirážky rekapitulace</t>
  </si>
  <si>
    <t>0</t>
  </si>
  <si>
    <t>2. sazba DPH %</t>
  </si>
  <si>
    <t>Procento PM %</t>
  </si>
  <si>
    <t>DM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</si>
  <si>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</si>
  <si>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</si>
  <si>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</si>
  <si>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</si>
  <si>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</si>
  <si>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</si>
  <si>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</si>
  <si>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</si>
  <si>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 - začátek</t>
  </si>
  <si>
    <t/>
  </si>
  <si>
    <t>Rozvaděč RE včetně přívodu - začátek</t>
  </si>
  <si>
    <t>HODINOVE ZUCTOVACI SAZBY</t>
  </si>
  <si>
    <t xml:space="preserve"> Vyhledani pripojovaciho mista</t>
  </si>
  <si>
    <t>hod</t>
  </si>
  <si>
    <t xml:space="preserve"> Zabezpeceni pracoviste</t>
  </si>
  <si>
    <t>Demontáž stávajícího rozvaděče RE pro 4 SOM</t>
  </si>
  <si>
    <t>hod.</t>
  </si>
  <si>
    <t xml:space="preserve"> Uprava stavajicího RE</t>
  </si>
  <si>
    <t>Montážní kovový materiál</t>
  </si>
  <si>
    <t>ks</t>
  </si>
  <si>
    <t>KABEL SILOVÝ,IZOLACE PVC</t>
  </si>
  <si>
    <t>CYKY-J 4x35 mm2 , pevně</t>
  </si>
  <si>
    <t>m</t>
  </si>
  <si>
    <t>VODIČ JEDNOŽILOVÝ OHEBNÝ (CYA)</t>
  </si>
  <si>
    <t>H07V-K 16  mm2 , pevně</t>
  </si>
  <si>
    <t>Vybourání otvorů ve zdivu</t>
  </si>
  <si>
    <t>cihelném do průměru 60mm</t>
  </si>
  <si>
    <t>stěna do 300mm</t>
  </si>
  <si>
    <t>Vysekání rýh ve zdivu</t>
  </si>
  <si>
    <t>cihelném hloubka 50mm</t>
  </si>
  <si>
    <t>šíře 70mm</t>
  </si>
  <si>
    <t>Hrubá výplň rýh maltou</t>
  </si>
  <si>
    <t>Jakékoliv šíře</t>
  </si>
  <si>
    <t>m2</t>
  </si>
  <si>
    <t>Zednické výpomoci - zahlazení, bílý nátěr</t>
  </si>
  <si>
    <t>UKONČENÍ  VODIČŮ V ROZVADĚČÍCH</t>
  </si>
  <si>
    <t xml:space="preserve"> Do   50   mm2</t>
  </si>
  <si>
    <t>Rozvaděč vestavný RE přímé měření do 80A, 4xSOM a 4xHDO, specifikace ČEZ Distribuce, hlavní jističe do 3x40A"B"</t>
  </si>
  <si>
    <t>JISTIČ 3-PÓLOVÝ CHARAKT."B"</t>
  </si>
  <si>
    <t>25B-3 -25A</t>
  </si>
  <si>
    <t>32B-3 -32A</t>
  </si>
  <si>
    <t>JISTIČ 1-PÓLOVÝ,CHARAKT."B"</t>
  </si>
  <si>
    <t>2B-1 -2A</t>
  </si>
  <si>
    <t>Zapojení, oživení rozvaděče RE</t>
  </si>
  <si>
    <t>Drobný montážní materiál</t>
  </si>
  <si>
    <t>Zednické výpomoci, obezdění, oprava povrchu</t>
  </si>
  <si>
    <t>Vyvazovací pásky plast 200x6mm UV stabil</t>
  </si>
  <si>
    <t>Dokumentace skutečného stavu vývodu pro RE</t>
  </si>
  <si>
    <t>Rozvaděč RE včetně přívodu - konec</t>
  </si>
  <si>
    <t>Rozvaděč RH přívod výzbroj- začátek</t>
  </si>
  <si>
    <t xml:space="preserve"> Demontaz stavajiciho zarizeni rozvaděče RH</t>
  </si>
  <si>
    <t>Zajištění stávajících vývodů</t>
  </si>
  <si>
    <t>PLASTOVÁ/KOVOVÁ ROZVODNICE POD OMÍTKU NEPRŮHLEDNÉ  DVEŘE, IP40/20</t>
  </si>
  <si>
    <t>8x24 modulů, 1250x750x150mm, IP40/20</t>
  </si>
  <si>
    <t>Ekvipotenciální svorkovnice do 16mm2, pod omítku pod RH, s výzbrojí</t>
  </si>
  <si>
    <t>VYSEKANI KAPES VE ZDIVU</t>
  </si>
  <si>
    <t>CIHELNEM DO PLOCHY 25 dm2</t>
  </si>
  <si>
    <t xml:space="preserve"> Hl.150mm</t>
  </si>
  <si>
    <t>Zednické výpomoci - osazení rozvaděče RH</t>
  </si>
  <si>
    <t>sada</t>
  </si>
  <si>
    <t>PÁČKOVÝ SPÍNAČ</t>
  </si>
  <si>
    <t>3x40A 3-pólový, In=40A s příslušenstvím, podpěťová cívka</t>
  </si>
  <si>
    <t>Ochrana napájecího vedení 230 V/50 Hz  kombinované svodiče typu 1 a 2 (B+C) pro síť TN-C,TN-S, TT, IT</t>
  </si>
  <si>
    <t>FLP-B+C MAXI V/4 kombinovaný svodič bleskových proudů a přepětí, vhodné pro 3-fázový systém TN-S, instalace na vstupu do budovy, 100 kA (10/350), 240 kA (8/20)</t>
  </si>
  <si>
    <t>ŘADOVÁ SVORKOVNICE</t>
  </si>
  <si>
    <t>RSA 35 A</t>
  </si>
  <si>
    <t>RSA2,5</t>
  </si>
  <si>
    <t>RSA35</t>
  </si>
  <si>
    <t xml:space="preserve"> Do   16   mm2</t>
  </si>
  <si>
    <t>PROUDOVÝ CHRÁNIČ  2-PÓLOVÝ S NADPROUDOVOU OCHRANOU PORUCHOVÝ PROUD 30mA</t>
  </si>
  <si>
    <t>10B-1N-030A -10A</t>
  </si>
  <si>
    <t>40B-3 -40A</t>
  </si>
  <si>
    <t>PROUD.CHRÁNIČ 4-PÓLOVÝ</t>
  </si>
  <si>
    <t>40-4-030A -40A,30mA</t>
  </si>
  <si>
    <t>16B-3 -16A</t>
  </si>
  <si>
    <t>16B-1 -16A</t>
  </si>
  <si>
    <t>10B-1 -10A</t>
  </si>
  <si>
    <t>Rozbočovací bloky do 16mm2, 16x4mm2</t>
  </si>
  <si>
    <t>VODIČ JEDNOŽILOVÝ (CY)</t>
  </si>
  <si>
    <t>H07V-U 1.5 mm2 , pevně</t>
  </si>
  <si>
    <t>H07V-U 2.5 mm2 , pevně</t>
  </si>
  <si>
    <t>H07V-U 6  mm2 , pevně</t>
  </si>
  <si>
    <t>H07V-U 10  mm2 , pevně</t>
  </si>
  <si>
    <t xml:space="preserve"> Do   2,5 mm2</t>
  </si>
  <si>
    <t xml:space="preserve"> Do   4 mm2</t>
  </si>
  <si>
    <t xml:space="preserve"> do 16 mm2</t>
  </si>
  <si>
    <t>UCPÁVKA PLASTOVÁ VČETNĚ MATICE - ZÁVIT Pg</t>
  </si>
  <si>
    <t>Pg7</t>
  </si>
  <si>
    <t>Pg13.5</t>
  </si>
  <si>
    <t>Pg16</t>
  </si>
  <si>
    <t>Pg26</t>
  </si>
  <si>
    <t>Montáž ostatního příslušenství rozvoden-kabelových vývodek, zhotovení otvorů</t>
  </si>
  <si>
    <t xml:space="preserve"> do  16 mm</t>
  </si>
  <si>
    <t xml:space="preserve"> přes 16 do 29 mm</t>
  </si>
  <si>
    <t>Popisky, štítky označení</t>
  </si>
  <si>
    <t>Výchozí revize rozvaděče RH</t>
  </si>
  <si>
    <t>Zakreslení skutečného stavu elektroinstalace RH</t>
  </si>
  <si>
    <t>Rozvaděč RH přívod výzbroj - konec</t>
  </si>
  <si>
    <t>Dozbrojení rozvaděče R1 - začátek</t>
  </si>
  <si>
    <t>Demontáž stávající rezervy, vytvořeníprostoru pro montáž jističe</t>
  </si>
  <si>
    <t xml:space="preserve"> Uprava stavajicího rozvaděče R1</t>
  </si>
  <si>
    <t>Vodivé propoje pro jistící vývod 16A/1</t>
  </si>
  <si>
    <t>KABEL SILOVÝ,IZOLACE PVC S VODIČEM PE</t>
  </si>
  <si>
    <t>CYKY-J 3x2.5 mm2 , pevně</t>
  </si>
  <si>
    <t>LIŠTA ELEKTROINSTALAČNÍ VČ. DÍLŮ A PŘÍSLUŠENSTVÍ</t>
  </si>
  <si>
    <t>LHD20x20 hranatá</t>
  </si>
  <si>
    <t>Vrtání děr do zdiva</t>
  </si>
  <si>
    <t>Hmoždina 8mm, vrut 60x4</t>
  </si>
  <si>
    <t>Montáž lišt a kanálků protahovacích, šířka</t>
  </si>
  <si>
    <t>přes 20 do 40mm</t>
  </si>
  <si>
    <t>ZÁSUVKA NASTĚNNÁ IP44</t>
  </si>
  <si>
    <t>5518-2969 S 2p+PE, šedá</t>
  </si>
  <si>
    <t>Revize elektro vývodu pro oběhové čerpadlo</t>
  </si>
  <si>
    <t>Zakreslení skutečného stavu elektroinstalace rozvaděče R1</t>
  </si>
  <si>
    <t>Dozbrojení rozvaděče R1 - konec</t>
  </si>
  <si>
    <t>Elektroinstalace řešené části I.NP - začátek</t>
  </si>
  <si>
    <t>Demontáž stávající elektroinstalace řešené části I.NP</t>
  </si>
  <si>
    <t>Vyhledání připojovacího místa, oddělení elektroinstalací od opravovaných prostor</t>
  </si>
  <si>
    <t>Ekologická likvidace demontovaného materiálu</t>
  </si>
  <si>
    <t>kg</t>
  </si>
  <si>
    <t>Odvoz suti na skládku, uskladnění</t>
  </si>
  <si>
    <t>Svítidlo LED reflektor, 20W, IP54, 4000K, venkovní stmívací  a pohybové čidlo, nástěnné</t>
  </si>
  <si>
    <t>Svítidlo 36W/IP43, 4200lm, 4000K, RA80, libovolný tvar, čtverec x obdélník, komplet, včetně rámečku, nástěnné provedení</t>
  </si>
  <si>
    <t>Svítidlo nástěnné, IP43, LED25W, 4000K, ovál, včetně zdroje, mléčný kryt</t>
  </si>
  <si>
    <t>Svítidlo nástěnné, IP43, závěsné liniové 600x80mm, LED18W, 4000K, včetně zdroje</t>
  </si>
  <si>
    <t>Svítidlo nástěnné nouzové s vlastním zdrojem, IP43, 3W LED, 60min., nástěnné s piktogramem</t>
  </si>
  <si>
    <t>Svítidlo pod kuch. linku s vypínačem, IP43, 11W, LED, 4000K</t>
  </si>
  <si>
    <t>Recyklační poplatek svítidla</t>
  </si>
  <si>
    <t>Datový rozvaděč nástěnný, IP40, bez vybavení, 400x400x400, pouze rezerva pro následné použití</t>
  </si>
  <si>
    <t>Systém EZS, ústředna, klávesnice, siréna, čidla kanceláře, klubovna, kabeláž</t>
  </si>
  <si>
    <t>ČIdlo pohybové, stropní, 360°, IP43, 230Vstř/10A</t>
  </si>
  <si>
    <t>ZÁSUVKA PRŮMYSLOVÁ NÁSTĚNNÁ,</t>
  </si>
  <si>
    <t>3x16A,400V,3p+N+PE, IP44</t>
  </si>
  <si>
    <t>Tlačítko total stop IP43, pod sklem s popisem, nástěnné provedení</t>
  </si>
  <si>
    <t>Osoušeč rukou, senzor, 0,75kW, nástěnný, bílý plast</t>
  </si>
  <si>
    <t>Zařízení pro světlenou signalizaci pomoci na WC invalidé, sestava řídící jednotka, spínač, táhlo 2,5m, světlená signalizace, kabeláž, propoje, typové dle platné vyhlášky</t>
  </si>
  <si>
    <t>Zásuvka 230Vstř./16A, 1+N+PE, pootočená, clonky, IP43, jednonásobná zapuštěná</t>
  </si>
  <si>
    <t>Zásuvka 230Vstř./16A, 1+N+PE, pootočená, clonky, IP20, jednonásobná zapuštěná</t>
  </si>
  <si>
    <t>Zásuvka 230Vstř./16A, 1+N+PE, pootočená, clonky, IP20, dvojnásobná zapuštěná</t>
  </si>
  <si>
    <t>Zásuvka 230Vstř./16A, 1+N+PE, pootočená, clonky, IP20, jednonásobná zapuštěná s přepěťovou ochranou III. stupně</t>
  </si>
  <si>
    <t>Zásuvka datová, zapuštěná, typově shodná s zásuvkami 230vstř.</t>
  </si>
  <si>
    <t>Krabicová rozvodka IP43, nástěnná, prázná, A90x43mm</t>
  </si>
  <si>
    <t>Svorka do 2,5mm2, 3-5násobná</t>
  </si>
  <si>
    <t>Krabice instalační pod omítku hloubka 30 - 42mm</t>
  </si>
  <si>
    <t>Víčko krabice elektronstalační plast + 2ks šrouby</t>
  </si>
  <si>
    <t>Krabice instalační pod omítku KT100</t>
  </si>
  <si>
    <t>Vypínač zapuštěný řazení č.1,2,5,6,7 IP43, komplet, 230Vstř./10A</t>
  </si>
  <si>
    <t>Vypínač instalační pod omítku  3-PÓLOVÝ ZAPUŠTĚNÝ, 3x16A,</t>
  </si>
  <si>
    <t>třípólové provedení do 16A, barva bílá, IP43</t>
  </si>
  <si>
    <t>SPÍNAČ VAČKOVÝ VE SKŘÍNI</t>
  </si>
  <si>
    <t xml:space="preserve"> 3x16A,500V,IP65</t>
  </si>
  <si>
    <t>Drátový žlab 50x50mm, včetně spojek, podpěr, propojů atd.</t>
  </si>
  <si>
    <t>LV18x13  vkládací</t>
  </si>
  <si>
    <t>LHD25x20 hranatá</t>
  </si>
  <si>
    <t>2313 trubka ohebná LPFLEX</t>
  </si>
  <si>
    <t>2316 trubka ohebná LPFLEX</t>
  </si>
  <si>
    <t>2323 trubka ohebná LPFLEX</t>
  </si>
  <si>
    <t>Příslušenství trubek ohebných</t>
  </si>
  <si>
    <t>stěna do 150mm</t>
  </si>
  <si>
    <t>EI 60 Kabel. přepážka požární - I</t>
  </si>
  <si>
    <t>cihelném hloubka 30mm</t>
  </si>
  <si>
    <t>šíře 30mm</t>
  </si>
  <si>
    <t>Vysekání rýh v podhledu stropu</t>
  </si>
  <si>
    <t>z tvarnic hloubka 30mm</t>
  </si>
  <si>
    <t>Vysekání kapes ve zdivu</t>
  </si>
  <si>
    <t>z dutých cihel pro krabice</t>
  </si>
  <si>
    <t>50x50x50</t>
  </si>
  <si>
    <t>KABEL SE ZVÝŠENOU ODOLNOSTÍ PROTI ŠÍŘENÍ PLAMENE, BARVA PLÁŠTĚ ORANŽOVÁ, TŘÍDA REAKCE NA OHEŇ - B2 ca, s1, d0</t>
  </si>
  <si>
    <t>1-CXKH-R-O 3x1.5 mm2 , pevně</t>
  </si>
  <si>
    <t>Kabel silový izolace PVC bez vodiče PE</t>
  </si>
  <si>
    <t>CYKY-O 2x1,5mm2, pevně</t>
  </si>
  <si>
    <t>Kabel silový, izolace PVC s vodičem PE</t>
  </si>
  <si>
    <t>CYKY-J 4Dx1,5mm2</t>
  </si>
  <si>
    <t>CYKY-J 3Cx2,5mm</t>
  </si>
  <si>
    <t>CYKY-J 3Cx21,5mm</t>
  </si>
  <si>
    <t>CYKY-J 5x2.5 mm2 , pevně</t>
  </si>
  <si>
    <t>CYKY-O 3Dx1,5mm2</t>
  </si>
  <si>
    <t>Vodič jednožilový (CY)</t>
  </si>
  <si>
    <t>HO7V-U 4-6mm2, pevně</t>
  </si>
  <si>
    <t>HO7V-U 10mm2, pevně</t>
  </si>
  <si>
    <t>Kabel sdělovací stíněný</t>
  </si>
  <si>
    <t>SYKFY 2x2x0,5mm2, pevně</t>
  </si>
  <si>
    <t>Kabel datový vnitřní UTP cat 6E</t>
  </si>
  <si>
    <t>Ukončení datové kabeláže, lisování koncovek, zapojení, zkoušení</t>
  </si>
  <si>
    <t>Pásek vyvazovací, délka 200-300mm, šíře 4-6mm, černý UV stab. plast</t>
  </si>
  <si>
    <t>Ukončení vodičů izolovaných s označením a zapojením v rozvaděči nebo na přístroji</t>
  </si>
  <si>
    <t>do 2,5mm2</t>
  </si>
  <si>
    <t>Čištění budov zametáním</t>
  </si>
  <si>
    <t>úklid po montáži</t>
  </si>
  <si>
    <t>Popisky, štítky, označení</t>
  </si>
  <si>
    <t>Zkoušky a prohlídky elektrických rozvodů a zařízení celková prohlídka a vyhotovení revizní zprávy pro objem montážních prací</t>
  </si>
  <si>
    <t xml:space="preserve"> přes 500 do 1000 tis.Kč</t>
  </si>
  <si>
    <t>Skutečný stav elektroinstalace řešené části I.NP</t>
  </si>
  <si>
    <t>Sádra montážní</t>
  </si>
  <si>
    <t>Zkušební provoz</t>
  </si>
  <si>
    <t>Zaučení obsluhy</t>
  </si>
  <si>
    <t>Zabezpečení pracoviště</t>
  </si>
  <si>
    <t>Montáž jinde nespecifikovaná</t>
  </si>
  <si>
    <t>Koordinace postupu prací</t>
  </si>
  <si>
    <t>s investorem, nájemcem</t>
  </si>
  <si>
    <t>s ostatními profesemi</t>
  </si>
  <si>
    <t>Provedení revizních zkoušek dle ČSN 331500</t>
  </si>
  <si>
    <t>Spolupráce s revizním technikem</t>
  </si>
  <si>
    <t>Elektroinstalace řešené části I.NP - konec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</si>
  <si>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</si>
  <si>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</si>
  <si>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</si>
  <si>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</si>
  <si>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</si>
  <si>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</si>
  <si>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0,50%, Přesun 0,50%</t>
  </si>
  <si>
    <t>Montáž - materiál</t>
  </si>
  <si>
    <t>Montáž - práce</t>
  </si>
  <si>
    <t>Mezisoučet 1</t>
  </si>
  <si>
    <t>PPV 0,50%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</si>
  <si>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</si>
  <si>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</si>
  <si>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</si>
  <si>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</si>
  <si>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</si>
  <si>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1,00% z mezisoučtu 2</t>
  </si>
  <si>
    <t>Opravy v záruce 0,50% z mezisoučtu 1</t>
  </si>
  <si>
    <t>Základní náklady celkem</t>
  </si>
  <si>
    <t>Vedlejší náklady</t>
  </si>
  <si>
    <t>GZS 1,00% z pravé strany mezisoučtu 2</t>
  </si>
  <si>
    <t>Provozní vlivy 1,00% z pravé strany mezisoučtu 2</t>
  </si>
  <si>
    <t>Vedlejší náklady celkem</t>
  </si>
  <si>
    <t>Kompletační činnost</t>
  </si>
  <si>
    <t>Náklady celkem</t>
  </si>
  <si>
    <t>Základ a hodnota DPH 0%</t>
  </si>
  <si>
    <t>Náklady celkem bez DPH</t>
  </si>
  <si>
    <t>Roční nárůst cen 0,00%</t>
  </si>
  <si>
    <t>Součty odstavců</t>
  </si>
  <si>
    <t xml:space="preserve">  Rozvaděč RE včetně přívodu - začátek</t>
  </si>
  <si>
    <t xml:space="preserve">  Rozvaděč RH přívod výzbroj- začátek</t>
  </si>
  <si>
    <t xml:space="preserve">  Dozbrojení rozvaděče R1 - začátek</t>
  </si>
  <si>
    <t xml:space="preserve">  Elektroinstalace řešené části I.NP - začátek</t>
  </si>
  <si>
    <t>Seznam výrobců</t>
  </si>
  <si>
    <t>=PRODUCERS()</t>
  </si>
  <si>
    <t>Astra</t>
  </si>
  <si>
    <t>DRAKA Kabely</t>
  </si>
  <si>
    <t>Elektro Bečov</t>
  </si>
  <si>
    <t>Kopos Kolín</t>
  </si>
  <si>
    <t>Montážní ceník M21</t>
  </si>
  <si>
    <t>Nezařazené</t>
  </si>
  <si>
    <t>Promat</t>
  </si>
  <si>
    <t>Saltek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</si>
</sst>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A_x0019__x0019_蚢琷่ૅ☸°_x0008_"/>
      <charset val="238"/>
    </font>
    <font>
      <b/>
      <sz val="11"/>
      <color rgb="FF000000"/>
      <name val="A_x0019__x0019_蚢琷่ૅ☸°_x0008_"/>
      <charset val="238"/>
    </font>
    <font>
      <b/>
      <sz val="10"/>
      <color rgb="FF000000"/>
      <name val="A_x0019__x0019_蚢琷่ૅ☸°_x0008_"/>
      <charset val="238"/>
    </font>
    <font>
      <b/>
      <sz val="9"/>
      <color rgb="FF000000"/>
      <name val="A_x0019__x0019_蚢琷่ૅ☸°_x0008_"/>
      <charset val="238"/>
    </font>
    <font>
      <i/>
      <sz val="10"/>
      <color rgb="FF000000"/>
      <name val="A_x0019__x0019_蚢琷่ૅ☸°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9" fontId="1" fillId="7" borderId="1" xfId="0" applyNumberFormat="1" applyFont="1" applyFill="1" applyBorder="1" applyAlignment="1">
      <alignment horizontal="left"/>
    </xf>
    <xf numFmtId="4" fontId="1" fillId="7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7" borderId="1" xfId="0" applyNumberFormat="1" applyFont="1" applyFill="1" applyBorder="1" applyAlignment="1">
      <alignment horizontal="center"/>
    </xf>
    <xf numFmtId="4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60121-CB3A-4DA6-B06A-C9B3A4A5D345}">
  <dimension ref="A1:F49"/>
  <sheetViews>
    <sheetView tabSelected="1" workbookViewId="0"/>
  </sheetViews>
  <sheetFormatPr defaultRowHeight="15"/>
  <cols>
    <col min="1" max="1" width="39.28515625" style="1" bestFit="1" customWidth="1"/>
    <col min="2" max="2" width="15" style="9" bestFit="1" customWidth="1"/>
    <col min="3" max="3" width="9.28515625" style="9" bestFit="1" customWidth="1"/>
    <col min="6" max="6" width="4.5703125" style="8" hidden="1" customWidth="1"/>
  </cols>
  <sheetData>
    <row r="1" spans="1:6">
      <c r="A1" s="2" t="s">
        <v>0</v>
      </c>
      <c r="B1" s="10" t="s">
        <v>258</v>
      </c>
      <c r="C1" s="10" t="s">
        <v>259</v>
      </c>
      <c r="D1" s="3"/>
      <c r="F1" s="21">
        <f>SUM(Rozpočet!E4,Rozpočet!E10,Rozpočet!E12,Rozpočet!E14:E15,Rozpočet!E17:E18,Rozpočet!E20,Rozpočet!E23,Rozpočet!E26,Rozpočet!E29,Rozpočet!E38,Rozpočet!E40,Rozpočet!E44,Rozpočet!E46,Rozpočet!E48,Rozpočet!E51:E52,Rozpočet!E55,Rozpočet!E57,Rozpočet!E59,Rozpočet!E63,Rozpočet!E66,Rozpočet!E68,Rozpočet!E70,Rozpočet!E72,Rozpočet!E74,Rozpočet!E78,Rozpočet!E83,Rozpočet!E86,Rozpočet!E88,Rozpočet!E93)+SUM(Rozpočet!E101,Rozpočet!E106,Rozpočet!E109,Rozpočet!E111,Rozpočet!E113,Rozpočet!E115,Rozpočet!E119,Rozpočet!E121)</f>
        <v>0</v>
      </c>
    </row>
    <row r="2" spans="1:6">
      <c r="A2" s="5" t="s">
        <v>260</v>
      </c>
      <c r="B2" s="12"/>
      <c r="C2" s="12"/>
      <c r="D2" s="3"/>
      <c r="F2" s="21">
        <f>SUM(Rozpočet!G4,Rozpočet!G10,Rozpočet!G12,Rozpočet!G14:G15,Rozpočet!G17:G18,Rozpočet!G20,Rozpočet!G23,Rozpočet!G26,Rozpočet!G29,Rozpočet!G38,Rozpočet!G40,Rozpočet!G44,Rozpočet!G46,Rozpočet!G48,Rozpočet!G51:G52,Rozpočet!G55,Rozpočet!G57,Rozpočet!G59,Rozpočet!G63,Rozpočet!G66,Rozpočet!G68,Rozpočet!G70,Rozpočet!G72,Rozpočet!G74,Rozpočet!G78,Rozpočet!G83,Rozpočet!G86,Rozpočet!G88,Rozpočet!G93)+SUM(Rozpočet!G101,Rozpočet!G106,Rozpočet!G109,Rozpočet!G111,Rozpočet!G113,Rozpočet!G115,Rozpočet!G119,Rozpočet!G121)</f>
        <v>0</v>
      </c>
    </row>
    <row r="3" spans="1:6">
      <c r="A3" s="15" t="s">
        <v>261</v>
      </c>
      <c r="B3" s="16">
        <f>0</f>
        <v>0</v>
      </c>
      <c r="C3" s="16"/>
      <c r="D3" s="3"/>
      <c r="F3" s="21">
        <f>SUM(Rozpočet!E4,Rozpočet!E10,Rozpočet!E12,Rozpočet!E14:E15,Rozpočet!E17:E18,Rozpočet!E20,Rozpočet!E23,Rozpočet!E26,Rozpočet!E29,Rozpočet!E38,Rozpočet!E40,Rozpočet!E44,Rozpočet!E46,Rozpočet!E48,Rozpočet!E51:E52,Rozpočet!E55,Rozpočet!E57,Rozpočet!E59,Rozpočet!E63,Rozpočet!E66,Rozpočet!E68,Rozpočet!E70,Rozpočet!E72,Rozpočet!E74,Rozpočet!E78,Rozpočet!E83,Rozpočet!E86,Rozpočet!E88,Rozpočet!E93)+SUM(Rozpočet!E101,Rozpočet!E106,Rozpočet!E109,Rozpočet!E111,Rozpočet!E113,Rozpočet!E115,Rozpočet!E119,Rozpočet!E121)</f>
        <v>0</v>
      </c>
    </row>
    <row r="4" spans="1:6">
      <c r="A4" s="15" t="s">
        <v>262</v>
      </c>
      <c r="B4" s="16">
        <f>B3 * Parametry!B15 / 100</f>
        <v>0</v>
      </c>
      <c r="C4" s="16">
        <f>B3 * Parametry!B16 / 100</f>
        <v>0</v>
      </c>
      <c r="D4" s="3"/>
      <c r="F4" s="21">
        <f>SUM(Rozpočet!G4,Rozpočet!G10,Rozpočet!G12,Rozpočet!G14:G15,Rozpočet!G17:G18,Rozpočet!G20,Rozpočet!G23,Rozpočet!G26,Rozpočet!G29,Rozpočet!G38,Rozpočet!G40,Rozpočet!G44,Rozpočet!G46,Rozpočet!G48,Rozpočet!G51:G52,Rozpočet!G55,Rozpočet!G57,Rozpočet!G59,Rozpočet!G63,Rozpočet!G66,Rozpočet!G68,Rozpočet!G70,Rozpočet!G72,Rozpočet!G74,Rozpočet!G78,Rozpočet!G83,Rozpočet!G86,Rozpočet!G88,Rozpočet!G93)+SUM(Rozpočet!G101,Rozpočet!G106,Rozpočet!G109,Rozpočet!G111,Rozpočet!G113,Rozpočet!G115,Rozpočet!G119,Rozpočet!G121)</f>
        <v>0</v>
      </c>
    </row>
    <row r="5" spans="1:6">
      <c r="A5" s="15" t="s">
        <v>263</v>
      </c>
      <c r="B5" s="16"/>
      <c r="C5" s="16">
        <f>(Rozpočet!E231) + 0</f>
        <v>0</v>
      </c>
      <c r="D5" s="3"/>
    </row>
    <row r="6" spans="1:6">
      <c r="A6" s="15" t="s">
        <v>264</v>
      </c>
      <c r="B6" s="16"/>
      <c r="C6" s="16">
        <f>0 + (Rozpočet!G231) + 0</f>
        <v>0</v>
      </c>
      <c r="D6" s="3"/>
    </row>
    <row r="7" spans="1:6">
      <c r="A7" s="6" t="s">
        <v>265</v>
      </c>
      <c r="B7" s="17">
        <f>B3 + B4</f>
        <v>0</v>
      </c>
      <c r="C7" s="17">
        <f>C3 + C4 + C5 + C6</f>
        <v>0</v>
      </c>
      <c r="D7" s="3"/>
    </row>
    <row r="8" spans="1:6">
      <c r="A8" s="15" t="s">
        <v>266</v>
      </c>
      <c r="B8" s="16"/>
      <c r="C8" s="16">
        <f>(C5 + C6) * Parametry!B17 / 100</f>
        <v>0</v>
      </c>
      <c r="D8" s="3"/>
    </row>
    <row r="9" spans="1:6">
      <c r="A9" s="15" t="s">
        <v>267</v>
      </c>
      <c r="B9" s="16"/>
      <c r="C9" s="16">
        <f>0 + 0</f>
        <v>0</v>
      </c>
      <c r="D9" s="3"/>
    </row>
    <row r="10" spans="1:6">
      <c r="A10" s="15" t="s">
        <v>268</v>
      </c>
      <c r="B10" s="16"/>
      <c r="C10" s="16">
        <f>0 + 0</f>
        <v>0</v>
      </c>
      <c r="D10" s="3"/>
    </row>
    <row r="11" spans="1:6">
      <c r="A11" s="15" t="s">
        <v>269</v>
      </c>
      <c r="B11" s="16"/>
      <c r="C11" s="16">
        <f>(C9 + C10) * Parametry!B18 / 100</f>
        <v>0</v>
      </c>
      <c r="D11" s="3"/>
    </row>
    <row r="12" spans="1:6">
      <c r="A12" s="6" t="s">
        <v>270</v>
      </c>
      <c r="B12" s="17">
        <f>B7</f>
        <v>0</v>
      </c>
      <c r="C12" s="17">
        <f>C7 + C8 + C9 + C10 + C11</f>
        <v>0</v>
      </c>
      <c r="D12" s="3"/>
    </row>
    <row r="13" spans="1:6">
      <c r="A13" s="15" t="s">
        <v>271</v>
      </c>
      <c r="B13" s="16"/>
      <c r="C13" s="16">
        <f>(B12 + C12) * Parametry!B19 / 100</f>
        <v>0</v>
      </c>
      <c r="D13" s="3"/>
    </row>
    <row r="14" spans="1:6">
      <c r="A14" s="15" t="s">
        <v>272</v>
      </c>
      <c r="B14" s="16"/>
      <c r="C14" s="16">
        <f>(B12 + C12) * Parametry!B20 / 100</f>
        <v>0</v>
      </c>
      <c r="D14" s="3"/>
    </row>
    <row r="15" spans="1:6">
      <c r="A15" s="15" t="s">
        <v>273</v>
      </c>
      <c r="B15" s="16"/>
      <c r="C15" s="16">
        <f>(B7 + C7) * Parametry!B21 / 100</f>
        <v>0</v>
      </c>
      <c r="D15" s="3"/>
    </row>
    <row r="16" spans="1:6">
      <c r="A16" s="5" t="s">
        <v>274</v>
      </c>
      <c r="B16" s="12"/>
      <c r="C16" s="12">
        <f>B12 + C12 + C13 + C14 + C15</f>
        <v>0</v>
      </c>
      <c r="D16" s="3"/>
    </row>
    <row r="17" spans="1:4">
      <c r="A17" s="15" t="s">
        <v>61</v>
      </c>
      <c r="B17" s="16"/>
      <c r="C17" s="16"/>
      <c r="D17" s="3"/>
    </row>
    <row r="18" spans="1:4">
      <c r="A18" s="5" t="s">
        <v>275</v>
      </c>
      <c r="B18" s="12"/>
      <c r="C18" s="12"/>
      <c r="D18" s="3"/>
    </row>
    <row r="19" spans="1:4">
      <c r="A19" s="15" t="s">
        <v>276</v>
      </c>
      <c r="B19" s="16"/>
      <c r="C19" s="16">
        <f>C12 * Parametry!B22 / 100</f>
        <v>0</v>
      </c>
      <c r="D19" s="3"/>
    </row>
    <row r="20" spans="1:4">
      <c r="A20" s="15" t="s">
        <v>277</v>
      </c>
      <c r="B20" s="16"/>
      <c r="C20" s="16">
        <f>C12 * Parametry!B23 / 100</f>
        <v>0</v>
      </c>
      <c r="D20" s="3"/>
    </row>
    <row r="21" spans="1:4">
      <c r="A21" s="5" t="s">
        <v>278</v>
      </c>
      <c r="B21" s="12"/>
      <c r="C21" s="12">
        <f>C19 + C20</f>
        <v>0</v>
      </c>
      <c r="D21" s="3"/>
    </row>
    <row r="22" spans="1:4">
      <c r="A22" s="15" t="s">
        <v>279</v>
      </c>
      <c r="B22" s="16"/>
      <c r="C22" s="16">
        <f>Parametry!B24 * Parametry!B27 * (C16 * Parametry!B26)^Parametry!B25</f>
        <v>0</v>
      </c>
      <c r="D22" s="3"/>
    </row>
    <row r="23" spans="1:4">
      <c r="A23" s="15" t="s">
        <v>61</v>
      </c>
      <c r="B23" s="16"/>
      <c r="C23" s="16"/>
      <c r="D23" s="3"/>
    </row>
    <row r="24" spans="1:4">
      <c r="A24" s="4" t="s">
        <v>280</v>
      </c>
      <c r="B24" s="11"/>
      <c r="C24" s="11">
        <f>C16 + C21 + C22</f>
        <v>0</v>
      </c>
      <c r="D24" s="3"/>
    </row>
    <row r="25" spans="1:4">
      <c r="A25" s="15" t="s">
        <v>281</v>
      </c>
      <c r="B25" s="16">
        <f>(F1+SUM(Rozpočet!E123,Rozpočet!E143,Rozpočet!E159,Rozpočet!E161,Rozpočet!E164,Rozpočet!E169,Rozpočet!E175:E176,Rozpočet!E180:E181,Rozpočet!E184:E185,Rozpočet!E187:E188,Rozpočet!E190,Rozpočet!E192,Rozpočet!E194,Rozpočet!E196,Rozpočet!E201,Rozpočet!E203,Rozpočet!E206,Rozpočet!E211,Rozpočet!E213,Rozpočet!E216,Rozpočet!E224,Rozpočet!E227)) + (F2+SUM(Rozpočet!G123,Rozpočet!G143,Rozpočet!G159,Rozpočet!G161,Rozpočet!G164,Rozpočet!G169,Rozpočet!G175:G176,Rozpočet!G180:G181,Rozpočet!G184:G185,Rozpočet!G187:G188,Rozpočet!G190,Rozpočet!G192,Rozpočet!G194,Rozpočet!G196,Rozpočet!G201,Rozpočet!G203,Rozpočet!G206,Rozpočet!G211,Rozpočet!G213,Rozpočet!G216,Rozpočet!G224,Rozpočet!G227)) + B4 + C4 + C8 + C11 + C13 + C14 + C15 + C21 + C22</f>
        <v>0</v>
      </c>
      <c r="C25" s="16">
        <f>B25 * Parametry!B30 / 100</f>
        <v>0</v>
      </c>
      <c r="D25" s="3"/>
    </row>
    <row r="26" spans="1:4">
      <c r="A26" s="15" t="s">
        <v>281</v>
      </c>
      <c r="B26" s="16">
        <f>(F3+SUM(Rozpočet!E123,Rozpočet!E143,Rozpočet!E159,Rozpočet!E161,Rozpočet!E164,Rozpočet!E169,Rozpočet!E175:E176,Rozpočet!E180:E181,Rozpočet!E184:E185,Rozpočet!E187:E188,Rozpočet!E190,Rozpočet!E192,Rozpočet!E194,Rozpočet!E196,Rozpočet!E201,Rozpočet!E203,Rozpočet!E206,Rozpočet!E211,Rozpočet!E213,Rozpočet!E216,Rozpočet!E224,Rozpočet!E227)) + (F4+SUM(Rozpočet!G123,Rozpočet!G143,Rozpočet!G159,Rozpočet!G161,Rozpočet!G164,Rozpočet!G169,Rozpočet!G175:G176,Rozpočet!G180:G181,Rozpočet!G184:G185,Rozpočet!G187:G188,Rozpočet!G190,Rozpočet!G192,Rozpočet!G194,Rozpočet!G196,Rozpočet!G201,Rozpočet!G203,Rozpočet!G206,Rozpočet!G211,Rozpočet!G213,Rozpočet!G216,Rozpočet!G224,Rozpočet!G227))</f>
        <v>0</v>
      </c>
      <c r="C26" s="16">
        <f>B26 * Parametry!B31 / 100</f>
        <v>0</v>
      </c>
      <c r="D26" s="3"/>
    </row>
    <row r="27" spans="1:4">
      <c r="A27" s="4" t="s">
        <v>282</v>
      </c>
      <c r="B27" s="11"/>
      <c r="C27" s="11">
        <f>C24 + C25 + C26</f>
        <v>0</v>
      </c>
      <c r="D27" s="3"/>
    </row>
    <row r="28" spans="1:4">
      <c r="A28" s="15" t="s">
        <v>283</v>
      </c>
      <c r="B28" s="16"/>
      <c r="C28" s="16">
        <f>C24 * Parametry!B28 / 100</f>
        <v>0</v>
      </c>
      <c r="D28" s="3"/>
    </row>
    <row r="29" spans="1:4">
      <c r="A29" s="15" t="s">
        <v>283</v>
      </c>
      <c r="B29" s="16"/>
      <c r="C29" s="16">
        <f>C24 * Parametry!B29 / 100</f>
        <v>0</v>
      </c>
      <c r="D29" s="3"/>
    </row>
    <row r="30" spans="1:4">
      <c r="A30" s="5" t="s">
        <v>284</v>
      </c>
      <c r="B30" s="18" t="s">
        <v>54</v>
      </c>
      <c r="C30" s="18" t="s">
        <v>56</v>
      </c>
      <c r="D30" s="3"/>
    </row>
    <row r="31" spans="1:4">
      <c r="A31" s="15" t="s">
        <v>60</v>
      </c>
      <c r="B31" s="16">
        <f>(Rozpočet!E231)</f>
        <v>0</v>
      </c>
      <c r="C31" s="16">
        <f>(Rozpočet!G231)</f>
        <v>0</v>
      </c>
      <c r="D31" s="3"/>
    </row>
    <row r="32" spans="1:4">
      <c r="A32" s="15" t="s">
        <v>285</v>
      </c>
      <c r="B32" s="16">
        <f>(Rozpočet!E36)</f>
        <v>0</v>
      </c>
      <c r="C32" s="16">
        <f>(Rozpočet!G36)</f>
        <v>0</v>
      </c>
      <c r="D32" s="3"/>
    </row>
    <row r="33" spans="1:4">
      <c r="A33" s="15" t="s">
        <v>286</v>
      </c>
      <c r="B33" s="16">
        <f>(Rozpočet!E99)</f>
        <v>0</v>
      </c>
      <c r="C33" s="16">
        <f>(Rozpočet!G99)</f>
        <v>0</v>
      </c>
      <c r="D33" s="3"/>
    </row>
    <row r="34" spans="1:4">
      <c r="A34" s="15" t="s">
        <v>287</v>
      </c>
      <c r="B34" s="16">
        <f>(Rozpočet!E127)</f>
        <v>0</v>
      </c>
      <c r="C34" s="16">
        <f>(Rozpočet!G127)</f>
        <v>0</v>
      </c>
      <c r="D34" s="3"/>
    </row>
    <row r="35" spans="1:4">
      <c r="A35" s="15" t="s">
        <v>288</v>
      </c>
      <c r="B35" s="16">
        <f>(Rozpočet!E229)</f>
        <v>0</v>
      </c>
      <c r="C35" s="16">
        <f>(Rozpočet!G229)</f>
        <v>0</v>
      </c>
      <c r="D35" s="3"/>
    </row>
    <row r="36" spans="1:4">
      <c r="A36" s="15" t="s">
        <v>61</v>
      </c>
      <c r="B36" s="16"/>
      <c r="C36" s="16"/>
      <c r="D36" s="3"/>
    </row>
    <row r="37" spans="1:4">
      <c r="A37" s="5" t="s">
        <v>289</v>
      </c>
      <c r="B37" s="18" t="s">
        <v>290</v>
      </c>
      <c r="C37" s="19"/>
      <c r="D37" s="3"/>
    </row>
    <row r="38" spans="1:4">
      <c r="A38" s="15" t="s">
        <v>291</v>
      </c>
      <c r="B38" s="20"/>
      <c r="C38" s="16"/>
      <c r="D38" s="3"/>
    </row>
    <row r="39" spans="1:4">
      <c r="A39" s="15" t="s">
        <v>292</v>
      </c>
      <c r="B39" s="20"/>
      <c r="C39" s="16"/>
      <c r="D39" s="3"/>
    </row>
    <row r="40" spans="1:4">
      <c r="A40" s="15" t="s">
        <v>293</v>
      </c>
      <c r="B40" s="20"/>
      <c r="C40" s="16"/>
      <c r="D40" s="3"/>
    </row>
    <row r="41" spans="1:4">
      <c r="A41" s="15" t="s">
        <v>294</v>
      </c>
      <c r="B41" s="20"/>
      <c r="C41" s="16"/>
      <c r="D41" s="3"/>
    </row>
    <row r="42" spans="1:4">
      <c r="A42" s="15" t="s">
        <v>295</v>
      </c>
      <c r="B42" s="20"/>
      <c r="C42" s="16"/>
      <c r="D42" s="3"/>
    </row>
    <row r="43" spans="1:4">
      <c r="A43" s="15" t="s">
        <v>296</v>
      </c>
      <c r="B43" s="20"/>
      <c r="C43" s="16"/>
      <c r="D43" s="3"/>
    </row>
    <row r="44" spans="1:4">
      <c r="A44" s="15" t="s">
        <v>297</v>
      </c>
      <c r="B44" s="20"/>
      <c r="C44" s="16"/>
      <c r="D44" s="3"/>
    </row>
    <row r="45" spans="1:4">
      <c r="A45" s="15" t="s">
        <v>298</v>
      </c>
      <c r="B45" s="20"/>
      <c r="C45" s="16"/>
      <c r="D45" s="3"/>
    </row>
    <row r="46" spans="1:4">
      <c r="A46" s="15" t="s">
        <v>61</v>
      </c>
      <c r="B46" s="16"/>
      <c r="C46" s="16"/>
      <c r="D46" s="3"/>
    </row>
    <row r="47" spans="1:4">
      <c r="A47" s="15" t="s">
        <v>61</v>
      </c>
      <c r="B47" s="16"/>
      <c r="C47" s="16"/>
      <c r="D47" s="3"/>
    </row>
    <row r="48" spans="1:4">
      <c r="A48" s="15" t="s">
        <v>61</v>
      </c>
      <c r="B48" s="16"/>
      <c r="C48" s="16"/>
      <c r="D48" s="3"/>
    </row>
    <row r="49" spans="1:4">
      <c r="A49" s="15" t="s">
        <v>61</v>
      </c>
      <c r="B49" s="16"/>
      <c r="C49" s="16"/>
      <c r="D49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7B748-156D-4C02-8024-C4A7703253D9}">
  <dimension ref="A1:L231"/>
  <sheetViews>
    <sheetView workbookViewId="0"/>
  </sheetViews>
  <sheetFormatPr defaultRowHeight="15"/>
  <cols>
    <col min="1" max="1" width="134.28515625" style="1" bestFit="1" customWidth="1"/>
    <col min="2" max="2" width="5" style="1" bestFit="1" customWidth="1"/>
    <col min="3" max="3" width="7.85546875" style="9" bestFit="1" customWidth="1"/>
    <col min="4" max="4" width="7.14062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5.28515625" style="9" bestFit="1" customWidth="1"/>
    <col min="9" max="9" width="11.42578125" style="9" bestFit="1" customWidth="1"/>
    <col min="12" max="12" width="2" style="8" hidden="1" customWidth="1"/>
  </cols>
  <sheetData>
    <row r="1" spans="1:12">
      <c r="A1" s="2" t="s">
        <v>51</v>
      </c>
      <c r="B1" s="2" t="s">
        <v>52</v>
      </c>
      <c r="C1" s="10" t="s">
        <v>53</v>
      </c>
      <c r="D1" s="10" t="s">
        <v>54</v>
      </c>
      <c r="E1" s="10" t="s">
        <v>55</v>
      </c>
      <c r="F1" s="10" t="s">
        <v>56</v>
      </c>
      <c r="G1" s="10" t="s">
        <v>57</v>
      </c>
      <c r="H1" s="10" t="s">
        <v>58</v>
      </c>
      <c r="I1" s="10" t="s">
        <v>59</v>
      </c>
      <c r="J1" s="3"/>
      <c r="K1" s="3"/>
      <c r="L1" s="8">
        <f>Parametry!B32/100*E5+Parametry!B32/100*E6+Parametry!B32/100*E8+Parametry!B32/100*E11+Parametry!B32/100*E13+Parametry!B32/100*E16+Parametry!B32/100*E19+Parametry!B32/100*E21+Parametry!B32/100*E24+Parametry!B32/100*E27+Parametry!B32/100*E28+Parametry!B32/100*E30+Parametry!B32/100*E39+Parametry!B32/100*E41+Parametry!B32/100*E43+Parametry!B32/100*E45+Parametry!B32/100*E47+Parametry!B32/100*E49+Parametry!B32/100*E53+Parametry!B32/100*E56+Parametry!B32/100*E58+Parametry!B32/100*E60+Parametry!B32/100*E61</f>
        <v>0</v>
      </c>
    </row>
    <row r="2" spans="1:12">
      <c r="A2" s="4" t="s">
        <v>60</v>
      </c>
      <c r="B2" s="4" t="s">
        <v>61</v>
      </c>
      <c r="C2" s="11"/>
      <c r="D2" s="11"/>
      <c r="E2" s="11"/>
      <c r="F2" s="11"/>
      <c r="G2" s="11"/>
      <c r="H2" s="11"/>
      <c r="I2" s="11"/>
      <c r="J2" s="3"/>
      <c r="K2" s="3"/>
      <c r="L2" s="8">
        <f>L1+Parametry!B32/100*E62+Parametry!B32/100*E64+Parametry!B32/100*E67+Parametry!B32/100*E69+Parametry!B32/100*E71+Parametry!B32/100*E73+Parametry!B32/100*E75+Parametry!B32/100*E76+Parametry!B32/100*E79+Parametry!B32/100*E80+Parametry!B32/100*E81+Parametry!B32/100*E82+Parametry!B32/100*E84+Parametry!B32/100*E85+Parametry!B32/100*E87+Parametry!B32/100*E90+Parametry!B32/100*E91+Parametry!B32/100*E92+Parametry!B32/100*E94+Parametry!B32/100*E95+Parametry!B32/100*E102+Parametry!B32/100*E103+Parametry!B32/100*E105</f>
        <v>0</v>
      </c>
    </row>
    <row r="3" spans="1:12">
      <c r="A3" s="5" t="s">
        <v>62</v>
      </c>
      <c r="B3" s="5" t="s">
        <v>61</v>
      </c>
      <c r="C3" s="12"/>
      <c r="D3" s="12"/>
      <c r="E3" s="12"/>
      <c r="F3" s="12"/>
      <c r="G3" s="12"/>
      <c r="H3" s="12"/>
      <c r="I3" s="12"/>
      <c r="J3" s="3"/>
      <c r="K3" s="3"/>
      <c r="L3" s="8">
        <f>L2+Parametry!B32/100*E107+Parametry!B32/100*E110+Parametry!B32/100*E112+Parametry!B32/100*E114+Parametry!B32/100*E116+Parametry!B32/100*E120+Parametry!B32/100*E122+Parametry!B32/100*E124+Parametry!B32/100*E129+Parametry!B32/100*E130+Parametry!B32/100*E144+Parametry!B32/100*E153+Parametry!B32/100*E160+Parametry!B32/100*E162+Parametry!B32/100*E165+Parametry!B32/100*E166+Parametry!B32/100*E170+Parametry!B32/100*E171+Parametry!B32/100*E172+Parametry!B32/100*E173+Parametry!B32/100*E177+Parametry!B32/100*E178</f>
        <v>0</v>
      </c>
    </row>
    <row r="4" spans="1:12">
      <c r="A4" s="13" t="s">
        <v>63</v>
      </c>
      <c r="B4" s="13" t="s">
        <v>61</v>
      </c>
      <c r="C4" s="14"/>
      <c r="D4" s="14"/>
      <c r="E4" s="14"/>
      <c r="F4" s="14"/>
      <c r="G4" s="14"/>
      <c r="H4" s="14"/>
      <c r="I4" s="14"/>
      <c r="J4" s="3"/>
      <c r="K4" s="3"/>
      <c r="L4" s="8">
        <f>L3+Parametry!B32/100*E179+Parametry!B32/100*E182+Parametry!B32/100*E183+Parametry!B32/100*E186+Parametry!B32/100*E189+Parametry!B32/100*E191+Parametry!B32/100*E193+Parametry!B32/100*E195+Parametry!B32/100*E197+Parametry!B32/100*E198+Parametry!B32/100*E199+Parametry!B32/100*E200+Parametry!B32/100*E202+Parametry!B32/100*E204+Parametry!B32/100*E205+Parametry!B32/100*E207+Parametry!B32/100*E212+Parametry!B32/100*E214+Parametry!B32/100*E217+Parametry!B32/100*E220+Parametry!B32/100*E221+Parametry!B32/100*E222</f>
        <v>0</v>
      </c>
    </row>
    <row r="5" spans="1:12">
      <c r="A5" s="15" t="s">
        <v>64</v>
      </c>
      <c r="B5" s="15" t="s">
        <v>65</v>
      </c>
      <c r="C5" s="16">
        <v>2</v>
      </c>
      <c r="D5" s="16"/>
      <c r="E5" s="16">
        <f>C5*D5</f>
        <v>0</v>
      </c>
      <c r="F5" s="16"/>
      <c r="G5" s="16">
        <f>C5*F5</f>
        <v>0</v>
      </c>
      <c r="H5" s="16">
        <f>D5+F5</f>
        <v>0</v>
      </c>
      <c r="I5" s="16">
        <f>E5+G5</f>
        <v>0</v>
      </c>
      <c r="J5" s="3"/>
      <c r="K5" s="3"/>
    </row>
    <row r="6" spans="1:12">
      <c r="A6" s="15" t="s">
        <v>66</v>
      </c>
      <c r="B6" s="15" t="s">
        <v>65</v>
      </c>
      <c r="C6" s="16">
        <v>4</v>
      </c>
      <c r="D6" s="16"/>
      <c r="E6" s="16">
        <f>C6*D6</f>
        <v>0</v>
      </c>
      <c r="F6" s="16"/>
      <c r="G6" s="16">
        <f>C6*F6</f>
        <v>0</v>
      </c>
      <c r="H6" s="16">
        <f>D6+F6</f>
        <v>0</v>
      </c>
      <c r="I6" s="16">
        <f>E6+G6</f>
        <v>0</v>
      </c>
      <c r="J6" s="3"/>
      <c r="K6" s="3"/>
    </row>
    <row r="7" spans="1:12">
      <c r="A7" s="15" t="s">
        <v>67</v>
      </c>
      <c r="B7" s="15" t="s">
        <v>68</v>
      </c>
      <c r="C7" s="16">
        <v>6</v>
      </c>
      <c r="D7" s="16"/>
      <c r="E7" s="16">
        <f>C7*D7</f>
        <v>0</v>
      </c>
      <c r="F7" s="16"/>
      <c r="G7" s="16">
        <f>C7*F7</f>
        <v>0</v>
      </c>
      <c r="H7" s="16">
        <f>D7+F7</f>
        <v>0</v>
      </c>
      <c r="I7" s="16">
        <f>E7+G7</f>
        <v>0</v>
      </c>
      <c r="J7" s="3"/>
      <c r="K7" s="3"/>
    </row>
    <row r="8" spans="1:12">
      <c r="A8" s="15" t="s">
        <v>69</v>
      </c>
      <c r="B8" s="15" t="s">
        <v>65</v>
      </c>
      <c r="C8" s="16">
        <v>8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3"/>
      <c r="K8" s="3"/>
    </row>
    <row r="9" spans="1:12">
      <c r="A9" s="15" t="s">
        <v>70</v>
      </c>
      <c r="B9" s="15" t="s">
        <v>71</v>
      </c>
      <c r="C9" s="16">
        <v>1</v>
      </c>
      <c r="D9" s="16"/>
      <c r="E9" s="16">
        <f>C9*D9</f>
        <v>0</v>
      </c>
      <c r="F9" s="16"/>
      <c r="G9" s="16">
        <f>C9*F9</f>
        <v>0</v>
      </c>
      <c r="H9" s="16">
        <f>D9+F9</f>
        <v>0</v>
      </c>
      <c r="I9" s="16">
        <f>E9+G9</f>
        <v>0</v>
      </c>
      <c r="J9" s="3"/>
      <c r="K9" s="3"/>
    </row>
    <row r="10" spans="1:12">
      <c r="A10" s="13" t="s">
        <v>72</v>
      </c>
      <c r="B10" s="13" t="s">
        <v>61</v>
      </c>
      <c r="C10" s="14"/>
      <c r="D10" s="14"/>
      <c r="E10" s="14"/>
      <c r="F10" s="14"/>
      <c r="G10" s="14"/>
      <c r="H10" s="14"/>
      <c r="I10" s="14"/>
      <c r="J10" s="3"/>
      <c r="K10" s="3"/>
    </row>
    <row r="11" spans="1:12">
      <c r="A11" s="15" t="s">
        <v>73</v>
      </c>
      <c r="B11" s="15" t="s">
        <v>74</v>
      </c>
      <c r="C11" s="16">
        <v>29</v>
      </c>
      <c r="D11" s="16"/>
      <c r="E11" s="16">
        <f>C11*D11</f>
        <v>0</v>
      </c>
      <c r="F11" s="16"/>
      <c r="G11" s="16">
        <f>C11*F11</f>
        <v>0</v>
      </c>
      <c r="H11" s="16">
        <f>D11+F11</f>
        <v>0</v>
      </c>
      <c r="I11" s="16">
        <f>E11+G11</f>
        <v>0</v>
      </c>
      <c r="J11" s="3"/>
      <c r="K11" s="3"/>
    </row>
    <row r="12" spans="1:12">
      <c r="A12" s="13" t="s">
        <v>75</v>
      </c>
      <c r="B12" s="13" t="s">
        <v>61</v>
      </c>
      <c r="C12" s="14"/>
      <c r="D12" s="14"/>
      <c r="E12" s="14"/>
      <c r="F12" s="14"/>
      <c r="G12" s="14"/>
      <c r="H12" s="14"/>
      <c r="I12" s="14"/>
      <c r="J12" s="3"/>
      <c r="K12" s="3"/>
    </row>
    <row r="13" spans="1:12">
      <c r="A13" s="15" t="s">
        <v>76</v>
      </c>
      <c r="B13" s="15" t="s">
        <v>74</v>
      </c>
      <c r="C13" s="16">
        <v>29</v>
      </c>
      <c r="D13" s="16"/>
      <c r="E13" s="16">
        <f>C13*D13</f>
        <v>0</v>
      </c>
      <c r="F13" s="16"/>
      <c r="G13" s="16">
        <f>C13*F13</f>
        <v>0</v>
      </c>
      <c r="H13" s="16">
        <f>D13+F13</f>
        <v>0</v>
      </c>
      <c r="I13" s="16">
        <f>E13+G13</f>
        <v>0</v>
      </c>
      <c r="J13" s="3"/>
      <c r="K13" s="3"/>
    </row>
    <row r="14" spans="1:12">
      <c r="A14" s="13" t="s">
        <v>77</v>
      </c>
      <c r="B14" s="13" t="s">
        <v>61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2">
      <c r="A15" s="13" t="s">
        <v>78</v>
      </c>
      <c r="B15" s="13" t="s">
        <v>61</v>
      </c>
      <c r="C15" s="14"/>
      <c r="D15" s="14"/>
      <c r="E15" s="14"/>
      <c r="F15" s="14"/>
      <c r="G15" s="14"/>
      <c r="H15" s="14"/>
      <c r="I15" s="14"/>
      <c r="J15" s="3"/>
      <c r="K15" s="3"/>
    </row>
    <row r="16" spans="1:12">
      <c r="A16" s="15" t="s">
        <v>79</v>
      </c>
      <c r="B16" s="15" t="s">
        <v>71</v>
      </c>
      <c r="C16" s="16">
        <v>2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>
      <c r="A17" s="13" t="s">
        <v>80</v>
      </c>
      <c r="B17" s="13" t="s">
        <v>61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>
      <c r="A18" s="13" t="s">
        <v>81</v>
      </c>
      <c r="B18" s="13" t="s">
        <v>61</v>
      </c>
      <c r="C18" s="14"/>
      <c r="D18" s="14"/>
      <c r="E18" s="14"/>
      <c r="F18" s="14"/>
      <c r="G18" s="14"/>
      <c r="H18" s="14"/>
      <c r="I18" s="14"/>
      <c r="J18" s="3"/>
      <c r="K18" s="3"/>
    </row>
    <row r="19" spans="1:11">
      <c r="A19" s="15" t="s">
        <v>82</v>
      </c>
      <c r="B19" s="15" t="s">
        <v>74</v>
      </c>
      <c r="C19" s="16">
        <v>20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>
      <c r="A20" s="13" t="s">
        <v>83</v>
      </c>
      <c r="B20" s="13" t="s">
        <v>61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1">
      <c r="A21" s="15" t="s">
        <v>84</v>
      </c>
      <c r="B21" s="15" t="s">
        <v>85</v>
      </c>
      <c r="C21" s="16">
        <v>7</v>
      </c>
      <c r="D21" s="16"/>
      <c r="E21" s="16">
        <f>C21*D21</f>
        <v>0</v>
      </c>
      <c r="F21" s="16"/>
      <c r="G21" s="16">
        <f>C21*F21</f>
        <v>0</v>
      </c>
      <c r="H21" s="16">
        <f>D21+F21</f>
        <v>0</v>
      </c>
      <c r="I21" s="16">
        <f>E21+G21</f>
        <v>0</v>
      </c>
      <c r="J21" s="3"/>
      <c r="K21" s="3"/>
    </row>
    <row r="22" spans="1:11">
      <c r="A22" s="15" t="s">
        <v>86</v>
      </c>
      <c r="B22" s="15" t="s">
        <v>71</v>
      </c>
      <c r="C22" s="16">
        <v>1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3"/>
      <c r="K22" s="3"/>
    </row>
    <row r="23" spans="1:11">
      <c r="A23" s="13" t="s">
        <v>87</v>
      </c>
      <c r="B23" s="13" t="s">
        <v>61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1">
      <c r="A24" s="15" t="s">
        <v>88</v>
      </c>
      <c r="B24" s="15" t="s">
        <v>71</v>
      </c>
      <c r="C24" s="16">
        <v>8</v>
      </c>
      <c r="D24" s="16"/>
      <c r="E24" s="16">
        <f>C24*D24</f>
        <v>0</v>
      </c>
      <c r="F24" s="16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>
      <c r="A25" s="15" t="s">
        <v>89</v>
      </c>
      <c r="B25" s="15" t="s">
        <v>71</v>
      </c>
      <c r="C25" s="16">
        <v>1</v>
      </c>
      <c r="D25" s="16"/>
      <c r="E25" s="16">
        <f>C25*D25</f>
        <v>0</v>
      </c>
      <c r="F25" s="16"/>
      <c r="G25" s="16">
        <f>C25*F25</f>
        <v>0</v>
      </c>
      <c r="H25" s="16">
        <f>D25+F25</f>
        <v>0</v>
      </c>
      <c r="I25" s="16">
        <f>E25+G25</f>
        <v>0</v>
      </c>
      <c r="J25" s="3"/>
      <c r="K25" s="3"/>
    </row>
    <row r="26" spans="1:11">
      <c r="A26" s="13" t="s">
        <v>90</v>
      </c>
      <c r="B26" s="13" t="s">
        <v>61</v>
      </c>
      <c r="C26" s="14"/>
      <c r="D26" s="14"/>
      <c r="E26" s="14"/>
      <c r="F26" s="14"/>
      <c r="G26" s="14"/>
      <c r="H26" s="14"/>
      <c r="I26" s="14"/>
      <c r="J26" s="3"/>
      <c r="K26" s="3"/>
    </row>
    <row r="27" spans="1:11">
      <c r="A27" s="15" t="s">
        <v>91</v>
      </c>
      <c r="B27" s="15" t="s">
        <v>71</v>
      </c>
      <c r="C27" s="16">
        <v>2</v>
      </c>
      <c r="D27" s="16"/>
      <c r="E27" s="16">
        <f>C27*D27</f>
        <v>0</v>
      </c>
      <c r="F27" s="16"/>
      <c r="G27" s="16">
        <f>C27*F27</f>
        <v>0</v>
      </c>
      <c r="H27" s="16">
        <f>D27+F27</f>
        <v>0</v>
      </c>
      <c r="I27" s="16">
        <f>E27+G27</f>
        <v>0</v>
      </c>
      <c r="J27" s="3"/>
      <c r="K27" s="3"/>
    </row>
    <row r="28" spans="1:11">
      <c r="A28" s="15" t="s">
        <v>92</v>
      </c>
      <c r="B28" s="15" t="s">
        <v>71</v>
      </c>
      <c r="C28" s="16">
        <v>2</v>
      </c>
      <c r="D28" s="16"/>
      <c r="E28" s="16">
        <f>C28*D28</f>
        <v>0</v>
      </c>
      <c r="F28" s="16"/>
      <c r="G28" s="16">
        <f>C28*F28</f>
        <v>0</v>
      </c>
      <c r="H28" s="16">
        <f>D28+F28</f>
        <v>0</v>
      </c>
      <c r="I28" s="16">
        <f>E28+G28</f>
        <v>0</v>
      </c>
      <c r="J28" s="3"/>
      <c r="K28" s="3"/>
    </row>
    <row r="29" spans="1:11">
      <c r="A29" s="13" t="s">
        <v>93</v>
      </c>
      <c r="B29" s="13" t="s">
        <v>61</v>
      </c>
      <c r="C29" s="14"/>
      <c r="D29" s="14"/>
      <c r="E29" s="14"/>
      <c r="F29" s="14"/>
      <c r="G29" s="14"/>
      <c r="H29" s="14"/>
      <c r="I29" s="14"/>
      <c r="J29" s="3"/>
      <c r="K29" s="3"/>
    </row>
    <row r="30" spans="1:11">
      <c r="A30" s="15" t="s">
        <v>94</v>
      </c>
      <c r="B30" s="15" t="s">
        <v>71</v>
      </c>
      <c r="C30" s="16">
        <v>4</v>
      </c>
      <c r="D30" s="16"/>
      <c r="E30" s="16">
        <f>C30*D30</f>
        <v>0</v>
      </c>
      <c r="F30" s="16"/>
      <c r="G30" s="16">
        <f>C30*F30</f>
        <v>0</v>
      </c>
      <c r="H30" s="16">
        <f>D30+F30</f>
        <v>0</v>
      </c>
      <c r="I30" s="16">
        <f>E30+G30</f>
        <v>0</v>
      </c>
      <c r="J30" s="3"/>
      <c r="K30" s="3"/>
    </row>
    <row r="31" spans="1:11">
      <c r="A31" s="15" t="s">
        <v>95</v>
      </c>
      <c r="B31" s="15" t="s">
        <v>65</v>
      </c>
      <c r="C31" s="16">
        <v>4</v>
      </c>
      <c r="D31" s="16"/>
      <c r="E31" s="16">
        <f>C31*D31</f>
        <v>0</v>
      </c>
      <c r="F31" s="16"/>
      <c r="G31" s="16">
        <f>C31*F31</f>
        <v>0</v>
      </c>
      <c r="H31" s="16">
        <f>D31+F31</f>
        <v>0</v>
      </c>
      <c r="I31" s="16">
        <f>E31+G31</f>
        <v>0</v>
      </c>
      <c r="J31" s="3"/>
      <c r="K31" s="3"/>
    </row>
    <row r="32" spans="1:11">
      <c r="A32" s="15" t="s">
        <v>96</v>
      </c>
      <c r="B32" s="15" t="s">
        <v>71</v>
      </c>
      <c r="C32" s="16">
        <v>1</v>
      </c>
      <c r="D32" s="16"/>
      <c r="E32" s="16">
        <f>C32*D32</f>
        <v>0</v>
      </c>
      <c r="F32" s="16"/>
      <c r="G32" s="16">
        <f>C32*F32</f>
        <v>0</v>
      </c>
      <c r="H32" s="16">
        <f>D32+F32</f>
        <v>0</v>
      </c>
      <c r="I32" s="16">
        <f>E32+G32</f>
        <v>0</v>
      </c>
      <c r="J32" s="3"/>
      <c r="K32" s="3"/>
    </row>
    <row r="33" spans="1:11">
      <c r="A33" s="15" t="s">
        <v>97</v>
      </c>
      <c r="B33" s="15" t="s">
        <v>71</v>
      </c>
      <c r="C33" s="16">
        <v>1</v>
      </c>
      <c r="D33" s="16"/>
      <c r="E33" s="16">
        <f>C33*D33</f>
        <v>0</v>
      </c>
      <c r="F33" s="16"/>
      <c r="G33" s="16">
        <f>C33*F33</f>
        <v>0</v>
      </c>
      <c r="H33" s="16">
        <f>D33+F33</f>
        <v>0</v>
      </c>
      <c r="I33" s="16">
        <f>E33+G33</f>
        <v>0</v>
      </c>
      <c r="J33" s="3"/>
      <c r="K33" s="3"/>
    </row>
    <row r="34" spans="1:11">
      <c r="A34" s="15" t="s">
        <v>98</v>
      </c>
      <c r="B34" s="15" t="s">
        <v>71</v>
      </c>
      <c r="C34" s="16">
        <v>20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3"/>
      <c r="K34" s="3"/>
    </row>
    <row r="35" spans="1:11">
      <c r="A35" s="15" t="s">
        <v>99</v>
      </c>
      <c r="B35" s="15" t="s">
        <v>68</v>
      </c>
      <c r="C35" s="16">
        <v>2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>
      <c r="A36" s="5" t="s">
        <v>100</v>
      </c>
      <c r="B36" s="5" t="s">
        <v>61</v>
      </c>
      <c r="C36" s="12"/>
      <c r="D36" s="12"/>
      <c r="E36" s="12">
        <f>SUM(E4:E35)</f>
        <v>0</v>
      </c>
      <c r="F36" s="12"/>
      <c r="G36" s="12">
        <f>SUM(G4:G35)</f>
        <v>0</v>
      </c>
      <c r="H36" s="12"/>
      <c r="I36" s="12">
        <f>SUM(I4:I35)</f>
        <v>0</v>
      </c>
      <c r="J36" s="3"/>
      <c r="K36" s="3"/>
    </row>
    <row r="37" spans="1:11">
      <c r="A37" s="5" t="s">
        <v>101</v>
      </c>
      <c r="B37" s="5" t="s">
        <v>61</v>
      </c>
      <c r="C37" s="12"/>
      <c r="D37" s="12"/>
      <c r="E37" s="12"/>
      <c r="F37" s="12"/>
      <c r="G37" s="12"/>
      <c r="H37" s="12"/>
      <c r="I37" s="12"/>
      <c r="J37" s="3"/>
      <c r="K37" s="3"/>
    </row>
    <row r="38" spans="1:11">
      <c r="A38" s="13" t="s">
        <v>63</v>
      </c>
      <c r="B38" s="13" t="s">
        <v>61</v>
      </c>
      <c r="C38" s="14"/>
      <c r="D38" s="14"/>
      <c r="E38" s="14"/>
      <c r="F38" s="14"/>
      <c r="G38" s="14"/>
      <c r="H38" s="14"/>
      <c r="I38" s="14"/>
      <c r="J38" s="3"/>
      <c r="K38" s="3"/>
    </row>
    <row r="39" spans="1:11">
      <c r="A39" s="15" t="s">
        <v>102</v>
      </c>
      <c r="B39" s="15" t="s">
        <v>65</v>
      </c>
      <c r="C39" s="16">
        <v>8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3"/>
      <c r="K39" s="3"/>
    </row>
    <row r="40" spans="1:11">
      <c r="A40" s="13" t="s">
        <v>63</v>
      </c>
      <c r="B40" s="13" t="s">
        <v>61</v>
      </c>
      <c r="C40" s="14"/>
      <c r="D40" s="14"/>
      <c r="E40" s="14"/>
      <c r="F40" s="14"/>
      <c r="G40" s="14"/>
      <c r="H40" s="14"/>
      <c r="I40" s="14"/>
      <c r="J40" s="3"/>
      <c r="K40" s="3"/>
    </row>
    <row r="41" spans="1:11">
      <c r="A41" s="15" t="s">
        <v>64</v>
      </c>
      <c r="B41" s="15" t="s">
        <v>65</v>
      </c>
      <c r="C41" s="16">
        <v>4</v>
      </c>
      <c r="D41" s="16"/>
      <c r="E41" s="16">
        <f>C41*D41</f>
        <v>0</v>
      </c>
      <c r="F41" s="16"/>
      <c r="G41" s="16">
        <f>C41*F41</f>
        <v>0</v>
      </c>
      <c r="H41" s="16">
        <f>D41+F41</f>
        <v>0</v>
      </c>
      <c r="I41" s="16">
        <f>E41+G41</f>
        <v>0</v>
      </c>
      <c r="J41" s="3"/>
      <c r="K41" s="3"/>
    </row>
    <row r="42" spans="1:11">
      <c r="A42" s="15" t="s">
        <v>103</v>
      </c>
      <c r="B42" s="15" t="s">
        <v>68</v>
      </c>
      <c r="C42" s="16">
        <v>2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>
      <c r="A43" s="15" t="s">
        <v>66</v>
      </c>
      <c r="B43" s="15" t="s">
        <v>65</v>
      </c>
      <c r="C43" s="16">
        <v>4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3"/>
      <c r="K43" s="3"/>
    </row>
    <row r="44" spans="1:11">
      <c r="A44" s="13" t="s">
        <v>72</v>
      </c>
      <c r="B44" s="13" t="s">
        <v>61</v>
      </c>
      <c r="C44" s="14"/>
      <c r="D44" s="14"/>
      <c r="E44" s="14"/>
      <c r="F44" s="14"/>
      <c r="G44" s="14"/>
      <c r="H44" s="14"/>
      <c r="I44" s="14"/>
      <c r="J44" s="3"/>
      <c r="K44" s="3"/>
    </row>
    <row r="45" spans="1:11">
      <c r="A45" s="15" t="s">
        <v>73</v>
      </c>
      <c r="B45" s="15" t="s">
        <v>74</v>
      </c>
      <c r="C45" s="16">
        <v>6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>
      <c r="A46" s="13" t="s">
        <v>75</v>
      </c>
      <c r="B46" s="13" t="s">
        <v>61</v>
      </c>
      <c r="C46" s="14"/>
      <c r="D46" s="14"/>
      <c r="E46" s="14"/>
      <c r="F46" s="14"/>
      <c r="G46" s="14"/>
      <c r="H46" s="14"/>
      <c r="I46" s="14"/>
      <c r="J46" s="3"/>
      <c r="K46" s="3"/>
    </row>
    <row r="47" spans="1:11">
      <c r="A47" s="15" t="s">
        <v>76</v>
      </c>
      <c r="B47" s="15" t="s">
        <v>74</v>
      </c>
      <c r="C47" s="16">
        <v>6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3"/>
      <c r="K47" s="3"/>
    </row>
    <row r="48" spans="1:11">
      <c r="A48" s="13" t="s">
        <v>104</v>
      </c>
      <c r="B48" s="13" t="s">
        <v>61</v>
      </c>
      <c r="C48" s="14"/>
      <c r="D48" s="14"/>
      <c r="E48" s="14"/>
      <c r="F48" s="14"/>
      <c r="G48" s="14"/>
      <c r="H48" s="14"/>
      <c r="I48" s="14"/>
      <c r="J48" s="3"/>
      <c r="K48" s="3"/>
    </row>
    <row r="49" spans="1:11">
      <c r="A49" s="15" t="s">
        <v>105</v>
      </c>
      <c r="B49" s="15" t="s">
        <v>71</v>
      </c>
      <c r="C49" s="16">
        <v>1</v>
      </c>
      <c r="D49" s="16"/>
      <c r="E49" s="16">
        <f>C49*D49</f>
        <v>0</v>
      </c>
      <c r="F49" s="16"/>
      <c r="G49" s="16">
        <f>C49*F49</f>
        <v>0</v>
      </c>
      <c r="H49" s="16">
        <f>D49+F49</f>
        <v>0</v>
      </c>
      <c r="I49" s="16">
        <f>E49+G49</f>
        <v>0</v>
      </c>
      <c r="J49" s="3"/>
      <c r="K49" s="3"/>
    </row>
    <row r="50" spans="1:11">
      <c r="A50" s="15" t="s">
        <v>106</v>
      </c>
      <c r="B50" s="15" t="s">
        <v>71</v>
      </c>
      <c r="C50" s="16">
        <v>1</v>
      </c>
      <c r="D50" s="16"/>
      <c r="E50" s="16">
        <f>C50*D50</f>
        <v>0</v>
      </c>
      <c r="F50" s="16"/>
      <c r="G50" s="16">
        <f>C50*F50</f>
        <v>0</v>
      </c>
      <c r="H50" s="16">
        <f>D50+F50</f>
        <v>0</v>
      </c>
      <c r="I50" s="16">
        <f>E50+G50</f>
        <v>0</v>
      </c>
      <c r="J50" s="3"/>
      <c r="K50" s="3"/>
    </row>
    <row r="51" spans="1:11">
      <c r="A51" s="13" t="s">
        <v>107</v>
      </c>
      <c r="B51" s="13" t="s">
        <v>61</v>
      </c>
      <c r="C51" s="14"/>
      <c r="D51" s="14"/>
      <c r="E51" s="14"/>
      <c r="F51" s="14"/>
      <c r="G51" s="14"/>
      <c r="H51" s="14"/>
      <c r="I51" s="14"/>
      <c r="J51" s="3"/>
      <c r="K51" s="3"/>
    </row>
    <row r="52" spans="1:11">
      <c r="A52" s="13" t="s">
        <v>108</v>
      </c>
      <c r="B52" s="13" t="s">
        <v>61</v>
      </c>
      <c r="C52" s="14"/>
      <c r="D52" s="14"/>
      <c r="E52" s="14"/>
      <c r="F52" s="14"/>
      <c r="G52" s="14"/>
      <c r="H52" s="14"/>
      <c r="I52" s="14"/>
      <c r="J52" s="3"/>
      <c r="K52" s="3"/>
    </row>
    <row r="53" spans="1:11">
      <c r="A53" s="15" t="s">
        <v>109</v>
      </c>
      <c r="B53" s="15" t="s">
        <v>71</v>
      </c>
      <c r="C53" s="16">
        <v>2</v>
      </c>
      <c r="D53" s="16"/>
      <c r="E53" s="16">
        <f>C53*D53</f>
        <v>0</v>
      </c>
      <c r="F53" s="16"/>
      <c r="G53" s="16">
        <f>C53*F53</f>
        <v>0</v>
      </c>
      <c r="H53" s="16">
        <f>D53+F53</f>
        <v>0</v>
      </c>
      <c r="I53" s="16">
        <f>E53+G53</f>
        <v>0</v>
      </c>
      <c r="J53" s="3"/>
      <c r="K53" s="3"/>
    </row>
    <row r="54" spans="1:11">
      <c r="A54" s="15" t="s">
        <v>110</v>
      </c>
      <c r="B54" s="15" t="s">
        <v>111</v>
      </c>
      <c r="C54" s="16">
        <v>1</v>
      </c>
      <c r="D54" s="16"/>
      <c r="E54" s="16">
        <f>C54*D54</f>
        <v>0</v>
      </c>
      <c r="F54" s="16"/>
      <c r="G54" s="16">
        <f>C54*F54</f>
        <v>0</v>
      </c>
      <c r="H54" s="16">
        <f>D54+F54</f>
        <v>0</v>
      </c>
      <c r="I54" s="16">
        <f>E54+G54</f>
        <v>0</v>
      </c>
      <c r="J54" s="3"/>
      <c r="K54" s="3"/>
    </row>
    <row r="55" spans="1:11">
      <c r="A55" s="13" t="s">
        <v>112</v>
      </c>
      <c r="B55" s="13" t="s">
        <v>61</v>
      </c>
      <c r="C55" s="14"/>
      <c r="D55" s="14"/>
      <c r="E55" s="14"/>
      <c r="F55" s="14"/>
      <c r="G55" s="14"/>
      <c r="H55" s="14"/>
      <c r="I55" s="14"/>
      <c r="J55" s="3"/>
      <c r="K55" s="3"/>
    </row>
    <row r="56" spans="1:11">
      <c r="A56" s="15" t="s">
        <v>113</v>
      </c>
      <c r="B56" s="15" t="s">
        <v>71</v>
      </c>
      <c r="C56" s="16">
        <v>1</v>
      </c>
      <c r="D56" s="16"/>
      <c r="E56" s="16">
        <f>C56*D56</f>
        <v>0</v>
      </c>
      <c r="F56" s="16"/>
      <c r="G56" s="16">
        <f>C56*F56</f>
        <v>0</v>
      </c>
      <c r="H56" s="16">
        <f>D56+F56</f>
        <v>0</v>
      </c>
      <c r="I56" s="16">
        <f>E56+G56</f>
        <v>0</v>
      </c>
      <c r="J56" s="3"/>
      <c r="K56" s="3"/>
    </row>
    <row r="57" spans="1:11">
      <c r="A57" s="13" t="s">
        <v>114</v>
      </c>
      <c r="B57" s="13" t="s">
        <v>61</v>
      </c>
      <c r="C57" s="14"/>
      <c r="D57" s="14"/>
      <c r="E57" s="14"/>
      <c r="F57" s="14"/>
      <c r="G57" s="14"/>
      <c r="H57" s="14"/>
      <c r="I57" s="14"/>
      <c r="J57" s="3"/>
      <c r="K57" s="3"/>
    </row>
    <row r="58" spans="1:11">
      <c r="A58" s="15" t="s">
        <v>115</v>
      </c>
      <c r="B58" s="15" t="s">
        <v>71</v>
      </c>
      <c r="C58" s="16">
        <v>1</v>
      </c>
      <c r="D58" s="16"/>
      <c r="E58" s="16">
        <f>C58*D58</f>
        <v>0</v>
      </c>
      <c r="F58" s="16"/>
      <c r="G58" s="16">
        <f>C58*F58</f>
        <v>0</v>
      </c>
      <c r="H58" s="16">
        <f>D58+F58</f>
        <v>0</v>
      </c>
      <c r="I58" s="16">
        <f>E58+G58</f>
        <v>0</v>
      </c>
      <c r="J58" s="3"/>
      <c r="K58" s="3"/>
    </row>
    <row r="59" spans="1:11">
      <c r="A59" s="13" t="s">
        <v>116</v>
      </c>
      <c r="B59" s="13" t="s">
        <v>61</v>
      </c>
      <c r="C59" s="14"/>
      <c r="D59" s="14"/>
      <c r="E59" s="14"/>
      <c r="F59" s="14"/>
      <c r="G59" s="14"/>
      <c r="H59" s="14"/>
      <c r="I59" s="14"/>
      <c r="J59" s="3"/>
      <c r="K59" s="3"/>
    </row>
    <row r="60" spans="1:11">
      <c r="A60" s="15" t="s">
        <v>117</v>
      </c>
      <c r="B60" s="15" t="s">
        <v>71</v>
      </c>
      <c r="C60" s="16">
        <v>4</v>
      </c>
      <c r="D60" s="16"/>
      <c r="E60" s="16">
        <f>C60*D60</f>
        <v>0</v>
      </c>
      <c r="F60" s="16"/>
      <c r="G60" s="16">
        <f>C60*F60</f>
        <v>0</v>
      </c>
      <c r="H60" s="16">
        <f>D60+F60</f>
        <v>0</v>
      </c>
      <c r="I60" s="16">
        <f>E60+G60</f>
        <v>0</v>
      </c>
      <c r="J60" s="3"/>
      <c r="K60" s="3"/>
    </row>
    <row r="61" spans="1:11">
      <c r="A61" s="15" t="s">
        <v>118</v>
      </c>
      <c r="B61" s="15" t="s">
        <v>71</v>
      </c>
      <c r="C61" s="16">
        <v>3</v>
      </c>
      <c r="D61" s="16"/>
      <c r="E61" s="16">
        <f>C61*D61</f>
        <v>0</v>
      </c>
      <c r="F61" s="16"/>
      <c r="G61" s="16">
        <f>C61*F61</f>
        <v>0</v>
      </c>
      <c r="H61" s="16">
        <f>D61+F61</f>
        <v>0</v>
      </c>
      <c r="I61" s="16">
        <f>E61+G61</f>
        <v>0</v>
      </c>
      <c r="J61" s="3"/>
      <c r="K61" s="3"/>
    </row>
    <row r="62" spans="1:11">
      <c r="A62" s="15" t="s">
        <v>119</v>
      </c>
      <c r="B62" s="15" t="s">
        <v>71</v>
      </c>
      <c r="C62" s="16">
        <v>5</v>
      </c>
      <c r="D62" s="16"/>
      <c r="E62" s="16">
        <f>C62*D62</f>
        <v>0</v>
      </c>
      <c r="F62" s="16"/>
      <c r="G62" s="16">
        <f>C62*F62</f>
        <v>0</v>
      </c>
      <c r="H62" s="16">
        <f>D62+F62</f>
        <v>0</v>
      </c>
      <c r="I62" s="16">
        <f>E62+G62</f>
        <v>0</v>
      </c>
      <c r="J62" s="3"/>
      <c r="K62" s="3"/>
    </row>
    <row r="63" spans="1:11">
      <c r="A63" s="13" t="s">
        <v>87</v>
      </c>
      <c r="B63" s="13" t="s">
        <v>61</v>
      </c>
      <c r="C63" s="14"/>
      <c r="D63" s="14"/>
      <c r="E63" s="14"/>
      <c r="F63" s="14"/>
      <c r="G63" s="14"/>
      <c r="H63" s="14"/>
      <c r="I63" s="14"/>
      <c r="J63" s="3"/>
      <c r="K63" s="3"/>
    </row>
    <row r="64" spans="1:11">
      <c r="A64" s="15" t="s">
        <v>120</v>
      </c>
      <c r="B64" s="15" t="s">
        <v>71</v>
      </c>
      <c r="C64" s="16">
        <v>15</v>
      </c>
      <c r="D64" s="16"/>
      <c r="E64" s="16">
        <f>C64*D64</f>
        <v>0</v>
      </c>
      <c r="F64" s="16"/>
      <c r="G64" s="16">
        <f>C64*F64</f>
        <v>0</v>
      </c>
      <c r="H64" s="16">
        <f>D64+F64</f>
        <v>0</v>
      </c>
      <c r="I64" s="16">
        <f>E64+G64</f>
        <v>0</v>
      </c>
      <c r="J64" s="3"/>
      <c r="K64" s="3"/>
    </row>
    <row r="65" spans="1:11">
      <c r="A65" s="15" t="s">
        <v>98</v>
      </c>
      <c r="B65" s="15" t="s">
        <v>71</v>
      </c>
      <c r="C65" s="16">
        <v>20</v>
      </c>
      <c r="D65" s="16"/>
      <c r="E65" s="16">
        <f>C65*D65</f>
        <v>0</v>
      </c>
      <c r="F65" s="16"/>
      <c r="G65" s="16">
        <f>C65*F65</f>
        <v>0</v>
      </c>
      <c r="H65" s="16">
        <f>D65+F65</f>
        <v>0</v>
      </c>
      <c r="I65" s="16">
        <f>E65+G65</f>
        <v>0</v>
      </c>
      <c r="J65" s="3"/>
      <c r="K65" s="3"/>
    </row>
    <row r="66" spans="1:11">
      <c r="A66" s="13" t="s">
        <v>121</v>
      </c>
      <c r="B66" s="13" t="s">
        <v>61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>
      <c r="A67" s="15" t="s">
        <v>122</v>
      </c>
      <c r="B67" s="15" t="s">
        <v>71</v>
      </c>
      <c r="C67" s="16">
        <v>9</v>
      </c>
      <c r="D67" s="16"/>
      <c r="E67" s="16">
        <f>C67*D67</f>
        <v>0</v>
      </c>
      <c r="F67" s="16"/>
      <c r="G67" s="16">
        <f>C67*F67</f>
        <v>0</v>
      </c>
      <c r="H67" s="16">
        <f>D67+F67</f>
        <v>0</v>
      </c>
      <c r="I67" s="16">
        <f>E67+G67</f>
        <v>0</v>
      </c>
      <c r="J67" s="3"/>
      <c r="K67" s="3"/>
    </row>
    <row r="68" spans="1:11">
      <c r="A68" s="13" t="s">
        <v>90</v>
      </c>
      <c r="B68" s="13" t="s">
        <v>61</v>
      </c>
      <c r="C68" s="14"/>
      <c r="D68" s="14"/>
      <c r="E68" s="14"/>
      <c r="F68" s="14"/>
      <c r="G68" s="14"/>
      <c r="H68" s="14"/>
      <c r="I68" s="14"/>
      <c r="J68" s="3"/>
      <c r="K68" s="3"/>
    </row>
    <row r="69" spans="1:11">
      <c r="A69" s="15" t="s">
        <v>123</v>
      </c>
      <c r="B69" s="15" t="s">
        <v>71</v>
      </c>
      <c r="C69" s="16">
        <v>8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>
      <c r="A70" s="13" t="s">
        <v>124</v>
      </c>
      <c r="B70" s="13" t="s">
        <v>61</v>
      </c>
      <c r="C70" s="14"/>
      <c r="D70" s="14"/>
      <c r="E70" s="14"/>
      <c r="F70" s="14"/>
      <c r="G70" s="14"/>
      <c r="H70" s="14"/>
      <c r="I70" s="14"/>
      <c r="J70" s="3"/>
      <c r="K70" s="3"/>
    </row>
    <row r="71" spans="1:11">
      <c r="A71" s="15" t="s">
        <v>125</v>
      </c>
      <c r="B71" s="15" t="s">
        <v>71</v>
      </c>
      <c r="C71" s="16">
        <v>8</v>
      </c>
      <c r="D71" s="16"/>
      <c r="E71" s="16">
        <f>C71*D71</f>
        <v>0</v>
      </c>
      <c r="F71" s="16"/>
      <c r="G71" s="16">
        <f>C71*F71</f>
        <v>0</v>
      </c>
      <c r="H71" s="16">
        <f>D71+F71</f>
        <v>0</v>
      </c>
      <c r="I71" s="16">
        <f>E71+G71</f>
        <v>0</v>
      </c>
      <c r="J71" s="3"/>
      <c r="K71" s="3"/>
    </row>
    <row r="72" spans="1:11">
      <c r="A72" s="13" t="s">
        <v>90</v>
      </c>
      <c r="B72" s="13" t="s">
        <v>61</v>
      </c>
      <c r="C72" s="14"/>
      <c r="D72" s="14"/>
      <c r="E72" s="14"/>
      <c r="F72" s="14"/>
      <c r="G72" s="14"/>
      <c r="H72" s="14"/>
      <c r="I72" s="14"/>
      <c r="J72" s="3"/>
      <c r="K72" s="3"/>
    </row>
    <row r="73" spans="1:11">
      <c r="A73" s="15" t="s">
        <v>126</v>
      </c>
      <c r="B73" s="15" t="s">
        <v>71</v>
      </c>
      <c r="C73" s="16">
        <v>4</v>
      </c>
      <c r="D73" s="16"/>
      <c r="E73" s="16">
        <f>C73*D73</f>
        <v>0</v>
      </c>
      <c r="F73" s="16"/>
      <c r="G73" s="16">
        <f>C73*F73</f>
        <v>0</v>
      </c>
      <c r="H73" s="16">
        <f>D73+F73</f>
        <v>0</v>
      </c>
      <c r="I73" s="16">
        <f>E73+G73</f>
        <v>0</v>
      </c>
      <c r="J73" s="3"/>
      <c r="K73" s="3"/>
    </row>
    <row r="74" spans="1:11">
      <c r="A74" s="13" t="s">
        <v>93</v>
      </c>
      <c r="B74" s="13" t="s">
        <v>61</v>
      </c>
      <c r="C74" s="14"/>
      <c r="D74" s="14"/>
      <c r="E74" s="14"/>
      <c r="F74" s="14"/>
      <c r="G74" s="14"/>
      <c r="H74" s="14"/>
      <c r="I74" s="14"/>
      <c r="J74" s="3"/>
      <c r="K74" s="3"/>
    </row>
    <row r="75" spans="1:11">
      <c r="A75" s="15" t="s">
        <v>127</v>
      </c>
      <c r="B75" s="15" t="s">
        <v>71</v>
      </c>
      <c r="C75" s="16">
        <v>40</v>
      </c>
      <c r="D75" s="16"/>
      <c r="E75" s="16">
        <f>C75*D75</f>
        <v>0</v>
      </c>
      <c r="F75" s="16"/>
      <c r="G75" s="16">
        <f>C75*F75</f>
        <v>0</v>
      </c>
      <c r="H75" s="16">
        <f>D75+F75</f>
        <v>0</v>
      </c>
      <c r="I75" s="16">
        <f>E75+G75</f>
        <v>0</v>
      </c>
      <c r="J75" s="3"/>
      <c r="K75" s="3"/>
    </row>
    <row r="76" spans="1:11">
      <c r="A76" s="15" t="s">
        <v>128</v>
      </c>
      <c r="B76" s="15" t="s">
        <v>71</v>
      </c>
      <c r="C76" s="16">
        <v>2</v>
      </c>
      <c r="D76" s="16"/>
      <c r="E76" s="16">
        <f>C76*D76</f>
        <v>0</v>
      </c>
      <c r="F76" s="16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>
      <c r="A77" s="15" t="s">
        <v>129</v>
      </c>
      <c r="B77" s="15" t="s">
        <v>71</v>
      </c>
      <c r="C77" s="16">
        <v>6</v>
      </c>
      <c r="D77" s="16"/>
      <c r="E77" s="16">
        <f>C77*D77</f>
        <v>0</v>
      </c>
      <c r="F77" s="16"/>
      <c r="G77" s="16">
        <f>C77*F77</f>
        <v>0</v>
      </c>
      <c r="H77" s="16">
        <f>D77+F77</f>
        <v>0</v>
      </c>
      <c r="I77" s="16">
        <f>E77+G77</f>
        <v>0</v>
      </c>
      <c r="J77" s="3"/>
      <c r="K77" s="3"/>
    </row>
    <row r="78" spans="1:11">
      <c r="A78" s="13" t="s">
        <v>130</v>
      </c>
      <c r="B78" s="13" t="s">
        <v>61</v>
      </c>
      <c r="C78" s="14"/>
      <c r="D78" s="14"/>
      <c r="E78" s="14"/>
      <c r="F78" s="14"/>
      <c r="G78" s="14"/>
      <c r="H78" s="14"/>
      <c r="I78" s="14"/>
      <c r="J78" s="3"/>
      <c r="K78" s="3"/>
    </row>
    <row r="79" spans="1:11">
      <c r="A79" s="15" t="s">
        <v>131</v>
      </c>
      <c r="B79" s="15" t="s">
        <v>74</v>
      </c>
      <c r="C79" s="16">
        <v>40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>
      <c r="A80" s="15" t="s">
        <v>132</v>
      </c>
      <c r="B80" s="15" t="s">
        <v>74</v>
      </c>
      <c r="C80" s="16">
        <v>40</v>
      </c>
      <c r="D80" s="16"/>
      <c r="E80" s="16">
        <f>C80*D80</f>
        <v>0</v>
      </c>
      <c r="F80" s="16"/>
      <c r="G80" s="16">
        <f>C80*F80</f>
        <v>0</v>
      </c>
      <c r="H80" s="16">
        <f>D80+F80</f>
        <v>0</v>
      </c>
      <c r="I80" s="16">
        <f>E80+G80</f>
        <v>0</v>
      </c>
      <c r="J80" s="3"/>
      <c r="K80" s="3"/>
    </row>
    <row r="81" spans="1:11">
      <c r="A81" s="15" t="s">
        <v>133</v>
      </c>
      <c r="B81" s="15" t="s">
        <v>74</v>
      </c>
      <c r="C81" s="16">
        <v>10</v>
      </c>
      <c r="D81" s="16"/>
      <c r="E81" s="16">
        <f>C81*D81</f>
        <v>0</v>
      </c>
      <c r="F81" s="16"/>
      <c r="G81" s="16">
        <f>C81*F81</f>
        <v>0</v>
      </c>
      <c r="H81" s="16">
        <f>D81+F81</f>
        <v>0</v>
      </c>
      <c r="I81" s="16">
        <f>E81+G81</f>
        <v>0</v>
      </c>
      <c r="J81" s="3"/>
      <c r="K81" s="3"/>
    </row>
    <row r="82" spans="1:11">
      <c r="A82" s="15" t="s">
        <v>134</v>
      </c>
      <c r="B82" s="15" t="s">
        <v>74</v>
      </c>
      <c r="C82" s="16">
        <v>10</v>
      </c>
      <c r="D82" s="16"/>
      <c r="E82" s="16">
        <f>C82*D82</f>
        <v>0</v>
      </c>
      <c r="F82" s="16"/>
      <c r="G82" s="16">
        <f>C82*F82</f>
        <v>0</v>
      </c>
      <c r="H82" s="16">
        <f>D82+F82</f>
        <v>0</v>
      </c>
      <c r="I82" s="16">
        <f>E82+G82</f>
        <v>0</v>
      </c>
      <c r="J82" s="3"/>
      <c r="K82" s="3"/>
    </row>
    <row r="83" spans="1:11">
      <c r="A83" s="13" t="s">
        <v>87</v>
      </c>
      <c r="B83" s="13" t="s">
        <v>61</v>
      </c>
      <c r="C83" s="14"/>
      <c r="D83" s="14"/>
      <c r="E83" s="14"/>
      <c r="F83" s="14"/>
      <c r="G83" s="14"/>
      <c r="H83" s="14"/>
      <c r="I83" s="14"/>
      <c r="J83" s="3"/>
      <c r="K83" s="3"/>
    </row>
    <row r="84" spans="1:11">
      <c r="A84" s="15" t="s">
        <v>135</v>
      </c>
      <c r="B84" s="15" t="s">
        <v>71</v>
      </c>
      <c r="C84" s="16">
        <v>100</v>
      </c>
      <c r="D84" s="16"/>
      <c r="E84" s="16">
        <f>C84*D84</f>
        <v>0</v>
      </c>
      <c r="F84" s="16"/>
      <c r="G84" s="16">
        <f>C84*F84</f>
        <v>0</v>
      </c>
      <c r="H84" s="16">
        <f>D84+F84</f>
        <v>0</v>
      </c>
      <c r="I84" s="16">
        <f>E84+G84</f>
        <v>0</v>
      </c>
      <c r="J84" s="3"/>
      <c r="K84" s="3"/>
    </row>
    <row r="85" spans="1:11">
      <c r="A85" s="15" t="s">
        <v>136</v>
      </c>
      <c r="B85" s="15" t="s">
        <v>71</v>
      </c>
      <c r="C85" s="16">
        <v>20</v>
      </c>
      <c r="D85" s="16"/>
      <c r="E85" s="16">
        <f>C85*D85</f>
        <v>0</v>
      </c>
      <c r="F85" s="16"/>
      <c r="G85" s="16">
        <f>C85*F85</f>
        <v>0</v>
      </c>
      <c r="H85" s="16">
        <f>D85+F85</f>
        <v>0</v>
      </c>
      <c r="I85" s="16">
        <f>E85+G85</f>
        <v>0</v>
      </c>
      <c r="J85" s="3"/>
      <c r="K85" s="3"/>
    </row>
    <row r="86" spans="1:11">
      <c r="A86" s="13" t="s">
        <v>87</v>
      </c>
      <c r="B86" s="13" t="s">
        <v>61</v>
      </c>
      <c r="C86" s="14"/>
      <c r="D86" s="14"/>
      <c r="E86" s="14"/>
      <c r="F86" s="14"/>
      <c r="G86" s="14"/>
      <c r="H86" s="14"/>
      <c r="I86" s="14"/>
      <c r="J86" s="3"/>
      <c r="K86" s="3"/>
    </row>
    <row r="87" spans="1:11">
      <c r="A87" s="15" t="s">
        <v>137</v>
      </c>
      <c r="B87" s="15" t="s">
        <v>71</v>
      </c>
      <c r="C87" s="16">
        <v>20</v>
      </c>
      <c r="D87" s="16"/>
      <c r="E87" s="16">
        <f>C87*D87</f>
        <v>0</v>
      </c>
      <c r="F87" s="16"/>
      <c r="G87" s="16">
        <f>C87*F87</f>
        <v>0</v>
      </c>
      <c r="H87" s="16">
        <f>D87+F87</f>
        <v>0</v>
      </c>
      <c r="I87" s="16">
        <f>E87+G87</f>
        <v>0</v>
      </c>
      <c r="J87" s="3"/>
      <c r="K87" s="3"/>
    </row>
    <row r="88" spans="1:11">
      <c r="A88" s="13" t="s">
        <v>138</v>
      </c>
      <c r="B88" s="13" t="s">
        <v>61</v>
      </c>
      <c r="C88" s="14"/>
      <c r="D88" s="14"/>
      <c r="E88" s="14"/>
      <c r="F88" s="14"/>
      <c r="G88" s="14"/>
      <c r="H88" s="14"/>
      <c r="I88" s="14"/>
      <c r="J88" s="3"/>
      <c r="K88" s="3"/>
    </row>
    <row r="89" spans="1:11">
      <c r="A89" s="15" t="s">
        <v>139</v>
      </c>
      <c r="B89" s="15" t="s">
        <v>71</v>
      </c>
      <c r="C89" s="16">
        <v>1</v>
      </c>
      <c r="D89" s="16"/>
      <c r="E89" s="16">
        <f>C89*D89</f>
        <v>0</v>
      </c>
      <c r="F89" s="16"/>
      <c r="G89" s="16">
        <f>C89*F89</f>
        <v>0</v>
      </c>
      <c r="H89" s="16">
        <f>D89+F89</f>
        <v>0</v>
      </c>
      <c r="I89" s="16">
        <f>E89+G89</f>
        <v>0</v>
      </c>
      <c r="J89" s="3"/>
      <c r="K89" s="3"/>
    </row>
    <row r="90" spans="1:11">
      <c r="A90" s="15" t="s">
        <v>140</v>
      </c>
      <c r="B90" s="15" t="s">
        <v>71</v>
      </c>
      <c r="C90" s="16">
        <v>48</v>
      </c>
      <c r="D90" s="16"/>
      <c r="E90" s="16">
        <f>C90*D90</f>
        <v>0</v>
      </c>
      <c r="F90" s="16"/>
      <c r="G90" s="16">
        <f>C90*F90</f>
        <v>0</v>
      </c>
      <c r="H90" s="16">
        <f>D90+F90</f>
        <v>0</v>
      </c>
      <c r="I90" s="16">
        <f>E90+G90</f>
        <v>0</v>
      </c>
      <c r="J90" s="3"/>
      <c r="K90" s="3"/>
    </row>
    <row r="91" spans="1:11">
      <c r="A91" s="15" t="s">
        <v>141</v>
      </c>
      <c r="B91" s="15" t="s">
        <v>71</v>
      </c>
      <c r="C91" s="16">
        <v>4</v>
      </c>
      <c r="D91" s="16"/>
      <c r="E91" s="16">
        <f>C91*D91</f>
        <v>0</v>
      </c>
      <c r="F91" s="16"/>
      <c r="G91" s="16">
        <f>C91*F91</f>
        <v>0</v>
      </c>
      <c r="H91" s="16">
        <f>D91+F91</f>
        <v>0</v>
      </c>
      <c r="I91" s="16">
        <f>E91+G91</f>
        <v>0</v>
      </c>
      <c r="J91" s="3"/>
      <c r="K91" s="3"/>
    </row>
    <row r="92" spans="1:11">
      <c r="A92" s="15" t="s">
        <v>142</v>
      </c>
      <c r="B92" s="15" t="s">
        <v>71</v>
      </c>
      <c r="C92" s="16">
        <v>1</v>
      </c>
      <c r="D92" s="16"/>
      <c r="E92" s="16">
        <f>C92*D92</f>
        <v>0</v>
      </c>
      <c r="F92" s="16"/>
      <c r="G92" s="16">
        <f>C92*F92</f>
        <v>0</v>
      </c>
      <c r="H92" s="16">
        <f>D92+F92</f>
        <v>0</v>
      </c>
      <c r="I92" s="16">
        <f>E92+G92</f>
        <v>0</v>
      </c>
      <c r="J92" s="3"/>
      <c r="K92" s="3"/>
    </row>
    <row r="93" spans="1:11">
      <c r="A93" s="13" t="s">
        <v>143</v>
      </c>
      <c r="B93" s="13" t="s">
        <v>61</v>
      </c>
      <c r="C93" s="14"/>
      <c r="D93" s="14"/>
      <c r="E93" s="14"/>
      <c r="F93" s="14"/>
      <c r="G93" s="14"/>
      <c r="H93" s="14"/>
      <c r="I93" s="14"/>
      <c r="J93" s="3"/>
      <c r="K93" s="3"/>
    </row>
    <row r="94" spans="1:11">
      <c r="A94" s="15" t="s">
        <v>144</v>
      </c>
      <c r="B94" s="15" t="s">
        <v>71</v>
      </c>
      <c r="C94" s="16">
        <v>53</v>
      </c>
      <c r="D94" s="16"/>
      <c r="E94" s="16">
        <f>C94*D94</f>
        <v>0</v>
      </c>
      <c r="F94" s="16"/>
      <c r="G94" s="16">
        <f>C94*F94</f>
        <v>0</v>
      </c>
      <c r="H94" s="16">
        <f>D94+F94</f>
        <v>0</v>
      </c>
      <c r="I94" s="16">
        <f>E94+G94</f>
        <v>0</v>
      </c>
      <c r="J94" s="3"/>
      <c r="K94" s="3"/>
    </row>
    <row r="95" spans="1:11">
      <c r="A95" s="15" t="s">
        <v>145</v>
      </c>
      <c r="B95" s="15" t="s">
        <v>71</v>
      </c>
      <c r="C95" s="16">
        <v>1</v>
      </c>
      <c r="D95" s="16"/>
      <c r="E95" s="16">
        <f>C95*D95</f>
        <v>0</v>
      </c>
      <c r="F95" s="16"/>
      <c r="G95" s="16">
        <f>C95*F95</f>
        <v>0</v>
      </c>
      <c r="H95" s="16">
        <f>D95+F95</f>
        <v>0</v>
      </c>
      <c r="I95" s="16">
        <f>E95+G95</f>
        <v>0</v>
      </c>
      <c r="J95" s="3"/>
      <c r="K95" s="3"/>
    </row>
    <row r="96" spans="1:11">
      <c r="A96" s="15" t="s">
        <v>146</v>
      </c>
      <c r="B96" s="15" t="s">
        <v>111</v>
      </c>
      <c r="C96" s="16">
        <v>1</v>
      </c>
      <c r="D96" s="16"/>
      <c r="E96" s="16">
        <f>C96*D96</f>
        <v>0</v>
      </c>
      <c r="F96" s="16"/>
      <c r="G96" s="16">
        <f>C96*F96</f>
        <v>0</v>
      </c>
      <c r="H96" s="16">
        <f>D96+F96</f>
        <v>0</v>
      </c>
      <c r="I96" s="16">
        <f>E96+G96</f>
        <v>0</v>
      </c>
      <c r="J96" s="3"/>
      <c r="K96" s="3"/>
    </row>
    <row r="97" spans="1:11">
      <c r="A97" s="15" t="s">
        <v>147</v>
      </c>
      <c r="B97" s="15" t="s">
        <v>71</v>
      </c>
      <c r="C97" s="16">
        <v>1</v>
      </c>
      <c r="D97" s="16"/>
      <c r="E97" s="16">
        <f>C97*D97</f>
        <v>0</v>
      </c>
      <c r="F97" s="16"/>
      <c r="G97" s="16">
        <f>C97*F97</f>
        <v>0</v>
      </c>
      <c r="H97" s="16">
        <f>D97+F97</f>
        <v>0</v>
      </c>
      <c r="I97" s="16">
        <f>E97+G97</f>
        <v>0</v>
      </c>
      <c r="J97" s="3"/>
      <c r="K97" s="3"/>
    </row>
    <row r="98" spans="1:11">
      <c r="A98" s="15" t="s">
        <v>148</v>
      </c>
      <c r="B98" s="15" t="s">
        <v>68</v>
      </c>
      <c r="C98" s="16">
        <v>6</v>
      </c>
      <c r="D98" s="16"/>
      <c r="E98" s="16">
        <f>C98*D98</f>
        <v>0</v>
      </c>
      <c r="F98" s="16"/>
      <c r="G98" s="16">
        <f>C98*F98</f>
        <v>0</v>
      </c>
      <c r="H98" s="16">
        <f>D98+F98</f>
        <v>0</v>
      </c>
      <c r="I98" s="16">
        <f>E98+G98</f>
        <v>0</v>
      </c>
      <c r="J98" s="3"/>
      <c r="K98" s="3"/>
    </row>
    <row r="99" spans="1:11">
      <c r="A99" s="5" t="s">
        <v>149</v>
      </c>
      <c r="B99" s="5" t="s">
        <v>61</v>
      </c>
      <c r="C99" s="12"/>
      <c r="D99" s="12"/>
      <c r="E99" s="12">
        <f>SUM(E38:E98)</f>
        <v>0</v>
      </c>
      <c r="F99" s="12"/>
      <c r="G99" s="12">
        <f>SUM(G38:G98)</f>
        <v>0</v>
      </c>
      <c r="H99" s="12"/>
      <c r="I99" s="12">
        <f>SUM(I38:I98)</f>
        <v>0</v>
      </c>
      <c r="J99" s="3"/>
      <c r="K99" s="3"/>
    </row>
    <row r="100" spans="1:11">
      <c r="A100" s="5" t="s">
        <v>150</v>
      </c>
      <c r="B100" s="5" t="s">
        <v>61</v>
      </c>
      <c r="C100" s="12"/>
      <c r="D100" s="12"/>
      <c r="E100" s="12"/>
      <c r="F100" s="12"/>
      <c r="G100" s="12"/>
      <c r="H100" s="12"/>
      <c r="I100" s="12"/>
      <c r="J100" s="3"/>
      <c r="K100" s="3"/>
    </row>
    <row r="101" spans="1:11">
      <c r="A101" s="13" t="s">
        <v>63</v>
      </c>
      <c r="B101" s="13" t="s">
        <v>61</v>
      </c>
      <c r="C101" s="14"/>
      <c r="D101" s="14"/>
      <c r="E101" s="14"/>
      <c r="F101" s="14"/>
      <c r="G101" s="14"/>
      <c r="H101" s="14"/>
      <c r="I101" s="14"/>
      <c r="J101" s="3"/>
      <c r="K101" s="3"/>
    </row>
    <row r="102" spans="1:11">
      <c r="A102" s="15" t="s">
        <v>64</v>
      </c>
      <c r="B102" s="15" t="s">
        <v>65</v>
      </c>
      <c r="C102" s="16">
        <v>1</v>
      </c>
      <c r="D102" s="16"/>
      <c r="E102" s="16">
        <f>C102*D102</f>
        <v>0</v>
      </c>
      <c r="F102" s="16"/>
      <c r="G102" s="16">
        <f>C102*F102</f>
        <v>0</v>
      </c>
      <c r="H102" s="16">
        <f>D102+F102</f>
        <v>0</v>
      </c>
      <c r="I102" s="16">
        <f>E102+G102</f>
        <v>0</v>
      </c>
      <c r="J102" s="3"/>
      <c r="K102" s="3"/>
    </row>
    <row r="103" spans="1:11">
      <c r="A103" s="15" t="s">
        <v>66</v>
      </c>
      <c r="B103" s="15" t="s">
        <v>65</v>
      </c>
      <c r="C103" s="16">
        <v>1</v>
      </c>
      <c r="D103" s="16"/>
      <c r="E103" s="16">
        <f>C103*D103</f>
        <v>0</v>
      </c>
      <c r="F103" s="16"/>
      <c r="G103" s="16">
        <f>C103*F103</f>
        <v>0</v>
      </c>
      <c r="H103" s="16">
        <f>D103+F103</f>
        <v>0</v>
      </c>
      <c r="I103" s="16">
        <f>E103+G103</f>
        <v>0</v>
      </c>
      <c r="J103" s="3"/>
      <c r="K103" s="3"/>
    </row>
    <row r="104" spans="1:11">
      <c r="A104" s="15" t="s">
        <v>151</v>
      </c>
      <c r="B104" s="15" t="s">
        <v>68</v>
      </c>
      <c r="C104" s="16">
        <v>1</v>
      </c>
      <c r="D104" s="16"/>
      <c r="E104" s="16">
        <f>C104*D104</f>
        <v>0</v>
      </c>
      <c r="F104" s="16"/>
      <c r="G104" s="16">
        <f>C104*F104</f>
        <v>0</v>
      </c>
      <c r="H104" s="16">
        <f>D104+F104</f>
        <v>0</v>
      </c>
      <c r="I104" s="16">
        <f>E104+G104</f>
        <v>0</v>
      </c>
      <c r="J104" s="3"/>
      <c r="K104" s="3"/>
    </row>
    <row r="105" spans="1:11">
      <c r="A105" s="15" t="s">
        <v>152</v>
      </c>
      <c r="B105" s="15" t="s">
        <v>65</v>
      </c>
      <c r="C105" s="16">
        <v>1</v>
      </c>
      <c r="D105" s="16"/>
      <c r="E105" s="16">
        <f>C105*D105</f>
        <v>0</v>
      </c>
      <c r="F105" s="16"/>
      <c r="G105" s="16">
        <f>C105*F105</f>
        <v>0</v>
      </c>
      <c r="H105" s="16">
        <f>D105+F105</f>
        <v>0</v>
      </c>
      <c r="I105" s="16">
        <f>E105+G105</f>
        <v>0</v>
      </c>
      <c r="J105" s="3"/>
      <c r="K105" s="3"/>
    </row>
    <row r="106" spans="1:11">
      <c r="A106" s="13" t="s">
        <v>93</v>
      </c>
      <c r="B106" s="13" t="s">
        <v>61</v>
      </c>
      <c r="C106" s="14"/>
      <c r="D106" s="14"/>
      <c r="E106" s="14"/>
      <c r="F106" s="14"/>
      <c r="G106" s="14"/>
      <c r="H106" s="14"/>
      <c r="I106" s="14"/>
      <c r="J106" s="3"/>
      <c r="K106" s="3"/>
    </row>
    <row r="107" spans="1:11">
      <c r="A107" s="15" t="s">
        <v>127</v>
      </c>
      <c r="B107" s="15" t="s">
        <v>71</v>
      </c>
      <c r="C107" s="16">
        <v>1</v>
      </c>
      <c r="D107" s="16"/>
      <c r="E107" s="16">
        <f>C107*D107</f>
        <v>0</v>
      </c>
      <c r="F107" s="16"/>
      <c r="G107" s="16">
        <f>C107*F107</f>
        <v>0</v>
      </c>
      <c r="H107" s="16">
        <f>D107+F107</f>
        <v>0</v>
      </c>
      <c r="I107" s="16">
        <f>E107+G107</f>
        <v>0</v>
      </c>
      <c r="J107" s="3"/>
      <c r="K107" s="3"/>
    </row>
    <row r="108" spans="1:11">
      <c r="A108" s="15" t="s">
        <v>153</v>
      </c>
      <c r="B108" s="15" t="s">
        <v>74</v>
      </c>
      <c r="C108" s="16">
        <v>4</v>
      </c>
      <c r="D108" s="16"/>
      <c r="E108" s="16">
        <f>C108*D108</f>
        <v>0</v>
      </c>
      <c r="F108" s="16"/>
      <c r="G108" s="16">
        <f>C108*F108</f>
        <v>0</v>
      </c>
      <c r="H108" s="16">
        <f>D108+F108</f>
        <v>0</v>
      </c>
      <c r="I108" s="16">
        <f>E108+G108</f>
        <v>0</v>
      </c>
      <c r="J108" s="3"/>
      <c r="K108" s="3"/>
    </row>
    <row r="109" spans="1:11">
      <c r="A109" s="13" t="s">
        <v>138</v>
      </c>
      <c r="B109" s="13" t="s">
        <v>61</v>
      </c>
      <c r="C109" s="14"/>
      <c r="D109" s="14"/>
      <c r="E109" s="14"/>
      <c r="F109" s="14"/>
      <c r="G109" s="14"/>
      <c r="H109" s="14"/>
      <c r="I109" s="14"/>
      <c r="J109" s="3"/>
      <c r="K109" s="3"/>
    </row>
    <row r="110" spans="1:11">
      <c r="A110" s="15" t="s">
        <v>140</v>
      </c>
      <c r="B110" s="15" t="s">
        <v>71</v>
      </c>
      <c r="C110" s="16">
        <v>1</v>
      </c>
      <c r="D110" s="16"/>
      <c r="E110" s="16">
        <f>C110*D110</f>
        <v>0</v>
      </c>
      <c r="F110" s="16"/>
      <c r="G110" s="16">
        <f>C110*F110</f>
        <v>0</v>
      </c>
      <c r="H110" s="16">
        <f>D110+F110</f>
        <v>0</v>
      </c>
      <c r="I110" s="16">
        <f>E110+G110</f>
        <v>0</v>
      </c>
      <c r="J110" s="3"/>
      <c r="K110" s="3"/>
    </row>
    <row r="111" spans="1:11">
      <c r="A111" s="13" t="s">
        <v>143</v>
      </c>
      <c r="B111" s="13" t="s">
        <v>61</v>
      </c>
      <c r="C111" s="14"/>
      <c r="D111" s="14"/>
      <c r="E111" s="14"/>
      <c r="F111" s="14"/>
      <c r="G111" s="14"/>
      <c r="H111" s="14"/>
      <c r="I111" s="14"/>
      <c r="J111" s="3"/>
      <c r="K111" s="3"/>
    </row>
    <row r="112" spans="1:11">
      <c r="A112" s="15" t="s">
        <v>144</v>
      </c>
      <c r="B112" s="15" t="s">
        <v>71</v>
      </c>
      <c r="C112" s="16">
        <v>1</v>
      </c>
      <c r="D112" s="16"/>
      <c r="E112" s="16">
        <f>C112*D112</f>
        <v>0</v>
      </c>
      <c r="F112" s="16"/>
      <c r="G112" s="16">
        <f>C112*F112</f>
        <v>0</v>
      </c>
      <c r="H112" s="16">
        <f>D112+F112</f>
        <v>0</v>
      </c>
      <c r="I112" s="16">
        <f>E112+G112</f>
        <v>0</v>
      </c>
      <c r="J112" s="3"/>
      <c r="K112" s="3"/>
    </row>
    <row r="113" spans="1:11">
      <c r="A113" s="13" t="s">
        <v>154</v>
      </c>
      <c r="B113" s="13" t="s">
        <v>61</v>
      </c>
      <c r="C113" s="14"/>
      <c r="D113" s="14"/>
      <c r="E113" s="14"/>
      <c r="F113" s="14"/>
      <c r="G113" s="14"/>
      <c r="H113" s="14"/>
      <c r="I113" s="14"/>
      <c r="J113" s="3"/>
      <c r="K113" s="3"/>
    </row>
    <row r="114" spans="1:11">
      <c r="A114" s="15" t="s">
        <v>155</v>
      </c>
      <c r="B114" s="15" t="s">
        <v>74</v>
      </c>
      <c r="C114" s="16">
        <v>10</v>
      </c>
      <c r="D114" s="16"/>
      <c r="E114" s="16">
        <f>C114*D114</f>
        <v>0</v>
      </c>
      <c r="F114" s="16"/>
      <c r="G114" s="16">
        <f>C114*F114</f>
        <v>0</v>
      </c>
      <c r="H114" s="16">
        <f>D114+F114</f>
        <v>0</v>
      </c>
      <c r="I114" s="16">
        <f>E114+G114</f>
        <v>0</v>
      </c>
      <c r="J114" s="3"/>
      <c r="K114" s="3"/>
    </row>
    <row r="115" spans="1:11">
      <c r="A115" s="13" t="s">
        <v>156</v>
      </c>
      <c r="B115" s="13" t="s">
        <v>61</v>
      </c>
      <c r="C115" s="14"/>
      <c r="D115" s="14"/>
      <c r="E115" s="14"/>
      <c r="F115" s="14"/>
      <c r="G115" s="14"/>
      <c r="H115" s="14"/>
      <c r="I115" s="14"/>
      <c r="J115" s="3"/>
      <c r="K115" s="3"/>
    </row>
    <row r="116" spans="1:11">
      <c r="A116" s="15" t="s">
        <v>157</v>
      </c>
      <c r="B116" s="15" t="s">
        <v>74</v>
      </c>
      <c r="C116" s="16">
        <v>10</v>
      </c>
      <c r="D116" s="16"/>
      <c r="E116" s="16">
        <f>C116*D116</f>
        <v>0</v>
      </c>
      <c r="F116" s="16"/>
      <c r="G116" s="16">
        <f>C116*F116</f>
        <v>0</v>
      </c>
      <c r="H116" s="16">
        <f>D116+F116</f>
        <v>0</v>
      </c>
      <c r="I116" s="16">
        <f>E116+G116</f>
        <v>0</v>
      </c>
      <c r="J116" s="3"/>
      <c r="K116" s="3"/>
    </row>
    <row r="117" spans="1:11">
      <c r="A117" s="15" t="s">
        <v>158</v>
      </c>
      <c r="B117" s="15" t="s">
        <v>71</v>
      </c>
      <c r="C117" s="16">
        <v>10</v>
      </c>
      <c r="D117" s="16"/>
      <c r="E117" s="16">
        <f>C117*D117</f>
        <v>0</v>
      </c>
      <c r="F117" s="16"/>
      <c r="G117" s="16">
        <f>C117*F117</f>
        <v>0</v>
      </c>
      <c r="H117" s="16">
        <f>D117+F117</f>
        <v>0</v>
      </c>
      <c r="I117" s="16">
        <f>E117+G117</f>
        <v>0</v>
      </c>
      <c r="J117" s="3"/>
      <c r="K117" s="3"/>
    </row>
    <row r="118" spans="1:11">
      <c r="A118" s="15" t="s">
        <v>159</v>
      </c>
      <c r="B118" s="15" t="s">
        <v>71</v>
      </c>
      <c r="C118" s="16">
        <v>10</v>
      </c>
      <c r="D118" s="16"/>
      <c r="E118" s="16">
        <f>C118*D118</f>
        <v>0</v>
      </c>
      <c r="F118" s="16"/>
      <c r="G118" s="16">
        <f>C118*F118</f>
        <v>0</v>
      </c>
      <c r="H118" s="16">
        <f>D118+F118</f>
        <v>0</v>
      </c>
      <c r="I118" s="16">
        <f>E118+G118</f>
        <v>0</v>
      </c>
      <c r="J118" s="3"/>
      <c r="K118" s="3"/>
    </row>
    <row r="119" spans="1:11">
      <c r="A119" s="13" t="s">
        <v>160</v>
      </c>
      <c r="B119" s="13" t="s">
        <v>61</v>
      </c>
      <c r="C119" s="14"/>
      <c r="D119" s="14"/>
      <c r="E119" s="14"/>
      <c r="F119" s="14"/>
      <c r="G119" s="14"/>
      <c r="H119" s="14"/>
      <c r="I119" s="14"/>
      <c r="J119" s="3"/>
      <c r="K119" s="3"/>
    </row>
    <row r="120" spans="1:11">
      <c r="A120" s="15" t="s">
        <v>161</v>
      </c>
      <c r="B120" s="15" t="s">
        <v>74</v>
      </c>
      <c r="C120" s="16">
        <v>10</v>
      </c>
      <c r="D120" s="16"/>
      <c r="E120" s="16">
        <f>C120*D120</f>
        <v>0</v>
      </c>
      <c r="F120" s="16"/>
      <c r="G120" s="16">
        <f>C120*F120</f>
        <v>0</v>
      </c>
      <c r="H120" s="16">
        <f>D120+F120</f>
        <v>0</v>
      </c>
      <c r="I120" s="16">
        <f>E120+G120</f>
        <v>0</v>
      </c>
      <c r="J120" s="3"/>
      <c r="K120" s="3"/>
    </row>
    <row r="121" spans="1:11">
      <c r="A121" s="13" t="s">
        <v>162</v>
      </c>
      <c r="B121" s="13" t="s">
        <v>61</v>
      </c>
      <c r="C121" s="14"/>
      <c r="D121" s="14"/>
      <c r="E121" s="14"/>
      <c r="F121" s="14"/>
      <c r="G121" s="14"/>
      <c r="H121" s="14"/>
      <c r="I121" s="14"/>
      <c r="J121" s="3"/>
      <c r="K121" s="3"/>
    </row>
    <row r="122" spans="1:11">
      <c r="A122" s="15" t="s">
        <v>163</v>
      </c>
      <c r="B122" s="15" t="s">
        <v>71</v>
      </c>
      <c r="C122" s="16">
        <v>1</v>
      </c>
      <c r="D122" s="16"/>
      <c r="E122" s="16">
        <f>C122*D122</f>
        <v>0</v>
      </c>
      <c r="F122" s="16"/>
      <c r="G122" s="16">
        <f>C122*F122</f>
        <v>0</v>
      </c>
      <c r="H122" s="16">
        <f>D122+F122</f>
        <v>0</v>
      </c>
      <c r="I122" s="16">
        <f>E122+G122</f>
        <v>0</v>
      </c>
      <c r="J122" s="3"/>
      <c r="K122" s="3"/>
    </row>
    <row r="123" spans="1:11">
      <c r="A123" s="13" t="s">
        <v>87</v>
      </c>
      <c r="B123" s="13" t="s">
        <v>61</v>
      </c>
      <c r="C123" s="14"/>
      <c r="D123" s="14"/>
      <c r="E123" s="14"/>
      <c r="F123" s="14"/>
      <c r="G123" s="14"/>
      <c r="H123" s="14"/>
      <c r="I123" s="14"/>
      <c r="J123" s="3"/>
      <c r="K123" s="3"/>
    </row>
    <row r="124" spans="1:11">
      <c r="A124" s="15" t="s">
        <v>135</v>
      </c>
      <c r="B124" s="15" t="s">
        <v>71</v>
      </c>
      <c r="C124" s="16">
        <v>6</v>
      </c>
      <c r="D124" s="16"/>
      <c r="E124" s="16">
        <f>C124*D124</f>
        <v>0</v>
      </c>
      <c r="F124" s="16"/>
      <c r="G124" s="16">
        <f>C124*F124</f>
        <v>0</v>
      </c>
      <c r="H124" s="16">
        <f>D124+F124</f>
        <v>0</v>
      </c>
      <c r="I124" s="16">
        <f>E124+G124</f>
        <v>0</v>
      </c>
      <c r="J124" s="3"/>
      <c r="K124" s="3"/>
    </row>
    <row r="125" spans="1:11">
      <c r="A125" s="15" t="s">
        <v>164</v>
      </c>
      <c r="B125" s="15" t="s">
        <v>71</v>
      </c>
      <c r="C125" s="16">
        <v>1</v>
      </c>
      <c r="D125" s="16"/>
      <c r="E125" s="16">
        <f>C125*D125</f>
        <v>0</v>
      </c>
      <c r="F125" s="16"/>
      <c r="G125" s="16">
        <f>C125*F125</f>
        <v>0</v>
      </c>
      <c r="H125" s="16">
        <f>D125+F125</f>
        <v>0</v>
      </c>
      <c r="I125" s="16">
        <f>E125+G125</f>
        <v>0</v>
      </c>
      <c r="J125" s="3"/>
      <c r="K125" s="3"/>
    </row>
    <row r="126" spans="1:11">
      <c r="A126" s="15" t="s">
        <v>165</v>
      </c>
      <c r="B126" s="15" t="s">
        <v>68</v>
      </c>
      <c r="C126" s="16">
        <v>2</v>
      </c>
      <c r="D126" s="16"/>
      <c r="E126" s="16">
        <f>C126*D126</f>
        <v>0</v>
      </c>
      <c r="F126" s="16"/>
      <c r="G126" s="16">
        <f>C126*F126</f>
        <v>0</v>
      </c>
      <c r="H126" s="16">
        <f>D126+F126</f>
        <v>0</v>
      </c>
      <c r="I126" s="16">
        <f>E126+G126</f>
        <v>0</v>
      </c>
      <c r="J126" s="3"/>
      <c r="K126" s="3"/>
    </row>
    <row r="127" spans="1:11">
      <c r="A127" s="5" t="s">
        <v>166</v>
      </c>
      <c r="B127" s="5" t="s">
        <v>61</v>
      </c>
      <c r="C127" s="12"/>
      <c r="D127" s="12"/>
      <c r="E127" s="12">
        <f>SUM(E101:E126)</f>
        <v>0</v>
      </c>
      <c r="F127" s="12"/>
      <c r="G127" s="12">
        <f>SUM(G101:G126)</f>
        <v>0</v>
      </c>
      <c r="H127" s="12"/>
      <c r="I127" s="12">
        <f>SUM(I101:I126)</f>
        <v>0</v>
      </c>
      <c r="J127" s="3"/>
      <c r="K127" s="3"/>
    </row>
    <row r="128" spans="1:11">
      <c r="A128" s="5" t="s">
        <v>167</v>
      </c>
      <c r="B128" s="5" t="s">
        <v>61</v>
      </c>
      <c r="C128" s="12"/>
      <c r="D128" s="12"/>
      <c r="E128" s="12"/>
      <c r="F128" s="12"/>
      <c r="G128" s="12"/>
      <c r="H128" s="12"/>
      <c r="I128" s="12"/>
      <c r="J128" s="3"/>
      <c r="K128" s="3"/>
    </row>
    <row r="129" spans="1:11">
      <c r="A129" s="15" t="s">
        <v>168</v>
      </c>
      <c r="B129" s="15" t="s">
        <v>65</v>
      </c>
      <c r="C129" s="16">
        <v>16</v>
      </c>
      <c r="D129" s="16"/>
      <c r="E129" s="16">
        <f>C129*D129</f>
        <v>0</v>
      </c>
      <c r="F129" s="16"/>
      <c r="G129" s="16">
        <f>C129*F129</f>
        <v>0</v>
      </c>
      <c r="H129" s="16">
        <f>D129+F129</f>
        <v>0</v>
      </c>
      <c r="I129" s="16">
        <f>E129+G129</f>
        <v>0</v>
      </c>
      <c r="J129" s="3"/>
      <c r="K129" s="3"/>
    </row>
    <row r="130" spans="1:11">
      <c r="A130" s="15" t="s">
        <v>169</v>
      </c>
      <c r="B130" s="15" t="s">
        <v>65</v>
      </c>
      <c r="C130" s="16">
        <v>6</v>
      </c>
      <c r="D130" s="16"/>
      <c r="E130" s="16">
        <f>C130*D130</f>
        <v>0</v>
      </c>
      <c r="F130" s="16"/>
      <c r="G130" s="16">
        <f>C130*F130</f>
        <v>0</v>
      </c>
      <c r="H130" s="16">
        <f>D130+F130</f>
        <v>0</v>
      </c>
      <c r="I130" s="16">
        <f>E130+G130</f>
        <v>0</v>
      </c>
      <c r="J130" s="3"/>
      <c r="K130" s="3"/>
    </row>
    <row r="131" spans="1:11">
      <c r="A131" s="15" t="s">
        <v>170</v>
      </c>
      <c r="B131" s="15" t="s">
        <v>171</v>
      </c>
      <c r="C131" s="16">
        <v>300</v>
      </c>
      <c r="D131" s="16"/>
      <c r="E131" s="16">
        <f>C131*D131</f>
        <v>0</v>
      </c>
      <c r="F131" s="16"/>
      <c r="G131" s="16">
        <f>C131*F131</f>
        <v>0</v>
      </c>
      <c r="H131" s="16">
        <f>D131+F131</f>
        <v>0</v>
      </c>
      <c r="I131" s="16">
        <f>E131+G131</f>
        <v>0</v>
      </c>
      <c r="J131" s="3"/>
      <c r="K131" s="3"/>
    </row>
    <row r="132" spans="1:11">
      <c r="A132" s="15" t="s">
        <v>172</v>
      </c>
      <c r="B132" s="15" t="s">
        <v>171</v>
      </c>
      <c r="C132" s="16">
        <v>400</v>
      </c>
      <c r="D132" s="16"/>
      <c r="E132" s="16">
        <f>C132*D132</f>
        <v>0</v>
      </c>
      <c r="F132" s="16"/>
      <c r="G132" s="16">
        <f>C132*F132</f>
        <v>0</v>
      </c>
      <c r="H132" s="16">
        <f>D132+F132</f>
        <v>0</v>
      </c>
      <c r="I132" s="16">
        <f>E132+G132</f>
        <v>0</v>
      </c>
      <c r="J132" s="3"/>
      <c r="K132" s="3"/>
    </row>
    <row r="133" spans="1:11">
      <c r="A133" s="15" t="s">
        <v>173</v>
      </c>
      <c r="B133" s="15" t="s">
        <v>71</v>
      </c>
      <c r="C133" s="16">
        <v>4</v>
      </c>
      <c r="D133" s="16"/>
      <c r="E133" s="16">
        <f>C133*D133</f>
        <v>0</v>
      </c>
      <c r="F133" s="16"/>
      <c r="G133" s="16">
        <f>C133*F133</f>
        <v>0</v>
      </c>
      <c r="H133" s="16">
        <f>D133+F133</f>
        <v>0</v>
      </c>
      <c r="I133" s="16">
        <f>E133+G133</f>
        <v>0</v>
      </c>
      <c r="J133" s="3"/>
      <c r="K133" s="3"/>
    </row>
    <row r="134" spans="1:11">
      <c r="A134" s="15" t="s">
        <v>174</v>
      </c>
      <c r="B134" s="15" t="s">
        <v>71</v>
      </c>
      <c r="C134" s="16">
        <v>52</v>
      </c>
      <c r="D134" s="16"/>
      <c r="E134" s="16">
        <f>C134*D134</f>
        <v>0</v>
      </c>
      <c r="F134" s="16"/>
      <c r="G134" s="16">
        <f>C134*F134</f>
        <v>0</v>
      </c>
      <c r="H134" s="16">
        <f>D134+F134</f>
        <v>0</v>
      </c>
      <c r="I134" s="16">
        <f>E134+G134</f>
        <v>0</v>
      </c>
      <c r="J134" s="3"/>
      <c r="K134" s="3"/>
    </row>
    <row r="135" spans="1:11">
      <c r="A135" s="15" t="s">
        <v>175</v>
      </c>
      <c r="B135" s="15" t="s">
        <v>71</v>
      </c>
      <c r="C135" s="16">
        <v>58</v>
      </c>
      <c r="D135" s="16"/>
      <c r="E135" s="16">
        <f>C135*D135</f>
        <v>0</v>
      </c>
      <c r="F135" s="16"/>
      <c r="G135" s="16">
        <f>C135*F135</f>
        <v>0</v>
      </c>
      <c r="H135" s="16">
        <f>D135+F135</f>
        <v>0</v>
      </c>
      <c r="I135" s="16">
        <f>E135+G135</f>
        <v>0</v>
      </c>
      <c r="J135" s="3"/>
      <c r="K135" s="3"/>
    </row>
    <row r="136" spans="1:11">
      <c r="A136" s="15" t="s">
        <v>176</v>
      </c>
      <c r="B136" s="15" t="s">
        <v>71</v>
      </c>
      <c r="C136" s="16">
        <v>18</v>
      </c>
      <c r="D136" s="16"/>
      <c r="E136" s="16">
        <f>C136*D136</f>
        <v>0</v>
      </c>
      <c r="F136" s="16"/>
      <c r="G136" s="16">
        <f>C136*F136</f>
        <v>0</v>
      </c>
      <c r="H136" s="16">
        <f>D136+F136</f>
        <v>0</v>
      </c>
      <c r="I136" s="16">
        <f>E136+G136</f>
        <v>0</v>
      </c>
      <c r="J136" s="3"/>
      <c r="K136" s="3"/>
    </row>
    <row r="137" spans="1:11">
      <c r="A137" s="15" t="s">
        <v>177</v>
      </c>
      <c r="B137" s="15" t="s">
        <v>71</v>
      </c>
      <c r="C137" s="16">
        <v>37</v>
      </c>
      <c r="D137" s="16"/>
      <c r="E137" s="16">
        <f>C137*D137</f>
        <v>0</v>
      </c>
      <c r="F137" s="16"/>
      <c r="G137" s="16">
        <f>C137*F137</f>
        <v>0</v>
      </c>
      <c r="H137" s="16">
        <f>D137+F137</f>
        <v>0</v>
      </c>
      <c r="I137" s="16">
        <f>E137+G137</f>
        <v>0</v>
      </c>
      <c r="J137" s="3"/>
      <c r="K137" s="3"/>
    </row>
    <row r="138" spans="1:11">
      <c r="A138" s="15" t="s">
        <v>178</v>
      </c>
      <c r="B138" s="15" t="s">
        <v>71</v>
      </c>
      <c r="C138" s="16">
        <v>4</v>
      </c>
      <c r="D138" s="16"/>
      <c r="E138" s="16">
        <f>C138*D138</f>
        <v>0</v>
      </c>
      <c r="F138" s="16"/>
      <c r="G138" s="16">
        <f>C138*F138</f>
        <v>0</v>
      </c>
      <c r="H138" s="16">
        <f>D138+F138</f>
        <v>0</v>
      </c>
      <c r="I138" s="16">
        <f>E138+G138</f>
        <v>0</v>
      </c>
      <c r="J138" s="3"/>
      <c r="K138" s="3"/>
    </row>
    <row r="139" spans="1:11">
      <c r="A139" s="15" t="s">
        <v>179</v>
      </c>
      <c r="B139" s="15" t="s">
        <v>71</v>
      </c>
      <c r="C139" s="16">
        <v>172</v>
      </c>
      <c r="D139" s="16"/>
      <c r="E139" s="16">
        <f>C139*D139</f>
        <v>0</v>
      </c>
      <c r="F139" s="16"/>
      <c r="G139" s="16">
        <f>C139*F139</f>
        <v>0</v>
      </c>
      <c r="H139" s="16">
        <f>D139+F139</f>
        <v>0</v>
      </c>
      <c r="I139" s="16">
        <f>E139+G139</f>
        <v>0</v>
      </c>
      <c r="J139" s="3"/>
      <c r="K139" s="3"/>
    </row>
    <row r="140" spans="1:11">
      <c r="A140" s="15" t="s">
        <v>180</v>
      </c>
      <c r="B140" s="15" t="s">
        <v>71</v>
      </c>
      <c r="C140" s="16">
        <v>1</v>
      </c>
      <c r="D140" s="16"/>
      <c r="E140" s="16">
        <f>C140*D140</f>
        <v>0</v>
      </c>
      <c r="F140" s="16"/>
      <c r="G140" s="16">
        <f>C140*F140</f>
        <v>0</v>
      </c>
      <c r="H140" s="16">
        <f>D140+F140</f>
        <v>0</v>
      </c>
      <c r="I140" s="16">
        <f>E140+G140</f>
        <v>0</v>
      </c>
      <c r="J140" s="3"/>
      <c r="K140" s="3"/>
    </row>
    <row r="141" spans="1:11">
      <c r="A141" s="15" t="s">
        <v>181</v>
      </c>
      <c r="B141" s="15" t="s">
        <v>71</v>
      </c>
      <c r="C141" s="16">
        <v>1</v>
      </c>
      <c r="D141" s="16"/>
      <c r="E141" s="16">
        <f>C141*D141</f>
        <v>0</v>
      </c>
      <c r="F141" s="16"/>
      <c r="G141" s="16">
        <f>C141*F141</f>
        <v>0</v>
      </c>
      <c r="H141" s="16">
        <f>D141+F141</f>
        <v>0</v>
      </c>
      <c r="I141" s="16">
        <f>E141+G141</f>
        <v>0</v>
      </c>
      <c r="J141" s="3"/>
      <c r="K141" s="3"/>
    </row>
    <row r="142" spans="1:11">
      <c r="A142" s="15" t="s">
        <v>182</v>
      </c>
      <c r="B142" s="15" t="s">
        <v>71</v>
      </c>
      <c r="C142" s="16">
        <v>47</v>
      </c>
      <c r="D142" s="16"/>
      <c r="E142" s="16">
        <f>C142*D142</f>
        <v>0</v>
      </c>
      <c r="F142" s="16"/>
      <c r="G142" s="16">
        <f>C142*F142</f>
        <v>0</v>
      </c>
      <c r="H142" s="16">
        <f>D142+F142</f>
        <v>0</v>
      </c>
      <c r="I142" s="16">
        <f>E142+G142</f>
        <v>0</v>
      </c>
      <c r="J142" s="3"/>
      <c r="K142" s="3"/>
    </row>
    <row r="143" spans="1:11">
      <c r="A143" s="13" t="s">
        <v>183</v>
      </c>
      <c r="B143" s="13" t="s">
        <v>61</v>
      </c>
      <c r="C143" s="14"/>
      <c r="D143" s="14"/>
      <c r="E143" s="14"/>
      <c r="F143" s="14"/>
      <c r="G143" s="14"/>
      <c r="H143" s="14"/>
      <c r="I143" s="14"/>
      <c r="J143" s="3"/>
      <c r="K143" s="3"/>
    </row>
    <row r="144" spans="1:11">
      <c r="A144" s="15" t="s">
        <v>184</v>
      </c>
      <c r="B144" s="15" t="s">
        <v>71</v>
      </c>
      <c r="C144" s="16">
        <v>1</v>
      </c>
      <c r="D144" s="16"/>
      <c r="E144" s="16">
        <f>C144*D144</f>
        <v>0</v>
      </c>
      <c r="F144" s="16"/>
      <c r="G144" s="16">
        <f>C144*F144</f>
        <v>0</v>
      </c>
      <c r="H144" s="16">
        <f>D144+F144</f>
        <v>0</v>
      </c>
      <c r="I144" s="16">
        <f>E144+G144</f>
        <v>0</v>
      </c>
      <c r="J144" s="3"/>
      <c r="K144" s="3"/>
    </row>
    <row r="145" spans="1:11">
      <c r="A145" s="15" t="s">
        <v>185</v>
      </c>
      <c r="B145" s="15" t="s">
        <v>71</v>
      </c>
      <c r="C145" s="16">
        <v>1</v>
      </c>
      <c r="D145" s="16"/>
      <c r="E145" s="16">
        <f>C145*D145</f>
        <v>0</v>
      </c>
      <c r="F145" s="16"/>
      <c r="G145" s="16">
        <f>C145*F145</f>
        <v>0</v>
      </c>
      <c r="H145" s="16">
        <f>D145+F145</f>
        <v>0</v>
      </c>
      <c r="I145" s="16">
        <f>E145+G145</f>
        <v>0</v>
      </c>
      <c r="J145" s="3"/>
      <c r="K145" s="3"/>
    </row>
    <row r="146" spans="1:11">
      <c r="A146" s="15" t="s">
        <v>186</v>
      </c>
      <c r="B146" s="15" t="s">
        <v>71</v>
      </c>
      <c r="C146" s="16">
        <v>10</v>
      </c>
      <c r="D146" s="16"/>
      <c r="E146" s="16">
        <f>C146*D146</f>
        <v>0</v>
      </c>
      <c r="F146" s="16"/>
      <c r="G146" s="16">
        <f>C146*F146</f>
        <v>0</v>
      </c>
      <c r="H146" s="16">
        <f>D146+F146</f>
        <v>0</v>
      </c>
      <c r="I146" s="16">
        <f>E146+G146</f>
        <v>0</v>
      </c>
      <c r="J146" s="3"/>
      <c r="K146" s="3"/>
    </row>
    <row r="147" spans="1:11">
      <c r="A147" s="15" t="s">
        <v>187</v>
      </c>
      <c r="B147" s="15" t="s">
        <v>71</v>
      </c>
      <c r="C147" s="16">
        <v>1</v>
      </c>
      <c r="D147" s="16"/>
      <c r="E147" s="16">
        <f>C147*D147</f>
        <v>0</v>
      </c>
      <c r="F147" s="16"/>
      <c r="G147" s="16">
        <f>C147*F147</f>
        <v>0</v>
      </c>
      <c r="H147" s="16">
        <f>D147+F147</f>
        <v>0</v>
      </c>
      <c r="I147" s="16">
        <f>E147+G147</f>
        <v>0</v>
      </c>
      <c r="J147" s="3"/>
      <c r="K147" s="3"/>
    </row>
    <row r="148" spans="1:11">
      <c r="A148" s="15" t="s">
        <v>188</v>
      </c>
      <c r="B148" s="15" t="s">
        <v>71</v>
      </c>
      <c r="C148" s="16">
        <v>52</v>
      </c>
      <c r="D148" s="16"/>
      <c r="E148" s="16">
        <f>C148*D148</f>
        <v>0</v>
      </c>
      <c r="F148" s="16"/>
      <c r="G148" s="16">
        <f>C148*F148</f>
        <v>0</v>
      </c>
      <c r="H148" s="16">
        <f>D148+F148</f>
        <v>0</v>
      </c>
      <c r="I148" s="16">
        <f>E148+G148</f>
        <v>0</v>
      </c>
      <c r="J148" s="3"/>
      <c r="K148" s="3"/>
    </row>
    <row r="149" spans="1:11">
      <c r="A149" s="15" t="s">
        <v>189</v>
      </c>
      <c r="B149" s="15" t="s">
        <v>71</v>
      </c>
      <c r="C149" s="16">
        <v>65</v>
      </c>
      <c r="D149" s="16"/>
      <c r="E149" s="16">
        <f>C149*D149</f>
        <v>0</v>
      </c>
      <c r="F149" s="16"/>
      <c r="G149" s="16">
        <f>C149*F149</f>
        <v>0</v>
      </c>
      <c r="H149" s="16">
        <f>D149+F149</f>
        <v>0</v>
      </c>
      <c r="I149" s="16">
        <f>E149+G149</f>
        <v>0</v>
      </c>
      <c r="J149" s="3"/>
      <c r="K149" s="3"/>
    </row>
    <row r="150" spans="1:11">
      <c r="A150" s="15" t="s">
        <v>190</v>
      </c>
      <c r="B150" s="15" t="s">
        <v>71</v>
      </c>
      <c r="C150" s="16">
        <v>10</v>
      </c>
      <c r="D150" s="16"/>
      <c r="E150" s="16">
        <f>C150*D150</f>
        <v>0</v>
      </c>
      <c r="F150" s="16"/>
      <c r="G150" s="16">
        <f>C150*F150</f>
        <v>0</v>
      </c>
      <c r="H150" s="16">
        <f>D150+F150</f>
        <v>0</v>
      </c>
      <c r="I150" s="16">
        <f>E150+G150</f>
        <v>0</v>
      </c>
      <c r="J150" s="3"/>
      <c r="K150" s="3"/>
    </row>
    <row r="151" spans="1:11">
      <c r="A151" s="15" t="s">
        <v>191</v>
      </c>
      <c r="B151" s="15" t="s">
        <v>71</v>
      </c>
      <c r="C151" s="16">
        <v>8</v>
      </c>
      <c r="D151" s="16"/>
      <c r="E151" s="16">
        <f>C151*D151</f>
        <v>0</v>
      </c>
      <c r="F151" s="16"/>
      <c r="G151" s="16">
        <f>C151*F151</f>
        <v>0</v>
      </c>
      <c r="H151" s="16">
        <f>D151+F151</f>
        <v>0</v>
      </c>
      <c r="I151" s="16">
        <f>E151+G151</f>
        <v>0</v>
      </c>
      <c r="J151" s="3"/>
      <c r="K151" s="3"/>
    </row>
    <row r="152" spans="1:11">
      <c r="A152" s="15" t="s">
        <v>192</v>
      </c>
      <c r="B152" s="15" t="s">
        <v>71</v>
      </c>
      <c r="C152" s="16">
        <v>10</v>
      </c>
      <c r="D152" s="16"/>
      <c r="E152" s="16">
        <f>C152*D152</f>
        <v>0</v>
      </c>
      <c r="F152" s="16"/>
      <c r="G152" s="16">
        <f>C152*F152</f>
        <v>0</v>
      </c>
      <c r="H152" s="16">
        <f>D152+F152</f>
        <v>0</v>
      </c>
      <c r="I152" s="16">
        <f>E152+G152</f>
        <v>0</v>
      </c>
      <c r="J152" s="3"/>
      <c r="K152" s="3"/>
    </row>
    <row r="153" spans="1:11">
      <c r="A153" s="15" t="s">
        <v>193</v>
      </c>
      <c r="B153" s="15" t="s">
        <v>71</v>
      </c>
      <c r="C153" s="16">
        <v>10</v>
      </c>
      <c r="D153" s="16"/>
      <c r="E153" s="16">
        <f>C153*D153</f>
        <v>0</v>
      </c>
      <c r="F153" s="16"/>
      <c r="G153" s="16">
        <f>C153*F153</f>
        <v>0</v>
      </c>
      <c r="H153" s="16">
        <f>D153+F153</f>
        <v>0</v>
      </c>
      <c r="I153" s="16">
        <f>E153+G153</f>
        <v>0</v>
      </c>
      <c r="J153" s="3"/>
      <c r="K153" s="3"/>
    </row>
    <row r="154" spans="1:11">
      <c r="A154" s="15" t="s">
        <v>194</v>
      </c>
      <c r="B154" s="15" t="s">
        <v>71</v>
      </c>
      <c r="C154" s="16">
        <v>500</v>
      </c>
      <c r="D154" s="16"/>
      <c r="E154" s="16">
        <f>C154*D154</f>
        <v>0</v>
      </c>
      <c r="F154" s="16"/>
      <c r="G154" s="16">
        <f>C154*F154</f>
        <v>0</v>
      </c>
      <c r="H154" s="16">
        <f>D154+F154</f>
        <v>0</v>
      </c>
      <c r="I154" s="16">
        <f>E154+G154</f>
        <v>0</v>
      </c>
      <c r="J154" s="3"/>
      <c r="K154" s="3"/>
    </row>
    <row r="155" spans="1:11">
      <c r="A155" s="15" t="s">
        <v>195</v>
      </c>
      <c r="B155" s="15" t="s">
        <v>71</v>
      </c>
      <c r="C155" s="16">
        <v>250</v>
      </c>
      <c r="D155" s="16"/>
      <c r="E155" s="16">
        <f>C155*D155</f>
        <v>0</v>
      </c>
      <c r="F155" s="16"/>
      <c r="G155" s="16">
        <f>C155*F155</f>
        <v>0</v>
      </c>
      <c r="H155" s="16">
        <f>D155+F155</f>
        <v>0</v>
      </c>
      <c r="I155" s="16">
        <f>E155+G155</f>
        <v>0</v>
      </c>
      <c r="J155" s="3"/>
      <c r="K155" s="3"/>
    </row>
    <row r="156" spans="1:11">
      <c r="A156" s="15" t="s">
        <v>196</v>
      </c>
      <c r="B156" s="15" t="s">
        <v>71</v>
      </c>
      <c r="C156" s="16">
        <v>20</v>
      </c>
      <c r="D156" s="16"/>
      <c r="E156" s="16">
        <f>C156*D156</f>
        <v>0</v>
      </c>
      <c r="F156" s="16"/>
      <c r="G156" s="16">
        <f>C156*F156</f>
        <v>0</v>
      </c>
      <c r="H156" s="16">
        <f>D156+F156</f>
        <v>0</v>
      </c>
      <c r="I156" s="16">
        <f>E156+G156</f>
        <v>0</v>
      </c>
      <c r="J156" s="3"/>
      <c r="K156" s="3"/>
    </row>
    <row r="157" spans="1:11">
      <c r="A157" s="15" t="s">
        <v>197</v>
      </c>
      <c r="B157" s="15" t="s">
        <v>71</v>
      </c>
      <c r="C157" s="16">
        <v>2</v>
      </c>
      <c r="D157" s="16"/>
      <c r="E157" s="16">
        <f>C157*D157</f>
        <v>0</v>
      </c>
      <c r="F157" s="16"/>
      <c r="G157" s="16">
        <f>C157*F157</f>
        <v>0</v>
      </c>
      <c r="H157" s="16">
        <f>D157+F157</f>
        <v>0</v>
      </c>
      <c r="I157" s="16">
        <f>E157+G157</f>
        <v>0</v>
      </c>
      <c r="J157" s="3"/>
      <c r="K157" s="3"/>
    </row>
    <row r="158" spans="1:11">
      <c r="A158" s="15" t="s">
        <v>198</v>
      </c>
      <c r="B158" s="15" t="s">
        <v>71</v>
      </c>
      <c r="C158" s="16">
        <v>20</v>
      </c>
      <c r="D158" s="16"/>
      <c r="E158" s="16">
        <f>C158*D158</f>
        <v>0</v>
      </c>
      <c r="F158" s="16"/>
      <c r="G158" s="16">
        <f>C158*F158</f>
        <v>0</v>
      </c>
      <c r="H158" s="16">
        <f>D158+F158</f>
        <v>0</v>
      </c>
      <c r="I158" s="16">
        <f>E158+G158</f>
        <v>0</v>
      </c>
      <c r="J158" s="3"/>
      <c r="K158" s="3"/>
    </row>
    <row r="159" spans="1:11">
      <c r="A159" s="13" t="s">
        <v>199</v>
      </c>
      <c r="B159" s="13" t="s">
        <v>61</v>
      </c>
      <c r="C159" s="14"/>
      <c r="D159" s="14"/>
      <c r="E159" s="14"/>
      <c r="F159" s="14"/>
      <c r="G159" s="14"/>
      <c r="H159" s="14"/>
      <c r="I159" s="14"/>
      <c r="J159" s="3"/>
      <c r="K159" s="3"/>
    </row>
    <row r="160" spans="1:11">
      <c r="A160" s="15" t="s">
        <v>200</v>
      </c>
      <c r="B160" s="15" t="s">
        <v>71</v>
      </c>
      <c r="C160" s="16">
        <v>2</v>
      </c>
      <c r="D160" s="16"/>
      <c r="E160" s="16">
        <f>C160*D160</f>
        <v>0</v>
      </c>
      <c r="F160" s="16"/>
      <c r="G160" s="16">
        <f>C160*F160</f>
        <v>0</v>
      </c>
      <c r="H160" s="16">
        <f>D160+F160</f>
        <v>0</v>
      </c>
      <c r="I160" s="16">
        <f>E160+G160</f>
        <v>0</v>
      </c>
      <c r="J160" s="3"/>
      <c r="K160" s="3"/>
    </row>
    <row r="161" spans="1:11">
      <c r="A161" s="13" t="s">
        <v>201</v>
      </c>
      <c r="B161" s="13" t="s">
        <v>61</v>
      </c>
      <c r="C161" s="14"/>
      <c r="D161" s="14"/>
      <c r="E161" s="14"/>
      <c r="F161" s="14"/>
      <c r="G161" s="14"/>
      <c r="H161" s="14"/>
      <c r="I161" s="14"/>
      <c r="J161" s="3"/>
      <c r="K161" s="3"/>
    </row>
    <row r="162" spans="1:11">
      <c r="A162" s="15" t="s">
        <v>202</v>
      </c>
      <c r="B162" s="15" t="s">
        <v>71</v>
      </c>
      <c r="C162" s="16">
        <v>1</v>
      </c>
      <c r="D162" s="16"/>
      <c r="E162" s="16">
        <f>C162*D162</f>
        <v>0</v>
      </c>
      <c r="F162" s="16"/>
      <c r="G162" s="16">
        <f>C162*F162</f>
        <v>0</v>
      </c>
      <c r="H162" s="16">
        <f>D162+F162</f>
        <v>0</v>
      </c>
      <c r="I162" s="16">
        <f>E162+G162</f>
        <v>0</v>
      </c>
      <c r="J162" s="3"/>
      <c r="K162" s="3"/>
    </row>
    <row r="163" spans="1:11">
      <c r="A163" s="15" t="s">
        <v>203</v>
      </c>
      <c r="B163" s="15" t="s">
        <v>74</v>
      </c>
      <c r="C163" s="16">
        <v>70</v>
      </c>
      <c r="D163" s="16"/>
      <c r="E163" s="16">
        <f>C163*D163</f>
        <v>0</v>
      </c>
      <c r="F163" s="16"/>
      <c r="G163" s="16">
        <f>C163*F163</f>
        <v>0</v>
      </c>
      <c r="H163" s="16">
        <f>D163+F163</f>
        <v>0</v>
      </c>
      <c r="I163" s="16">
        <f>E163+G163</f>
        <v>0</v>
      </c>
      <c r="J163" s="3"/>
      <c r="K163" s="3"/>
    </row>
    <row r="164" spans="1:11">
      <c r="A164" s="13" t="s">
        <v>156</v>
      </c>
      <c r="B164" s="13" t="s">
        <v>61</v>
      </c>
      <c r="C164" s="14"/>
      <c r="D164" s="14"/>
      <c r="E164" s="14"/>
      <c r="F164" s="14"/>
      <c r="G164" s="14"/>
      <c r="H164" s="14"/>
      <c r="I164" s="14"/>
      <c r="J164" s="3"/>
      <c r="K164" s="3"/>
    </row>
    <row r="165" spans="1:11">
      <c r="A165" s="15" t="s">
        <v>204</v>
      </c>
      <c r="B165" s="15" t="s">
        <v>74</v>
      </c>
      <c r="C165" s="16">
        <v>150</v>
      </c>
      <c r="D165" s="16"/>
      <c r="E165" s="16">
        <f>C165*D165</f>
        <v>0</v>
      </c>
      <c r="F165" s="16"/>
      <c r="G165" s="16">
        <f>C165*F165</f>
        <v>0</v>
      </c>
      <c r="H165" s="16">
        <f>D165+F165</f>
        <v>0</v>
      </c>
      <c r="I165" s="16">
        <f>E165+G165</f>
        <v>0</v>
      </c>
      <c r="J165" s="3"/>
      <c r="K165" s="3"/>
    </row>
    <row r="166" spans="1:11">
      <c r="A166" s="15" t="s">
        <v>205</v>
      </c>
      <c r="B166" s="15" t="s">
        <v>74</v>
      </c>
      <c r="C166" s="16">
        <v>100</v>
      </c>
      <c r="D166" s="16"/>
      <c r="E166" s="16">
        <f>C166*D166</f>
        <v>0</v>
      </c>
      <c r="F166" s="16"/>
      <c r="G166" s="16">
        <f>C166*F166</f>
        <v>0</v>
      </c>
      <c r="H166" s="16">
        <f>D166+F166</f>
        <v>0</v>
      </c>
      <c r="I166" s="16">
        <f>E166+G166</f>
        <v>0</v>
      </c>
      <c r="J166" s="3"/>
      <c r="K166" s="3"/>
    </row>
    <row r="167" spans="1:11">
      <c r="A167" s="15" t="s">
        <v>158</v>
      </c>
      <c r="B167" s="15" t="s">
        <v>71</v>
      </c>
      <c r="C167" s="16">
        <v>800</v>
      </c>
      <c r="D167" s="16"/>
      <c r="E167" s="16">
        <f>C167*D167</f>
        <v>0</v>
      </c>
      <c r="F167" s="16"/>
      <c r="G167" s="16">
        <f>C167*F167</f>
        <v>0</v>
      </c>
      <c r="H167" s="16">
        <f>D167+F167</f>
        <v>0</v>
      </c>
      <c r="I167" s="16">
        <f>E167+G167</f>
        <v>0</v>
      </c>
      <c r="J167" s="3"/>
      <c r="K167" s="3"/>
    </row>
    <row r="168" spans="1:11">
      <c r="A168" s="15" t="s">
        <v>159</v>
      </c>
      <c r="B168" s="15" t="s">
        <v>71</v>
      </c>
      <c r="C168" s="16">
        <v>800</v>
      </c>
      <c r="D168" s="16"/>
      <c r="E168" s="16">
        <f>C168*D168</f>
        <v>0</v>
      </c>
      <c r="F168" s="16"/>
      <c r="G168" s="16">
        <f>C168*F168</f>
        <v>0</v>
      </c>
      <c r="H168" s="16">
        <f>D168+F168</f>
        <v>0</v>
      </c>
      <c r="I168" s="16">
        <f>E168+G168</f>
        <v>0</v>
      </c>
      <c r="J168" s="3"/>
      <c r="K168" s="3"/>
    </row>
    <row r="169" spans="1:11">
      <c r="A169" s="13" t="s">
        <v>160</v>
      </c>
      <c r="B169" s="13" t="s">
        <v>61</v>
      </c>
      <c r="C169" s="14"/>
      <c r="D169" s="14"/>
      <c r="E169" s="14"/>
      <c r="F169" s="14"/>
      <c r="G169" s="14"/>
      <c r="H169" s="14"/>
      <c r="I169" s="14"/>
      <c r="J169" s="3"/>
      <c r="K169" s="3"/>
    </row>
    <row r="170" spans="1:11">
      <c r="A170" s="15" t="s">
        <v>161</v>
      </c>
      <c r="B170" s="15" t="s">
        <v>74</v>
      </c>
      <c r="C170" s="16">
        <v>200</v>
      </c>
      <c r="D170" s="16"/>
      <c r="E170" s="16">
        <f>C170*D170</f>
        <v>0</v>
      </c>
      <c r="F170" s="16"/>
      <c r="G170" s="16">
        <f>C170*F170</f>
        <v>0</v>
      </c>
      <c r="H170" s="16">
        <f>D170+F170</f>
        <v>0</v>
      </c>
      <c r="I170" s="16">
        <f>E170+G170</f>
        <v>0</v>
      </c>
      <c r="J170" s="3"/>
      <c r="K170" s="3"/>
    </row>
    <row r="171" spans="1:11">
      <c r="A171" s="15" t="s">
        <v>206</v>
      </c>
      <c r="B171" s="15" t="s">
        <v>74</v>
      </c>
      <c r="C171" s="16">
        <v>265</v>
      </c>
      <c r="D171" s="16"/>
      <c r="E171" s="16">
        <f>C171*D171</f>
        <v>0</v>
      </c>
      <c r="F171" s="16"/>
      <c r="G171" s="16">
        <f>C171*F171</f>
        <v>0</v>
      </c>
      <c r="H171" s="16">
        <f>D171+F171</f>
        <v>0</v>
      </c>
      <c r="I171" s="16">
        <f>E171+G171</f>
        <v>0</v>
      </c>
      <c r="J171" s="3"/>
      <c r="K171" s="3"/>
    </row>
    <row r="172" spans="1:11">
      <c r="A172" s="15" t="s">
        <v>207</v>
      </c>
      <c r="B172" s="15" t="s">
        <v>74</v>
      </c>
      <c r="C172" s="16">
        <v>200</v>
      </c>
      <c r="D172" s="16"/>
      <c r="E172" s="16">
        <f>C172*D172</f>
        <v>0</v>
      </c>
      <c r="F172" s="16"/>
      <c r="G172" s="16">
        <f>C172*F172</f>
        <v>0</v>
      </c>
      <c r="H172" s="16">
        <f>D172+F172</f>
        <v>0</v>
      </c>
      <c r="I172" s="16">
        <f>E172+G172</f>
        <v>0</v>
      </c>
      <c r="J172" s="3"/>
      <c r="K172" s="3"/>
    </row>
    <row r="173" spans="1:11">
      <c r="A173" s="15" t="s">
        <v>208</v>
      </c>
      <c r="B173" s="15" t="s">
        <v>74</v>
      </c>
      <c r="C173" s="16">
        <v>150</v>
      </c>
      <c r="D173" s="16"/>
      <c r="E173" s="16">
        <f>C173*D173</f>
        <v>0</v>
      </c>
      <c r="F173" s="16"/>
      <c r="G173" s="16">
        <f>C173*F173</f>
        <v>0</v>
      </c>
      <c r="H173" s="16">
        <f>D173+F173</f>
        <v>0</v>
      </c>
      <c r="I173" s="16">
        <f>E173+G173</f>
        <v>0</v>
      </c>
      <c r="J173" s="3"/>
      <c r="K173" s="3"/>
    </row>
    <row r="174" spans="1:11">
      <c r="A174" s="15" t="s">
        <v>209</v>
      </c>
      <c r="B174" s="15" t="s">
        <v>71</v>
      </c>
      <c r="C174" s="16">
        <v>75</v>
      </c>
      <c r="D174" s="16"/>
      <c r="E174" s="16">
        <f>C174*D174</f>
        <v>0</v>
      </c>
      <c r="F174" s="16"/>
      <c r="G174" s="16">
        <f>C174*F174</f>
        <v>0</v>
      </c>
      <c r="H174" s="16">
        <f>D174+F174</f>
        <v>0</v>
      </c>
      <c r="I174" s="16">
        <f>E174+G174</f>
        <v>0</v>
      </c>
      <c r="J174" s="3"/>
      <c r="K174" s="3"/>
    </row>
    <row r="175" spans="1:11">
      <c r="A175" s="13" t="s">
        <v>77</v>
      </c>
      <c r="B175" s="13" t="s">
        <v>61</v>
      </c>
      <c r="C175" s="14"/>
      <c r="D175" s="14"/>
      <c r="E175" s="14"/>
      <c r="F175" s="14"/>
      <c r="G175" s="14"/>
      <c r="H175" s="14"/>
      <c r="I175" s="14"/>
      <c r="J175" s="3"/>
      <c r="K175" s="3"/>
    </row>
    <row r="176" spans="1:11">
      <c r="A176" s="13" t="s">
        <v>78</v>
      </c>
      <c r="B176" s="13" t="s">
        <v>61</v>
      </c>
      <c r="C176" s="14"/>
      <c r="D176" s="14"/>
      <c r="E176" s="14"/>
      <c r="F176" s="14"/>
      <c r="G176" s="14"/>
      <c r="H176" s="14"/>
      <c r="I176" s="14"/>
      <c r="J176" s="3"/>
      <c r="K176" s="3"/>
    </row>
    <row r="177" spans="1:11">
      <c r="A177" s="15" t="s">
        <v>79</v>
      </c>
      <c r="B177" s="15" t="s">
        <v>71</v>
      </c>
      <c r="C177" s="16">
        <v>15</v>
      </c>
      <c r="D177" s="16"/>
      <c r="E177" s="16">
        <f>C177*D177</f>
        <v>0</v>
      </c>
      <c r="F177" s="16"/>
      <c r="G177" s="16">
        <f>C177*F177</f>
        <v>0</v>
      </c>
      <c r="H177" s="16">
        <f>D177+F177</f>
        <v>0</v>
      </c>
      <c r="I177" s="16">
        <f>E177+G177</f>
        <v>0</v>
      </c>
      <c r="J177" s="3"/>
      <c r="K177" s="3"/>
    </row>
    <row r="178" spans="1:11">
      <c r="A178" s="15" t="s">
        <v>210</v>
      </c>
      <c r="B178" s="15" t="s">
        <v>71</v>
      </c>
      <c r="C178" s="16">
        <v>32</v>
      </c>
      <c r="D178" s="16"/>
      <c r="E178" s="16">
        <f>C178*D178</f>
        <v>0</v>
      </c>
      <c r="F178" s="16"/>
      <c r="G178" s="16">
        <f>C178*F178</f>
        <v>0</v>
      </c>
      <c r="H178" s="16">
        <f>D178+F178</f>
        <v>0</v>
      </c>
      <c r="I178" s="16">
        <f>E178+G178</f>
        <v>0</v>
      </c>
      <c r="J178" s="3"/>
      <c r="K178" s="3"/>
    </row>
    <row r="179" spans="1:11">
      <c r="A179" s="15" t="s">
        <v>211</v>
      </c>
      <c r="B179" s="15" t="s">
        <v>85</v>
      </c>
      <c r="C179" s="16">
        <v>1</v>
      </c>
      <c r="D179" s="16"/>
      <c r="E179" s="16">
        <f>C179*D179</f>
        <v>0</v>
      </c>
      <c r="F179" s="16"/>
      <c r="G179" s="16">
        <f>C179*F179</f>
        <v>0</v>
      </c>
      <c r="H179" s="16">
        <f>D179+F179</f>
        <v>0</v>
      </c>
      <c r="I179" s="16">
        <f>E179+G179</f>
        <v>0</v>
      </c>
      <c r="J179" s="3"/>
      <c r="K179" s="3"/>
    </row>
    <row r="180" spans="1:11">
      <c r="A180" s="13" t="s">
        <v>80</v>
      </c>
      <c r="B180" s="13" t="s">
        <v>61</v>
      </c>
      <c r="C180" s="14"/>
      <c r="D180" s="14"/>
      <c r="E180" s="14"/>
      <c r="F180" s="14"/>
      <c r="G180" s="14"/>
      <c r="H180" s="14"/>
      <c r="I180" s="14"/>
      <c r="J180" s="3"/>
      <c r="K180" s="3"/>
    </row>
    <row r="181" spans="1:11">
      <c r="A181" s="13" t="s">
        <v>212</v>
      </c>
      <c r="B181" s="13" t="s">
        <v>61</v>
      </c>
      <c r="C181" s="14"/>
      <c r="D181" s="14"/>
      <c r="E181" s="14"/>
      <c r="F181" s="14"/>
      <c r="G181" s="14"/>
      <c r="H181" s="14"/>
      <c r="I181" s="14"/>
      <c r="J181" s="3"/>
      <c r="K181" s="3"/>
    </row>
    <row r="182" spans="1:11">
      <c r="A182" s="15" t="s">
        <v>213</v>
      </c>
      <c r="B182" s="15" t="s">
        <v>74</v>
      </c>
      <c r="C182" s="16">
        <v>450</v>
      </c>
      <c r="D182" s="16"/>
      <c r="E182" s="16">
        <f>C182*D182</f>
        <v>0</v>
      </c>
      <c r="F182" s="16"/>
      <c r="G182" s="16">
        <f>C182*F182</f>
        <v>0</v>
      </c>
      <c r="H182" s="16">
        <f>D182+F182</f>
        <v>0</v>
      </c>
      <c r="I182" s="16">
        <f>E182+G182</f>
        <v>0</v>
      </c>
      <c r="J182" s="3"/>
      <c r="K182" s="3"/>
    </row>
    <row r="183" spans="1:11">
      <c r="A183" s="15" t="s">
        <v>82</v>
      </c>
      <c r="B183" s="15" t="s">
        <v>74</v>
      </c>
      <c r="C183" s="16">
        <v>290</v>
      </c>
      <c r="D183" s="16"/>
      <c r="E183" s="16">
        <f>C183*D183</f>
        <v>0</v>
      </c>
      <c r="F183" s="16"/>
      <c r="G183" s="16">
        <f>C183*F183</f>
        <v>0</v>
      </c>
      <c r="H183" s="16">
        <f>D183+F183</f>
        <v>0</v>
      </c>
      <c r="I183" s="16">
        <f>E183+G183</f>
        <v>0</v>
      </c>
      <c r="J183" s="3"/>
      <c r="K183" s="3"/>
    </row>
    <row r="184" spans="1:11">
      <c r="A184" s="13" t="s">
        <v>214</v>
      </c>
      <c r="B184" s="13" t="s">
        <v>61</v>
      </c>
      <c r="C184" s="14"/>
      <c r="D184" s="14"/>
      <c r="E184" s="14"/>
      <c r="F184" s="14"/>
      <c r="G184" s="14"/>
      <c r="H184" s="14"/>
      <c r="I184" s="14"/>
      <c r="J184" s="3"/>
      <c r="K184" s="3"/>
    </row>
    <row r="185" spans="1:11">
      <c r="A185" s="13" t="s">
        <v>215</v>
      </c>
      <c r="B185" s="13" t="s">
        <v>61</v>
      </c>
      <c r="C185" s="14"/>
      <c r="D185" s="14"/>
      <c r="E185" s="14"/>
      <c r="F185" s="14"/>
      <c r="G185" s="14"/>
      <c r="H185" s="14"/>
      <c r="I185" s="14"/>
      <c r="J185" s="3"/>
      <c r="K185" s="3"/>
    </row>
    <row r="186" spans="1:11">
      <c r="A186" s="15" t="s">
        <v>213</v>
      </c>
      <c r="B186" s="15" t="s">
        <v>74</v>
      </c>
      <c r="C186" s="16">
        <v>150</v>
      </c>
      <c r="D186" s="16"/>
      <c r="E186" s="16">
        <f>C186*D186</f>
        <v>0</v>
      </c>
      <c r="F186" s="16"/>
      <c r="G186" s="16">
        <f>C186*F186</f>
        <v>0</v>
      </c>
      <c r="H186" s="16">
        <f>D186+F186</f>
        <v>0</v>
      </c>
      <c r="I186" s="16">
        <f>E186+G186</f>
        <v>0</v>
      </c>
      <c r="J186" s="3"/>
      <c r="K186" s="3"/>
    </row>
    <row r="187" spans="1:11">
      <c r="A187" s="13" t="s">
        <v>216</v>
      </c>
      <c r="B187" s="13" t="s">
        <v>61</v>
      </c>
      <c r="C187" s="14"/>
      <c r="D187" s="14"/>
      <c r="E187" s="14"/>
      <c r="F187" s="14"/>
      <c r="G187" s="14"/>
      <c r="H187" s="14"/>
      <c r="I187" s="14"/>
      <c r="J187" s="3"/>
      <c r="K187" s="3"/>
    </row>
    <row r="188" spans="1:11">
      <c r="A188" s="13" t="s">
        <v>217</v>
      </c>
      <c r="B188" s="13" t="s">
        <v>61</v>
      </c>
      <c r="C188" s="14"/>
      <c r="D188" s="14"/>
      <c r="E188" s="14"/>
      <c r="F188" s="14"/>
      <c r="G188" s="14"/>
      <c r="H188" s="14"/>
      <c r="I188" s="14"/>
      <c r="J188" s="3"/>
      <c r="K188" s="3"/>
    </row>
    <row r="189" spans="1:11">
      <c r="A189" s="15" t="s">
        <v>218</v>
      </c>
      <c r="B189" s="15" t="s">
        <v>71</v>
      </c>
      <c r="C189" s="16">
        <v>250</v>
      </c>
      <c r="D189" s="16"/>
      <c r="E189" s="16">
        <f>C189*D189</f>
        <v>0</v>
      </c>
      <c r="F189" s="16"/>
      <c r="G189" s="16">
        <f>C189*F189</f>
        <v>0</v>
      </c>
      <c r="H189" s="16">
        <f>D189+F189</f>
        <v>0</v>
      </c>
      <c r="I189" s="16">
        <f>E189+G189</f>
        <v>0</v>
      </c>
      <c r="J189" s="3"/>
      <c r="K189" s="3"/>
    </row>
    <row r="190" spans="1:11">
      <c r="A190" s="13" t="s">
        <v>83</v>
      </c>
      <c r="B190" s="13" t="s">
        <v>61</v>
      </c>
      <c r="C190" s="14"/>
      <c r="D190" s="14"/>
      <c r="E190" s="14"/>
      <c r="F190" s="14"/>
      <c r="G190" s="14"/>
      <c r="H190" s="14"/>
      <c r="I190" s="14"/>
      <c r="J190" s="3"/>
      <c r="K190" s="3"/>
    </row>
    <row r="191" spans="1:11">
      <c r="A191" s="15" t="s">
        <v>84</v>
      </c>
      <c r="B191" s="15" t="s">
        <v>85</v>
      </c>
      <c r="C191" s="16">
        <v>100</v>
      </c>
      <c r="D191" s="16"/>
      <c r="E191" s="16">
        <f>C191*D191</f>
        <v>0</v>
      </c>
      <c r="F191" s="16"/>
      <c r="G191" s="16">
        <f>C191*F191</f>
        <v>0</v>
      </c>
      <c r="H191" s="16">
        <f>D191+F191</f>
        <v>0</v>
      </c>
      <c r="I191" s="16">
        <f>E191+G191</f>
        <v>0</v>
      </c>
      <c r="J191" s="3"/>
      <c r="K191" s="3"/>
    </row>
    <row r="192" spans="1:11">
      <c r="A192" s="13" t="s">
        <v>219</v>
      </c>
      <c r="B192" s="13" t="s">
        <v>61</v>
      </c>
      <c r="C192" s="14"/>
      <c r="D192" s="14"/>
      <c r="E192" s="14"/>
      <c r="F192" s="14"/>
      <c r="G192" s="14"/>
      <c r="H192" s="14"/>
      <c r="I192" s="14"/>
      <c r="J192" s="3"/>
      <c r="K192" s="3"/>
    </row>
    <row r="193" spans="1:11">
      <c r="A193" s="15" t="s">
        <v>220</v>
      </c>
      <c r="B193" s="15" t="s">
        <v>74</v>
      </c>
      <c r="C193" s="16">
        <v>10</v>
      </c>
      <c r="D193" s="16"/>
      <c r="E193" s="16">
        <f>C193*D193</f>
        <v>0</v>
      </c>
      <c r="F193" s="16"/>
      <c r="G193" s="16">
        <f>C193*F193</f>
        <v>0</v>
      </c>
      <c r="H193" s="16">
        <f>D193+F193</f>
        <v>0</v>
      </c>
      <c r="I193" s="16">
        <f>E193+G193</f>
        <v>0</v>
      </c>
      <c r="J193" s="3"/>
      <c r="K193" s="3"/>
    </row>
    <row r="194" spans="1:11">
      <c r="A194" s="13" t="s">
        <v>221</v>
      </c>
      <c r="B194" s="13" t="s">
        <v>61</v>
      </c>
      <c r="C194" s="14"/>
      <c r="D194" s="14"/>
      <c r="E194" s="14"/>
      <c r="F194" s="14"/>
      <c r="G194" s="14"/>
      <c r="H194" s="14"/>
      <c r="I194" s="14"/>
      <c r="J194" s="3"/>
      <c r="K194" s="3"/>
    </row>
    <row r="195" spans="1:11">
      <c r="A195" s="15" t="s">
        <v>222</v>
      </c>
      <c r="B195" s="15" t="s">
        <v>74</v>
      </c>
      <c r="C195" s="16">
        <v>120</v>
      </c>
      <c r="D195" s="16"/>
      <c r="E195" s="16">
        <f>C195*D195</f>
        <v>0</v>
      </c>
      <c r="F195" s="16"/>
      <c r="G195" s="16">
        <f>C195*F195</f>
        <v>0</v>
      </c>
      <c r="H195" s="16">
        <f>D195+F195</f>
        <v>0</v>
      </c>
      <c r="I195" s="16">
        <f>E195+G195</f>
        <v>0</v>
      </c>
      <c r="J195" s="3"/>
      <c r="K195" s="3"/>
    </row>
    <row r="196" spans="1:11">
      <c r="A196" s="13" t="s">
        <v>223</v>
      </c>
      <c r="B196" s="13" t="s">
        <v>61</v>
      </c>
      <c r="C196" s="14"/>
      <c r="D196" s="14"/>
      <c r="E196" s="14"/>
      <c r="F196" s="14"/>
      <c r="G196" s="14"/>
      <c r="H196" s="14"/>
      <c r="I196" s="14"/>
      <c r="J196" s="3"/>
      <c r="K196" s="3"/>
    </row>
    <row r="197" spans="1:11">
      <c r="A197" s="15" t="s">
        <v>224</v>
      </c>
      <c r="B197" s="15" t="s">
        <v>74</v>
      </c>
      <c r="C197" s="16">
        <v>40</v>
      </c>
      <c r="D197" s="16"/>
      <c r="E197" s="16">
        <f>C197*D197</f>
        <v>0</v>
      </c>
      <c r="F197" s="16"/>
      <c r="G197" s="16">
        <f>C197*F197</f>
        <v>0</v>
      </c>
      <c r="H197" s="16">
        <f>D197+F197</f>
        <v>0</v>
      </c>
      <c r="I197" s="16">
        <f>E197+G197</f>
        <v>0</v>
      </c>
      <c r="J197" s="3"/>
      <c r="K197" s="3"/>
    </row>
    <row r="198" spans="1:11">
      <c r="A198" s="15" t="s">
        <v>225</v>
      </c>
      <c r="B198" s="15" t="s">
        <v>74</v>
      </c>
      <c r="C198" s="16">
        <v>2090</v>
      </c>
      <c r="D198" s="16"/>
      <c r="E198" s="16">
        <f>C198*D198</f>
        <v>0</v>
      </c>
      <c r="F198" s="16"/>
      <c r="G198" s="16">
        <f>C198*F198</f>
        <v>0</v>
      </c>
      <c r="H198" s="16">
        <f>D198+F198</f>
        <v>0</v>
      </c>
      <c r="I198" s="16">
        <f>E198+G198</f>
        <v>0</v>
      </c>
      <c r="J198" s="3"/>
      <c r="K198" s="3"/>
    </row>
    <row r="199" spans="1:11">
      <c r="A199" s="15" t="s">
        <v>226</v>
      </c>
      <c r="B199" s="15" t="s">
        <v>74</v>
      </c>
      <c r="C199" s="16">
        <v>2290</v>
      </c>
      <c r="D199" s="16"/>
      <c r="E199" s="16">
        <f>C199*D199</f>
        <v>0</v>
      </c>
      <c r="F199" s="16"/>
      <c r="G199" s="16">
        <f>C199*F199</f>
        <v>0</v>
      </c>
      <c r="H199" s="16">
        <f>D199+F199</f>
        <v>0</v>
      </c>
      <c r="I199" s="16">
        <f>E199+G199</f>
        <v>0</v>
      </c>
      <c r="J199" s="3"/>
      <c r="K199" s="3"/>
    </row>
    <row r="200" spans="1:11">
      <c r="A200" s="15" t="s">
        <v>227</v>
      </c>
      <c r="B200" s="15" t="s">
        <v>74</v>
      </c>
      <c r="C200" s="16">
        <v>60</v>
      </c>
      <c r="D200" s="16"/>
      <c r="E200" s="16">
        <f>C200*D200</f>
        <v>0</v>
      </c>
      <c r="F200" s="16"/>
      <c r="G200" s="16">
        <f>C200*F200</f>
        <v>0</v>
      </c>
      <c r="H200" s="16">
        <f>D200+F200</f>
        <v>0</v>
      </c>
      <c r="I200" s="16">
        <f>E200+G200</f>
        <v>0</v>
      </c>
      <c r="J200" s="3"/>
      <c r="K200" s="3"/>
    </row>
    <row r="201" spans="1:11">
      <c r="A201" s="13" t="s">
        <v>221</v>
      </c>
      <c r="B201" s="13" t="s">
        <v>61</v>
      </c>
      <c r="C201" s="14"/>
      <c r="D201" s="14"/>
      <c r="E201" s="14"/>
      <c r="F201" s="14"/>
      <c r="G201" s="14"/>
      <c r="H201" s="14"/>
      <c r="I201" s="14"/>
      <c r="J201" s="3"/>
      <c r="K201" s="3"/>
    </row>
    <row r="202" spans="1:11">
      <c r="A202" s="15" t="s">
        <v>228</v>
      </c>
      <c r="B202" s="15" t="s">
        <v>74</v>
      </c>
      <c r="C202" s="16">
        <v>80</v>
      </c>
      <c r="D202" s="16"/>
      <c r="E202" s="16">
        <f>C202*D202</f>
        <v>0</v>
      </c>
      <c r="F202" s="16"/>
      <c r="G202" s="16">
        <f>C202*F202</f>
        <v>0</v>
      </c>
      <c r="H202" s="16">
        <f>D202+F202</f>
        <v>0</v>
      </c>
      <c r="I202" s="16">
        <f>E202+G202</f>
        <v>0</v>
      </c>
      <c r="J202" s="3"/>
      <c r="K202" s="3"/>
    </row>
    <row r="203" spans="1:11">
      <c r="A203" s="13" t="s">
        <v>229</v>
      </c>
      <c r="B203" s="13" t="s">
        <v>61</v>
      </c>
      <c r="C203" s="14"/>
      <c r="D203" s="14"/>
      <c r="E203" s="14"/>
      <c r="F203" s="14"/>
      <c r="G203" s="14"/>
      <c r="H203" s="14"/>
      <c r="I203" s="14"/>
      <c r="J203" s="3"/>
      <c r="K203" s="3"/>
    </row>
    <row r="204" spans="1:11">
      <c r="A204" s="15" t="s">
        <v>230</v>
      </c>
      <c r="B204" s="15" t="s">
        <v>74</v>
      </c>
      <c r="C204" s="16">
        <v>140</v>
      </c>
      <c r="D204" s="16"/>
      <c r="E204" s="16">
        <f>C204*D204</f>
        <v>0</v>
      </c>
      <c r="F204" s="16"/>
      <c r="G204" s="16">
        <f>C204*F204</f>
        <v>0</v>
      </c>
      <c r="H204" s="16">
        <f>D204+F204</f>
        <v>0</v>
      </c>
      <c r="I204" s="16">
        <f>E204+G204</f>
        <v>0</v>
      </c>
      <c r="J204" s="3"/>
      <c r="K204" s="3"/>
    </row>
    <row r="205" spans="1:11">
      <c r="A205" s="15" t="s">
        <v>231</v>
      </c>
      <c r="B205" s="15" t="s">
        <v>74</v>
      </c>
      <c r="C205" s="16">
        <v>100</v>
      </c>
      <c r="D205" s="16"/>
      <c r="E205" s="16">
        <f>C205*D205</f>
        <v>0</v>
      </c>
      <c r="F205" s="16"/>
      <c r="G205" s="16">
        <f>C205*F205</f>
        <v>0</v>
      </c>
      <c r="H205" s="16">
        <f>D205+F205</f>
        <v>0</v>
      </c>
      <c r="I205" s="16">
        <f>E205+G205</f>
        <v>0</v>
      </c>
      <c r="J205" s="3"/>
      <c r="K205" s="3"/>
    </row>
    <row r="206" spans="1:11">
      <c r="A206" s="13" t="s">
        <v>232</v>
      </c>
      <c r="B206" s="13" t="s">
        <v>61</v>
      </c>
      <c r="C206" s="14"/>
      <c r="D206" s="14"/>
      <c r="E206" s="14"/>
      <c r="F206" s="14"/>
      <c r="G206" s="14"/>
      <c r="H206" s="14"/>
      <c r="I206" s="14"/>
      <c r="J206" s="3"/>
      <c r="K206" s="3"/>
    </row>
    <row r="207" spans="1:11">
      <c r="A207" s="15" t="s">
        <v>233</v>
      </c>
      <c r="B207" s="15" t="s">
        <v>74</v>
      </c>
      <c r="C207" s="16">
        <v>50</v>
      </c>
      <c r="D207" s="16"/>
      <c r="E207" s="16">
        <f>C207*D207</f>
        <v>0</v>
      </c>
      <c r="F207" s="16"/>
      <c r="G207" s="16">
        <f>C207*F207</f>
        <v>0</v>
      </c>
      <c r="H207" s="16">
        <f>D207+F207</f>
        <v>0</v>
      </c>
      <c r="I207" s="16">
        <f>E207+G207</f>
        <v>0</v>
      </c>
      <c r="J207" s="3"/>
      <c r="K207" s="3"/>
    </row>
    <row r="208" spans="1:11">
      <c r="A208" s="15" t="s">
        <v>234</v>
      </c>
      <c r="B208" s="15" t="s">
        <v>71</v>
      </c>
      <c r="C208" s="16">
        <v>200</v>
      </c>
      <c r="D208" s="16"/>
      <c r="E208" s="16">
        <f>C208*D208</f>
        <v>0</v>
      </c>
      <c r="F208" s="16"/>
      <c r="G208" s="16">
        <f>C208*F208</f>
        <v>0</v>
      </c>
      <c r="H208" s="16">
        <f>D208+F208</f>
        <v>0</v>
      </c>
      <c r="I208" s="16">
        <f>E208+G208</f>
        <v>0</v>
      </c>
      <c r="J208" s="3"/>
      <c r="K208" s="3"/>
    </row>
    <row r="209" spans="1:11">
      <c r="A209" s="15" t="s">
        <v>235</v>
      </c>
      <c r="B209" s="15" t="s">
        <v>71</v>
      </c>
      <c r="C209" s="16">
        <v>20</v>
      </c>
      <c r="D209" s="16"/>
      <c r="E209" s="16">
        <f>C209*D209</f>
        <v>0</v>
      </c>
      <c r="F209" s="16"/>
      <c r="G209" s="16">
        <f>C209*F209</f>
        <v>0</v>
      </c>
      <c r="H209" s="16">
        <f>D209+F209</f>
        <v>0</v>
      </c>
      <c r="I209" s="16">
        <f>E209+G209</f>
        <v>0</v>
      </c>
      <c r="J209" s="3"/>
      <c r="K209" s="3"/>
    </row>
    <row r="210" spans="1:11">
      <c r="A210" s="15" t="s">
        <v>236</v>
      </c>
      <c r="B210" s="15" t="s">
        <v>71</v>
      </c>
      <c r="C210" s="16">
        <v>300</v>
      </c>
      <c r="D210" s="16"/>
      <c r="E210" s="16">
        <f>C210*D210</f>
        <v>0</v>
      </c>
      <c r="F210" s="16"/>
      <c r="G210" s="16">
        <f>C210*F210</f>
        <v>0</v>
      </c>
      <c r="H210" s="16">
        <f>D210+F210</f>
        <v>0</v>
      </c>
      <c r="I210" s="16">
        <f>E210+G210</f>
        <v>0</v>
      </c>
      <c r="J210" s="3"/>
      <c r="K210" s="3"/>
    </row>
    <row r="211" spans="1:11">
      <c r="A211" s="13" t="s">
        <v>237</v>
      </c>
      <c r="B211" s="13" t="s">
        <v>61</v>
      </c>
      <c r="C211" s="14"/>
      <c r="D211" s="14"/>
      <c r="E211" s="14"/>
      <c r="F211" s="14"/>
      <c r="G211" s="14"/>
      <c r="H211" s="14"/>
      <c r="I211" s="14"/>
      <c r="J211" s="3"/>
      <c r="K211" s="3"/>
    </row>
    <row r="212" spans="1:11">
      <c r="A212" s="15" t="s">
        <v>238</v>
      </c>
      <c r="B212" s="15" t="s">
        <v>71</v>
      </c>
      <c r="C212" s="16">
        <v>1000</v>
      </c>
      <c r="D212" s="16"/>
      <c r="E212" s="16">
        <f>C212*D212</f>
        <v>0</v>
      </c>
      <c r="F212" s="16"/>
      <c r="G212" s="16">
        <f>C212*F212</f>
        <v>0</v>
      </c>
      <c r="H212" s="16">
        <f>D212+F212</f>
        <v>0</v>
      </c>
      <c r="I212" s="16">
        <f>E212+G212</f>
        <v>0</v>
      </c>
      <c r="J212" s="3"/>
      <c r="K212" s="3"/>
    </row>
    <row r="213" spans="1:11">
      <c r="A213" s="13" t="s">
        <v>239</v>
      </c>
      <c r="B213" s="13" t="s">
        <v>61</v>
      </c>
      <c r="C213" s="14"/>
      <c r="D213" s="14"/>
      <c r="E213" s="14"/>
      <c r="F213" s="14"/>
      <c r="G213" s="14"/>
      <c r="H213" s="14"/>
      <c r="I213" s="14"/>
      <c r="J213" s="3"/>
      <c r="K213" s="3"/>
    </row>
    <row r="214" spans="1:11">
      <c r="A214" s="15" t="s">
        <v>240</v>
      </c>
      <c r="B214" s="15" t="s">
        <v>85</v>
      </c>
      <c r="C214" s="16">
        <v>400</v>
      </c>
      <c r="D214" s="16"/>
      <c r="E214" s="16">
        <f>C214*D214</f>
        <v>0</v>
      </c>
      <c r="F214" s="16"/>
      <c r="G214" s="16">
        <f>C214*F214</f>
        <v>0</v>
      </c>
      <c r="H214" s="16">
        <f>D214+F214</f>
        <v>0</v>
      </c>
      <c r="I214" s="16">
        <f>E214+G214</f>
        <v>0</v>
      </c>
      <c r="J214" s="3"/>
      <c r="K214" s="3"/>
    </row>
    <row r="215" spans="1:11">
      <c r="A215" s="15" t="s">
        <v>241</v>
      </c>
      <c r="B215" s="15" t="s">
        <v>111</v>
      </c>
      <c r="C215" s="16">
        <v>1</v>
      </c>
      <c r="D215" s="16"/>
      <c r="E215" s="16">
        <f>C215*D215</f>
        <v>0</v>
      </c>
      <c r="F215" s="16"/>
      <c r="G215" s="16">
        <f>C215*F215</f>
        <v>0</v>
      </c>
      <c r="H215" s="16">
        <f>D215+F215</f>
        <v>0</v>
      </c>
      <c r="I215" s="16">
        <f>E215+G215</f>
        <v>0</v>
      </c>
      <c r="J215" s="3"/>
      <c r="K215" s="3"/>
    </row>
    <row r="216" spans="1:11">
      <c r="A216" s="13" t="s">
        <v>242</v>
      </c>
      <c r="B216" s="13" t="s">
        <v>61</v>
      </c>
      <c r="C216" s="14"/>
      <c r="D216" s="14"/>
      <c r="E216" s="14"/>
      <c r="F216" s="14"/>
      <c r="G216" s="14"/>
      <c r="H216" s="14"/>
      <c r="I216" s="14"/>
      <c r="J216" s="3"/>
      <c r="K216" s="3"/>
    </row>
    <row r="217" spans="1:11">
      <c r="A217" s="15" t="s">
        <v>243</v>
      </c>
      <c r="B217" s="15" t="s">
        <v>71</v>
      </c>
      <c r="C217" s="16">
        <v>2</v>
      </c>
      <c r="D217" s="16"/>
      <c r="E217" s="16">
        <f>C217*D217</f>
        <v>0</v>
      </c>
      <c r="F217" s="16"/>
      <c r="G217" s="16">
        <f>C217*F217</f>
        <v>0</v>
      </c>
      <c r="H217" s="16">
        <f>D217+F217</f>
        <v>0</v>
      </c>
      <c r="I217" s="16">
        <f>E217+G217</f>
        <v>0</v>
      </c>
      <c r="J217" s="3"/>
      <c r="K217" s="3"/>
    </row>
    <row r="218" spans="1:11">
      <c r="A218" s="15" t="s">
        <v>244</v>
      </c>
      <c r="B218" s="15" t="s">
        <v>111</v>
      </c>
      <c r="C218" s="16">
        <v>1</v>
      </c>
      <c r="D218" s="16"/>
      <c r="E218" s="16">
        <f>C218*D218</f>
        <v>0</v>
      </c>
      <c r="F218" s="16"/>
      <c r="G218" s="16">
        <f>C218*F218</f>
        <v>0</v>
      </c>
      <c r="H218" s="16">
        <f>D218+F218</f>
        <v>0</v>
      </c>
      <c r="I218" s="16">
        <f>E218+G218</f>
        <v>0</v>
      </c>
      <c r="J218" s="3"/>
      <c r="K218" s="3"/>
    </row>
    <row r="219" spans="1:11">
      <c r="A219" s="15" t="s">
        <v>245</v>
      </c>
      <c r="B219" s="15" t="s">
        <v>171</v>
      </c>
      <c r="C219" s="16">
        <v>140</v>
      </c>
      <c r="D219" s="16"/>
      <c r="E219" s="16">
        <f>C219*D219</f>
        <v>0</v>
      </c>
      <c r="F219" s="16"/>
      <c r="G219" s="16">
        <f>C219*F219</f>
        <v>0</v>
      </c>
      <c r="H219" s="16">
        <f>D219+F219</f>
        <v>0</v>
      </c>
      <c r="I219" s="16">
        <f>E219+G219</f>
        <v>0</v>
      </c>
      <c r="J219" s="3"/>
      <c r="K219" s="3"/>
    </row>
    <row r="220" spans="1:11">
      <c r="A220" s="15" t="s">
        <v>246</v>
      </c>
      <c r="B220" s="15" t="s">
        <v>65</v>
      </c>
      <c r="C220" s="16">
        <v>6</v>
      </c>
      <c r="D220" s="16"/>
      <c r="E220" s="16">
        <f>C220*D220</f>
        <v>0</v>
      </c>
      <c r="F220" s="16"/>
      <c r="G220" s="16">
        <f>C220*F220</f>
        <v>0</v>
      </c>
      <c r="H220" s="16">
        <f>D220+F220</f>
        <v>0</v>
      </c>
      <c r="I220" s="16">
        <f>E220+G220</f>
        <v>0</v>
      </c>
      <c r="J220" s="3"/>
      <c r="K220" s="3"/>
    </row>
    <row r="221" spans="1:11">
      <c r="A221" s="15" t="s">
        <v>247</v>
      </c>
      <c r="B221" s="15" t="s">
        <v>65</v>
      </c>
      <c r="C221" s="16">
        <v>6</v>
      </c>
      <c r="D221" s="16"/>
      <c r="E221" s="16">
        <f>C221*D221</f>
        <v>0</v>
      </c>
      <c r="F221" s="16"/>
      <c r="G221" s="16">
        <f>C221*F221</f>
        <v>0</v>
      </c>
      <c r="H221" s="16">
        <f>D221+F221</f>
        <v>0</v>
      </c>
      <c r="I221" s="16">
        <f>E221+G221</f>
        <v>0</v>
      </c>
      <c r="J221" s="3"/>
      <c r="K221" s="3"/>
    </row>
    <row r="222" spans="1:11">
      <c r="A222" s="15" t="s">
        <v>248</v>
      </c>
      <c r="B222" s="15" t="s">
        <v>65</v>
      </c>
      <c r="C222" s="16">
        <v>12</v>
      </c>
      <c r="D222" s="16"/>
      <c r="E222" s="16">
        <f>C222*D222</f>
        <v>0</v>
      </c>
      <c r="F222" s="16"/>
      <c r="G222" s="16">
        <f>C222*F222</f>
        <v>0</v>
      </c>
      <c r="H222" s="16">
        <f>D222+F222</f>
        <v>0</v>
      </c>
      <c r="I222" s="16">
        <f>E222+G222</f>
        <v>0</v>
      </c>
      <c r="J222" s="3"/>
      <c r="K222" s="3"/>
    </row>
    <row r="223" spans="1:11">
      <c r="A223" s="15" t="s">
        <v>249</v>
      </c>
      <c r="B223" s="15" t="s">
        <v>65</v>
      </c>
      <c r="C223" s="16">
        <v>32</v>
      </c>
      <c r="D223" s="16"/>
      <c r="E223" s="16">
        <f>C223*D223</f>
        <v>0</v>
      </c>
      <c r="F223" s="16"/>
      <c r="G223" s="16">
        <f>C223*F223</f>
        <v>0</v>
      </c>
      <c r="H223" s="16">
        <f>D223+F223</f>
        <v>0</v>
      </c>
      <c r="I223" s="16">
        <f>E223+G223</f>
        <v>0</v>
      </c>
      <c r="J223" s="3"/>
      <c r="K223" s="3"/>
    </row>
    <row r="224" spans="1:11">
      <c r="A224" s="13" t="s">
        <v>250</v>
      </c>
      <c r="B224" s="13" t="s">
        <v>61</v>
      </c>
      <c r="C224" s="14"/>
      <c r="D224" s="14"/>
      <c r="E224" s="14"/>
      <c r="F224" s="14"/>
      <c r="G224" s="14"/>
      <c r="H224" s="14"/>
      <c r="I224" s="14"/>
      <c r="J224" s="3"/>
      <c r="K224" s="3"/>
    </row>
    <row r="225" spans="1:11">
      <c r="A225" s="15" t="s">
        <v>251</v>
      </c>
      <c r="B225" s="15" t="s">
        <v>65</v>
      </c>
      <c r="C225" s="16">
        <v>16</v>
      </c>
      <c r="D225" s="16"/>
      <c r="E225" s="16">
        <f>C225*D225</f>
        <v>0</v>
      </c>
      <c r="F225" s="16"/>
      <c r="G225" s="16">
        <f>C225*F225</f>
        <v>0</v>
      </c>
      <c r="H225" s="16">
        <f>D225+F225</f>
        <v>0</v>
      </c>
      <c r="I225" s="16">
        <f>E225+G225</f>
        <v>0</v>
      </c>
      <c r="J225" s="3"/>
      <c r="K225" s="3"/>
    </row>
    <row r="226" spans="1:11">
      <c r="A226" s="15" t="s">
        <v>252</v>
      </c>
      <c r="B226" s="15" t="s">
        <v>65</v>
      </c>
      <c r="C226" s="16">
        <v>12</v>
      </c>
      <c r="D226" s="16"/>
      <c r="E226" s="16">
        <f>C226*D226</f>
        <v>0</v>
      </c>
      <c r="F226" s="16"/>
      <c r="G226" s="16">
        <f>C226*F226</f>
        <v>0</v>
      </c>
      <c r="H226" s="16">
        <f>D226+F226</f>
        <v>0</v>
      </c>
      <c r="I226" s="16">
        <f>E226+G226</f>
        <v>0</v>
      </c>
      <c r="J226" s="3"/>
      <c r="K226" s="3"/>
    </row>
    <row r="227" spans="1:11">
      <c r="A227" s="13" t="s">
        <v>253</v>
      </c>
      <c r="B227" s="13" t="s">
        <v>61</v>
      </c>
      <c r="C227" s="14"/>
      <c r="D227" s="14"/>
      <c r="E227" s="14"/>
      <c r="F227" s="14"/>
      <c r="G227" s="14"/>
      <c r="H227" s="14"/>
      <c r="I227" s="14"/>
      <c r="J227" s="3"/>
      <c r="K227" s="3"/>
    </row>
    <row r="228" spans="1:11">
      <c r="A228" s="15" t="s">
        <v>254</v>
      </c>
      <c r="B228" s="15" t="s">
        <v>65</v>
      </c>
      <c r="C228" s="16">
        <v>8</v>
      </c>
      <c r="D228" s="16"/>
      <c r="E228" s="16">
        <f>C228*D228</f>
        <v>0</v>
      </c>
      <c r="F228" s="16"/>
      <c r="G228" s="16">
        <f>C228*F228</f>
        <v>0</v>
      </c>
      <c r="H228" s="16">
        <f>D228+F228</f>
        <v>0</v>
      </c>
      <c r="I228" s="16">
        <f>E228+G228</f>
        <v>0</v>
      </c>
      <c r="J228" s="3"/>
      <c r="K228" s="3"/>
    </row>
    <row r="229" spans="1:11">
      <c r="A229" s="5" t="s">
        <v>255</v>
      </c>
      <c r="B229" s="5" t="s">
        <v>61</v>
      </c>
      <c r="C229" s="12"/>
      <c r="D229" s="12"/>
      <c r="E229" s="12">
        <f>SUM(E129:E228)</f>
        <v>0</v>
      </c>
      <c r="F229" s="12"/>
      <c r="G229" s="12">
        <f>SUM(G129:G228)</f>
        <v>0</v>
      </c>
      <c r="H229" s="12"/>
      <c r="I229" s="12">
        <f>SUM(I129:I228)</f>
        <v>0</v>
      </c>
      <c r="J229" s="3"/>
      <c r="K229" s="3"/>
    </row>
    <row r="230" spans="1:11">
      <c r="A230" s="15" t="s">
        <v>256</v>
      </c>
      <c r="B230" s="15" t="s">
        <v>61</v>
      </c>
      <c r="C230" s="16"/>
      <c r="D230" s="16"/>
      <c r="E230" s="16">
        <f>L4+Parametry!B32/100*E223+Parametry!B32/100*E225+Parametry!B32/100*E228</f>
        <v>0</v>
      </c>
      <c r="F230" s="16"/>
      <c r="G230" s="16"/>
      <c r="H230" s="16">
        <f>D230+F230</f>
        <v>0</v>
      </c>
      <c r="I230" s="16">
        <f>E230+G230</f>
        <v>0</v>
      </c>
      <c r="J230" s="3"/>
      <c r="K230" s="3"/>
    </row>
    <row r="231" spans="1:11">
      <c r="A231" s="4" t="s">
        <v>257</v>
      </c>
      <c r="B231" s="4" t="s">
        <v>61</v>
      </c>
      <c r="C231" s="11"/>
      <c r="D231" s="11"/>
      <c r="E231" s="11">
        <f>SUM(E3:E35,E38:E98,E101:E126,E129:E228,E230:E230)</f>
        <v>0</v>
      </c>
      <c r="F231" s="11"/>
      <c r="G231" s="11">
        <f>SUM(G3:G35,G38:G98,G101:G126,G129:G228,G230:G230)</f>
        <v>0</v>
      </c>
      <c r="H231" s="11"/>
      <c r="I231" s="11">
        <f>SUM(I3:I35,I38:I98,I101:I126,I129:I228,I230:I230)</f>
        <v>0</v>
      </c>
      <c r="J231" s="3"/>
      <c r="K23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58C98-CCD1-4126-8AD3-C281B6FAB19F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19</v>
      </c>
      <c r="C10" s="3"/>
    </row>
    <row r="11" spans="1:3">
      <c r="A11" s="2" t="s">
        <v>20</v>
      </c>
      <c r="B11" s="5" t="s">
        <v>21</v>
      </c>
      <c r="C11" s="3"/>
    </row>
    <row r="12" spans="1:3">
      <c r="A12" s="2" t="s">
        <v>22</v>
      </c>
      <c r="B12" s="5" t="s">
        <v>19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27</v>
      </c>
      <c r="B15" s="6" t="s">
        <v>28</v>
      </c>
      <c r="C15" s="3"/>
    </row>
    <row r="16" spans="1:3">
      <c r="A16" s="2" t="s">
        <v>29</v>
      </c>
      <c r="B16" s="6" t="s">
        <v>28</v>
      </c>
      <c r="C16" s="3"/>
    </row>
    <row r="17" spans="1:3">
      <c r="A17" s="2" t="s">
        <v>30</v>
      </c>
      <c r="B17" s="6" t="s">
        <v>28</v>
      </c>
      <c r="C17" s="3"/>
    </row>
    <row r="18" spans="1:3">
      <c r="A18" s="2" t="s">
        <v>31</v>
      </c>
      <c r="B18" s="6" t="s">
        <v>32</v>
      </c>
      <c r="C18" s="3"/>
    </row>
    <row r="19" spans="1:3">
      <c r="A19" s="2" t="s">
        <v>33</v>
      </c>
      <c r="B19" s="6" t="s">
        <v>32</v>
      </c>
      <c r="C19" s="3"/>
    </row>
    <row r="20" spans="1:3">
      <c r="A20" s="2" t="s">
        <v>34</v>
      </c>
      <c r="B20" s="6" t="s">
        <v>35</v>
      </c>
      <c r="C20" s="3"/>
    </row>
    <row r="21" spans="1:3">
      <c r="A21" s="2" t="s">
        <v>36</v>
      </c>
      <c r="B21" s="6" t="s">
        <v>28</v>
      </c>
      <c r="C21" s="3"/>
    </row>
    <row r="22" spans="1:3">
      <c r="A22" s="2" t="s">
        <v>37</v>
      </c>
      <c r="B22" s="6" t="s">
        <v>35</v>
      </c>
      <c r="C22" s="3"/>
    </row>
    <row r="23" spans="1:3">
      <c r="A23" s="2" t="s">
        <v>38</v>
      </c>
      <c r="B23" s="6" t="s">
        <v>35</v>
      </c>
      <c r="C23" s="3"/>
    </row>
    <row r="24" spans="1:3">
      <c r="A24" s="2" t="s">
        <v>39</v>
      </c>
      <c r="B24" s="6" t="s">
        <v>28</v>
      </c>
      <c r="C24" s="3"/>
    </row>
    <row r="25" spans="1:3">
      <c r="A25" s="2" t="s">
        <v>40</v>
      </c>
      <c r="B25" s="6" t="s">
        <v>41</v>
      </c>
      <c r="C25" s="3"/>
    </row>
    <row r="26" spans="1:3">
      <c r="A26" s="2" t="s">
        <v>42</v>
      </c>
      <c r="B26" s="6" t="s">
        <v>28</v>
      </c>
      <c r="C26" s="3"/>
    </row>
    <row r="27" spans="1:3">
      <c r="A27" s="2" t="s">
        <v>43</v>
      </c>
      <c r="B27" s="6" t="s">
        <v>44</v>
      </c>
      <c r="C27" s="3"/>
    </row>
    <row r="28" spans="1:3">
      <c r="A28" s="2" t="s">
        <v>45</v>
      </c>
      <c r="B28" s="6" t="s">
        <v>32</v>
      </c>
      <c r="C28" s="3"/>
    </row>
    <row r="29" spans="1:3">
      <c r="A29" s="2" t="s">
        <v>46</v>
      </c>
      <c r="B29" s="6" t="s">
        <v>32</v>
      </c>
      <c r="C29" s="3"/>
    </row>
    <row r="30" spans="1:3" ht="24.75">
      <c r="A30" s="7" t="s">
        <v>47</v>
      </c>
      <c r="B30" s="6" t="s">
        <v>48</v>
      </c>
      <c r="C30" s="3"/>
    </row>
    <row r="31" spans="1:3">
      <c r="A31" s="2" t="s">
        <v>49</v>
      </c>
      <c r="B31" s="6" t="s">
        <v>48</v>
      </c>
      <c r="C31" s="3"/>
    </row>
    <row r="32" spans="1:3">
      <c r="A32" s="1" t="s">
        <v>50</v>
      </c>
      <c r="B32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Poruba Marcel (230413)</dc:creator>
  <cp:lastModifiedBy>Poruba Marcel (230413)</cp:lastModifiedBy>
  <dcterms:created xsi:type="dcterms:W3CDTF">2025-07-07T19:38:34Z</dcterms:created>
  <dcterms:modified xsi:type="dcterms:W3CDTF">2025-07-07T19:38:57Z</dcterms:modified>
</cp:coreProperties>
</file>