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rena Fajfrová\Documents\Zakázky\LZ 2025\"/>
    </mc:Choice>
  </mc:AlternateContent>
  <bookViews>
    <workbookView xWindow="0" yWindow="0" windowWidth="0" windowHeight="0"/>
  </bookViews>
  <sheets>
    <sheet name="Rekapitulace stavby" sheetId="1" r:id="rId1"/>
    <sheet name="D.1.1.1 - Architektonicko..." sheetId="2" r:id="rId2"/>
    <sheet name="D.1.1.4.1 - Zdravotechnika" sheetId="3" r:id="rId3"/>
    <sheet name="D.1.1.4.2 - Vytápění" sheetId="4" r:id="rId4"/>
    <sheet name="D.1.1.4.3 - Vzduchotechnika" sheetId="5" r:id="rId5"/>
    <sheet name="D.1.4.4.4 - Elektroinstalace" sheetId="6" r:id="rId6"/>
    <sheet name="2 - Vedlejší rozpočtové n..." sheetId="7" r:id="rId7"/>
    <sheet name="Seznam figur" sheetId="8" r:id="rId8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'D.1.1.1 - Architektonicko...'!$C$134:$K$1137</definedName>
    <definedName name="_xlnm.Print_Area" localSheetId="1">'D.1.1.1 - Architektonicko...'!$C$4:$J$76,'D.1.1.1 - Architektonicko...'!$C$82:$J$116,'D.1.1.1 - Architektonicko...'!$C$122:$K$1137</definedName>
    <definedName name="_xlnm.Print_Titles" localSheetId="1">'D.1.1.1 - Architektonicko...'!$134:$134</definedName>
    <definedName name="_xlnm._FilterDatabase" localSheetId="2" hidden="1">'D.1.1.4.1 - Zdravotechnika'!$C$130:$K$387</definedName>
    <definedName name="_xlnm.Print_Area" localSheetId="2">'D.1.1.4.1 - Zdravotechnika'!$C$4:$J$76,'D.1.1.4.1 - Zdravotechnika'!$C$82:$J$112,'D.1.1.4.1 - Zdravotechnika'!$C$118:$K$387</definedName>
    <definedName name="_xlnm.Print_Titles" localSheetId="2">'D.1.1.4.1 - Zdravotechnika'!$130:$130</definedName>
    <definedName name="_xlnm._FilterDatabase" localSheetId="3" hidden="1">'D.1.1.4.2 - Vytápění'!$C$133:$K$283</definedName>
    <definedName name="_xlnm.Print_Area" localSheetId="3">'D.1.1.4.2 - Vytápění'!$C$4:$J$76,'D.1.1.4.2 - Vytápění'!$C$82:$J$115,'D.1.1.4.2 - Vytápění'!$C$121:$K$283</definedName>
    <definedName name="_xlnm.Print_Titles" localSheetId="3">'D.1.1.4.2 - Vytápění'!$133:$133</definedName>
    <definedName name="_xlnm._FilterDatabase" localSheetId="4" hidden="1">'D.1.1.4.3 - Vzduchotechnika'!$C$127:$K$293</definedName>
    <definedName name="_xlnm.Print_Area" localSheetId="4">'D.1.1.4.3 - Vzduchotechnika'!$C$4:$J$76,'D.1.1.4.3 - Vzduchotechnika'!$C$82:$J$109,'D.1.1.4.3 - Vzduchotechnika'!$C$115:$K$293</definedName>
    <definedName name="_xlnm.Print_Titles" localSheetId="4">'D.1.1.4.3 - Vzduchotechnika'!$127:$127</definedName>
    <definedName name="_xlnm._FilterDatabase" localSheetId="5" hidden="1">'D.1.4.4.4 - Elektroinstalace'!$C$121:$K$289</definedName>
    <definedName name="_xlnm.Print_Area" localSheetId="5">'D.1.4.4.4 - Elektroinstalace'!$C$4:$J$76,'D.1.4.4.4 - Elektroinstalace'!$C$82:$J$103,'D.1.4.4.4 - Elektroinstalace'!$C$109:$K$289</definedName>
    <definedName name="_xlnm.Print_Titles" localSheetId="5">'D.1.4.4.4 - Elektroinstalace'!$121:$121</definedName>
    <definedName name="_xlnm._FilterDatabase" localSheetId="6" hidden="1">'2 - Vedlejší rozpočtové n...'!$C$118:$K$124</definedName>
    <definedName name="_xlnm.Print_Area" localSheetId="6">'2 - Vedlejší rozpočtové n...'!$C$4:$J$76,'2 - Vedlejší rozpočtové n...'!$C$82:$J$100,'2 - Vedlejší rozpočtové n...'!$C$106:$K$124</definedName>
    <definedName name="_xlnm.Print_Titles" localSheetId="6">'2 - Vedlejší rozpočtové n...'!$118:$118</definedName>
    <definedName name="_xlnm.Print_Area" localSheetId="7">'Seznam figur'!$C$4:$G$198</definedName>
    <definedName name="_xlnm.Print_Titles" localSheetId="7">'Seznam figur'!$9:$9</definedName>
  </definedNames>
  <calcPr/>
</workbook>
</file>

<file path=xl/calcChain.xml><?xml version="1.0" encoding="utf-8"?>
<calcChain xmlns="http://schemas.openxmlformats.org/spreadsheetml/2006/main">
  <c i="8" l="1" r="D7"/>
  <c i="7" r="J37"/>
  <c r="J36"/>
  <c i="1" r="AY100"/>
  <c i="7" r="J35"/>
  <c i="1" r="AX100"/>
  <c i="7" r="BI124"/>
  <c r="BH124"/>
  <c r="BG124"/>
  <c r="BF124"/>
  <c r="T124"/>
  <c r="T123"/>
  <c r="R124"/>
  <c r="R123"/>
  <c r="P124"/>
  <c r="P123"/>
  <c r="BI122"/>
  <c r="BH122"/>
  <c r="BG122"/>
  <c r="BF122"/>
  <c r="T122"/>
  <c r="T121"/>
  <c r="T120"/>
  <c r="T119"/>
  <c r="R122"/>
  <c r="R121"/>
  <c r="R120"/>
  <c r="R119"/>
  <c r="P122"/>
  <c r="P121"/>
  <c r="P120"/>
  <c r="P119"/>
  <c i="1" r="AU100"/>
  <c i="7"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6" r="J37"/>
  <c r="J36"/>
  <c i="1" r="AY99"/>
  <c i="6" r="J35"/>
  <c i="1" r="AX99"/>
  <c i="6" r="BI289"/>
  <c r="BH289"/>
  <c r="BG289"/>
  <c r="BF289"/>
  <c r="T289"/>
  <c r="R289"/>
  <c r="P289"/>
  <c r="BI288"/>
  <c r="BH288"/>
  <c r="BG288"/>
  <c r="BF288"/>
  <c r="T288"/>
  <c r="R288"/>
  <c r="P288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116"/>
  <c r="E7"/>
  <c r="E85"/>
  <c i="5" r="J37"/>
  <c r="J36"/>
  <c i="1" r="AY98"/>
  <c i="5" r="J35"/>
  <c i="1" r="AX98"/>
  <c i="5" r="BI293"/>
  <c r="BH293"/>
  <c r="BG293"/>
  <c r="BF293"/>
  <c r="T293"/>
  <c r="T292"/>
  <c r="R293"/>
  <c r="R292"/>
  <c r="P293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J125"/>
  <c r="J124"/>
  <c r="F124"/>
  <c r="F122"/>
  <c r="E120"/>
  <c r="J92"/>
  <c r="J91"/>
  <c r="F91"/>
  <c r="F89"/>
  <c r="E87"/>
  <c r="J18"/>
  <c r="E18"/>
  <c r="F125"/>
  <c r="J17"/>
  <c r="J12"/>
  <c r="J89"/>
  <c r="E7"/>
  <c r="E118"/>
  <c i="4" r="J37"/>
  <c r="J36"/>
  <c i="1" r="AY97"/>
  <c i="4" r="J35"/>
  <c i="1" r="AX97"/>
  <c i="4" r="BI283"/>
  <c r="BH283"/>
  <c r="BG283"/>
  <c r="BF283"/>
  <c r="T283"/>
  <c r="T282"/>
  <c r="T281"/>
  <c r="R283"/>
  <c r="R282"/>
  <c r="R281"/>
  <c r="P283"/>
  <c r="P282"/>
  <c r="P281"/>
  <c r="BI280"/>
  <c r="BH280"/>
  <c r="BG280"/>
  <c r="BF280"/>
  <c r="T280"/>
  <c r="R280"/>
  <c r="P280"/>
  <c r="BI278"/>
  <c r="BH278"/>
  <c r="BG278"/>
  <c r="BF278"/>
  <c r="T278"/>
  <c r="R278"/>
  <c r="P278"/>
  <c r="BI272"/>
  <c r="BH272"/>
  <c r="BG272"/>
  <c r="BF272"/>
  <c r="T272"/>
  <c r="R272"/>
  <c r="P272"/>
  <c r="BI270"/>
  <c r="BH270"/>
  <c r="BG270"/>
  <c r="BF270"/>
  <c r="T270"/>
  <c r="R270"/>
  <c r="P270"/>
  <c r="BI267"/>
  <c r="BH267"/>
  <c r="BG267"/>
  <c r="BF267"/>
  <c r="T267"/>
  <c r="R267"/>
  <c r="P267"/>
  <c r="BI265"/>
  <c r="BH265"/>
  <c r="BG265"/>
  <c r="BF265"/>
  <c r="T265"/>
  <c r="T264"/>
  <c r="R265"/>
  <c r="R264"/>
  <c r="P265"/>
  <c r="P264"/>
  <c r="BI263"/>
  <c r="BH263"/>
  <c r="BG263"/>
  <c r="BF263"/>
  <c r="T263"/>
  <c r="R263"/>
  <c r="P263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5"/>
  <c r="BH175"/>
  <c r="BG175"/>
  <c r="BF175"/>
  <c r="T175"/>
  <c r="T174"/>
  <c r="R175"/>
  <c r="R174"/>
  <c r="P175"/>
  <c r="P174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T159"/>
  <c r="R160"/>
  <c r="R159"/>
  <c r="P160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J131"/>
  <c r="J130"/>
  <c r="F130"/>
  <c r="F128"/>
  <c r="E126"/>
  <c r="J92"/>
  <c r="J91"/>
  <c r="F91"/>
  <c r="F89"/>
  <c r="E87"/>
  <c r="J18"/>
  <c r="E18"/>
  <c r="F92"/>
  <c r="J17"/>
  <c r="J12"/>
  <c r="J89"/>
  <c r="E7"/>
  <c r="E85"/>
  <c i="3" r="J37"/>
  <c r="J36"/>
  <c i="1" r="AY96"/>
  <c i="3" r="J35"/>
  <c i="1" r="AX96"/>
  <c i="3" r="BI387"/>
  <c r="BH387"/>
  <c r="BG387"/>
  <c r="BF387"/>
  <c r="T387"/>
  <c r="T386"/>
  <c r="R387"/>
  <c r="R386"/>
  <c r="P387"/>
  <c r="P386"/>
  <c r="BI385"/>
  <c r="BH385"/>
  <c r="BG385"/>
  <c r="BF385"/>
  <c r="T385"/>
  <c r="R385"/>
  <c r="P385"/>
  <c r="BI384"/>
  <c r="BH384"/>
  <c r="BG384"/>
  <c r="BF384"/>
  <c r="T384"/>
  <c r="R384"/>
  <c r="P384"/>
  <c r="BI382"/>
  <c r="BH382"/>
  <c r="BG382"/>
  <c r="BF382"/>
  <c r="T382"/>
  <c r="R382"/>
  <c r="P382"/>
  <c r="BI381"/>
  <c r="BH381"/>
  <c r="BG381"/>
  <c r="BF381"/>
  <c r="T381"/>
  <c r="R381"/>
  <c r="P381"/>
  <c r="BI380"/>
  <c r="BH380"/>
  <c r="BG380"/>
  <c r="BF380"/>
  <c r="T380"/>
  <c r="R380"/>
  <c r="P380"/>
  <c r="BI378"/>
  <c r="BH378"/>
  <c r="BG378"/>
  <c r="BF378"/>
  <c r="T378"/>
  <c r="R378"/>
  <c r="P378"/>
  <c r="BI377"/>
  <c r="BH377"/>
  <c r="BG377"/>
  <c r="BF377"/>
  <c r="T377"/>
  <c r="R377"/>
  <c r="P377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8"/>
  <c r="BH328"/>
  <c r="BG328"/>
  <c r="BF328"/>
  <c r="T328"/>
  <c r="R328"/>
  <c r="P328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3"/>
  <c r="BH303"/>
  <c r="BG303"/>
  <c r="BF303"/>
  <c r="T303"/>
  <c r="R303"/>
  <c r="P303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8"/>
  <c r="BH238"/>
  <c r="BG238"/>
  <c r="BF238"/>
  <c r="T238"/>
  <c r="T237"/>
  <c r="R238"/>
  <c r="R237"/>
  <c r="P238"/>
  <c r="P237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T202"/>
  <c r="R203"/>
  <c r="R202"/>
  <c r="P203"/>
  <c r="P202"/>
  <c r="BI201"/>
  <c r="BH201"/>
  <c r="BG201"/>
  <c r="BF201"/>
  <c r="T201"/>
  <c r="T200"/>
  <c r="R201"/>
  <c r="R200"/>
  <c r="P201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5"/>
  <c r="BH175"/>
  <c r="BG175"/>
  <c r="BF175"/>
  <c r="T175"/>
  <c r="R175"/>
  <c r="P175"/>
  <c r="BI173"/>
  <c r="BH173"/>
  <c r="BG173"/>
  <c r="BF173"/>
  <c r="T173"/>
  <c r="R173"/>
  <c r="P173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6"/>
  <c r="BH136"/>
  <c r="BG136"/>
  <c r="BF136"/>
  <c r="T136"/>
  <c r="R136"/>
  <c r="P136"/>
  <c r="BI134"/>
  <c r="BH134"/>
  <c r="BG134"/>
  <c r="BF134"/>
  <c r="T134"/>
  <c r="R134"/>
  <c r="P134"/>
  <c r="J128"/>
  <c r="J127"/>
  <c r="F127"/>
  <c r="F125"/>
  <c r="E123"/>
  <c r="J92"/>
  <c r="J91"/>
  <c r="F91"/>
  <c r="F89"/>
  <c r="E87"/>
  <c r="J18"/>
  <c r="E18"/>
  <c r="F128"/>
  <c r="J17"/>
  <c r="J12"/>
  <c r="J125"/>
  <c r="E7"/>
  <c r="E85"/>
  <c i="2" r="J37"/>
  <c r="J36"/>
  <c i="1" r="AY95"/>
  <c i="2" r="J35"/>
  <c i="1" r="AX95"/>
  <c i="2" r="BI1048"/>
  <c r="BH1048"/>
  <c r="BG1048"/>
  <c r="BF1048"/>
  <c r="T1048"/>
  <c r="R1048"/>
  <c r="P1048"/>
  <c r="BI1047"/>
  <c r="BH1047"/>
  <c r="BG1047"/>
  <c r="BF1047"/>
  <c r="T1047"/>
  <c r="R1047"/>
  <c r="P1047"/>
  <c r="BI1045"/>
  <c r="BH1045"/>
  <c r="BG1045"/>
  <c r="BF1045"/>
  <c r="T1045"/>
  <c r="R1045"/>
  <c r="P1045"/>
  <c r="BI1041"/>
  <c r="BH1041"/>
  <c r="BG1041"/>
  <c r="BF1041"/>
  <c r="T1041"/>
  <c r="R1041"/>
  <c r="P1041"/>
  <c r="BI1039"/>
  <c r="BH1039"/>
  <c r="BG1039"/>
  <c r="BF1039"/>
  <c r="T1039"/>
  <c r="R1039"/>
  <c r="P1039"/>
  <c r="BI1037"/>
  <c r="BH1037"/>
  <c r="BG1037"/>
  <c r="BF1037"/>
  <c r="T1037"/>
  <c r="R1037"/>
  <c r="P1037"/>
  <c r="BI1034"/>
  <c r="BH1034"/>
  <c r="BG1034"/>
  <c r="BF1034"/>
  <c r="T1034"/>
  <c r="R1034"/>
  <c r="P1034"/>
  <c r="BI1032"/>
  <c r="BH1032"/>
  <c r="BG1032"/>
  <c r="BF1032"/>
  <c r="T1032"/>
  <c r="R1032"/>
  <c r="P1032"/>
  <c r="BI1027"/>
  <c r="BH1027"/>
  <c r="BG1027"/>
  <c r="BF1027"/>
  <c r="T1027"/>
  <c r="R1027"/>
  <c r="P1027"/>
  <c r="BI1025"/>
  <c r="BH1025"/>
  <c r="BG1025"/>
  <c r="BF1025"/>
  <c r="T1025"/>
  <c r="R1025"/>
  <c r="P1025"/>
  <c r="BI960"/>
  <c r="BH960"/>
  <c r="BG960"/>
  <c r="BF960"/>
  <c r="T960"/>
  <c r="R960"/>
  <c r="P960"/>
  <c r="BI951"/>
  <c r="BH951"/>
  <c r="BG951"/>
  <c r="BF951"/>
  <c r="T951"/>
  <c r="R951"/>
  <c r="P951"/>
  <c r="BI949"/>
  <c r="BH949"/>
  <c r="BG949"/>
  <c r="BF949"/>
  <c r="T949"/>
  <c r="R949"/>
  <c r="P949"/>
  <c r="BI911"/>
  <c r="BH911"/>
  <c r="BG911"/>
  <c r="BF911"/>
  <c r="T911"/>
  <c r="R911"/>
  <c r="P911"/>
  <c r="BI872"/>
  <c r="BH872"/>
  <c r="BG872"/>
  <c r="BF872"/>
  <c r="T872"/>
  <c r="R872"/>
  <c r="P872"/>
  <c r="BI870"/>
  <c r="BH870"/>
  <c r="BG870"/>
  <c r="BF870"/>
  <c r="T870"/>
  <c r="R870"/>
  <c r="P870"/>
  <c r="BI868"/>
  <c r="BH868"/>
  <c r="BG868"/>
  <c r="BF868"/>
  <c r="T868"/>
  <c r="R868"/>
  <c r="P868"/>
  <c r="BI840"/>
  <c r="BH840"/>
  <c r="BG840"/>
  <c r="BF840"/>
  <c r="T840"/>
  <c r="R840"/>
  <c r="P840"/>
  <c r="BI806"/>
  <c r="BH806"/>
  <c r="BG806"/>
  <c r="BF806"/>
  <c r="T806"/>
  <c r="R806"/>
  <c r="P806"/>
  <c r="BI804"/>
  <c r="BH804"/>
  <c r="BG804"/>
  <c r="BF804"/>
  <c r="T804"/>
  <c r="R804"/>
  <c r="P804"/>
  <c r="BI802"/>
  <c r="BH802"/>
  <c r="BG802"/>
  <c r="BF802"/>
  <c r="T802"/>
  <c r="R802"/>
  <c r="P802"/>
  <c r="BI801"/>
  <c r="BH801"/>
  <c r="BG801"/>
  <c r="BF801"/>
  <c r="T801"/>
  <c r="R801"/>
  <c r="P801"/>
  <c r="BI799"/>
  <c r="BH799"/>
  <c r="BG799"/>
  <c r="BF799"/>
  <c r="T799"/>
  <c r="R799"/>
  <c r="P799"/>
  <c r="BI797"/>
  <c r="BH797"/>
  <c r="BG797"/>
  <c r="BF797"/>
  <c r="T797"/>
  <c r="R797"/>
  <c r="P797"/>
  <c r="BI796"/>
  <c r="BH796"/>
  <c r="BG796"/>
  <c r="BF796"/>
  <c r="T796"/>
  <c r="R796"/>
  <c r="P796"/>
  <c r="BI794"/>
  <c r="BH794"/>
  <c r="BG794"/>
  <c r="BF794"/>
  <c r="T794"/>
  <c r="R794"/>
  <c r="P794"/>
  <c r="BI788"/>
  <c r="BH788"/>
  <c r="BG788"/>
  <c r="BF788"/>
  <c r="T788"/>
  <c r="R788"/>
  <c r="P788"/>
  <c r="BI778"/>
  <c r="BH778"/>
  <c r="BG778"/>
  <c r="BF778"/>
  <c r="T778"/>
  <c r="R778"/>
  <c r="P778"/>
  <c r="BI776"/>
  <c r="BH776"/>
  <c r="BG776"/>
  <c r="BF776"/>
  <c r="T776"/>
  <c r="R776"/>
  <c r="P776"/>
  <c r="BI773"/>
  <c r="BH773"/>
  <c r="BG773"/>
  <c r="BF773"/>
  <c r="T773"/>
  <c r="R773"/>
  <c r="P773"/>
  <c r="BI767"/>
  <c r="BH767"/>
  <c r="BG767"/>
  <c r="BF767"/>
  <c r="T767"/>
  <c r="R767"/>
  <c r="P767"/>
  <c r="BI764"/>
  <c r="BH764"/>
  <c r="BG764"/>
  <c r="BF764"/>
  <c r="T764"/>
  <c r="R764"/>
  <c r="P764"/>
  <c r="BI762"/>
  <c r="BH762"/>
  <c r="BG762"/>
  <c r="BF762"/>
  <c r="T762"/>
  <c r="R762"/>
  <c r="P762"/>
  <c r="BI760"/>
  <c r="BH760"/>
  <c r="BG760"/>
  <c r="BF760"/>
  <c r="T760"/>
  <c r="R760"/>
  <c r="P760"/>
  <c r="BI758"/>
  <c r="BH758"/>
  <c r="BG758"/>
  <c r="BF758"/>
  <c r="T758"/>
  <c r="R758"/>
  <c r="P758"/>
  <c r="BI756"/>
  <c r="BH756"/>
  <c r="BG756"/>
  <c r="BF756"/>
  <c r="T756"/>
  <c r="R756"/>
  <c r="P756"/>
  <c r="BI754"/>
  <c r="BH754"/>
  <c r="BG754"/>
  <c r="BF754"/>
  <c r="T754"/>
  <c r="R754"/>
  <c r="P754"/>
  <c r="BI752"/>
  <c r="BH752"/>
  <c r="BG752"/>
  <c r="BF752"/>
  <c r="T752"/>
  <c r="R752"/>
  <c r="P752"/>
  <c r="BI750"/>
  <c r="BH750"/>
  <c r="BG750"/>
  <c r="BF750"/>
  <c r="T750"/>
  <c r="R750"/>
  <c r="P750"/>
  <c r="BI748"/>
  <c r="BH748"/>
  <c r="BG748"/>
  <c r="BF748"/>
  <c r="T748"/>
  <c r="R748"/>
  <c r="P748"/>
  <c r="BI740"/>
  <c r="BH740"/>
  <c r="BG740"/>
  <c r="BF740"/>
  <c r="T740"/>
  <c r="R740"/>
  <c r="P740"/>
  <c r="BI735"/>
  <c r="BH735"/>
  <c r="BG735"/>
  <c r="BF735"/>
  <c r="T735"/>
  <c r="R735"/>
  <c r="P735"/>
  <c r="BI733"/>
  <c r="BH733"/>
  <c r="BG733"/>
  <c r="BF733"/>
  <c r="T733"/>
  <c r="R733"/>
  <c r="P733"/>
  <c r="BI729"/>
  <c r="BH729"/>
  <c r="BG729"/>
  <c r="BF729"/>
  <c r="T729"/>
  <c r="R729"/>
  <c r="P729"/>
  <c r="BI728"/>
  <c r="BH728"/>
  <c r="BG728"/>
  <c r="BF728"/>
  <c r="T728"/>
  <c r="R728"/>
  <c r="P728"/>
  <c r="BI726"/>
  <c r="BH726"/>
  <c r="BG726"/>
  <c r="BF726"/>
  <c r="T726"/>
  <c r="R726"/>
  <c r="P726"/>
  <c r="BI724"/>
  <c r="BH724"/>
  <c r="BG724"/>
  <c r="BF724"/>
  <c r="T724"/>
  <c r="R724"/>
  <c r="P724"/>
  <c r="BI723"/>
  <c r="BH723"/>
  <c r="BG723"/>
  <c r="BF723"/>
  <c r="T723"/>
  <c r="R723"/>
  <c r="P723"/>
  <c r="BI721"/>
  <c r="BH721"/>
  <c r="BG721"/>
  <c r="BF721"/>
  <c r="T721"/>
  <c r="R721"/>
  <c r="P721"/>
  <c r="BI719"/>
  <c r="BH719"/>
  <c r="BG719"/>
  <c r="BF719"/>
  <c r="T719"/>
  <c r="R719"/>
  <c r="P719"/>
  <c r="BI717"/>
  <c r="BH717"/>
  <c r="BG717"/>
  <c r="BF717"/>
  <c r="T717"/>
  <c r="R717"/>
  <c r="P717"/>
  <c r="BI715"/>
  <c r="BH715"/>
  <c r="BG715"/>
  <c r="BF715"/>
  <c r="T715"/>
  <c r="R715"/>
  <c r="P715"/>
  <c r="BI713"/>
  <c r="BH713"/>
  <c r="BG713"/>
  <c r="BF713"/>
  <c r="T713"/>
  <c r="R713"/>
  <c r="P713"/>
  <c r="BI711"/>
  <c r="BH711"/>
  <c r="BG711"/>
  <c r="BF711"/>
  <c r="T711"/>
  <c r="R711"/>
  <c r="P711"/>
  <c r="BI709"/>
  <c r="BH709"/>
  <c r="BG709"/>
  <c r="BF709"/>
  <c r="T709"/>
  <c r="R709"/>
  <c r="P709"/>
  <c r="BI708"/>
  <c r="BH708"/>
  <c r="BG708"/>
  <c r="BF708"/>
  <c r="T708"/>
  <c r="R708"/>
  <c r="P708"/>
  <c r="BI707"/>
  <c r="BH707"/>
  <c r="BG707"/>
  <c r="BF707"/>
  <c r="T707"/>
  <c r="R707"/>
  <c r="P707"/>
  <c r="BI705"/>
  <c r="BH705"/>
  <c r="BG705"/>
  <c r="BF705"/>
  <c r="T705"/>
  <c r="R705"/>
  <c r="P705"/>
  <c r="BI704"/>
  <c r="BH704"/>
  <c r="BG704"/>
  <c r="BF704"/>
  <c r="T704"/>
  <c r="R704"/>
  <c r="P704"/>
  <c r="BI703"/>
  <c r="BH703"/>
  <c r="BG703"/>
  <c r="BF703"/>
  <c r="T703"/>
  <c r="R703"/>
  <c r="P703"/>
  <c r="BI699"/>
  <c r="BH699"/>
  <c r="BG699"/>
  <c r="BF699"/>
  <c r="T699"/>
  <c r="R699"/>
  <c r="P699"/>
  <c r="BI697"/>
  <c r="BH697"/>
  <c r="BG697"/>
  <c r="BF697"/>
  <c r="T697"/>
  <c r="R697"/>
  <c r="P697"/>
  <c r="BI696"/>
  <c r="BH696"/>
  <c r="BG696"/>
  <c r="BF696"/>
  <c r="T696"/>
  <c r="R696"/>
  <c r="P696"/>
  <c r="BI695"/>
  <c r="BH695"/>
  <c r="BG695"/>
  <c r="BF695"/>
  <c r="T695"/>
  <c r="R695"/>
  <c r="P695"/>
  <c r="BI694"/>
  <c r="BH694"/>
  <c r="BG694"/>
  <c r="BF694"/>
  <c r="T694"/>
  <c r="R694"/>
  <c r="P694"/>
  <c r="BI693"/>
  <c r="BH693"/>
  <c r="BG693"/>
  <c r="BF693"/>
  <c r="T693"/>
  <c r="R693"/>
  <c r="P693"/>
  <c r="BI692"/>
  <c r="BH692"/>
  <c r="BG692"/>
  <c r="BF692"/>
  <c r="T692"/>
  <c r="R692"/>
  <c r="P692"/>
  <c r="BI691"/>
  <c r="BH691"/>
  <c r="BG691"/>
  <c r="BF691"/>
  <c r="T691"/>
  <c r="R691"/>
  <c r="P691"/>
  <c r="BI689"/>
  <c r="BH689"/>
  <c r="BG689"/>
  <c r="BF689"/>
  <c r="T689"/>
  <c r="R689"/>
  <c r="P689"/>
  <c r="BI688"/>
  <c r="BH688"/>
  <c r="BG688"/>
  <c r="BF688"/>
  <c r="T688"/>
  <c r="R688"/>
  <c r="P688"/>
  <c r="BI686"/>
  <c r="BH686"/>
  <c r="BG686"/>
  <c r="BF686"/>
  <c r="T686"/>
  <c r="R686"/>
  <c r="P686"/>
  <c r="BI680"/>
  <c r="BH680"/>
  <c r="BG680"/>
  <c r="BF680"/>
  <c r="T680"/>
  <c r="R680"/>
  <c r="P680"/>
  <c r="BI678"/>
  <c r="BH678"/>
  <c r="BG678"/>
  <c r="BF678"/>
  <c r="T678"/>
  <c r="R678"/>
  <c r="P678"/>
  <c r="BI677"/>
  <c r="BH677"/>
  <c r="BG677"/>
  <c r="BF677"/>
  <c r="T677"/>
  <c r="R677"/>
  <c r="P677"/>
  <c r="BI671"/>
  <c r="BH671"/>
  <c r="BG671"/>
  <c r="BF671"/>
  <c r="T671"/>
  <c r="R671"/>
  <c r="P671"/>
  <c r="BI668"/>
  <c r="BH668"/>
  <c r="BG668"/>
  <c r="BF668"/>
  <c r="T668"/>
  <c r="R668"/>
  <c r="P668"/>
  <c r="BI665"/>
  <c r="BH665"/>
  <c r="BG665"/>
  <c r="BF665"/>
  <c r="T665"/>
  <c r="R665"/>
  <c r="P665"/>
  <c r="BI663"/>
  <c r="BH663"/>
  <c r="BG663"/>
  <c r="BF663"/>
  <c r="T663"/>
  <c r="R663"/>
  <c r="P663"/>
  <c r="BI657"/>
  <c r="BH657"/>
  <c r="BG657"/>
  <c r="BF657"/>
  <c r="T657"/>
  <c r="R657"/>
  <c r="P657"/>
  <c r="BI655"/>
  <c r="BH655"/>
  <c r="BG655"/>
  <c r="BF655"/>
  <c r="T655"/>
  <c r="R655"/>
  <c r="P655"/>
  <c r="BI653"/>
  <c r="BH653"/>
  <c r="BG653"/>
  <c r="BF653"/>
  <c r="T653"/>
  <c r="R653"/>
  <c r="P653"/>
  <c r="BI651"/>
  <c r="BH651"/>
  <c r="BG651"/>
  <c r="BF651"/>
  <c r="T651"/>
  <c r="R651"/>
  <c r="P651"/>
  <c r="BI649"/>
  <c r="BH649"/>
  <c r="BG649"/>
  <c r="BF649"/>
  <c r="T649"/>
  <c r="R649"/>
  <c r="P649"/>
  <c r="BI643"/>
  <c r="BH643"/>
  <c r="BG643"/>
  <c r="BF643"/>
  <c r="T643"/>
  <c r="R643"/>
  <c r="P643"/>
  <c r="BI635"/>
  <c r="BH635"/>
  <c r="BG635"/>
  <c r="BF635"/>
  <c r="T635"/>
  <c r="R635"/>
  <c r="P635"/>
  <c r="BI627"/>
  <c r="BH627"/>
  <c r="BG627"/>
  <c r="BF627"/>
  <c r="T627"/>
  <c r="R627"/>
  <c r="P627"/>
  <c r="BI625"/>
  <c r="BH625"/>
  <c r="BG625"/>
  <c r="BF625"/>
  <c r="T625"/>
  <c r="R625"/>
  <c r="P625"/>
  <c r="BI623"/>
  <c r="BH623"/>
  <c r="BG623"/>
  <c r="BF623"/>
  <c r="T623"/>
  <c r="R623"/>
  <c r="P623"/>
  <c r="BI621"/>
  <c r="BH621"/>
  <c r="BG621"/>
  <c r="BF621"/>
  <c r="T621"/>
  <c r="R621"/>
  <c r="P621"/>
  <c r="BI619"/>
  <c r="BH619"/>
  <c r="BG619"/>
  <c r="BF619"/>
  <c r="T619"/>
  <c r="R619"/>
  <c r="P619"/>
  <c r="BI617"/>
  <c r="BH617"/>
  <c r="BG617"/>
  <c r="BF617"/>
  <c r="T617"/>
  <c r="R617"/>
  <c r="P617"/>
  <c r="BI616"/>
  <c r="BH616"/>
  <c r="BG616"/>
  <c r="BF616"/>
  <c r="T616"/>
  <c r="R616"/>
  <c r="P616"/>
  <c r="BI614"/>
  <c r="BH614"/>
  <c r="BG614"/>
  <c r="BF614"/>
  <c r="T614"/>
  <c r="R614"/>
  <c r="P614"/>
  <c r="BI604"/>
  <c r="BH604"/>
  <c r="BG604"/>
  <c r="BF604"/>
  <c r="T604"/>
  <c r="R604"/>
  <c r="P604"/>
  <c r="BI601"/>
  <c r="BH601"/>
  <c r="BG601"/>
  <c r="BF601"/>
  <c r="T601"/>
  <c r="T600"/>
  <c r="R601"/>
  <c r="R600"/>
  <c r="P601"/>
  <c r="P600"/>
  <c r="BI599"/>
  <c r="BH599"/>
  <c r="BG599"/>
  <c r="BF599"/>
  <c r="T599"/>
  <c r="R599"/>
  <c r="P599"/>
  <c r="BI597"/>
  <c r="BH597"/>
  <c r="BG597"/>
  <c r="BF597"/>
  <c r="T597"/>
  <c r="R597"/>
  <c r="P597"/>
  <c r="BI596"/>
  <c r="BH596"/>
  <c r="BG596"/>
  <c r="BF596"/>
  <c r="T596"/>
  <c r="R596"/>
  <c r="P596"/>
  <c r="BI595"/>
  <c r="BH595"/>
  <c r="BG595"/>
  <c r="BF595"/>
  <c r="T595"/>
  <c r="R595"/>
  <c r="P595"/>
  <c r="BI571"/>
  <c r="BH571"/>
  <c r="BG571"/>
  <c r="BF571"/>
  <c r="T571"/>
  <c r="R571"/>
  <c r="P571"/>
  <c r="BI564"/>
  <c r="BH564"/>
  <c r="BG564"/>
  <c r="BF564"/>
  <c r="T564"/>
  <c r="R564"/>
  <c r="P564"/>
  <c r="BI562"/>
  <c r="BH562"/>
  <c r="BG562"/>
  <c r="BF562"/>
  <c r="T562"/>
  <c r="R562"/>
  <c r="P562"/>
  <c r="BI561"/>
  <c r="BH561"/>
  <c r="BG561"/>
  <c r="BF561"/>
  <c r="T561"/>
  <c r="R561"/>
  <c r="P561"/>
  <c r="BI560"/>
  <c r="BH560"/>
  <c r="BG560"/>
  <c r="BF560"/>
  <c r="T560"/>
  <c r="R560"/>
  <c r="P560"/>
  <c r="BI555"/>
  <c r="BH555"/>
  <c r="BG555"/>
  <c r="BF555"/>
  <c r="T555"/>
  <c r="R555"/>
  <c r="P555"/>
  <c r="BI549"/>
  <c r="BH549"/>
  <c r="BG549"/>
  <c r="BF549"/>
  <c r="T549"/>
  <c r="R549"/>
  <c r="P549"/>
  <c r="BI546"/>
  <c r="BH546"/>
  <c r="BG546"/>
  <c r="BF546"/>
  <c r="T546"/>
  <c r="R546"/>
  <c r="P546"/>
  <c r="BI544"/>
  <c r="BH544"/>
  <c r="BG544"/>
  <c r="BF544"/>
  <c r="T544"/>
  <c r="R544"/>
  <c r="P544"/>
  <c r="BI540"/>
  <c r="BH540"/>
  <c r="BG540"/>
  <c r="BF540"/>
  <c r="T540"/>
  <c r="R540"/>
  <c r="P540"/>
  <c r="BI535"/>
  <c r="BH535"/>
  <c r="BG535"/>
  <c r="BF535"/>
  <c r="T535"/>
  <c r="R535"/>
  <c r="P535"/>
  <c r="BI533"/>
  <c r="BH533"/>
  <c r="BG533"/>
  <c r="BF533"/>
  <c r="T533"/>
  <c r="R533"/>
  <c r="P533"/>
  <c r="BI531"/>
  <c r="BH531"/>
  <c r="BG531"/>
  <c r="BF531"/>
  <c r="T531"/>
  <c r="R531"/>
  <c r="P531"/>
  <c r="BI525"/>
  <c r="BH525"/>
  <c r="BG525"/>
  <c r="BF525"/>
  <c r="T525"/>
  <c r="R525"/>
  <c r="P525"/>
  <c r="BI520"/>
  <c r="BH520"/>
  <c r="BG520"/>
  <c r="BF520"/>
  <c r="T520"/>
  <c r="R520"/>
  <c r="P520"/>
  <c r="BI515"/>
  <c r="BH515"/>
  <c r="BG515"/>
  <c r="BF515"/>
  <c r="T515"/>
  <c r="R515"/>
  <c r="P515"/>
  <c r="BI502"/>
  <c r="BH502"/>
  <c r="BG502"/>
  <c r="BF502"/>
  <c r="T502"/>
  <c r="R502"/>
  <c r="P502"/>
  <c r="BI499"/>
  <c r="BH499"/>
  <c r="BG499"/>
  <c r="BF499"/>
  <c r="T499"/>
  <c r="R499"/>
  <c r="P499"/>
  <c r="BI498"/>
  <c r="BH498"/>
  <c r="BG498"/>
  <c r="BF498"/>
  <c r="T498"/>
  <c r="R498"/>
  <c r="P498"/>
  <c r="BI497"/>
  <c r="BH497"/>
  <c r="BG497"/>
  <c r="BF497"/>
  <c r="T497"/>
  <c r="R497"/>
  <c r="P497"/>
  <c r="BI492"/>
  <c r="BH492"/>
  <c r="BG492"/>
  <c r="BF492"/>
  <c r="T492"/>
  <c r="R492"/>
  <c r="P492"/>
  <c r="BI483"/>
  <c r="BH483"/>
  <c r="BG483"/>
  <c r="BF483"/>
  <c r="T483"/>
  <c r="R483"/>
  <c r="P483"/>
  <c r="BI473"/>
  <c r="BH473"/>
  <c r="BG473"/>
  <c r="BF473"/>
  <c r="T473"/>
  <c r="R473"/>
  <c r="P473"/>
  <c r="BI469"/>
  <c r="BH469"/>
  <c r="BG469"/>
  <c r="BF469"/>
  <c r="T469"/>
  <c r="R469"/>
  <c r="P469"/>
  <c r="BI448"/>
  <c r="BH448"/>
  <c r="BG448"/>
  <c r="BF448"/>
  <c r="T448"/>
  <c r="R448"/>
  <c r="P448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9"/>
  <c r="BH419"/>
  <c r="BG419"/>
  <c r="BF419"/>
  <c r="T419"/>
  <c r="R419"/>
  <c r="P419"/>
  <c r="BI418"/>
  <c r="BH418"/>
  <c r="BG418"/>
  <c r="BF418"/>
  <c r="T418"/>
  <c r="R418"/>
  <c r="P418"/>
  <c r="BI416"/>
  <c r="BH416"/>
  <c r="BG416"/>
  <c r="BF416"/>
  <c r="T416"/>
  <c r="R416"/>
  <c r="P416"/>
  <c r="BI410"/>
  <c r="BH410"/>
  <c r="BG410"/>
  <c r="BF410"/>
  <c r="T410"/>
  <c r="R410"/>
  <c r="P410"/>
  <c r="BI405"/>
  <c r="BH405"/>
  <c r="BG405"/>
  <c r="BF405"/>
  <c r="T405"/>
  <c r="R405"/>
  <c r="P405"/>
  <c r="BI404"/>
  <c r="BH404"/>
  <c r="BG404"/>
  <c r="BF404"/>
  <c r="T404"/>
  <c r="R404"/>
  <c r="P404"/>
  <c r="BI403"/>
  <c r="BH403"/>
  <c r="BG403"/>
  <c r="BF403"/>
  <c r="T403"/>
  <c r="R403"/>
  <c r="P403"/>
  <c r="BI402"/>
  <c r="BH402"/>
  <c r="BG402"/>
  <c r="BF402"/>
  <c r="T402"/>
  <c r="R402"/>
  <c r="P402"/>
  <c r="BI393"/>
  <c r="BH393"/>
  <c r="BG393"/>
  <c r="BF393"/>
  <c r="T393"/>
  <c r="R393"/>
  <c r="P393"/>
  <c r="BI389"/>
  <c r="BH389"/>
  <c r="BG389"/>
  <c r="BF389"/>
  <c r="T389"/>
  <c r="R389"/>
  <c r="P389"/>
  <c r="BI380"/>
  <c r="BH380"/>
  <c r="BG380"/>
  <c r="BF380"/>
  <c r="T380"/>
  <c r="R380"/>
  <c r="P380"/>
  <c r="BI377"/>
  <c r="BH377"/>
  <c r="BG377"/>
  <c r="BF377"/>
  <c r="T377"/>
  <c r="R377"/>
  <c r="P377"/>
  <c r="BI370"/>
  <c r="BH370"/>
  <c r="BG370"/>
  <c r="BF370"/>
  <c r="T370"/>
  <c r="R370"/>
  <c r="P370"/>
  <c r="BI368"/>
  <c r="BH368"/>
  <c r="BG368"/>
  <c r="BF368"/>
  <c r="T368"/>
  <c r="R368"/>
  <c r="P368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48"/>
  <c r="BH248"/>
  <c r="BG248"/>
  <c r="BF248"/>
  <c r="T248"/>
  <c r="R248"/>
  <c r="P248"/>
  <c r="BI247"/>
  <c r="BH247"/>
  <c r="BG247"/>
  <c r="BF247"/>
  <c r="T247"/>
  <c r="R247"/>
  <c r="P247"/>
  <c r="BI236"/>
  <c r="BH236"/>
  <c r="BG236"/>
  <c r="BF236"/>
  <c r="T236"/>
  <c r="R236"/>
  <c r="P236"/>
  <c r="BI231"/>
  <c r="BH231"/>
  <c r="BG231"/>
  <c r="BF231"/>
  <c r="T231"/>
  <c r="R231"/>
  <c r="P231"/>
  <c r="BI229"/>
  <c r="BH229"/>
  <c r="BG229"/>
  <c r="BF229"/>
  <c r="T229"/>
  <c r="R229"/>
  <c r="P229"/>
  <c r="BI210"/>
  <c r="BH210"/>
  <c r="BG210"/>
  <c r="BF210"/>
  <c r="T210"/>
  <c r="R210"/>
  <c r="P210"/>
  <c r="BI191"/>
  <c r="BH191"/>
  <c r="BG191"/>
  <c r="BF191"/>
  <c r="T191"/>
  <c r="R191"/>
  <c r="P191"/>
  <c r="BI183"/>
  <c r="BH183"/>
  <c r="BG183"/>
  <c r="BF183"/>
  <c r="T183"/>
  <c r="R183"/>
  <c r="P183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J132"/>
  <c r="J131"/>
  <c r="F131"/>
  <c r="F129"/>
  <c r="E127"/>
  <c r="J92"/>
  <c r="J91"/>
  <c r="F91"/>
  <c r="F89"/>
  <c r="E87"/>
  <c r="J18"/>
  <c r="E18"/>
  <c r="F132"/>
  <c r="J17"/>
  <c r="J12"/>
  <c r="J129"/>
  <c r="E7"/>
  <c r="E125"/>
  <c i="1" r="L90"/>
  <c r="AM90"/>
  <c r="AM89"/>
  <c r="L89"/>
  <c r="AM87"/>
  <c r="L87"/>
  <c r="L85"/>
  <c r="L84"/>
  <c i="2" r="BK1048"/>
  <c r="BK1045"/>
  <c r="J1037"/>
  <c r="BK1025"/>
  <c r="J872"/>
  <c r="BK788"/>
  <c r="J754"/>
  <c r="BK733"/>
  <c r="J713"/>
  <c r="BK697"/>
  <c r="BK691"/>
  <c r="J677"/>
  <c r="J651"/>
  <c r="BK564"/>
  <c r="BK544"/>
  <c r="BK515"/>
  <c r="J483"/>
  <c r="J423"/>
  <c r="BK393"/>
  <c r="J256"/>
  <c r="J231"/>
  <c r="BK146"/>
  <c r="BK1037"/>
  <c r="J1025"/>
  <c r="J840"/>
  <c r="J773"/>
  <c r="BK754"/>
  <c r="J728"/>
  <c r="BK721"/>
  <c r="J709"/>
  <c r="J696"/>
  <c r="J689"/>
  <c r="BK680"/>
  <c r="BK649"/>
  <c r="J625"/>
  <c r="BK604"/>
  <c r="J560"/>
  <c r="J531"/>
  <c r="BK499"/>
  <c r="BK469"/>
  <c r="J421"/>
  <c r="BK380"/>
  <c r="BK248"/>
  <c r="BK191"/>
  <c r="J149"/>
  <c r="BK804"/>
  <c r="J797"/>
  <c r="BK776"/>
  <c r="BK735"/>
  <c r="BK715"/>
  <c r="BK699"/>
  <c r="J691"/>
  <c r="BK621"/>
  <c r="J599"/>
  <c r="BK560"/>
  <c r="J544"/>
  <c r="J515"/>
  <c r="J448"/>
  <c r="J410"/>
  <c r="BK247"/>
  <c r="BK170"/>
  <c r="BK160"/>
  <c r="J146"/>
  <c r="J960"/>
  <c r="BK802"/>
  <c r="BK773"/>
  <c r="J758"/>
  <c r="BK711"/>
  <c r="J668"/>
  <c r="J657"/>
  <c r="BK625"/>
  <c r="J619"/>
  <c r="BK596"/>
  <c r="J562"/>
  <c r="BK498"/>
  <c r="J419"/>
  <c r="J393"/>
  <c r="J258"/>
  <c r="J229"/>
  <c r="BK149"/>
  <c r="BK138"/>
  <c i="3" r="BK384"/>
  <c r="J378"/>
  <c r="BK373"/>
  <c r="J369"/>
  <c r="BK365"/>
  <c r="BK351"/>
  <c r="J340"/>
  <c r="J329"/>
  <c r="J324"/>
  <c r="J314"/>
  <c r="J305"/>
  <c r="BK293"/>
  <c r="J286"/>
  <c r="J276"/>
  <c r="BK256"/>
  <c r="J249"/>
  <c r="BK241"/>
  <c r="BK227"/>
  <c r="J213"/>
  <c r="J207"/>
  <c r="J192"/>
  <c r="J173"/>
  <c r="J154"/>
  <c r="J384"/>
  <c r="J375"/>
  <c r="J348"/>
  <c r="BK340"/>
  <c r="J333"/>
  <c r="BK319"/>
  <c r="J306"/>
  <c r="BK291"/>
  <c r="BK286"/>
  <c r="J271"/>
  <c r="J264"/>
  <c r="J257"/>
  <c r="BK248"/>
  <c r="J242"/>
  <c r="BK229"/>
  <c r="BK225"/>
  <c r="BK210"/>
  <c r="BK196"/>
  <c r="J188"/>
  <c r="BK156"/>
  <c r="BK134"/>
  <c r="J371"/>
  <c r="BK363"/>
  <c r="BK353"/>
  <c r="BK339"/>
  <c r="J328"/>
  <c r="J322"/>
  <c r="BK309"/>
  <c r="J285"/>
  <c r="BK276"/>
  <c r="BK268"/>
  <c r="BK253"/>
  <c r="J244"/>
  <c r="J236"/>
  <c r="BK226"/>
  <c r="BK221"/>
  <c r="BK215"/>
  <c r="BK188"/>
  <c r="BK175"/>
  <c r="J150"/>
  <c r="J134"/>
  <c r="J365"/>
  <c r="J359"/>
  <c r="J353"/>
  <c r="BK345"/>
  <c r="J336"/>
  <c r="BK329"/>
  <c r="BK317"/>
  <c r="J313"/>
  <c r="J307"/>
  <c r="BK298"/>
  <c r="J292"/>
  <c r="BK273"/>
  <c r="BK264"/>
  <c r="BK257"/>
  <c r="BK251"/>
  <c r="J246"/>
  <c r="BK222"/>
  <c r="BK213"/>
  <c r="J196"/>
  <c r="BK150"/>
  <c i="4" r="BK283"/>
  <c r="BK263"/>
  <c r="J253"/>
  <c r="BK248"/>
  <c r="BK233"/>
  <c r="J221"/>
  <c r="BK201"/>
  <c r="BK191"/>
  <c r="J180"/>
  <c r="J175"/>
  <c r="BK163"/>
  <c r="BK141"/>
  <c r="BK278"/>
  <c r="BK254"/>
  <c r="BK245"/>
  <c r="BK238"/>
  <c r="BK229"/>
  <c r="BK218"/>
  <c r="BK205"/>
  <c r="J189"/>
  <c r="J179"/>
  <c r="J167"/>
  <c r="BK155"/>
  <c r="J145"/>
  <c r="J265"/>
  <c r="J245"/>
  <c r="BK243"/>
  <c r="BK239"/>
  <c r="J227"/>
  <c r="J215"/>
  <c r="BK210"/>
  <c r="J203"/>
  <c r="BK193"/>
  <c r="J183"/>
  <c r="J163"/>
  <c r="J148"/>
  <c r="J144"/>
  <c r="J278"/>
  <c r="J254"/>
  <c r="BK242"/>
  <c r="BK237"/>
  <c r="BK219"/>
  <c r="BK212"/>
  <c r="J205"/>
  <c r="J198"/>
  <c r="BK189"/>
  <c r="J178"/>
  <c r="J151"/>
  <c i="5" r="BK293"/>
  <c r="BK287"/>
  <c r="J282"/>
  <c r="J274"/>
  <c r="J266"/>
  <c r="J258"/>
  <c r="BK251"/>
  <c r="BK246"/>
  <c r="J240"/>
  <c r="BK234"/>
  <c r="J230"/>
  <c r="BK223"/>
  <c r="J211"/>
  <c r="J203"/>
  <c r="J194"/>
  <c r="J191"/>
  <c r="J186"/>
  <c r="BK175"/>
  <c r="BK165"/>
  <c r="BK149"/>
  <c r="BK143"/>
  <c r="BK139"/>
  <c r="BK133"/>
  <c r="BK291"/>
  <c r="J285"/>
  <c r="J280"/>
  <c r="BK274"/>
  <c r="BK269"/>
  <c r="J263"/>
  <c r="BK258"/>
  <c r="BK253"/>
  <c r="J243"/>
  <c r="BK236"/>
  <c r="J225"/>
  <c r="J217"/>
  <c r="BK208"/>
  <c r="BK195"/>
  <c r="J183"/>
  <c r="BK172"/>
  <c r="J169"/>
  <c r="J159"/>
  <c r="BK145"/>
  <c r="J139"/>
  <c r="J130"/>
  <c r="BK281"/>
  <c r="J273"/>
  <c r="J268"/>
  <c r="BK257"/>
  <c r="J251"/>
  <c r="J246"/>
  <c r="BK235"/>
  <c r="BK226"/>
  <c r="BK218"/>
  <c r="J214"/>
  <c r="J209"/>
  <c r="BK204"/>
  <c r="J197"/>
  <c r="BK184"/>
  <c r="BK179"/>
  <c r="BK169"/>
  <c r="BK164"/>
  <c r="J156"/>
  <c r="J150"/>
  <c r="BK137"/>
  <c r="J132"/>
  <c r="J226"/>
  <c r="BK221"/>
  <c r="J215"/>
  <c r="BK196"/>
  <c r="J185"/>
  <c r="J167"/>
  <c r="BK163"/>
  <c r="BK159"/>
  <c r="J152"/>
  <c r="J142"/>
  <c r="BK132"/>
  <c i="6" r="J289"/>
  <c r="BK284"/>
  <c r="BK277"/>
  <c r="BK274"/>
  <c r="BK264"/>
  <c r="J258"/>
  <c r="J244"/>
  <c r="BK230"/>
  <c r="BK224"/>
  <c r="J215"/>
  <c r="J200"/>
  <c r="BK193"/>
  <c r="BK188"/>
  <c r="BK176"/>
  <c r="J165"/>
  <c r="J155"/>
  <c r="BK149"/>
  <c r="BK143"/>
  <c r="J141"/>
  <c r="BK135"/>
  <c r="J128"/>
  <c r="BK285"/>
  <c r="BK276"/>
  <c r="BK265"/>
  <c r="BK260"/>
  <c r="BK254"/>
  <c r="BK246"/>
  <c r="J237"/>
  <c r="BK231"/>
  <c r="BK222"/>
  <c r="BK217"/>
  <c r="BK210"/>
  <c r="BK203"/>
  <c r="BK191"/>
  <c r="J174"/>
  <c r="BK154"/>
  <c r="J145"/>
  <c r="BK133"/>
  <c r="J126"/>
  <c r="BK279"/>
  <c r="BK273"/>
  <c r="BK269"/>
  <c r="J263"/>
  <c r="BK249"/>
  <c r="BK243"/>
  <c r="J238"/>
  <c r="BK229"/>
  <c r="BK218"/>
  <c r="BK209"/>
  <c r="J204"/>
  <c r="BK201"/>
  <c r="BK197"/>
  <c r="J189"/>
  <c r="J179"/>
  <c r="J175"/>
  <c r="BK168"/>
  <c r="J159"/>
  <c r="BK153"/>
  <c r="BK139"/>
  <c r="BK132"/>
  <c r="J288"/>
  <c r="J267"/>
  <c r="J262"/>
  <c r="J253"/>
  <c r="J248"/>
  <c r="BK242"/>
  <c r="J231"/>
  <c r="BK226"/>
  <c r="J222"/>
  <c r="J213"/>
  <c r="BK204"/>
  <c r="BK185"/>
  <c r="J181"/>
  <c r="BK177"/>
  <c r="J169"/>
  <c r="BK164"/>
  <c r="BK155"/>
  <c r="J150"/>
  <c r="BK140"/>
  <c r="BK129"/>
  <c i="7" r="BK124"/>
  <c i="2" r="BK1047"/>
  <c r="BK1039"/>
  <c r="BK1027"/>
  <c r="BK911"/>
  <c r="J799"/>
  <c r="BK762"/>
  <c r="J752"/>
  <c r="J729"/>
  <c r="BK707"/>
  <c r="BK693"/>
  <c r="J680"/>
  <c r="J655"/>
  <c r="J623"/>
  <c r="J561"/>
  <c r="J525"/>
  <c r="J499"/>
  <c r="BK425"/>
  <c r="J403"/>
  <c r="BK258"/>
  <c r="BK236"/>
  <c r="BK151"/>
  <c r="J1039"/>
  <c r="J1027"/>
  <c r="BK868"/>
  <c r="BK797"/>
  <c r="J762"/>
  <c r="J740"/>
  <c r="J724"/>
  <c r="J711"/>
  <c r="BK704"/>
  <c r="BK695"/>
  <c r="BK688"/>
  <c r="BK671"/>
  <c r="BK655"/>
  <c r="BK627"/>
  <c r="BK614"/>
  <c r="BK561"/>
  <c r="BK533"/>
  <c r="J498"/>
  <c r="J427"/>
  <c r="BK410"/>
  <c r="BK389"/>
  <c r="BK256"/>
  <c r="J210"/>
  <c r="J156"/>
  <c r="BK840"/>
  <c r="BK801"/>
  <c r="J794"/>
  <c r="BK748"/>
  <c r="J723"/>
  <c r="J705"/>
  <c r="J695"/>
  <c r="BK635"/>
  <c r="J614"/>
  <c r="BK597"/>
  <c r="BK546"/>
  <c r="J520"/>
  <c r="J497"/>
  <c r="J418"/>
  <c r="J404"/>
  <c r="J191"/>
  <c r="J168"/>
  <c r="BK156"/>
  <c r="J141"/>
  <c r="J911"/>
  <c r="J801"/>
  <c r="BK767"/>
  <c r="BK728"/>
  <c r="J726"/>
  <c r="BK719"/>
  <c r="BK713"/>
  <c r="BK692"/>
  <c r="J671"/>
  <c r="BK653"/>
  <c r="BK643"/>
  <c r="BK601"/>
  <c r="J597"/>
  <c r="J564"/>
  <c r="BK535"/>
  <c r="J473"/>
  <c r="J416"/>
  <c r="J389"/>
  <c r="J255"/>
  <c r="BK168"/>
  <c r="BK143"/>
  <c i="3" r="BK387"/>
  <c r="J381"/>
  <c r="J374"/>
  <c r="J370"/>
  <c r="BK366"/>
  <c r="BK348"/>
  <c r="J338"/>
  <c r="J325"/>
  <c r="BK318"/>
  <c r="BK310"/>
  <c r="J298"/>
  <c r="J291"/>
  <c r="BK285"/>
  <c r="BK275"/>
  <c r="J255"/>
  <c r="BK246"/>
  <c r="BK236"/>
  <c r="J224"/>
  <c r="BK212"/>
  <c r="BK206"/>
  <c r="J198"/>
  <c r="J183"/>
  <c r="BK158"/>
  <c r="BK149"/>
  <c r="J382"/>
  <c r="J363"/>
  <c r="J347"/>
  <c r="J339"/>
  <c r="BK322"/>
  <c r="BK313"/>
  <c r="J294"/>
  <c r="BK287"/>
  <c r="J275"/>
  <c r="BK270"/>
  <c r="J260"/>
  <c r="BK254"/>
  <c r="BK245"/>
  <c r="BK233"/>
  <c r="J226"/>
  <c r="BK218"/>
  <c r="BK207"/>
  <c r="J194"/>
  <c r="J169"/>
  <c r="BK153"/>
  <c r="BK382"/>
  <c r="J377"/>
  <c r="J366"/>
  <c r="J357"/>
  <c r="BK347"/>
  <c r="J334"/>
  <c r="BK324"/>
  <c r="BK320"/>
  <c r="J303"/>
  <c r="J295"/>
  <c r="J281"/>
  <c r="BK262"/>
  <c r="BK249"/>
  <c r="J243"/>
  <c r="BK234"/>
  <c r="J225"/>
  <c r="J220"/>
  <c r="J206"/>
  <c r="J180"/>
  <c r="J165"/>
  <c r="BK144"/>
  <c r="BK381"/>
  <c r="BK370"/>
  <c r="J362"/>
  <c r="BK357"/>
  <c r="BK352"/>
  <c r="BK344"/>
  <c r="BK334"/>
  <c r="J326"/>
  <c r="J320"/>
  <c r="J310"/>
  <c r="BK299"/>
  <c r="J293"/>
  <c r="J287"/>
  <c r="BK271"/>
  <c r="BK260"/>
  <c r="J254"/>
  <c r="BK247"/>
  <c r="BK232"/>
  <c r="J215"/>
  <c r="BK180"/>
  <c r="J153"/>
  <c r="J136"/>
  <c i="4" r="BK280"/>
  <c r="BK259"/>
  <c r="BK252"/>
  <c r="BK247"/>
  <c r="BK226"/>
  <c r="J202"/>
  <c r="J193"/>
  <c r="J188"/>
  <c r="BK165"/>
  <c r="BK144"/>
  <c r="J280"/>
  <c r="BK260"/>
  <c r="J246"/>
  <c r="J239"/>
  <c r="BK231"/>
  <c r="BK224"/>
  <c r="BK215"/>
  <c r="BK195"/>
  <c r="BK185"/>
  <c r="J171"/>
  <c r="J158"/>
  <c r="BK151"/>
  <c r="BK270"/>
  <c r="J259"/>
  <c r="J244"/>
  <c r="J240"/>
  <c r="J217"/>
  <c r="J212"/>
  <c r="BK206"/>
  <c r="J194"/>
  <c r="J187"/>
  <c r="BK180"/>
  <c r="BK167"/>
  <c r="BK154"/>
  <c r="J141"/>
  <c r="BK272"/>
  <c r="BK251"/>
  <c r="BK241"/>
  <c r="J235"/>
  <c r="J218"/>
  <c r="J211"/>
  <c r="BK204"/>
  <c r="J195"/>
  <c r="J181"/>
  <c r="BK160"/>
  <c r="BK148"/>
  <c i="5" r="J290"/>
  <c r="J284"/>
  <c r="BK279"/>
  <c r="J270"/>
  <c r="BK263"/>
  <c r="BK256"/>
  <c r="J249"/>
  <c r="BK244"/>
  <c r="J237"/>
  <c r="J232"/>
  <c r="BK228"/>
  <c r="BK214"/>
  <c r="BK207"/>
  <c r="BK202"/>
  <c r="J195"/>
  <c r="BK193"/>
  <c r="BK189"/>
  <c r="J182"/>
  <c r="J173"/>
  <c r="BK156"/>
  <c r="BK148"/>
  <c r="J140"/>
  <c r="BK134"/>
  <c r="J293"/>
  <c r="J286"/>
  <c r="J278"/>
  <c r="BK273"/>
  <c r="BK268"/>
  <c r="BK262"/>
  <c r="J257"/>
  <c r="BK252"/>
  <c r="J245"/>
  <c r="BK240"/>
  <c r="J233"/>
  <c r="BK222"/>
  <c r="BK211"/>
  <c r="BK199"/>
  <c r="BK191"/>
  <c r="J178"/>
  <c r="J171"/>
  <c r="J168"/>
  <c r="J148"/>
  <c r="J141"/>
  <c r="J131"/>
  <c r="BK288"/>
  <c r="J279"/>
  <c r="BK271"/>
  <c r="BK267"/>
  <c r="BK261"/>
  <c r="J252"/>
  <c r="BK247"/>
  <c r="BK238"/>
  <c r="J234"/>
  <c r="BK220"/>
  <c r="BK217"/>
  <c r="BK212"/>
  <c r="J208"/>
  <c r="BK203"/>
  <c r="BK185"/>
  <c r="J181"/>
  <c r="J177"/>
  <c r="BK168"/>
  <c r="J163"/>
  <c r="BK155"/>
  <c r="J146"/>
  <c r="J135"/>
  <c r="J231"/>
  <c r="BK225"/>
  <c r="BK219"/>
  <c r="J206"/>
  <c r="BK194"/>
  <c r="BK180"/>
  <c r="J165"/>
  <c r="J162"/>
  <c r="BK154"/>
  <c r="BK141"/>
  <c i="6" r="BK288"/>
  <c r="BK283"/>
  <c r="J276"/>
  <c r="BK270"/>
  <c r="J259"/>
  <c r="BK247"/>
  <c r="BK236"/>
  <c r="BK228"/>
  <c r="J219"/>
  <c r="J208"/>
  <c r="J198"/>
  <c r="BK192"/>
  <c r="J186"/>
  <c r="J173"/>
  <c r="BK166"/>
  <c r="BK157"/>
  <c r="BK151"/>
  <c r="J148"/>
  <c r="J142"/>
  <c r="BK136"/>
  <c r="BK130"/>
  <c r="J125"/>
  <c r="J282"/>
  <c r="J273"/>
  <c r="BK262"/>
  <c r="BK253"/>
  <c r="BK248"/>
  <c r="J239"/>
  <c r="J236"/>
  <c r="J230"/>
  <c r="J220"/>
  <c r="BK213"/>
  <c r="BK207"/>
  <c r="BK196"/>
  <c r="BK175"/>
  <c r="J163"/>
  <c r="J149"/>
  <c r="BK144"/>
  <c r="J132"/>
  <c r="BK125"/>
  <c r="J278"/>
  <c r="J272"/>
  <c r="J266"/>
  <c r="BK255"/>
  <c r="BK244"/>
  <c r="BK239"/>
  <c r="J232"/>
  <c r="BK219"/>
  <c r="J210"/>
  <c r="BK206"/>
  <c r="BK200"/>
  <c r="J196"/>
  <c r="BK190"/>
  <c r="BK183"/>
  <c r="BK178"/>
  <c r="BK170"/>
  <c r="BK162"/>
  <c r="J157"/>
  <c r="J135"/>
  <c r="BK131"/>
  <c r="BK280"/>
  <c r="BK268"/>
  <c r="BK258"/>
  <c r="J254"/>
  <c r="J250"/>
  <c r="J246"/>
  <c r="J241"/>
  <c r="J228"/>
  <c r="J224"/>
  <c r="J217"/>
  <c r="BK212"/>
  <c r="BK186"/>
  <c r="BK182"/>
  <c r="J178"/>
  <c r="BK171"/>
  <c r="BK167"/>
  <c r="J162"/>
  <c r="J153"/>
  <c r="BK141"/>
  <c r="J136"/>
  <c i="7" r="J124"/>
  <c r="BK122"/>
  <c i="2" r="J1048"/>
  <c r="J1045"/>
  <c r="BK1034"/>
  <c r="J951"/>
  <c r="BK870"/>
  <c r="J778"/>
  <c r="J760"/>
  <c r="J750"/>
  <c r="BK724"/>
  <c r="BK703"/>
  <c r="J692"/>
  <c r="BK678"/>
  <c r="J653"/>
  <c r="BK617"/>
  <c r="BK555"/>
  <c r="BK520"/>
  <c r="BK427"/>
  <c r="BK404"/>
  <c r="BK370"/>
  <c r="BK255"/>
  <c r="J170"/>
  <c r="BK145"/>
  <c r="J1034"/>
  <c r="BK960"/>
  <c r="BK806"/>
  <c r="J767"/>
  <c r="BK752"/>
  <c r="BK726"/>
  <c r="J719"/>
  <c r="BK705"/>
  <c r="J699"/>
  <c r="J693"/>
  <c r="J678"/>
  <c r="BK657"/>
  <c r="BK619"/>
  <c r="J595"/>
  <c r="J540"/>
  <c r="BK502"/>
  <c r="BK473"/>
  <c r="J425"/>
  <c r="BK405"/>
  <c r="BK377"/>
  <c r="J247"/>
  <c r="J158"/>
  <c r="J151"/>
  <c r="J806"/>
  <c r="BK799"/>
  <c r="J788"/>
  <c r="BK758"/>
  <c r="J733"/>
  <c r="J707"/>
  <c r="J697"/>
  <c r="BK689"/>
  <c r="J627"/>
  <c r="J604"/>
  <c r="BK571"/>
  <c r="J549"/>
  <c r="BK540"/>
  <c r="J502"/>
  <c r="BK419"/>
  <c r="J405"/>
  <c r="J236"/>
  <c r="J183"/>
  <c r="BK158"/>
  <c r="J143"/>
  <c r="BK951"/>
  <c r="J804"/>
  <c r="BK794"/>
  <c r="J756"/>
  <c r="J748"/>
  <c r="J721"/>
  <c r="J717"/>
  <c r="BK708"/>
  <c r="J688"/>
  <c r="J665"/>
  <c r="BK651"/>
  <c r="J635"/>
  <c r="J621"/>
  <c r="BK599"/>
  <c r="BK595"/>
  <c r="BK549"/>
  <c r="BK483"/>
  <c r="BK418"/>
  <c r="J380"/>
  <c r="BK231"/>
  <c r="J164"/>
  <c r="BK141"/>
  <c i="3" r="J385"/>
  <c r="BK380"/>
  <c r="BK371"/>
  <c r="BK368"/>
  <c r="BK356"/>
  <c r="BK346"/>
  <c r="BK342"/>
  <c r="J331"/>
  <c r="J323"/>
  <c r="J316"/>
  <c r="BK306"/>
  <c r="BK294"/>
  <c r="BK290"/>
  <c r="BK284"/>
  <c r="J262"/>
  <c r="J250"/>
  <c r="BK242"/>
  <c r="J229"/>
  <c r="J218"/>
  <c r="J209"/>
  <c r="J201"/>
  <c r="BK185"/>
  <c r="BK163"/>
  <c r="J387"/>
  <c r="J380"/>
  <c r="J360"/>
  <c r="J344"/>
  <c r="BK338"/>
  <c r="BK328"/>
  <c r="BK314"/>
  <c r="BK295"/>
  <c r="BK289"/>
  <c r="BK274"/>
  <c r="J268"/>
  <c r="J259"/>
  <c r="J253"/>
  <c r="BK243"/>
  <c r="BK230"/>
  <c r="BK220"/>
  <c r="BK217"/>
  <c r="BK201"/>
  <c r="BK190"/>
  <c r="J158"/>
  <c r="BK141"/>
  <c r="J373"/>
  <c r="BK364"/>
  <c r="J355"/>
  <c r="J346"/>
  <c r="BK336"/>
  <c r="BK325"/>
  <c r="J319"/>
  <c r="J297"/>
  <c r="J284"/>
  <c r="J273"/>
  <c r="BK255"/>
  <c r="BK252"/>
  <c r="J238"/>
  <c r="J230"/>
  <c r="BK224"/>
  <c r="J216"/>
  <c r="BK194"/>
  <c r="BK183"/>
  <c r="BK167"/>
  <c r="J147"/>
  <c r="BK375"/>
  <c r="BK369"/>
  <c r="BK360"/>
  <c r="J356"/>
  <c r="J351"/>
  <c r="BK343"/>
  <c r="J335"/>
  <c r="BK331"/>
  <c r="BK321"/>
  <c r="BK312"/>
  <c r="BK305"/>
  <c r="J296"/>
  <c r="J274"/>
  <c r="J266"/>
  <c r="BK259"/>
  <c r="J256"/>
  <c r="J248"/>
  <c r="J245"/>
  <c r="J221"/>
  <c r="BK198"/>
  <c r="BK165"/>
  <c r="BK147"/>
  <c i="4" r="J283"/>
  <c r="J260"/>
  <c r="J256"/>
  <c r="J249"/>
  <c r="BK236"/>
  <c r="J223"/>
  <c r="J208"/>
  <c r="BK198"/>
  <c r="J190"/>
  <c r="BK173"/>
  <c r="J150"/>
  <c r="J137"/>
  <c r="J270"/>
  <c r="BK253"/>
  <c r="J243"/>
  <c r="J237"/>
  <c r="BK227"/>
  <c r="BK223"/>
  <c r="J209"/>
  <c r="BK203"/>
  <c r="BK188"/>
  <c r="BK175"/>
  <c r="J165"/>
  <c r="J154"/>
  <c r="J272"/>
  <c r="J252"/>
  <c r="J241"/>
  <c r="J231"/>
  <c r="BK216"/>
  <c r="BK211"/>
  <c r="BK209"/>
  <c r="J201"/>
  <c r="J191"/>
  <c r="J169"/>
  <c r="J160"/>
  <c r="BK145"/>
  <c r="BK139"/>
  <c r="J263"/>
  <c r="BK249"/>
  <c r="BK240"/>
  <c r="J229"/>
  <c r="J216"/>
  <c r="J210"/>
  <c r="BK202"/>
  <c r="BK196"/>
  <c r="BK186"/>
  <c r="J173"/>
  <c r="BK150"/>
  <c i="5" r="J288"/>
  <c r="J283"/>
  <c r="BK277"/>
  <c r="J267"/>
  <c r="J262"/>
  <c r="BK260"/>
  <c r="J253"/>
  <c r="J247"/>
  <c r="J239"/>
  <c r="BK233"/>
  <c r="J227"/>
  <c r="J216"/>
  <c r="BK206"/>
  <c r="J200"/>
  <c r="BK197"/>
  <c r="BK190"/>
  <c r="J184"/>
  <c r="BK181"/>
  <c r="J172"/>
  <c r="BK153"/>
  <c r="J147"/>
  <c r="BK142"/>
  <c r="BK136"/>
  <c r="J289"/>
  <c r="BK284"/>
  <c r="J281"/>
  <c r="BK275"/>
  <c r="J271"/>
  <c r="BK265"/>
  <c r="BK254"/>
  <c r="BK248"/>
  <c r="J241"/>
  <c r="J238"/>
  <c r="J228"/>
  <c r="J220"/>
  <c r="J204"/>
  <c r="J192"/>
  <c r="J179"/>
  <c r="J175"/>
  <c r="BK162"/>
  <c r="BK152"/>
  <c r="BK147"/>
  <c r="BK135"/>
  <c r="BK290"/>
  <c r="BK286"/>
  <c r="BK278"/>
  <c r="BK270"/>
  <c r="J265"/>
  <c r="J255"/>
  <c r="J250"/>
  <c r="BK245"/>
  <c r="BK237"/>
  <c r="BK227"/>
  <c r="J219"/>
  <c r="BK215"/>
  <c r="J207"/>
  <c r="J198"/>
  <c r="BK186"/>
  <c r="BK182"/>
  <c r="BK178"/>
  <c r="J170"/>
  <c r="J161"/>
  <c r="J154"/>
  <c r="J149"/>
  <c r="J136"/>
  <c r="BK131"/>
  <c r="J223"/>
  <c r="J218"/>
  <c r="J202"/>
  <c r="J190"/>
  <c r="BK177"/>
  <c r="BK166"/>
  <c r="BK161"/>
  <c r="BK158"/>
  <c r="BK150"/>
  <c r="BK138"/>
  <c i="6" r="J285"/>
  <c r="BK278"/>
  <c r="BK272"/>
  <c r="J260"/>
  <c r="J251"/>
  <c r="BK235"/>
  <c r="J227"/>
  <c r="J216"/>
  <c r="J202"/>
  <c r="BK195"/>
  <c r="BK189"/>
  <c r="BK174"/>
  <c r="J171"/>
  <c r="J160"/>
  <c r="BK152"/>
  <c r="BK147"/>
  <c r="J139"/>
  <c r="J134"/>
  <c r="J127"/>
  <c r="J284"/>
  <c r="J275"/>
  <c r="BK263"/>
  <c r="BK259"/>
  <c r="BK250"/>
  <c r="J243"/>
  <c r="BK238"/>
  <c r="J234"/>
  <c r="J221"/>
  <c r="J212"/>
  <c r="J206"/>
  <c r="J195"/>
  <c r="BK181"/>
  <c r="BK165"/>
  <c r="J156"/>
  <c r="J147"/>
  <c r="J137"/>
  <c r="BK127"/>
  <c r="J280"/>
  <c r="J274"/>
  <c r="J270"/>
  <c r="BK267"/>
  <c r="J252"/>
  <c r="BK241"/>
  <c r="BK237"/>
  <c r="BK233"/>
  <c r="BK220"/>
  <c r="J214"/>
  <c r="J207"/>
  <c r="BK202"/>
  <c r="BK198"/>
  <c r="J192"/>
  <c r="J188"/>
  <c r="J180"/>
  <c r="J176"/>
  <c r="J167"/>
  <c r="BK160"/>
  <c r="J154"/>
  <c r="J143"/>
  <c r="J133"/>
  <c r="BK282"/>
  <c r="J269"/>
  <c r="J264"/>
  <c r="J256"/>
  <c r="BK252"/>
  <c r="J247"/>
  <c r="BK232"/>
  <c r="BK225"/>
  <c r="BK221"/>
  <c r="BK214"/>
  <c r="J201"/>
  <c r="J183"/>
  <c r="BK179"/>
  <c r="J170"/>
  <c r="J166"/>
  <c r="BK159"/>
  <c r="J151"/>
  <c r="BK142"/>
  <c r="BK137"/>
  <c i="2" r="J1047"/>
  <c r="BK1041"/>
  <c r="BK1032"/>
  <c r="J949"/>
  <c r="J868"/>
  <c r="J764"/>
  <c r="BK756"/>
  <c r="J735"/>
  <c r="J708"/>
  <c r="J694"/>
  <c r="BK686"/>
  <c r="BK665"/>
  <c r="J649"/>
  <c r="BK562"/>
  <c r="BK531"/>
  <c r="J492"/>
  <c r="BK421"/>
  <c r="J402"/>
  <c r="BK368"/>
  <c r="J248"/>
  <c r="J160"/>
  <c r="J1041"/>
  <c r="J1032"/>
  <c r="BK872"/>
  <c r="J776"/>
  <c r="BK764"/>
  <c r="BK729"/>
  <c r="BK723"/>
  <c r="J715"/>
  <c r="J703"/>
  <c r="BK694"/>
  <c r="J686"/>
  <c r="J663"/>
  <c r="J643"/>
  <c r="J617"/>
  <c r="J601"/>
  <c r="J546"/>
  <c r="BK525"/>
  <c r="BK497"/>
  <c r="BK448"/>
  <c r="BK423"/>
  <c r="BK403"/>
  <c r="J370"/>
  <c r="BK229"/>
  <c r="J154"/>
  <c r="J870"/>
  <c r="J802"/>
  <c r="J796"/>
  <c r="BK778"/>
  <c r="BK740"/>
  <c r="BK717"/>
  <c r="J704"/>
  <c r="BK696"/>
  <c r="BK668"/>
  <c r="BK616"/>
  <c r="J596"/>
  <c r="J555"/>
  <c r="J535"/>
  <c r="BK492"/>
  <c r="BK416"/>
  <c r="J377"/>
  <c r="BK210"/>
  <c r="BK164"/>
  <c r="BK154"/>
  <c r="J138"/>
  <c r="BK949"/>
  <c r="BK796"/>
  <c r="BK760"/>
  <c r="BK750"/>
  <c r="BK709"/>
  <c r="BK677"/>
  <c r="BK663"/>
  <c r="BK623"/>
  <c r="J616"/>
  <c r="J571"/>
  <c r="J533"/>
  <c r="J469"/>
  <c r="BK402"/>
  <c r="J368"/>
  <c r="BK183"/>
  <c r="J145"/>
  <c i="1" r="AS94"/>
  <c i="3" r="BK359"/>
  <c r="J349"/>
  <c r="J343"/>
  <c r="BK337"/>
  <c r="J317"/>
  <c r="J312"/>
  <c r="BK303"/>
  <c r="BK292"/>
  <c r="BK281"/>
  <c r="BK261"/>
  <c r="J251"/>
  <c r="BK244"/>
  <c r="J234"/>
  <c r="BK219"/>
  <c r="J210"/>
  <c r="J203"/>
  <c r="J190"/>
  <c r="BK169"/>
  <c r="J156"/>
  <c r="BK385"/>
  <c r="BK377"/>
  <c r="J358"/>
  <c r="J342"/>
  <c r="BK335"/>
  <c r="J318"/>
  <c r="J299"/>
  <c r="J290"/>
  <c r="J283"/>
  <c r="BK272"/>
  <c r="BK266"/>
  <c r="BK258"/>
  <c r="BK250"/>
  <c r="BK238"/>
  <c r="J227"/>
  <c r="J219"/>
  <c r="BK203"/>
  <c r="BK192"/>
  <c r="J175"/>
  <c r="BK154"/>
  <c r="BK136"/>
  <c r="BK378"/>
  <c r="J368"/>
  <c r="BK362"/>
  <c r="J352"/>
  <c r="J345"/>
  <c r="BK326"/>
  <c r="J321"/>
  <c r="BK307"/>
  <c r="BK296"/>
  <c r="BK283"/>
  <c r="J270"/>
  <c r="J247"/>
  <c r="J241"/>
  <c r="J232"/>
  <c r="J222"/>
  <c r="J217"/>
  <c r="BK209"/>
  <c r="J185"/>
  <c r="BK173"/>
  <c r="J163"/>
  <c r="J141"/>
  <c r="BK374"/>
  <c r="J364"/>
  <c r="BK358"/>
  <c r="BK355"/>
  <c r="BK349"/>
  <c r="J337"/>
  <c r="BK333"/>
  <c r="BK323"/>
  <c r="BK316"/>
  <c r="J309"/>
  <c r="BK297"/>
  <c r="J289"/>
  <c r="J272"/>
  <c r="J261"/>
  <c r="J258"/>
  <c r="J252"/>
  <c r="J233"/>
  <c r="BK216"/>
  <c r="J212"/>
  <c r="J167"/>
  <c r="J149"/>
  <c r="J144"/>
  <c i="4" r="BK265"/>
  <c r="J257"/>
  <c r="J251"/>
  <c r="BK246"/>
  <c r="BK235"/>
  <c r="J219"/>
  <c r="BK199"/>
  <c r="BK187"/>
  <c r="J185"/>
  <c r="BK184"/>
  <c r="BK183"/>
  <c r="BK181"/>
  <c r="BK178"/>
  <c r="BK156"/>
  <c r="J139"/>
  <c r="J267"/>
  <c r="J248"/>
  <c r="BK244"/>
  <c r="J236"/>
  <c r="J226"/>
  <c r="BK217"/>
  <c r="J204"/>
  <c r="BK190"/>
  <c r="J184"/>
  <c r="BK169"/>
  <c r="J156"/>
  <c r="BK147"/>
  <c r="BK267"/>
  <c r="BK257"/>
  <c r="J242"/>
  <c r="J233"/>
  <c r="BK221"/>
  <c r="J214"/>
  <c r="BK208"/>
  <c r="J196"/>
  <c r="J186"/>
  <c r="BK171"/>
  <c r="J155"/>
  <c r="J147"/>
  <c r="BK137"/>
  <c r="BK256"/>
  <c r="J247"/>
  <c r="J238"/>
  <c r="J224"/>
  <c r="BK214"/>
  <c r="J206"/>
  <c r="J199"/>
  <c r="BK194"/>
  <c r="BK179"/>
  <c r="BK158"/>
  <c i="5" r="J291"/>
  <c r="BK285"/>
  <c r="BK280"/>
  <c r="J272"/>
  <c r="BK264"/>
  <c r="J261"/>
  <c r="BK255"/>
  <c r="J248"/>
  <c r="BK243"/>
  <c r="J236"/>
  <c r="BK231"/>
  <c r="J224"/>
  <c r="J212"/>
  <c r="BK205"/>
  <c r="J199"/>
  <c r="BK198"/>
  <c r="BK192"/>
  <c r="BK187"/>
  <c r="J176"/>
  <c r="BK167"/>
  <c r="J155"/>
  <c r="BK146"/>
  <c r="J138"/>
  <c r="BK130"/>
  <c r="J287"/>
  <c r="BK282"/>
  <c r="J277"/>
  <c r="BK272"/>
  <c r="BK266"/>
  <c r="J260"/>
  <c r="J256"/>
  <c r="BK250"/>
  <c r="J244"/>
  <c r="BK239"/>
  <c r="J235"/>
  <c r="J221"/>
  <c r="BK209"/>
  <c r="J196"/>
  <c r="J187"/>
  <c r="BK176"/>
  <c r="BK170"/>
  <c r="J160"/>
  <c r="BK151"/>
  <c r="J143"/>
  <c r="J134"/>
  <c r="BK289"/>
  <c r="BK283"/>
  <c r="J275"/>
  <c r="J269"/>
  <c r="J264"/>
  <c r="J254"/>
  <c r="BK249"/>
  <c r="BK241"/>
  <c r="BK232"/>
  <c r="BK224"/>
  <c r="BK216"/>
  <c r="J210"/>
  <c r="J205"/>
  <c r="J193"/>
  <c r="BK183"/>
  <c r="J180"/>
  <c r="BK171"/>
  <c r="J166"/>
  <c r="J158"/>
  <c r="J151"/>
  <c r="BK140"/>
  <c r="J133"/>
  <c r="BK230"/>
  <c r="J222"/>
  <c r="BK210"/>
  <c r="BK200"/>
  <c r="J189"/>
  <c r="BK173"/>
  <c r="J164"/>
  <c r="BK160"/>
  <c r="J153"/>
  <c r="J145"/>
  <c r="J137"/>
  <c i="6" r="BK289"/>
  <c r="J286"/>
  <c r="J279"/>
  <c r="J271"/>
  <c r="J261"/>
  <c r="BK257"/>
  <c r="J240"/>
  <c r="J229"/>
  <c r="J223"/>
  <c r="BK211"/>
  <c r="J199"/>
  <c r="BK194"/>
  <c r="J190"/>
  <c r="J184"/>
  <c r="BK172"/>
  <c r="J164"/>
  <c r="BK156"/>
  <c r="BK150"/>
  <c r="J144"/>
  <c r="BK138"/>
  <c r="J131"/>
  <c r="BK126"/>
  <c r="J283"/>
  <c r="BK266"/>
  <c r="BK261"/>
  <c r="J255"/>
  <c r="J249"/>
  <c r="J242"/>
  <c r="J235"/>
  <c r="J225"/>
  <c r="J218"/>
  <c r="J211"/>
  <c r="J197"/>
  <c r="J185"/>
  <c r="BK173"/>
  <c r="J161"/>
  <c r="BK148"/>
  <c r="J140"/>
  <c r="J130"/>
  <c r="BK286"/>
  <c r="J277"/>
  <c r="BK271"/>
  <c r="J268"/>
  <c r="BK256"/>
  <c r="J245"/>
  <c r="BK240"/>
  <c r="BK234"/>
  <c r="J226"/>
  <c r="BK216"/>
  <c r="BK208"/>
  <c r="J203"/>
  <c r="BK199"/>
  <c r="J193"/>
  <c r="J191"/>
  <c r="J182"/>
  <c r="J177"/>
  <c r="BK169"/>
  <c r="BK161"/>
  <c r="J158"/>
  <c r="J152"/>
  <c r="BK134"/>
  <c r="J129"/>
  <c r="BK275"/>
  <c r="J265"/>
  <c r="J257"/>
  <c r="BK251"/>
  <c r="BK245"/>
  <c r="J233"/>
  <c r="BK227"/>
  <c r="BK223"/>
  <c r="BK215"/>
  <c r="J209"/>
  <c r="J194"/>
  <c r="BK184"/>
  <c r="BK180"/>
  <c r="J172"/>
  <c r="J168"/>
  <c r="BK163"/>
  <c r="BK158"/>
  <c r="BK145"/>
  <c r="J138"/>
  <c r="BK128"/>
  <c i="7" r="J122"/>
  <c i="2" l="1" r="T137"/>
  <c r="R148"/>
  <c r="T246"/>
  <c r="R422"/>
  <c r="P594"/>
  <c r="BK603"/>
  <c r="T620"/>
  <c r="BK654"/>
  <c r="J654"/>
  <c r="J107"/>
  <c r="BK679"/>
  <c r="J679"/>
  <c r="J108"/>
  <c r="R698"/>
  <c r="R710"/>
  <c r="BK755"/>
  <c r="J755"/>
  <c r="J111"/>
  <c r="BK800"/>
  <c r="J800"/>
  <c r="J112"/>
  <c r="R869"/>
  <c r="P1040"/>
  <c r="R1046"/>
  <c i="3" r="P133"/>
  <c r="T205"/>
  <c r="R228"/>
  <c r="P231"/>
  <c r="P240"/>
  <c r="R282"/>
  <c r="BK332"/>
  <c r="J332"/>
  <c r="J108"/>
  <c r="R379"/>
  <c r="P383"/>
  <c i="4" r="BK136"/>
  <c r="BK143"/>
  <c r="J143"/>
  <c r="J99"/>
  <c r="R153"/>
  <c r="P162"/>
  <c r="R177"/>
  <c r="R182"/>
  <c r="R200"/>
  <c r="R222"/>
  <c r="T258"/>
  <c r="P266"/>
  <c r="T271"/>
  <c i="5" r="BK129"/>
  <c r="J129"/>
  <c r="J97"/>
  <c r="T129"/>
  <c r="T144"/>
  <c r="T157"/>
  <c r="R174"/>
  <c r="R188"/>
  <c r="BK201"/>
  <c r="J201"/>
  <c r="J102"/>
  <c r="R201"/>
  <c r="P229"/>
  <c r="T242"/>
  <c r="BK259"/>
  <c r="J259"/>
  <c r="J106"/>
  <c r="P276"/>
  <c i="6" r="T124"/>
  <c r="R146"/>
  <c r="T187"/>
  <c r="BK205"/>
  <c r="J205"/>
  <c r="J101"/>
  <c r="R281"/>
  <c i="2" r="P137"/>
  <c r="T148"/>
  <c r="R246"/>
  <c r="BK422"/>
  <c r="J422"/>
  <c r="J101"/>
  <c r="BK594"/>
  <c r="J594"/>
  <c r="J102"/>
  <c r="T603"/>
  <c r="BK620"/>
  <c r="J620"/>
  <c r="J106"/>
  <c r="T654"/>
  <c r="P679"/>
  <c r="BK698"/>
  <c r="J698"/>
  <c r="J109"/>
  <c r="P710"/>
  <c r="P755"/>
  <c r="R800"/>
  <c r="T869"/>
  <c r="R1040"/>
  <c r="BK1046"/>
  <c r="J1046"/>
  <c r="J115"/>
  <c i="3" r="R133"/>
  <c r="BK205"/>
  <c r="J205"/>
  <c r="J101"/>
  <c r="BK228"/>
  <c r="J228"/>
  <c r="J102"/>
  <c r="BK231"/>
  <c r="J231"/>
  <c r="J103"/>
  <c r="T240"/>
  <c r="BK282"/>
  <c r="J282"/>
  <c r="J107"/>
  <c r="T332"/>
  <c r="T379"/>
  <c r="T383"/>
  <c i="4" r="R136"/>
  <c r="R143"/>
  <c r="BK153"/>
  <c r="J153"/>
  <c r="J100"/>
  <c r="R162"/>
  <c r="T177"/>
  <c r="P182"/>
  <c r="P200"/>
  <c r="T222"/>
  <c r="R258"/>
  <c r="T266"/>
  <c r="BK271"/>
  <c r="J271"/>
  <c r="J112"/>
  <c i="5" r="R129"/>
  <c r="R144"/>
  <c r="R157"/>
  <c r="T213"/>
  <c r="BK229"/>
  <c r="J229"/>
  <c r="J104"/>
  <c r="BK242"/>
  <c r="J242"/>
  <c r="J105"/>
  <c r="R259"/>
  <c r="BK276"/>
  <c r="J276"/>
  <c r="J107"/>
  <c i="6" r="R124"/>
  <c r="P146"/>
  <c r="P187"/>
  <c r="P205"/>
  <c r="T281"/>
  <c i="2" r="R137"/>
  <c r="P148"/>
  <c r="BK246"/>
  <c r="J246"/>
  <c r="J100"/>
  <c r="T422"/>
  <c r="T594"/>
  <c r="P603"/>
  <c r="R620"/>
  <c r="P654"/>
  <c r="T679"/>
  <c r="T698"/>
  <c r="BK710"/>
  <c r="J710"/>
  <c r="J110"/>
  <c r="R755"/>
  <c r="P800"/>
  <c r="P869"/>
  <c r="BK1040"/>
  <c r="J1040"/>
  <c r="J114"/>
  <c r="T1046"/>
  <c i="3" r="T133"/>
  <c r="T132"/>
  <c r="P205"/>
  <c r="T228"/>
  <c r="T231"/>
  <c r="R240"/>
  <c r="P282"/>
  <c r="P332"/>
  <c r="P379"/>
  <c r="BK383"/>
  <c r="J383"/>
  <c r="J110"/>
  <c i="4" r="T136"/>
  <c r="T143"/>
  <c r="T153"/>
  <c r="T162"/>
  <c r="P177"/>
  <c r="T182"/>
  <c r="T200"/>
  <c r="BK222"/>
  <c r="J222"/>
  <c r="J108"/>
  <c r="P258"/>
  <c r="R266"/>
  <c r="R271"/>
  <c i="5" r="P129"/>
  <c r="P144"/>
  <c r="P157"/>
  <c r="P174"/>
  <c r="BK188"/>
  <c r="J188"/>
  <c r="J101"/>
  <c r="T188"/>
  <c r="BK213"/>
  <c r="J213"/>
  <c r="J103"/>
  <c r="R213"/>
  <c r="R229"/>
  <c r="R242"/>
  <c r="P259"/>
  <c r="R276"/>
  <c i="6" r="P124"/>
  <c r="P123"/>
  <c r="T146"/>
  <c r="R187"/>
  <c r="R205"/>
  <c r="BK281"/>
  <c r="J281"/>
  <c r="J102"/>
  <c i="2" r="BK137"/>
  <c r="J137"/>
  <c r="J98"/>
  <c r="BK148"/>
  <c r="J148"/>
  <c r="J99"/>
  <c r="P246"/>
  <c r="P422"/>
  <c r="R594"/>
  <c r="R603"/>
  <c r="P620"/>
  <c r="R654"/>
  <c r="R679"/>
  <c r="P698"/>
  <c r="T710"/>
  <c r="T755"/>
  <c r="T800"/>
  <c r="BK869"/>
  <c r="J869"/>
  <c r="J113"/>
  <c r="T1040"/>
  <c r="P1046"/>
  <c i="3" r="BK133"/>
  <c r="J133"/>
  <c r="J98"/>
  <c r="R205"/>
  <c r="P228"/>
  <c r="R231"/>
  <c r="BK240"/>
  <c r="J240"/>
  <c r="J106"/>
  <c r="T282"/>
  <c r="R332"/>
  <c r="BK379"/>
  <c r="J379"/>
  <c r="J109"/>
  <c r="R383"/>
  <c i="4" r="P136"/>
  <c r="P143"/>
  <c r="P153"/>
  <c r="BK162"/>
  <c r="J162"/>
  <c r="J103"/>
  <c r="BK177"/>
  <c r="J177"/>
  <c r="J105"/>
  <c r="BK182"/>
  <c r="J182"/>
  <c r="J106"/>
  <c r="BK200"/>
  <c r="J200"/>
  <c r="J107"/>
  <c r="P222"/>
  <c r="BK258"/>
  <c r="J258"/>
  <c r="J109"/>
  <c r="BK266"/>
  <c r="J266"/>
  <c r="J111"/>
  <c r="P271"/>
  <c i="5" r="BK144"/>
  <c r="J144"/>
  <c r="J98"/>
  <c r="BK157"/>
  <c r="J157"/>
  <c r="J99"/>
  <c r="BK174"/>
  <c r="J174"/>
  <c r="J100"/>
  <c r="T174"/>
  <c r="P188"/>
  <c r="P201"/>
  <c r="T201"/>
  <c r="P213"/>
  <c r="T229"/>
  <c r="P242"/>
  <c r="T259"/>
  <c r="T276"/>
  <c i="6" r="BK124"/>
  <c r="BK146"/>
  <c r="J146"/>
  <c r="J99"/>
  <c r="BK187"/>
  <c r="J187"/>
  <c r="J100"/>
  <c r="T205"/>
  <c r="P281"/>
  <c i="2" r="BK600"/>
  <c r="J600"/>
  <c r="J103"/>
  <c i="4" r="BK282"/>
  <c r="J282"/>
  <c r="J114"/>
  <c i="5" r="BK292"/>
  <c r="J292"/>
  <c r="J108"/>
  <c i="3" r="BK200"/>
  <c r="J200"/>
  <c r="J99"/>
  <c r="BK202"/>
  <c r="J202"/>
  <c r="J100"/>
  <c r="BK237"/>
  <c r="J237"/>
  <c r="J104"/>
  <c i="4" r="BK264"/>
  <c r="J264"/>
  <c r="J110"/>
  <c i="3" r="BK386"/>
  <c r="J386"/>
  <c r="J111"/>
  <c i="4" r="BK159"/>
  <c r="J159"/>
  <c r="J101"/>
  <c r="BK174"/>
  <c r="J174"/>
  <c r="J104"/>
  <c i="7" r="BK121"/>
  <c r="J121"/>
  <c r="J98"/>
  <c r="BK123"/>
  <c r="J123"/>
  <c r="J99"/>
  <c r="J89"/>
  <c i="6" r="J124"/>
  <c r="J98"/>
  <c i="7" r="F92"/>
  <c r="BE122"/>
  <c r="BE124"/>
  <c r="E85"/>
  <c i="6" r="F119"/>
  <c r="BE125"/>
  <c r="BE130"/>
  <c r="BE131"/>
  <c r="BE133"/>
  <c r="BE143"/>
  <c r="BE147"/>
  <c r="BE153"/>
  <c r="BE156"/>
  <c r="BE160"/>
  <c r="BE173"/>
  <c r="BE174"/>
  <c r="BE175"/>
  <c r="BE190"/>
  <c r="BE193"/>
  <c r="BE195"/>
  <c r="BE197"/>
  <c r="BE199"/>
  <c r="BE202"/>
  <c r="BE206"/>
  <c r="BE207"/>
  <c r="BE210"/>
  <c r="BE229"/>
  <c r="BE234"/>
  <c r="BE236"/>
  <c r="BE238"/>
  <c r="BE239"/>
  <c r="BE259"/>
  <c r="BE260"/>
  <c r="BE265"/>
  <c r="BE270"/>
  <c r="BE273"/>
  <c r="BE276"/>
  <c r="BE278"/>
  <c r="BE283"/>
  <c r="BE285"/>
  <c r="E112"/>
  <c r="BE126"/>
  <c r="BE127"/>
  <c r="BE129"/>
  <c r="BE136"/>
  <c r="BE137"/>
  <c r="BE141"/>
  <c r="BE145"/>
  <c r="BE148"/>
  <c r="BE149"/>
  <c r="BE150"/>
  <c r="BE155"/>
  <c r="BE163"/>
  <c r="BE164"/>
  <c r="BE165"/>
  <c r="BE171"/>
  <c r="BE172"/>
  <c r="BE184"/>
  <c r="BE185"/>
  <c r="BE194"/>
  <c r="BE211"/>
  <c r="BE212"/>
  <c r="BE215"/>
  <c r="BE216"/>
  <c r="BE221"/>
  <c r="BE222"/>
  <c r="BE224"/>
  <c r="BE226"/>
  <c r="BE227"/>
  <c r="BE230"/>
  <c r="BE235"/>
  <c r="BE246"/>
  <c r="BE247"/>
  <c r="BE250"/>
  <c r="BE258"/>
  <c r="BE261"/>
  <c r="BE264"/>
  <c r="BE275"/>
  <c r="BE282"/>
  <c r="BE284"/>
  <c r="J89"/>
  <c r="BE128"/>
  <c r="BE134"/>
  <c r="BE135"/>
  <c r="BE138"/>
  <c r="BE140"/>
  <c r="BE142"/>
  <c r="BE151"/>
  <c r="BE152"/>
  <c r="BE154"/>
  <c r="BE157"/>
  <c r="BE158"/>
  <c r="BE159"/>
  <c r="BE166"/>
  <c r="BE169"/>
  <c r="BE170"/>
  <c r="BE176"/>
  <c r="BE178"/>
  <c r="BE182"/>
  <c r="BE183"/>
  <c r="BE186"/>
  <c r="BE188"/>
  <c r="BE189"/>
  <c r="BE192"/>
  <c r="BE198"/>
  <c r="BE200"/>
  <c r="BE201"/>
  <c r="BE208"/>
  <c r="BE214"/>
  <c r="BE223"/>
  <c r="BE228"/>
  <c r="BE232"/>
  <c r="BE240"/>
  <c r="BE244"/>
  <c r="BE251"/>
  <c r="BE256"/>
  <c r="BE257"/>
  <c r="BE269"/>
  <c r="BE271"/>
  <c r="BE272"/>
  <c r="BE274"/>
  <c r="BE277"/>
  <c r="BE279"/>
  <c r="BE286"/>
  <c r="BE132"/>
  <c r="BE139"/>
  <c r="BE144"/>
  <c r="BE161"/>
  <c r="BE162"/>
  <c r="BE167"/>
  <c r="BE168"/>
  <c r="BE177"/>
  <c r="BE179"/>
  <c r="BE180"/>
  <c r="BE181"/>
  <c r="BE191"/>
  <c r="BE196"/>
  <c r="BE203"/>
  <c r="BE204"/>
  <c r="BE209"/>
  <c r="BE213"/>
  <c r="BE217"/>
  <c r="BE218"/>
  <c r="BE219"/>
  <c r="BE220"/>
  <c r="BE225"/>
  <c r="BE231"/>
  <c r="BE233"/>
  <c r="BE237"/>
  <c r="BE241"/>
  <c r="BE242"/>
  <c r="BE243"/>
  <c r="BE245"/>
  <c r="BE248"/>
  <c r="BE249"/>
  <c r="BE252"/>
  <c r="BE253"/>
  <c r="BE254"/>
  <c r="BE255"/>
  <c r="BE262"/>
  <c r="BE263"/>
  <c r="BE266"/>
  <c r="BE267"/>
  <c r="BE268"/>
  <c r="BE280"/>
  <c r="BE288"/>
  <c r="BE289"/>
  <c i="5" r="BE130"/>
  <c r="BE133"/>
  <c r="BE134"/>
  <c r="BE135"/>
  <c r="BE139"/>
  <c r="BE142"/>
  <c r="BE146"/>
  <c r="BE147"/>
  <c r="BE155"/>
  <c r="BE167"/>
  <c r="BE168"/>
  <c r="BE169"/>
  <c r="BE171"/>
  <c r="BE178"/>
  <c r="BE181"/>
  <c r="BE182"/>
  <c r="BE186"/>
  <c r="BE192"/>
  <c r="BE198"/>
  <c r="BE203"/>
  <c r="BE207"/>
  <c r="BE211"/>
  <c r="BE216"/>
  <c r="BE227"/>
  <c r="BE231"/>
  <c r="BE232"/>
  <c r="E85"/>
  <c r="F92"/>
  <c r="J122"/>
  <c r="BE132"/>
  <c r="BE138"/>
  <c r="BE141"/>
  <c r="BE143"/>
  <c r="BE152"/>
  <c r="BE158"/>
  <c r="BE172"/>
  <c r="BE173"/>
  <c r="BE175"/>
  <c r="BE176"/>
  <c r="BE187"/>
  <c r="BE190"/>
  <c r="BE191"/>
  <c r="BE194"/>
  <c r="BE195"/>
  <c r="BE199"/>
  <c r="BE205"/>
  <c r="BE210"/>
  <c r="BE222"/>
  <c r="BE228"/>
  <c r="BE233"/>
  <c r="BE236"/>
  <c r="BE240"/>
  <c r="BE244"/>
  <c r="BE248"/>
  <c r="BE256"/>
  <c r="BE258"/>
  <c r="BE260"/>
  <c r="BE263"/>
  <c r="BE266"/>
  <c r="BE278"/>
  <c r="BE280"/>
  <c r="BE282"/>
  <c r="BE285"/>
  <c r="BE286"/>
  <c r="BE287"/>
  <c i="4" r="J136"/>
  <c r="J98"/>
  <c i="5" r="BE136"/>
  <c r="BE137"/>
  <c r="BE145"/>
  <c r="BE148"/>
  <c r="BE153"/>
  <c r="BE154"/>
  <c r="BE156"/>
  <c r="BE159"/>
  <c r="BE164"/>
  <c r="BE165"/>
  <c r="BE166"/>
  <c r="BE180"/>
  <c r="BE183"/>
  <c r="BE185"/>
  <c r="BE189"/>
  <c r="BE193"/>
  <c r="BE196"/>
  <c r="BE197"/>
  <c r="BE200"/>
  <c r="BE202"/>
  <c r="BE204"/>
  <c r="BE206"/>
  <c r="BE212"/>
  <c r="BE214"/>
  <c r="BE215"/>
  <c r="BE218"/>
  <c r="BE223"/>
  <c r="BE224"/>
  <c r="BE226"/>
  <c r="BE230"/>
  <c r="BE234"/>
  <c r="BE235"/>
  <c r="BE237"/>
  <c r="BE239"/>
  <c r="BE241"/>
  <c r="BE246"/>
  <c r="BE247"/>
  <c r="BE249"/>
  <c r="BE251"/>
  <c r="BE253"/>
  <c r="BE257"/>
  <c r="BE261"/>
  <c r="BE264"/>
  <c r="BE265"/>
  <c r="BE267"/>
  <c r="BE268"/>
  <c r="BE270"/>
  <c r="BE271"/>
  <c r="BE272"/>
  <c r="BE274"/>
  <c r="BE277"/>
  <c r="BE279"/>
  <c r="BE281"/>
  <c r="BE283"/>
  <c r="BE288"/>
  <c r="BE290"/>
  <c r="BE291"/>
  <c r="BE131"/>
  <c r="BE140"/>
  <c r="BE149"/>
  <c r="BE150"/>
  <c r="BE151"/>
  <c r="BE160"/>
  <c r="BE161"/>
  <c r="BE162"/>
  <c r="BE163"/>
  <c r="BE170"/>
  <c r="BE177"/>
  <c r="BE179"/>
  <c r="BE184"/>
  <c r="BE208"/>
  <c r="BE209"/>
  <c r="BE217"/>
  <c r="BE219"/>
  <c r="BE220"/>
  <c r="BE221"/>
  <c r="BE225"/>
  <c r="BE238"/>
  <c r="BE243"/>
  <c r="BE245"/>
  <c r="BE250"/>
  <c r="BE252"/>
  <c r="BE254"/>
  <c r="BE255"/>
  <c r="BE262"/>
  <c r="BE269"/>
  <c r="BE273"/>
  <c r="BE275"/>
  <c r="BE284"/>
  <c r="BE289"/>
  <c r="BE293"/>
  <c i="4" r="E124"/>
  <c r="J128"/>
  <c r="BE139"/>
  <c r="BE144"/>
  <c r="BE145"/>
  <c r="BE155"/>
  <c r="BE163"/>
  <c r="BE165"/>
  <c r="BE169"/>
  <c r="BE183"/>
  <c r="BE187"/>
  <c r="BE191"/>
  <c r="BE208"/>
  <c r="BE215"/>
  <c r="BE217"/>
  <c r="BE218"/>
  <c r="BE221"/>
  <c r="BE226"/>
  <c r="BE231"/>
  <c r="BE243"/>
  <c r="BE245"/>
  <c r="BE252"/>
  <c r="BE257"/>
  <c r="BE265"/>
  <c r="BE267"/>
  <c r="BE280"/>
  <c r="F131"/>
  <c r="BE150"/>
  <c r="BE156"/>
  <c r="BE173"/>
  <c r="BE175"/>
  <c r="BE178"/>
  <c r="BE179"/>
  <c r="BE180"/>
  <c r="BE184"/>
  <c r="BE189"/>
  <c r="BE190"/>
  <c r="BE198"/>
  <c r="BE204"/>
  <c r="BE224"/>
  <c r="BE235"/>
  <c r="BE236"/>
  <c r="BE246"/>
  <c r="BE247"/>
  <c r="BE248"/>
  <c r="BE249"/>
  <c r="BE253"/>
  <c r="BE254"/>
  <c r="BE260"/>
  <c r="BE278"/>
  <c i="3" r="BK239"/>
  <c i="4" r="BE137"/>
  <c r="BE141"/>
  <c r="BE148"/>
  <c r="BE160"/>
  <c r="BE171"/>
  <c r="BE181"/>
  <c r="BE186"/>
  <c r="BE193"/>
  <c r="BE196"/>
  <c r="BE199"/>
  <c r="BE201"/>
  <c r="BE206"/>
  <c r="BE210"/>
  <c r="BE211"/>
  <c r="BE212"/>
  <c r="BE214"/>
  <c r="BE216"/>
  <c r="BE219"/>
  <c r="BE233"/>
  <c r="BE240"/>
  <c r="BE241"/>
  <c r="BE251"/>
  <c r="BE256"/>
  <c r="BE259"/>
  <c r="BE263"/>
  <c r="BE147"/>
  <c r="BE151"/>
  <c r="BE154"/>
  <c r="BE158"/>
  <c r="BE167"/>
  <c r="BE185"/>
  <c r="BE188"/>
  <c r="BE194"/>
  <c r="BE195"/>
  <c r="BE202"/>
  <c r="BE203"/>
  <c r="BE205"/>
  <c r="BE209"/>
  <c r="BE223"/>
  <c r="BE227"/>
  <c r="BE229"/>
  <c r="BE237"/>
  <c r="BE238"/>
  <c r="BE239"/>
  <c r="BE242"/>
  <c r="BE244"/>
  <c r="BE270"/>
  <c r="BE272"/>
  <c r="BE283"/>
  <c i="2" r="J603"/>
  <c r="J105"/>
  <c i="3" r="F92"/>
  <c r="BE156"/>
  <c r="BE158"/>
  <c r="BE169"/>
  <c r="BE173"/>
  <c r="BE183"/>
  <c r="BE185"/>
  <c r="BE188"/>
  <c r="BE190"/>
  <c r="BE192"/>
  <c r="BE203"/>
  <c r="BE206"/>
  <c r="BE209"/>
  <c r="BE217"/>
  <c r="BE219"/>
  <c r="BE224"/>
  <c r="BE226"/>
  <c r="BE227"/>
  <c r="BE229"/>
  <c r="BE234"/>
  <c r="BE236"/>
  <c r="BE238"/>
  <c r="BE242"/>
  <c r="BE243"/>
  <c r="BE248"/>
  <c r="BE254"/>
  <c r="BE262"/>
  <c r="BE266"/>
  <c r="BE275"/>
  <c r="BE281"/>
  <c r="BE283"/>
  <c r="BE290"/>
  <c r="BE294"/>
  <c r="BE313"/>
  <c r="BE318"/>
  <c r="BE338"/>
  <c r="BE339"/>
  <c r="BE346"/>
  <c r="BE366"/>
  <c r="BE371"/>
  <c r="BE377"/>
  <c r="BE378"/>
  <c r="J89"/>
  <c r="E121"/>
  <c r="BE153"/>
  <c r="BE154"/>
  <c r="BE163"/>
  <c r="BE167"/>
  <c r="BE196"/>
  <c r="BE201"/>
  <c r="BE210"/>
  <c r="BE218"/>
  <c r="BE233"/>
  <c r="BE241"/>
  <c r="BE244"/>
  <c r="BE245"/>
  <c r="BE250"/>
  <c r="BE256"/>
  <c r="BE257"/>
  <c r="BE259"/>
  <c r="BE260"/>
  <c r="BE274"/>
  <c r="BE285"/>
  <c r="BE286"/>
  <c r="BE289"/>
  <c r="BE291"/>
  <c r="BE292"/>
  <c r="BE293"/>
  <c r="BE298"/>
  <c r="BE305"/>
  <c r="BE310"/>
  <c r="BE312"/>
  <c r="BE314"/>
  <c r="BE317"/>
  <c r="BE322"/>
  <c r="BE328"/>
  <c r="BE331"/>
  <c r="BE337"/>
  <c r="BE340"/>
  <c r="BE342"/>
  <c r="BE343"/>
  <c r="BE348"/>
  <c r="BE349"/>
  <c r="BE358"/>
  <c r="BE359"/>
  <c r="BE368"/>
  <c r="BE374"/>
  <c r="BE380"/>
  <c r="BE144"/>
  <c r="BE147"/>
  <c r="BE149"/>
  <c r="BE180"/>
  <c r="BE198"/>
  <c r="BE212"/>
  <c r="BE213"/>
  <c r="BE215"/>
  <c r="BE221"/>
  <c r="BE222"/>
  <c r="BE246"/>
  <c r="BE249"/>
  <c r="BE251"/>
  <c r="BE255"/>
  <c r="BE261"/>
  <c r="BE276"/>
  <c r="BE284"/>
  <c r="BE296"/>
  <c r="BE297"/>
  <c r="BE299"/>
  <c r="BE303"/>
  <c r="BE306"/>
  <c r="BE309"/>
  <c r="BE316"/>
  <c r="BE320"/>
  <c r="BE323"/>
  <c r="BE324"/>
  <c r="BE329"/>
  <c r="BE333"/>
  <c r="BE336"/>
  <c r="BE345"/>
  <c r="BE347"/>
  <c r="BE351"/>
  <c r="BE355"/>
  <c r="BE356"/>
  <c r="BE364"/>
  <c r="BE365"/>
  <c r="BE369"/>
  <c r="BE370"/>
  <c r="BE373"/>
  <c r="BE381"/>
  <c r="BE384"/>
  <c r="BE385"/>
  <c r="BE134"/>
  <c r="BE136"/>
  <c r="BE141"/>
  <c r="BE150"/>
  <c r="BE165"/>
  <c r="BE175"/>
  <c r="BE194"/>
  <c r="BE207"/>
  <c r="BE216"/>
  <c r="BE220"/>
  <c r="BE225"/>
  <c r="BE230"/>
  <c r="BE232"/>
  <c r="BE247"/>
  <c r="BE252"/>
  <c r="BE253"/>
  <c r="BE258"/>
  <c r="BE264"/>
  <c r="BE268"/>
  <c r="BE270"/>
  <c r="BE271"/>
  <c r="BE272"/>
  <c r="BE273"/>
  <c r="BE287"/>
  <c r="BE295"/>
  <c r="BE307"/>
  <c r="BE319"/>
  <c r="BE321"/>
  <c r="BE325"/>
  <c r="BE326"/>
  <c r="BE334"/>
  <c r="BE335"/>
  <c r="BE344"/>
  <c r="BE352"/>
  <c r="BE353"/>
  <c r="BE357"/>
  <c r="BE360"/>
  <c r="BE362"/>
  <c r="BE363"/>
  <c r="BE375"/>
  <c r="BE382"/>
  <c r="BE387"/>
  <c i="2" r="BE146"/>
  <c r="BE151"/>
  <c r="BE154"/>
  <c r="BE158"/>
  <c r="BE191"/>
  <c r="BE236"/>
  <c r="BE247"/>
  <c r="BE370"/>
  <c r="BE404"/>
  <c r="BE405"/>
  <c r="BE419"/>
  <c r="BE427"/>
  <c r="BE492"/>
  <c r="BE499"/>
  <c r="BE502"/>
  <c r="BE520"/>
  <c r="BE540"/>
  <c r="BE544"/>
  <c r="BE555"/>
  <c r="BE560"/>
  <c r="BE604"/>
  <c r="BE617"/>
  <c r="BE678"/>
  <c r="BE680"/>
  <c r="BE688"/>
  <c r="BE689"/>
  <c r="BE694"/>
  <c r="BE695"/>
  <c r="BE697"/>
  <c r="BE699"/>
  <c r="BE703"/>
  <c r="BE704"/>
  <c r="BE705"/>
  <c r="BE723"/>
  <c r="BE729"/>
  <c r="BE735"/>
  <c r="BE752"/>
  <c r="BE776"/>
  <c r="BE778"/>
  <c r="BE797"/>
  <c r="BE804"/>
  <c r="BE840"/>
  <c r="BE868"/>
  <c r="BE870"/>
  <c r="J89"/>
  <c r="BE149"/>
  <c r="BE229"/>
  <c r="BE248"/>
  <c r="BE255"/>
  <c r="BE256"/>
  <c r="BE368"/>
  <c r="BE380"/>
  <c r="BE389"/>
  <c r="BE402"/>
  <c r="BE403"/>
  <c r="BE421"/>
  <c r="BE423"/>
  <c r="BE425"/>
  <c r="BE473"/>
  <c r="BE497"/>
  <c r="BE498"/>
  <c r="BE525"/>
  <c r="BE531"/>
  <c r="BE561"/>
  <c r="BE562"/>
  <c r="BE623"/>
  <c r="BE643"/>
  <c r="BE649"/>
  <c r="BE653"/>
  <c r="BE655"/>
  <c r="BE663"/>
  <c r="BE671"/>
  <c r="BE677"/>
  <c r="BE686"/>
  <c r="BE692"/>
  <c r="BE693"/>
  <c r="BE708"/>
  <c r="BE719"/>
  <c r="BE724"/>
  <c r="BE728"/>
  <c r="BE750"/>
  <c r="BE754"/>
  <c r="BE760"/>
  <c r="BE762"/>
  <c r="BE764"/>
  <c r="BE767"/>
  <c r="BE872"/>
  <c r="BE951"/>
  <c r="E85"/>
  <c r="BE138"/>
  <c r="BE143"/>
  <c r="BE145"/>
  <c r="BE168"/>
  <c r="BE170"/>
  <c r="BE231"/>
  <c r="BE258"/>
  <c r="BE393"/>
  <c r="BE416"/>
  <c r="BE483"/>
  <c r="BE515"/>
  <c r="BE549"/>
  <c r="BE564"/>
  <c r="BE596"/>
  <c r="BE599"/>
  <c r="BE616"/>
  <c r="BE621"/>
  <c r="BE651"/>
  <c r="BE665"/>
  <c r="BE691"/>
  <c r="BE696"/>
  <c r="BE707"/>
  <c r="BE711"/>
  <c r="BE733"/>
  <c r="BE748"/>
  <c r="BE756"/>
  <c r="BE758"/>
  <c r="BE788"/>
  <c r="BE799"/>
  <c r="BE801"/>
  <c r="BE802"/>
  <c r="BE911"/>
  <c r="BE949"/>
  <c r="BE1027"/>
  <c r="BE1032"/>
  <c r="BE1034"/>
  <c r="BE1039"/>
  <c r="F92"/>
  <c r="BE141"/>
  <c r="BE156"/>
  <c r="BE160"/>
  <c r="BE164"/>
  <c r="BE183"/>
  <c r="BE210"/>
  <c r="BE377"/>
  <c r="BE410"/>
  <c r="BE418"/>
  <c r="BE448"/>
  <c r="BE469"/>
  <c r="BE533"/>
  <c r="BE535"/>
  <c r="BE546"/>
  <c r="BE571"/>
  <c r="BE595"/>
  <c r="BE597"/>
  <c r="BE601"/>
  <c r="BE614"/>
  <c r="BE619"/>
  <c r="BE625"/>
  <c r="BE627"/>
  <c r="BE635"/>
  <c r="BE657"/>
  <c r="BE668"/>
  <c r="BE709"/>
  <c r="BE713"/>
  <c r="BE715"/>
  <c r="BE717"/>
  <c r="BE721"/>
  <c r="BE726"/>
  <c r="BE740"/>
  <c r="BE773"/>
  <c r="BE794"/>
  <c r="BE796"/>
  <c r="BE806"/>
  <c r="BE960"/>
  <c r="BE1025"/>
  <c r="BE1037"/>
  <c r="BE1041"/>
  <c r="BE1045"/>
  <c r="BE1047"/>
  <c r="BE1048"/>
  <c r="F34"/>
  <c i="1" r="BA95"/>
  <c i="3" r="J34"/>
  <c i="1" r="AW96"/>
  <c i="4" r="F35"/>
  <c i="1" r="BB97"/>
  <c i="4" r="F34"/>
  <c i="1" r="BA97"/>
  <c i="5" r="F36"/>
  <c i="1" r="BC98"/>
  <c i="6" r="F34"/>
  <c i="1" r="BA99"/>
  <c i="7" r="F34"/>
  <c i="1" r="BA100"/>
  <c i="7" r="F36"/>
  <c i="1" r="BC100"/>
  <c i="2" r="F36"/>
  <c i="1" r="BC95"/>
  <c i="3" r="F34"/>
  <c i="1" r="BA96"/>
  <c i="3" r="F37"/>
  <c i="1" r="BD96"/>
  <c i="5" r="F34"/>
  <c i="1" r="BA98"/>
  <c i="5" r="F35"/>
  <c i="1" r="BB98"/>
  <c i="6" r="J34"/>
  <c i="1" r="AW99"/>
  <c i="7" r="F37"/>
  <c i="1" r="BD100"/>
  <c i="7" r="F35"/>
  <c i="1" r="BB100"/>
  <c i="2" r="F37"/>
  <c i="1" r="BD95"/>
  <c i="2" r="F35"/>
  <c i="1" r="BB95"/>
  <c i="4" r="F36"/>
  <c i="1" r="BC97"/>
  <c i="4" r="J34"/>
  <c i="1" r="AW97"/>
  <c i="5" r="F37"/>
  <c i="1" r="BD98"/>
  <c i="6" r="F37"/>
  <c i="1" r="BD99"/>
  <c i="6" r="F36"/>
  <c i="1" r="BC99"/>
  <c i="2" r="J34"/>
  <c i="1" r="AW95"/>
  <c i="3" r="F35"/>
  <c i="1" r="BB96"/>
  <c i="3" r="F36"/>
  <c i="1" r="BC96"/>
  <c i="4" r="F37"/>
  <c i="1" r="BD97"/>
  <c i="5" r="J34"/>
  <c i="1" r="AW98"/>
  <c i="6" r="F35"/>
  <c i="1" r="BB99"/>
  <c i="7" r="J34"/>
  <c i="1" r="AW100"/>
  <c i="5" l="1" r="P128"/>
  <c i="1" r="AU98"/>
  <c i="4" r="T161"/>
  <c i="2" r="R136"/>
  <c i="4" r="R135"/>
  <c i="2" r="T602"/>
  <c r="BK602"/>
  <c r="J602"/>
  <c r="J104"/>
  <c r="R602"/>
  <c r="P602"/>
  <c i="6" r="R123"/>
  <c r="R122"/>
  <c i="4" r="R161"/>
  <c i="3" r="R132"/>
  <c i="6" r="T123"/>
  <c r="T122"/>
  <c r="BK123"/>
  <c r="J123"/>
  <c r="J97"/>
  <c i="4" r="P135"/>
  <c i="6" r="P122"/>
  <c i="1" r="AU99"/>
  <c i="4" r="T135"/>
  <c r="T134"/>
  <c i="3" r="R239"/>
  <c i="2" r="P136"/>
  <c r="P135"/>
  <c i="1" r="AU95"/>
  <c i="4" r="P161"/>
  <c i="3" r="P239"/>
  <c i="5" r="R128"/>
  <c i="3" r="T239"/>
  <c r="T131"/>
  <c i="5" r="T128"/>
  <c i="4" r="BK135"/>
  <c i="3" r="P132"/>
  <c r="P131"/>
  <c i="1" r="AU96"/>
  <c i="2" r="T136"/>
  <c r="T135"/>
  <c i="4" r="BK281"/>
  <c r="J281"/>
  <c r="J113"/>
  <c i="5" r="BK128"/>
  <c r="J128"/>
  <c i="7" r="BK120"/>
  <c r="J120"/>
  <c r="J97"/>
  <c i="3" r="BK132"/>
  <c r="J132"/>
  <c r="J97"/>
  <c i="2" r="BK136"/>
  <c r="J136"/>
  <c r="J97"/>
  <c i="4" r="BK161"/>
  <c r="J161"/>
  <c r="J102"/>
  <c i="3" r="J239"/>
  <c r="J105"/>
  <c r="J33"/>
  <c i="1" r="AV96"/>
  <c r="AT96"/>
  <c i="4" r="F33"/>
  <c i="1" r="AZ97"/>
  <c i="5" r="F33"/>
  <c i="1" r="AZ98"/>
  <c i="7" r="F33"/>
  <c i="1" r="AZ100"/>
  <c i="7" r="J33"/>
  <c i="1" r="AV100"/>
  <c r="AT100"/>
  <c r="BA94"/>
  <c r="W30"/>
  <c i="3" r="F33"/>
  <c i="1" r="AZ96"/>
  <c i="4" r="J33"/>
  <c i="1" r="AV97"/>
  <c r="AT97"/>
  <c i="5" r="J33"/>
  <c i="1" r="AV98"/>
  <c r="AT98"/>
  <c r="BC94"/>
  <c r="W32"/>
  <c r="BD94"/>
  <c r="W33"/>
  <c r="BB94"/>
  <c r="AX94"/>
  <c i="2" r="J33"/>
  <c i="1" r="AV95"/>
  <c r="AT95"/>
  <c i="6" r="J33"/>
  <c i="1" r="AV99"/>
  <c r="AT99"/>
  <c i="5" r="J30"/>
  <c i="1" r="AG98"/>
  <c i="2" r="F33"/>
  <c i="1" r="AZ95"/>
  <c i="6" r="F33"/>
  <c i="1" r="AZ99"/>
  <c i="4" l="1" r="BK134"/>
  <c r="J134"/>
  <c i="3" r="R131"/>
  <c i="2" r="R135"/>
  <c i="4" r="P134"/>
  <c i="1" r="AU97"/>
  <c i="4" r="R134"/>
  <c i="3" r="BK131"/>
  <c r="J131"/>
  <c r="J96"/>
  <c i="2" r="BK135"/>
  <c r="J135"/>
  <c i="4" r="J135"/>
  <c r="J97"/>
  <c i="5" r="J96"/>
  <c i="7" r="BK119"/>
  <c r="J119"/>
  <c r="J96"/>
  <c i="6" r="BK122"/>
  <c r="J122"/>
  <c r="J96"/>
  <c i="5" r="J39"/>
  <c i="1" r="AN98"/>
  <c i="4" r="J30"/>
  <c i="1" r="AG97"/>
  <c i="2" r="J30"/>
  <c i="1" r="AG95"/>
  <c r="AY94"/>
  <c r="AZ94"/>
  <c r="AV94"/>
  <c r="AK29"/>
  <c r="AU94"/>
  <c r="W31"/>
  <c r="AW94"/>
  <c r="AK30"/>
  <c i="4" l="1" r="J39"/>
  <c i="2" r="J39"/>
  <c r="J96"/>
  <c i="4" r="J96"/>
  <c i="1" r="AN97"/>
  <c r="AN95"/>
  <c i="7" r="J30"/>
  <c i="1" r="AG100"/>
  <c i="3" r="J30"/>
  <c i="1" r="AG96"/>
  <c r="AN96"/>
  <c i="6" r="J30"/>
  <c i="1" r="AG99"/>
  <c r="AG94"/>
  <c r="AK26"/>
  <c r="AK35"/>
  <c r="AT94"/>
  <c r="W29"/>
  <c l="1" r="AN99"/>
  <c i="7" r="J39"/>
  <c i="6" r="J39"/>
  <c i="3" r="J39"/>
  <c i="1" r="AN94"/>
  <c r="AN100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<sst xmlns="http://schemas.openxmlformats.org/spreadsheetml/2006/main">
  <si>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</si>
  <si>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</si>
  <si>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</si>
  <si>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</si>
  <si>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</si>
  <si>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{b04c781a-44bf-479f-8b5e-e42f8986d7ba}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</si>
  <si>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</si>
  <si>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</si>
  <si>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</si>
  <si>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</si>
  <si>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</si>
  <si>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</si>
  <si>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</si>
  <si>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</si>
  <si>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LZ24020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</si>
  <si>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</si>
  <si>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</si>
  <si>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1.NP objektu č.p.736 Žerotínova ulice,Valašské Meziříčí</t>
  </si>
  <si>
    <t>KSO:</t>
  </si>
  <si>
    <t>CC-CZ:</t>
  </si>
  <si>
    <t>Místo:</t>
  </si>
  <si>
    <t>Valašské Meziříčí</t>
  </si>
  <si>
    <t>Datum:</t>
  </si>
  <si>
    <t>20. 11. 2024</t>
  </si>
  <si>
    <t>Zadavatel:</t>
  </si>
  <si>
    <t>IČ:</t>
  </si>
  <si>
    <t>Město Valašské Meziříčí</t>
  </si>
  <si>
    <t>DIČ:</t>
  </si>
  <si>
    <t>Uchazeč:</t>
  </si>
  <si>
    <t>Vyplň údaj</t>
  </si>
  <si>
    <t>Projektant:</t>
  </si>
  <si>
    <t>LZ-PROJEKT plus s.r.o.</t>
  </si>
  <si>
    <t>True</t>
  </si>
  <si>
    <t>Zpracovatel:</t>
  </si>
  <si>
    <t>Fajfrová Irena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</si>
  <si>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</si>
  <si>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</si>
  <si>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</si>
  <si>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</si>
  <si>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</si>
  <si>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</si>
  <si>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</si>
  <si>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</si>
  <si>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</si>
  <si>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</si>
  <si>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</si>
  <si>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</si>
  <si>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</si>
  <si>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</si>
  <si>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</si>
  <si>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</si>
  <si>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</si>
  <si>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</si>
  <si>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</si>
  <si>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</si>
  <si>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</si>
  <si>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</si>
  <si>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</si>
  <si>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</si>
  <si>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</si>
  <si>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</si>
  <si>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</si>
  <si>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</si>
  <si>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</si>
  <si>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</si>
  <si>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</si>
  <si>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</si>
  <si>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</si>
  <si>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</si>
  <si>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</si>
  <si>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</si>
  <si>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</si>
  <si>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</si>
  <si>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</si>
  <si>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</si>
  <si>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</si>
  <si>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</si>
  <si>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</si>
  <si>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</si>
  <si>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</si>
  <si>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</si>
  <si>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D.1.1.1</t>
  </si>
  <si>
    <t>Architektonicko stavební řešení</t>
  </si>
  <si>
    <t>STA</t>
  </si>
  <si>
    <t>1</t>
  </si>
  <si>
    <t>{25234198-0aa5-4fff-9eed-08a0db45c5fe}</t>
  </si>
  <si>
    <t>2</t>
  </si>
  <si>
    <t>D.1.1.4.1</t>
  </si>
  <si>
    <t>Zdravotechnika</t>
  </si>
  <si>
    <t>{140c876d-c6fc-4a9f-8b04-1c0bc8ef42dc}</t>
  </si>
  <si>
    <t>D.1.1.4.2</t>
  </si>
  <si>
    <t>Vytápění</t>
  </si>
  <si>
    <t>{40730e31-c5a0-438f-a39a-61bdb9813841}</t>
  </si>
  <si>
    <t>D.1.1.4.3</t>
  </si>
  <si>
    <t>Vzduchotechnika</t>
  </si>
  <si>
    <t>{7e005b13-9533-4309-a89c-52275a6febbf}</t>
  </si>
  <si>
    <t>D.1.4.4.4</t>
  </si>
  <si>
    <t>Elektroinstalace</t>
  </si>
  <si>
    <t>{cb75bb3d-f740-4d68-bbbc-efb0b6d6d952}</t>
  </si>
  <si>
    <t>Vedlejší rozpočtové náklady</t>
  </si>
  <si>
    <t>{aa949005-6989-4839-84fd-d80670763f78}</t>
  </si>
  <si>
    <t>ob</t>
  </si>
  <si>
    <t>433,824</t>
  </si>
  <si>
    <t>s1</t>
  </si>
  <si>
    <t>184,02</t>
  </si>
  <si>
    <t>KRYCÍ LIST SOUPISU PRACÍ</t>
  </si>
  <si>
    <t>s2</t>
  </si>
  <si>
    <t>50,61</t>
  </si>
  <si>
    <t>s3</t>
  </si>
  <si>
    <t>281,854</t>
  </si>
  <si>
    <t>Objekt:</t>
  </si>
  <si>
    <t>D.1.1.1 - Architektonicko stavební řešení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</si>
  <si>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</si>
  <si>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</si>
  <si>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</si>
  <si>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</si>
  <si>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</si>
  <si>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</si>
  <si>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</si>
  <si>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</si>
  <si>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</si>
  <si>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</si>
  <si>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</si>
  <si>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</si>
  <si>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</si>
  <si>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</si>
  <si>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</si>
  <si>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</si>
  <si>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</si>
  <si>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</si>
  <si>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</si>
  <si>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</si>
  <si>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</si>
  <si>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</si>
  <si>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</si>
  <si>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</si>
  <si>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</si>
  <si>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</si>
  <si>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</si>
  <si>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</si>
  <si>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</si>
  <si>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</si>
  <si>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</si>
  <si>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</si>
  <si>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</si>
  <si>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</si>
  <si>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</si>
  <si>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</si>
  <si>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</si>
  <si>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</si>
  <si>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</si>
  <si>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</si>
  <si>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</si>
  <si>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</si>
  <si>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131253101</t>
  </si>
  <si>
    <t>Hloubení jam nezapažených v hornině třídy těžitelnosti I skupiny 3 objem do 20 m3 strojně v omezeném prostoru</t>
  </si>
  <si>
    <t>m3</t>
  </si>
  <si>
    <t>CS ÚRS 2024 02</t>
  </si>
  <si>
    <t>4</t>
  </si>
  <si>
    <t>267710774</t>
  </si>
  <si>
    <t>VV</t>
  </si>
  <si>
    <t>výkop pro retenční nádrž vířivky</t>
  </si>
  <si>
    <t>2,0</t>
  </si>
  <si>
    <t>162751117</t>
  </si>
  <si>
    <t>Vodorovné přemístění přes 9 000 do 10000 m výkopku/sypaniny z horniny třídy těžitelnosti I skupiny 1 až 3</t>
  </si>
  <si>
    <t>-836569792</t>
  </si>
  <si>
    <t>3</t>
  </si>
  <si>
    <t>162751119</t>
  </si>
  <si>
    <t>Příplatek k vodorovnému přemístění výkopku/sypaniny z horniny třídy těžitelnosti I skupiny 1 až 3 ZKD 1000 m přes 10000 m</t>
  </si>
  <si>
    <t>1175623620</t>
  </si>
  <si>
    <t>v*10</t>
  </si>
  <si>
    <t>171201231</t>
  </si>
  <si>
    <t>Poplatek za uložení zeminy a kamení na recyklační skládce (skládkovné) kód odpadu 17 05 04</t>
  </si>
  <si>
    <t>t</t>
  </si>
  <si>
    <t>2049667101</t>
  </si>
  <si>
    <t>5</t>
  </si>
  <si>
    <t>171251201</t>
  </si>
  <si>
    <t>Uložení sypaniny na skládky nebo meziskládky</t>
  </si>
  <si>
    <t>-417716524</t>
  </si>
  <si>
    <t>Svislé a kompletní konstrukce</t>
  </si>
  <si>
    <t>6</t>
  </si>
  <si>
    <t>310271075</t>
  </si>
  <si>
    <t>Zazdívka otvorů ve zdivu nadzákladovém pl přes 1 do 4 m2 pórobetonovými tvárnicemi přes P2 do P4 na tenkovrstvou maltu tl 300 m</t>
  </si>
  <si>
    <t>m2</t>
  </si>
  <si>
    <t>-1229600573</t>
  </si>
  <si>
    <t>1,0*2,1</t>
  </si>
  <si>
    <t>7</t>
  </si>
  <si>
    <t>310271085</t>
  </si>
  <si>
    <t>Zazdívka otvorů ve zdivu nadzákladovém pl přes 1 do 4 m2 pórobetonovými tvárnicemi přes P2 do P4 na tenkovrstvou maltu tl 375 m</t>
  </si>
  <si>
    <t>-662031209</t>
  </si>
  <si>
    <t>zazdívka dveří</t>
  </si>
  <si>
    <t>8</t>
  </si>
  <si>
    <t>317142422</t>
  </si>
  <si>
    <t>Překlad nenosný pórobetonový š 100 mm v do 250 mm na tenkovrstvou maltu dl přes 1000 do 1250 mm</t>
  </si>
  <si>
    <t>kus</t>
  </si>
  <si>
    <t>-61381349</t>
  </si>
  <si>
    <t xml:space="preserve">"P2"   11</t>
  </si>
  <si>
    <t>9</t>
  </si>
  <si>
    <t>317142442</t>
  </si>
  <si>
    <t>Překlad nenosný pórobetonový š 150 mm v do 250 mm na tenkovrstvou maltu dl přes 1000 do 1250 mm</t>
  </si>
  <si>
    <t>-876862766</t>
  </si>
  <si>
    <t xml:space="preserve">"P1"   17</t>
  </si>
  <si>
    <t>10</t>
  </si>
  <si>
    <t>317143455</t>
  </si>
  <si>
    <t>Překlad nosný z pórobetonu ve zdech tl 300 mm dl přes 2100 do 2400 mm</t>
  </si>
  <si>
    <t>-1236800645</t>
  </si>
  <si>
    <t xml:space="preserve">"P7"    2</t>
  </si>
  <si>
    <t>11</t>
  </si>
  <si>
    <t>317944321</t>
  </si>
  <si>
    <t>Válcované nosníky do č.12 dodatečně osazované do připravených otvorů</t>
  </si>
  <si>
    <t>557728911</t>
  </si>
  <si>
    <t xml:space="preserve">"P3"   1,2*2*4,81*0,001*5</t>
  </si>
  <si>
    <t xml:space="preserve">"P4"   1,5*4*8,34*0,001*3</t>
  </si>
  <si>
    <t>Součet</t>
  </si>
  <si>
    <t>317944323</t>
  </si>
  <si>
    <t>Válcované nosníky č.14 až 22 dodatečně osazované do připravených otvorů</t>
  </si>
  <si>
    <t>1696027819</t>
  </si>
  <si>
    <t xml:space="preserve">"P5"   2,0*16,0*0,001</t>
  </si>
  <si>
    <t xml:space="preserve">"P6"   2,7*16,0*0,001</t>
  </si>
  <si>
    <t>13</t>
  </si>
  <si>
    <t>340271025</t>
  </si>
  <si>
    <t>Zazdívka otvorů v příčkách nebo stěnách pl přes 1 do 4 m2 tvárnicemi pórobetonovými tl 100 mm</t>
  </si>
  <si>
    <t>721608318</t>
  </si>
  <si>
    <t>1,7*3,0-0,8*2,05</t>
  </si>
  <si>
    <t>14</t>
  </si>
  <si>
    <t>340271045</t>
  </si>
  <si>
    <t>Zazdívka otvorů v příčkách nebo stěnách pl přes 1 do 4 m2 tvárnicemi pórobetonovými tl 150 mm</t>
  </si>
  <si>
    <t>-1688891581</t>
  </si>
  <si>
    <t>1,87*1,0</t>
  </si>
  <si>
    <t>1,0*2,1+0,38*2,0</t>
  </si>
  <si>
    <t>2,12*1,0*2</t>
  </si>
  <si>
    <t>2,1*1,0*3</t>
  </si>
  <si>
    <t>1,98*1,0</t>
  </si>
  <si>
    <t>2,08*0,85</t>
  </si>
  <si>
    <t>1,15*3,0</t>
  </si>
  <si>
    <t>(1,665*3,0+5,0-0,9*2,0)</t>
  </si>
  <si>
    <t>0,9*2,1*2</t>
  </si>
  <si>
    <t>0,9*2,1</t>
  </si>
  <si>
    <t>0,7*2,1*4</t>
  </si>
  <si>
    <t>15</t>
  </si>
  <si>
    <t>342272205</t>
  </si>
  <si>
    <t>Příčka z pórobetonových hladkých tvárnic na tenkovrstvou maltu tl 50 mm</t>
  </si>
  <si>
    <t>-776993283</t>
  </si>
  <si>
    <t>0,25*3,0*2*2</t>
  </si>
  <si>
    <t>(1,2+0,25)*3,0</t>
  </si>
  <si>
    <t>0,3*2*3,0</t>
  </si>
  <si>
    <t>0,3*(3,0-1,8)</t>
  </si>
  <si>
    <t>(0,15+0,22)*3,0</t>
  </si>
  <si>
    <t>16</t>
  </si>
  <si>
    <t>342272225</t>
  </si>
  <si>
    <t>Příčka z pórobetonových hladkých tvárnic na tenkovrstvou maltu tl 100 mm</t>
  </si>
  <si>
    <t>-294204605</t>
  </si>
  <si>
    <t>1,67*2*3,0</t>
  </si>
  <si>
    <t>-0,9*2,05</t>
  </si>
  <si>
    <t>1,27*1,8</t>
  </si>
  <si>
    <t>0,85*3,0</t>
  </si>
  <si>
    <t>1,2*3,0-0,8*2,05</t>
  </si>
  <si>
    <t>1,2*2,0-0,6*2,0</t>
  </si>
  <si>
    <t>((1,6+0,9)*3,0-0,8*2,05)*2</t>
  </si>
  <si>
    <t>(3,85+2,7+3,65+1,9+1,85+1,9)*3,0</t>
  </si>
  <si>
    <t>-0,8*2,05*2</t>
  </si>
  <si>
    <t>(1,4+1,57+0,5)*3,0</t>
  </si>
  <si>
    <t>-1,4*2,1</t>
  </si>
  <si>
    <t>(2,42+0,27)*3,0</t>
  </si>
  <si>
    <t>(2,8-1,0)*2,0*2</t>
  </si>
  <si>
    <t>(2,98-0,98)*2,0</t>
  </si>
  <si>
    <t>(1,7+0,1+0,9)*3,0-0,8*2,05</t>
  </si>
  <si>
    <t>17</t>
  </si>
  <si>
    <t>342272245</t>
  </si>
  <si>
    <t>Příčka z pórobetonových hladkých tvárnic na tenkovrstvou maltu tl 150 mm</t>
  </si>
  <si>
    <t>891671023</t>
  </si>
  <si>
    <t>(3,19+4,52*2)*3,0</t>
  </si>
  <si>
    <t>-0,9*2,05*2</t>
  </si>
  <si>
    <t>(1,665*3,0-0,9*2,0)</t>
  </si>
  <si>
    <t>3,85*3,0</t>
  </si>
  <si>
    <t>-0,8*2,05</t>
  </si>
  <si>
    <t>3,85*3,0*3</t>
  </si>
  <si>
    <t>(2,39+0,9)*2,7-0,9*2,05</t>
  </si>
  <si>
    <t>6,9*3,0</t>
  </si>
  <si>
    <t>-0,9*2,05*3</t>
  </si>
  <si>
    <t>(1,85+0,1+1,85+0,1+0,15)*3,0</t>
  </si>
  <si>
    <t>(2,5+2,78)*3,0</t>
  </si>
  <si>
    <t>-1,5*2,05</t>
  </si>
  <si>
    <t>(5,7+0,35+1,0)*3,0</t>
  </si>
  <si>
    <t>18</t>
  </si>
  <si>
    <t>342291121</t>
  </si>
  <si>
    <t>Ukotvení příček k cihelným konstrukcím plochými kotvami</t>
  </si>
  <si>
    <t>m</t>
  </si>
  <si>
    <t>-802421890</t>
  </si>
  <si>
    <t>3,0*35</t>
  </si>
  <si>
    <t>19</t>
  </si>
  <si>
    <t>346244381</t>
  </si>
  <si>
    <t>Plentování jednostranné v do 200 mm válcovaných nosníků cihlami</t>
  </si>
  <si>
    <t>989487132</t>
  </si>
  <si>
    <t xml:space="preserve">"P4"   1,5*0,1*2*3</t>
  </si>
  <si>
    <t xml:space="preserve">"P5"   2,0*14,0*2</t>
  </si>
  <si>
    <t xml:space="preserve">"P6"   2,7*14,0*2</t>
  </si>
  <si>
    <t>20</t>
  </si>
  <si>
    <t>346272256</t>
  </si>
  <si>
    <t>Přizdívka z pórobetonových tvárnic tl 150 mm</t>
  </si>
  <si>
    <t>-1819361068</t>
  </si>
  <si>
    <t>sociálky</t>
  </si>
  <si>
    <t>2,9*1,5</t>
  </si>
  <si>
    <t>0,9*1,5</t>
  </si>
  <si>
    <t>(1,85+0,84)*1,5</t>
  </si>
  <si>
    <t>1,0*1,5*2</t>
  </si>
  <si>
    <t>1,2*1,5</t>
  </si>
  <si>
    <t>0,9*1,5*5</t>
  </si>
  <si>
    <t>1,9*1,5*2</t>
  </si>
  <si>
    <t>Úpravy povrchů, podlahy a osazování výplní</t>
  </si>
  <si>
    <t>611131121</t>
  </si>
  <si>
    <t>Penetrační disperzní nátěr vnitřních stropů nanášený ručně</t>
  </si>
  <si>
    <t>-999576967</t>
  </si>
  <si>
    <t>22</t>
  </si>
  <si>
    <t>611321141</t>
  </si>
  <si>
    <t>Vápenocementová omítka štuková dvouvrstvá vnitřních stropů rovných nanášená ručně</t>
  </si>
  <si>
    <t>-1969525116</t>
  </si>
  <si>
    <t>m.č.102,104-117,122-132,135,136</t>
  </si>
  <si>
    <t>7,96+4,66+6,93+2,23+4,67+5,13+10,13+12,38</t>
  </si>
  <si>
    <t>10,7+20,33+10,7+11,55+12,42+26,73+15,09</t>
  </si>
  <si>
    <t>5,59+17,96+27,274+19,58+16,22+17,05+15,96+16,33</t>
  </si>
  <si>
    <t>16,05+15,96+18,58+9,26+9,09</t>
  </si>
  <si>
    <t>23</t>
  </si>
  <si>
    <t>612131121</t>
  </si>
  <si>
    <t>Penetrační disperzní nátěr vnitřních stěn nanášený ručně</t>
  </si>
  <si>
    <t>-1031223389</t>
  </si>
  <si>
    <t>24</t>
  </si>
  <si>
    <t>-749359204</t>
  </si>
  <si>
    <t>25</t>
  </si>
  <si>
    <t>612321141</t>
  </si>
  <si>
    <t>Vápenocementová omítka štuková dvouvrstvá vnitřních stěn nanášená ručně</t>
  </si>
  <si>
    <t>1477046423</t>
  </si>
  <si>
    <t>omítky vytáhnout nad podhledy</t>
  </si>
  <si>
    <t>m.č.102</t>
  </si>
  <si>
    <t>(2,5+3,33)*2*3,0</t>
  </si>
  <si>
    <t>-1,55*2,05-1,45*1,97</t>
  </si>
  <si>
    <t>m.č.103</t>
  </si>
  <si>
    <t>(0,785+0,9+2,405+1,75+1,245+0,9*7+6,435+6,41+2,05+1,0+1,88+0,3+1,62+1,8)*2*3,0</t>
  </si>
  <si>
    <t>-(1,75+1,8)*3,0</t>
  </si>
  <si>
    <t>0,15*3,0*2*2</t>
  </si>
  <si>
    <t>(0,4+1,5+0,6+1,04+0,9+2,47+0,9+0,5+2,52+1,07)*2*3,0</t>
  </si>
  <si>
    <t>-1,8*3,0</t>
  </si>
  <si>
    <t>-1,55*2,05</t>
  </si>
  <si>
    <t>-0,8*1,97*(8+10)</t>
  </si>
  <si>
    <t>-0,9*1,97</t>
  </si>
  <si>
    <t>m.č.104</t>
  </si>
  <si>
    <t>(2,47+1,85)*2*(3,0-2,0)</t>
  </si>
  <si>
    <t>m.č.105</t>
  </si>
  <si>
    <t>(3,65+1,9)*2*1,0</t>
  </si>
  <si>
    <t>m.č.106</t>
  </si>
  <si>
    <t>(1,205+1,85)*2*1,0</t>
  </si>
  <si>
    <t>m.č.107</t>
  </si>
  <si>
    <t>(2,475+1,85)*2*1,0</t>
  </si>
  <si>
    <t>m.č.108</t>
  </si>
  <si>
    <t>(2,7+1,9)*2*1,0</t>
  </si>
  <si>
    <t>m.č.109</t>
  </si>
  <si>
    <t>(2,635+3,85)*2*3,0</t>
  </si>
  <si>
    <t>-0,8*1,97</t>
  </si>
  <si>
    <t>(-2,08*0,9+(2,08+0,9)*2*0,15)*6</t>
  </si>
  <si>
    <t>m.č.110</t>
  </si>
  <si>
    <t>(3,215+3,85)*2*3,0</t>
  </si>
  <si>
    <t>-0,8*1,97*2</t>
  </si>
  <si>
    <t>m.č.111</t>
  </si>
  <si>
    <t>(2,78+3,85)*2*1,0</t>
  </si>
  <si>
    <t>(0,9+1,5)*2*1,0</t>
  </si>
  <si>
    <t>m.č.112</t>
  </si>
  <si>
    <t>(5,28+3,85)*2*3,0</t>
  </si>
  <si>
    <t>m.č.113</t>
  </si>
  <si>
    <t>m.č.114</t>
  </si>
  <si>
    <t>(3,0+3,85)*2*3,0</t>
  </si>
  <si>
    <t>-0,7*1,97</t>
  </si>
  <si>
    <t>m.č.115</t>
  </si>
  <si>
    <t>(1,75+(2,08+1,962)*2)*3,0</t>
  </si>
  <si>
    <t>-1,2*0,9+(1,2+0,9)*2*0,15</t>
  </si>
  <si>
    <t>m.č.116</t>
  </si>
  <si>
    <t>(14,2+2,15)*2*(1,995+1,975)*0,5</t>
  </si>
  <si>
    <t>-1,4*2,05*2</t>
  </si>
  <si>
    <t>(4,0+2,15)*2*(2,1*2+1,175)*0,5*2</t>
  </si>
  <si>
    <t>m.č.117</t>
  </si>
  <si>
    <t>(2,59+3,85)*2*3,0</t>
  </si>
  <si>
    <t>-0,8*1,97-0,7*1,97</t>
  </si>
  <si>
    <t>(1,2*3+1,0+1,15+1,5)*2*(3,0-1,0)</t>
  </si>
  <si>
    <t>m.č.118</t>
  </si>
  <si>
    <t>(4,52+1,56)*2*3,0</t>
  </si>
  <si>
    <t>-0,9*2,09</t>
  </si>
  <si>
    <t>m.č.119</t>
  </si>
  <si>
    <t>(2,17+3,85+0,85)*(3,0-2,0)</t>
  </si>
  <si>
    <t>m.č.120</t>
  </si>
  <si>
    <t>(1,85+3,85)*2*1,0</t>
  </si>
  <si>
    <t>m.č.121</t>
  </si>
  <si>
    <t>(4,17+3,19+2,9)*2*(3,0-1,0)</t>
  </si>
  <si>
    <t>m.č.122</t>
  </si>
  <si>
    <t>(1,95+2,09)*2*1,0</t>
  </si>
  <si>
    <t>(1,7+0,9)*1,0</t>
  </si>
  <si>
    <t>m.č.123</t>
  </si>
  <si>
    <t>(3,15+5,7)*2*3,0</t>
  </si>
  <si>
    <t>-0,8*1,97+(1,0+2,05*2)*0,15</t>
  </si>
  <si>
    <t>-2,08*0,9*10+(2,08+0,9)*2*0,15*10</t>
  </si>
  <si>
    <t>m.č.124</t>
  </si>
  <si>
    <t>(5,32+5,7)*2*3,0</t>
  </si>
  <si>
    <t>m.č.125</t>
  </si>
  <si>
    <t>(1,0+2,98+5,7+0,15)*2*1,0</t>
  </si>
  <si>
    <t>(0,9+1,7)*2*1,0</t>
  </si>
  <si>
    <t>m.č.126,127</t>
  </si>
  <si>
    <t>(2,845+2,825+5,7*2)*2*3,0</t>
  </si>
  <si>
    <t>-0,8*1,97*4</t>
  </si>
  <si>
    <t>(1,0+2,05*2)*0,15*2</t>
  </si>
  <si>
    <t>m.č.128,131</t>
  </si>
  <si>
    <t>(2,8+5,7)*2*1,0*2</t>
  </si>
  <si>
    <t>(0,9+1,5)*2*1,0*2</t>
  </si>
  <si>
    <t>m.č.129,130</t>
  </si>
  <si>
    <t>(2,865+2,815+5,7*2)*2*3,0</t>
  </si>
  <si>
    <t>m.č.132</t>
  </si>
  <si>
    <t>(3,26+5,7)*2*3,0</t>
  </si>
  <si>
    <t>-0,8*1,97*2+(1,0+2,05*2)*0,15</t>
  </si>
  <si>
    <t>m.č.133</t>
  </si>
  <si>
    <t>(2,42+5,7)*2*3,0</t>
  </si>
  <si>
    <t>m.č.134</t>
  </si>
  <si>
    <t>(5,66+5,7)*2*3,0</t>
  </si>
  <si>
    <t>m.č.135</t>
  </si>
  <si>
    <t>(2,78+3,33)*2*3,0</t>
  </si>
  <si>
    <t>m.č.136</t>
  </si>
  <si>
    <t>(2,73+3,33)*2*3,0</t>
  </si>
  <si>
    <t>26</t>
  </si>
  <si>
    <t>612331111</t>
  </si>
  <si>
    <t>Cementová omítka hrubá jednovrstvá zatřená vnitřních stěn nanášená ručně</t>
  </si>
  <si>
    <t>1197458042</t>
  </si>
  <si>
    <t>27</t>
  </si>
  <si>
    <t>619991011</t>
  </si>
  <si>
    <t>Obalení samostatných konstrukcí a prvků fólií</t>
  </si>
  <si>
    <t>-938559092</t>
  </si>
  <si>
    <t>okna,dveře</t>
  </si>
  <si>
    <t>2,08*0,9*(12+13+3)</t>
  </si>
  <si>
    <t>0,9*2,05</t>
  </si>
  <si>
    <t>1,55*2,05*3</t>
  </si>
  <si>
    <t>1,2*0,9</t>
  </si>
  <si>
    <t>28</t>
  </si>
  <si>
    <t>622525105</t>
  </si>
  <si>
    <t>Tenkovrstvá omítka malých ploch přes 1 do 4 m2 na stěnách</t>
  </si>
  <si>
    <t>278250037</t>
  </si>
  <si>
    <t>1,0</t>
  </si>
  <si>
    <t>29</t>
  </si>
  <si>
    <t>631311124</t>
  </si>
  <si>
    <t>Mazanina tl přes 80 do 120 mm z betonu prostého bez zvýšených nároků na prostředí tř. C 16/20</t>
  </si>
  <si>
    <t>1211604821</t>
  </si>
  <si>
    <t>podkladní beton v místě výkopu pro ležatou kanalizaci</t>
  </si>
  <si>
    <t>49,796*0,1</t>
  </si>
  <si>
    <t>3,77*0,1</t>
  </si>
  <si>
    <t>(16,131+15,96+15,96+22,715)*0,1</t>
  </si>
  <si>
    <t>3,8*(1,2+2,78*2)*0,1</t>
  </si>
  <si>
    <t>1,0*1,8*3*0,1</t>
  </si>
  <si>
    <t>1,0*(3,0+3,0+3,0)*0,1</t>
  </si>
  <si>
    <t>30</t>
  </si>
  <si>
    <t>631311125</t>
  </si>
  <si>
    <t>Mazanina tl přes 80 do 120 mm z betonu prostého bez zvýšených nároků na prostředí tř. C 20/25</t>
  </si>
  <si>
    <t>-2101563290</t>
  </si>
  <si>
    <t>26,742*0,1</t>
  </si>
  <si>
    <t>(30,2+30,89)*0,1</t>
  </si>
  <si>
    <t>31</t>
  </si>
  <si>
    <t>631311135</t>
  </si>
  <si>
    <t>Mazanina tl přes 120 do 240 mm z betonu prostého bez zvýšených nároků na prostředí tř. C 20/25</t>
  </si>
  <si>
    <t>978523866</t>
  </si>
  <si>
    <t>beton v místě výkopu pro ležatou kanalizaci</t>
  </si>
  <si>
    <t>49,796*0,15</t>
  </si>
  <si>
    <t>3,77*0,15</t>
  </si>
  <si>
    <t>(16,131+15,96+15,96+22,715)*0,15</t>
  </si>
  <si>
    <t>3,8*(1,2+2,78*2)*0,15</t>
  </si>
  <si>
    <t>1,0*1,8*3*0,15</t>
  </si>
  <si>
    <t>1,0*(3,0+3,0+3,0)*0,15</t>
  </si>
  <si>
    <t>32</t>
  </si>
  <si>
    <t>631319012</t>
  </si>
  <si>
    <t>Příplatek k mazanině tl přes 80 do 120 mm za přehlazení povrchu</t>
  </si>
  <si>
    <t>158682640</t>
  </si>
  <si>
    <t>33</t>
  </si>
  <si>
    <t>631319173</t>
  </si>
  <si>
    <t>Příplatek k mazanině tl přes 80 do 120 mm za stržení povrchu spodní vrstvy před vložením výztuže</t>
  </si>
  <si>
    <t>-952494198</t>
  </si>
  <si>
    <t>34</t>
  </si>
  <si>
    <t>631319175</t>
  </si>
  <si>
    <t>Příplatek k mazanině tl přes 120 do 240 mm za stržení povrchu spodní vrstvy před vložením výztuže</t>
  </si>
  <si>
    <t>-1723817542</t>
  </si>
  <si>
    <t>35</t>
  </si>
  <si>
    <t>631362021</t>
  </si>
  <si>
    <t>Výztuž mazanin svařovanými sítěmi Kari</t>
  </si>
  <si>
    <t>784525388</t>
  </si>
  <si>
    <t>8,783/0,1</t>
  </si>
  <si>
    <t>24,663/0,15</t>
  </si>
  <si>
    <t>Mezisoučet</t>
  </si>
  <si>
    <t>260*4,335*1,15*0,001</t>
  </si>
  <si>
    <t>36</t>
  </si>
  <si>
    <t>642942111</t>
  </si>
  <si>
    <t>Osazování zárubní nebo rámů dveřních kovových do 2,5 m2 na MC</t>
  </si>
  <si>
    <t>-584216369</t>
  </si>
  <si>
    <t>T1,T2</t>
  </si>
  <si>
    <t>8+6</t>
  </si>
  <si>
    <t>T4,T5,T6,T7,T8</t>
  </si>
  <si>
    <t>4+19+1+3+1</t>
  </si>
  <si>
    <t>37</t>
  </si>
  <si>
    <t>M</t>
  </si>
  <si>
    <t>55331481</t>
  </si>
  <si>
    <t>zárubeň jednokřídlá ocelová pro zdění tl stěny 75-100mm rozměru 700/1970, 2100mm</t>
  </si>
  <si>
    <t>173024731</t>
  </si>
  <si>
    <t>4+6</t>
  </si>
  <si>
    <t>38</t>
  </si>
  <si>
    <t>55331486</t>
  </si>
  <si>
    <t>zárubeň jednokřídlá ocelová pro zdění tl stěny 110-150mm rozměru 700/1970, 2100mm</t>
  </si>
  <si>
    <t>-1498068748</t>
  </si>
  <si>
    <t>39</t>
  </si>
  <si>
    <t>55331487</t>
  </si>
  <si>
    <t>zárubeň jednokřídlá ocelová pro zdění tl stěny 110-150mm rozměru 800/1970, 2100mm</t>
  </si>
  <si>
    <t>-291323696</t>
  </si>
  <si>
    <t>20+8</t>
  </si>
  <si>
    <t>40</t>
  </si>
  <si>
    <t>55331488</t>
  </si>
  <si>
    <t>zárubeň jednokřídlá ocelová pro zdění tl stěny 110-150mm rozměru 900/1970, 2100mm</t>
  </si>
  <si>
    <t>-84848841</t>
  </si>
  <si>
    <t>Ostatní konstrukce a práce, bourání</t>
  </si>
  <si>
    <t>41</t>
  </si>
  <si>
    <t>949101111</t>
  </si>
  <si>
    <t>Lešení pomocné pro objekty pozemních staveb s lešeňovou podlahou v do 1,9 m zatížení do 150 kg/m2</t>
  </si>
  <si>
    <t>-427378336</t>
  </si>
  <si>
    <t>s1+s2+s3</t>
  </si>
  <si>
    <t>42</t>
  </si>
  <si>
    <t>952901111</t>
  </si>
  <si>
    <t>Vyčištění budov bytové a občanské výstavby při výšce podlaží do 4 m</t>
  </si>
  <si>
    <t>-1499953394</t>
  </si>
  <si>
    <t>43</t>
  </si>
  <si>
    <t>962031011</t>
  </si>
  <si>
    <t>Bourání příček nebo přizdívek z cihel děrovaných tl do 100 mm</t>
  </si>
  <si>
    <t>746828205</t>
  </si>
  <si>
    <t>1.NP</t>
  </si>
  <si>
    <t>(5,7+1,55*4)*3,0</t>
  </si>
  <si>
    <t>-0,6*1,97*5</t>
  </si>
  <si>
    <t>(2,52+0,1+1,55+2,75+1,55*2)*3,0</t>
  </si>
  <si>
    <t>-0,6*1,97*3</t>
  </si>
  <si>
    <t>(0,84+0,1+1,28)*3,0</t>
  </si>
  <si>
    <t>3,15*3,0</t>
  </si>
  <si>
    <t>0,755*1,8</t>
  </si>
  <si>
    <t>0,755*3,0</t>
  </si>
  <si>
    <t>5,7*3,0</t>
  </si>
  <si>
    <t>(1,26+1,0)*3,0</t>
  </si>
  <si>
    <t>-0,6*1,97</t>
  </si>
  <si>
    <t>(1,75*2+2,0*2+1,39)*3,0</t>
  </si>
  <si>
    <t>(2,0+0,1*2+1,7+2,0)*3,0</t>
  </si>
  <si>
    <t>-0,6*1,97*2</t>
  </si>
  <si>
    <t>(2,0+1,55)*3,0</t>
  </si>
  <si>
    <t>44</t>
  </si>
  <si>
    <t>962031013</t>
  </si>
  <si>
    <t>Bourání příček nebo přizdívek z cihel děrovaných tl přes 100 do 150 mm</t>
  </si>
  <si>
    <t>1758612083</t>
  </si>
  <si>
    <t>(2,52*2+4,18+0,1*2+1,55)*3,0</t>
  </si>
  <si>
    <t>-0,9*0,35*2</t>
  </si>
  <si>
    <t>1,8*3,0</t>
  </si>
  <si>
    <t>(3,94-0,59)*3,0</t>
  </si>
  <si>
    <t>-0,8*1,97-0,6*1,97</t>
  </si>
  <si>
    <t>(1,72+1,3)*3,0</t>
  </si>
  <si>
    <t>(5,7*2+0,23)*3,0</t>
  </si>
  <si>
    <t>(3,85*5+3,85+0,15)*3,0</t>
  </si>
  <si>
    <t>(0,71+0,8+1,22+0,7+0,3+0,72+0,7+0,8)*3,0</t>
  </si>
  <si>
    <t>(2,8+1,82*2+0,64)*3,0</t>
  </si>
  <si>
    <t>-0,7*1,97-0,6*1,97*2</t>
  </si>
  <si>
    <t>-1,45*1,97</t>
  </si>
  <si>
    <t>1,8*3,0-1,45*1,97</t>
  </si>
  <si>
    <t>(1,26+0,755*2)*3,0</t>
  </si>
  <si>
    <t>(1,19+2,1)*3,0</t>
  </si>
  <si>
    <t>-2,1*2,7</t>
  </si>
  <si>
    <t>45</t>
  </si>
  <si>
    <t>962032111</t>
  </si>
  <si>
    <t>Bourání zdiva z keramických děrovaných cihel na MVC do 1 m3</t>
  </si>
  <si>
    <t>-1868978062</t>
  </si>
  <si>
    <t>1,7*3,0*0,35</t>
  </si>
  <si>
    <t>0,64*0,33*3,0</t>
  </si>
  <si>
    <t>46</t>
  </si>
  <si>
    <t>962081141</t>
  </si>
  <si>
    <t>Bourání příček ze skleněných tvárnic tl přes 100 do 150 mm</t>
  </si>
  <si>
    <t>2039522089</t>
  </si>
  <si>
    <t>0,9*0,35*2</t>
  </si>
  <si>
    <t>1,2*1,0*2</t>
  </si>
  <si>
    <t>2,1*2,7</t>
  </si>
  <si>
    <t>47</t>
  </si>
  <si>
    <t>965042241</t>
  </si>
  <si>
    <t>Bourání podkladů pod dlažby nebo mazanin betonových nebo z litého asfaltu tl přes 100 mm pl přes 4 m2</t>
  </si>
  <si>
    <t>1303028942</t>
  </si>
  <si>
    <t>v místě ležaté kanalizace</t>
  </si>
  <si>
    <t>49,796*0,25</t>
  </si>
  <si>
    <t>3,77*0,25</t>
  </si>
  <si>
    <t>(16,131+15,96+15,96+22,715)*0,25</t>
  </si>
  <si>
    <t>3,8*(1,2+2,78*2)*0,25</t>
  </si>
  <si>
    <t>1,0*1,8*3*0,25</t>
  </si>
  <si>
    <t>1,0*(3,0+3,0+3,0)*0,25</t>
  </si>
  <si>
    <t>48</t>
  </si>
  <si>
    <t>965043441</t>
  </si>
  <si>
    <t>Bourání podkladů pod dlažby betonových s potěrem nebo teracem tl do 150 mm pl přes 4 m2</t>
  </si>
  <si>
    <t>380242438</t>
  </si>
  <si>
    <t>bourání podlahy vč.podkl.betonu</t>
  </si>
  <si>
    <t>26,742*0,15</t>
  </si>
  <si>
    <t>(30,2+30,89)*0,15</t>
  </si>
  <si>
    <t>49</t>
  </si>
  <si>
    <t>965049112</t>
  </si>
  <si>
    <t>Příplatek k bourání betonových mazanin za bourání mazanin se svařovanou sítí tl přes 100 mm</t>
  </si>
  <si>
    <t>-570653445</t>
  </si>
  <si>
    <t>50</t>
  </si>
  <si>
    <t>907417879</t>
  </si>
  <si>
    <t>51</t>
  </si>
  <si>
    <t>967031733</t>
  </si>
  <si>
    <t>Přisekání plošné zdiva z cihel pálených na MV nebo MVC tl do 150 mm</t>
  </si>
  <si>
    <t>37254879</t>
  </si>
  <si>
    <t>ostění pro dveře</t>
  </si>
  <si>
    <t>2,1*0,2</t>
  </si>
  <si>
    <t>52</t>
  </si>
  <si>
    <t>967031734</t>
  </si>
  <si>
    <t>Přisekání plošné zdiva z cihel pálených na MV nebo MVC tl do 300 mm</t>
  </si>
  <si>
    <t>1294316308</t>
  </si>
  <si>
    <t>0,76*3,0</t>
  </si>
  <si>
    <t>0,67*3,0</t>
  </si>
  <si>
    <t>0,72*3,0</t>
  </si>
  <si>
    <t>0,24*3,0</t>
  </si>
  <si>
    <t>0,23*3,0</t>
  </si>
  <si>
    <t>0,2*3,0</t>
  </si>
  <si>
    <t>ostění</t>
  </si>
  <si>
    <t>2,1*0,1</t>
  </si>
  <si>
    <t>2,1*0,24</t>
  </si>
  <si>
    <t>53</t>
  </si>
  <si>
    <t>968072455</t>
  </si>
  <si>
    <t>Vybourání kovových dveřních zárubní pl do 2 m2</t>
  </si>
  <si>
    <t>-1779218150</t>
  </si>
  <si>
    <t>0,6*1,97*(8+1+6+2+2+2+2)</t>
  </si>
  <si>
    <t>0,7*1,97*(1+1+2)</t>
  </si>
  <si>
    <t>0,8*1,97*(10+6)</t>
  </si>
  <si>
    <t>54</t>
  </si>
  <si>
    <t>968072456</t>
  </si>
  <si>
    <t>Vybourání kovových dveřních zárubní pl přes 2 m2</t>
  </si>
  <si>
    <t>1719095285</t>
  </si>
  <si>
    <t>0,9*1,97*2</t>
  </si>
  <si>
    <t>1,45*1,97*3</t>
  </si>
  <si>
    <t>1,3*1,97</t>
  </si>
  <si>
    <t>55</t>
  </si>
  <si>
    <t>971033431</t>
  </si>
  <si>
    <t>Vybourání otvorů ve zdivu cihelném pl do 0,25 m2 na MVC nebo MV tl do 150 mm</t>
  </si>
  <si>
    <t>1881697818</t>
  </si>
  <si>
    <t>otvor 500x200mm</t>
  </si>
  <si>
    <t>1000x200mm</t>
  </si>
  <si>
    <t>56</t>
  </si>
  <si>
    <t>971033541</t>
  </si>
  <si>
    <t>Vybourání otvorů ve zdivu cihelném pl do 1 m2 na MVC nebo MV tl do 300 mm</t>
  </si>
  <si>
    <t>-1646572142</t>
  </si>
  <si>
    <t xml:space="preserve">"hydrant"  0,65*0,65*0,3</t>
  </si>
  <si>
    <t>57</t>
  </si>
  <si>
    <t>971033621</t>
  </si>
  <si>
    <t>Vybourání otvorů ve zdivu cihelném pl do 4 m2 na MVC nebo MV tl do 100 mm</t>
  </si>
  <si>
    <t>1992853231</t>
  </si>
  <si>
    <t>58</t>
  </si>
  <si>
    <t>971033631</t>
  </si>
  <si>
    <t>Vybourání otvorů ve zdivu cihelném pl do 4 m2 na MVC nebo MV tl do 150 mm</t>
  </si>
  <si>
    <t>-1113163899</t>
  </si>
  <si>
    <t>0,8*2,1</t>
  </si>
  <si>
    <t>59</t>
  </si>
  <si>
    <t>971033641</t>
  </si>
  <si>
    <t>Vybourání otvorů ve zdivu cihelném pl do 4 m2 na MVC nebo MV tl do 300 mm</t>
  </si>
  <si>
    <t>-978914005</t>
  </si>
  <si>
    <t>0,9*2,1*0,3</t>
  </si>
  <si>
    <t>1,1*1,1*0,3</t>
  </si>
  <si>
    <t>60</t>
  </si>
  <si>
    <t>971033651</t>
  </si>
  <si>
    <t>Vybourání otvorů ve zdivu cihelném pl do 4 m2 na MVC nebo MV tl do 600 mm</t>
  </si>
  <si>
    <t>1852707401</t>
  </si>
  <si>
    <t>1,56*2,05*0,35</t>
  </si>
  <si>
    <t>61</t>
  </si>
  <si>
    <t>973031151</t>
  </si>
  <si>
    <t>Vysekání výklenků ve zdivu cihelném na MV nebo MVC pl přes 0,25 m2</t>
  </si>
  <si>
    <t>-902555135</t>
  </si>
  <si>
    <t>radiátor</t>
  </si>
  <si>
    <t>1,0*1,0*0,15</t>
  </si>
  <si>
    <t>62</t>
  </si>
  <si>
    <t>974032664</t>
  </si>
  <si>
    <t>Vysekání rýh ve stěnách z dutých cihel nebo tvárnic pro vtahování nosníků hl do 150 mm v do 150 mm</t>
  </si>
  <si>
    <t>-708797656</t>
  </si>
  <si>
    <t xml:space="preserve">"P3"   1,2*2*5</t>
  </si>
  <si>
    <t xml:space="preserve">"P4"   1,5*4*3</t>
  </si>
  <si>
    <t xml:space="preserve">"P5"   2,0</t>
  </si>
  <si>
    <t xml:space="preserve">"P6"   2,7</t>
  </si>
  <si>
    <t>63</t>
  </si>
  <si>
    <t>977151123</t>
  </si>
  <si>
    <t>Jádrové vrty diamantovými korunkami do stavebních materiálů D přes 130 do 150 mm</t>
  </si>
  <si>
    <t>83223742</t>
  </si>
  <si>
    <t>prostup pro potrubí ZT</t>
  </si>
  <si>
    <t>0,6*(7+10)</t>
  </si>
  <si>
    <t>0,15*20</t>
  </si>
  <si>
    <t>64</t>
  </si>
  <si>
    <t>977151226</t>
  </si>
  <si>
    <t>Jádrové vrty dovrchní diamantovými korunkami do stavebních materiálů D přes 200 do 225 mm</t>
  </si>
  <si>
    <t>-1761915553</t>
  </si>
  <si>
    <t>65</t>
  </si>
  <si>
    <t>977151228</t>
  </si>
  <si>
    <t>Jádrové vrty dovrchní diamantovými korunkami do stavebních materiálů D přes 250 do 300 mm</t>
  </si>
  <si>
    <t>2008256202</t>
  </si>
  <si>
    <t>66</t>
  </si>
  <si>
    <t>977151229</t>
  </si>
  <si>
    <t>Jádrové vrty dovrchní diamantovými korunkami do stavebních materiálů D přes 300 do 350 mm</t>
  </si>
  <si>
    <t>1372954237</t>
  </si>
  <si>
    <t>0,2*3</t>
  </si>
  <si>
    <t>67</t>
  </si>
  <si>
    <t>978011191</t>
  </si>
  <si>
    <t>Otlučení (osekání) vnitřní vápenné nebo vápenocementové omítky stropů v rozsahu přes 50 do 100 %</t>
  </si>
  <si>
    <t>1077198598</t>
  </si>
  <si>
    <t>68</t>
  </si>
  <si>
    <t>978013191</t>
  </si>
  <si>
    <t>Otlučení (osekání) vnitřní vápenné nebo vápenocementové omítky stěn v rozsahu přes 50 do 100 %</t>
  </si>
  <si>
    <t>-1363603847</t>
  </si>
  <si>
    <t>(2,52+1,55+12,5-0,35*2)*2*3,0</t>
  </si>
  <si>
    <t>-1,0*2,1*2</t>
  </si>
  <si>
    <t>-1,7*3,0</t>
  </si>
  <si>
    <t>-1,56*2,05</t>
  </si>
  <si>
    <t>-1,3*3,0*2</t>
  </si>
  <si>
    <t>(5,47+2,83+2,82+30,0+2,85+2,8+2,87+2,86+2,8+3,26+5,7*6)*2*3,0</t>
  </si>
  <si>
    <t>(30,26*2-1,75)*3,0</t>
  </si>
  <si>
    <t>-(0,71+0,8+1,22+0,7+0,3+0,72+0,7+0,8)*3,0</t>
  </si>
  <si>
    <t>2,15*3,0*2</t>
  </si>
  <si>
    <t>(3,94+3,85)*2*3,0</t>
  </si>
  <si>
    <t>(3,0+2,27+3,0+6,0+2,785*2+3,85*3)*2*3,0</t>
  </si>
  <si>
    <t>-3,85*3,0</t>
  </si>
  <si>
    <t>(3,333+0,15+2,73*2+2,8*2+0,15)*3,0</t>
  </si>
  <si>
    <t>(2,78+6,0)*2*3,0</t>
  </si>
  <si>
    <t>-2,08*0,9*24</t>
  </si>
  <si>
    <t>-2,08*1,75*4</t>
  </si>
  <si>
    <t>(2,08+0,9)*2*0,15*24</t>
  </si>
  <si>
    <t>(2,08+0,9)*2*0,15*4</t>
  </si>
  <si>
    <t>997</t>
  </si>
  <si>
    <t>Přesun sutě</t>
  </si>
  <si>
    <t>69</t>
  </si>
  <si>
    <t>997013213</t>
  </si>
  <si>
    <t>Vnitrostaveništní doprava suti a vybouraných hmot pro budovy v přes 9 do 12 m ručně</t>
  </si>
  <si>
    <t>-1133691585</t>
  </si>
  <si>
    <t>70</t>
  </si>
  <si>
    <t>997013501</t>
  </si>
  <si>
    <t>Odvoz suti a vybouraných hmot na skládku nebo meziskládku do 1 km se složením</t>
  </si>
  <si>
    <t>1805235151</t>
  </si>
  <si>
    <t>71</t>
  </si>
  <si>
    <t>997013509</t>
  </si>
  <si>
    <t>Příplatek k odvozu suti a vybouraných hmot na skládku ZKD 1 km přes 1 km</t>
  </si>
  <si>
    <t>-1512205071</t>
  </si>
  <si>
    <t>292,76*19 'Přepočtené koeficientem množství</t>
  </si>
  <si>
    <t>72</t>
  </si>
  <si>
    <t>997013631</t>
  </si>
  <si>
    <t>Poplatek za uložení na skládce (skládkovné) stavebního odpadu směsného kód odpadu 17 09 04</t>
  </si>
  <si>
    <t>2005876208</t>
  </si>
  <si>
    <t>998</t>
  </si>
  <si>
    <t>Přesun hmot</t>
  </si>
  <si>
    <t>73</t>
  </si>
  <si>
    <t>998018002</t>
  </si>
  <si>
    <t>Přesun hmot pro budovy ruční pro budovy v přes 6 do 12 m</t>
  </si>
  <si>
    <t>84625011</t>
  </si>
  <si>
    <t>PSV</t>
  </si>
  <si>
    <t>Práce a dodávky PSV</t>
  </si>
  <si>
    <t>711</t>
  </si>
  <si>
    <t>Izolace proti vodě, vlhkosti a plynům</t>
  </si>
  <si>
    <t>74</t>
  </si>
  <si>
    <t>711111001</t>
  </si>
  <si>
    <t>Provedení izolace proti zemní vlhkosti vodorovné za studena nátěrem penetračním</t>
  </si>
  <si>
    <t>-1317029225</t>
  </si>
  <si>
    <t>v místě výkopu pro ležatou kanalizaci vč.bapojení na stávající izolaci</t>
  </si>
  <si>
    <t>49,796</t>
  </si>
  <si>
    <t>3,77</t>
  </si>
  <si>
    <t>(16,131+15,96+15,96+22,715)</t>
  </si>
  <si>
    <t>3,8*(1,2+2,78*2)</t>
  </si>
  <si>
    <t>1,0*1,8*3</t>
  </si>
  <si>
    <t>1,0*(3,0+3,0+3,0)</t>
  </si>
  <si>
    <t>180</t>
  </si>
  <si>
    <t>75</t>
  </si>
  <si>
    <t>11163150</t>
  </si>
  <si>
    <t>lak penetrační asfaltový</t>
  </si>
  <si>
    <t>-142128760</t>
  </si>
  <si>
    <t>180*0,0003 'Přepočtené koeficientem množství</t>
  </si>
  <si>
    <t>76</t>
  </si>
  <si>
    <t>711141559</t>
  </si>
  <si>
    <t>Provedení izolace proti zemní vlhkosti pásy přitavením vodorovné NAIP</t>
  </si>
  <si>
    <t>828879142</t>
  </si>
  <si>
    <t>77</t>
  </si>
  <si>
    <t>62855001</t>
  </si>
  <si>
    <t>pás asfaltový natavitelný modifikovaný SBS s vložkou z polyesterové rohože a spalitelnou PE fólií nebo jemnozrnným minerálním posypem na horním povrchu tl 4,0mm</t>
  </si>
  <si>
    <t>-932990903</t>
  </si>
  <si>
    <t>180*1,1655 'Přepočtené koeficientem množství</t>
  </si>
  <si>
    <t>78</t>
  </si>
  <si>
    <t>998711312</t>
  </si>
  <si>
    <t>Přesun hmot procentní pro izolace proti vodě, vlhkosti a plynům ruční v objektech v přes 6 do 12 m</t>
  </si>
  <si>
    <t>%</t>
  </si>
  <si>
    <t>534956347</t>
  </si>
  <si>
    <t>762</t>
  </si>
  <si>
    <t>Konstrukce tesařské</t>
  </si>
  <si>
    <t>79</t>
  </si>
  <si>
    <t>762085111</t>
  </si>
  <si>
    <t>Montáž svorníků nebo šroubů dl do 150 mm</t>
  </si>
  <si>
    <t>-1625183362</t>
  </si>
  <si>
    <t>(30+222+12+35+9)*2*2</t>
  </si>
  <si>
    <t>80</t>
  </si>
  <si>
    <t>309020R</t>
  </si>
  <si>
    <t>šroub se zapuštěnou hlavou</t>
  </si>
  <si>
    <t>100 kus</t>
  </si>
  <si>
    <t>1977691019</t>
  </si>
  <si>
    <t>616*0,001 'Přepočtené koeficientem množství</t>
  </si>
  <si>
    <t>81</t>
  </si>
  <si>
    <t>309070R02</t>
  </si>
  <si>
    <t>šroub s hmoždinkou</t>
  </si>
  <si>
    <t>57178907</t>
  </si>
  <si>
    <t>82</t>
  </si>
  <si>
    <t>762723311</t>
  </si>
  <si>
    <t>Montáž prostorové vázané kce pomocí tesařských spojů z lepených hranolů průřezové pl do 120 cm2</t>
  </si>
  <si>
    <t>-975085117</t>
  </si>
  <si>
    <t>hranol 50/100mm</t>
  </si>
  <si>
    <t>1,56*30</t>
  </si>
  <si>
    <t>1,8*222</t>
  </si>
  <si>
    <t>(1,62+1,07)*12</t>
  </si>
  <si>
    <t>1,82*35</t>
  </si>
  <si>
    <t>(1,82+0,7)*9</t>
  </si>
  <si>
    <t>83</t>
  </si>
  <si>
    <t>61223267.1</t>
  </si>
  <si>
    <t>hranol konstrukční KVH lepený průřezu 50-100mm pohledový</t>
  </si>
  <si>
    <t>-761527016</t>
  </si>
  <si>
    <t>565,06*0,05*0,1*1,1</t>
  </si>
  <si>
    <t>84</t>
  </si>
  <si>
    <t>1304579260</t>
  </si>
  <si>
    <t>nosné trámky 50/140</t>
  </si>
  <si>
    <t>(4,37+1,56)*2</t>
  </si>
  <si>
    <t>33,16*2+1,8</t>
  </si>
  <si>
    <t>8,31*2+0,52+0,57+1,07+0,7+1,82+0,7</t>
  </si>
  <si>
    <t>85</t>
  </si>
  <si>
    <t>61223267.2</t>
  </si>
  <si>
    <t>hranol konstrukční KVH lepený průřezu 50-140mm pohledový</t>
  </si>
  <si>
    <t>-1893231108</t>
  </si>
  <si>
    <t>101,98*0,05*0,14*1,1</t>
  </si>
  <si>
    <t>86</t>
  </si>
  <si>
    <t>762795000</t>
  </si>
  <si>
    <t>Spojovací prostředky pro montáž prostorových vázaných kcí</t>
  </si>
  <si>
    <t>-1267601978</t>
  </si>
  <si>
    <t>3,108+0,785</t>
  </si>
  <si>
    <t>87</t>
  </si>
  <si>
    <t>998762312</t>
  </si>
  <si>
    <t>Přesun hmot procentní pro kce tesařské ruční v objektech v přes 6 do 12 m</t>
  </si>
  <si>
    <t>1376460675</t>
  </si>
  <si>
    <t>763</t>
  </si>
  <si>
    <t>Konstrukce suché výstavby</t>
  </si>
  <si>
    <t>88</t>
  </si>
  <si>
    <t>763131714</t>
  </si>
  <si>
    <t>SDK podhled základní penetrační nátěr</t>
  </si>
  <si>
    <t>996548256</t>
  </si>
  <si>
    <t>34,300+32,26</t>
  </si>
  <si>
    <t>89</t>
  </si>
  <si>
    <t>763135102</t>
  </si>
  <si>
    <t>Montáž SDK kazetového podhledu z kazet 600x600 mm na zavěšenou polozapuštěnou nosnou konstrukci</t>
  </si>
  <si>
    <t>-1948367777</t>
  </si>
  <si>
    <t>m.č.119,120,121</t>
  </si>
  <si>
    <t>2,93+12,1+19,27</t>
  </si>
  <si>
    <t>32,26</t>
  </si>
  <si>
    <t>90</t>
  </si>
  <si>
    <t>59030581</t>
  </si>
  <si>
    <t>podhled kazetový děrovaný 9x9mm polozapuštěný rastr tl 10mm 600x600mm</t>
  </si>
  <si>
    <t>-1217011598</t>
  </si>
  <si>
    <t>66,56*1,05 'Přepočtené koeficientem množství</t>
  </si>
  <si>
    <t>91</t>
  </si>
  <si>
    <t>763135801</t>
  </si>
  <si>
    <t>Demontáž podhledu sádrokartonového z desek děrovaných se spárami lepenými</t>
  </si>
  <si>
    <t>-546374464</t>
  </si>
  <si>
    <t>klubovna</t>
  </si>
  <si>
    <t>32,21</t>
  </si>
  <si>
    <t>92</t>
  </si>
  <si>
    <t>763135812</t>
  </si>
  <si>
    <t>Demontáž podhledu sádrokartonového kazetového na roštu polozapuštěném</t>
  </si>
  <si>
    <t>-404806523</t>
  </si>
  <si>
    <t>kancelář správce,účetní,rozhodčí</t>
  </si>
  <si>
    <t>15,48+15,41+9,26</t>
  </si>
  <si>
    <t>93</t>
  </si>
  <si>
    <t>763412114</t>
  </si>
  <si>
    <t>Sanitární příčky do suchého prostředí, desky laminované tl 32 mm</t>
  </si>
  <si>
    <t>-481529306</t>
  </si>
  <si>
    <t>(1,85+1,2)*2,0</t>
  </si>
  <si>
    <t>(2,9+1,67*2)*2,0</t>
  </si>
  <si>
    <t>(1,9+1,488)*2,0*2</t>
  </si>
  <si>
    <t>-0,7*2,0*10</t>
  </si>
  <si>
    <t>94</t>
  </si>
  <si>
    <t>763412124</t>
  </si>
  <si>
    <t>Dveře sanitárních příček, desky laminované tl 32 mm, š do 800 mm, v do 2000 mm</t>
  </si>
  <si>
    <t>-616839025</t>
  </si>
  <si>
    <t>95</t>
  </si>
  <si>
    <t>998763512</t>
  </si>
  <si>
    <t>Přesun hmot procentní pro konstrukce montované z desek ruční v objektech v přes 6 do 12 m</t>
  </si>
  <si>
    <t>-320838996</t>
  </si>
  <si>
    <t>766</t>
  </si>
  <si>
    <t>Konstrukce truhlářské</t>
  </si>
  <si>
    <t>96</t>
  </si>
  <si>
    <t>766660001</t>
  </si>
  <si>
    <t>Montáž dveřních křídel otvíravých jednokřídlových š do 0,8 m do ocelové zárubně</t>
  </si>
  <si>
    <t>-964694313</t>
  </si>
  <si>
    <t xml:space="preserve">"T4"   4</t>
  </si>
  <si>
    <t xml:space="preserve">"T5"   19</t>
  </si>
  <si>
    <t xml:space="preserve">"T7"   3</t>
  </si>
  <si>
    <t xml:space="preserve">"T8"   1</t>
  </si>
  <si>
    <t>97</t>
  </si>
  <si>
    <t>61162002.1</t>
  </si>
  <si>
    <t xml:space="preserve">dveře jednokřídlé dřevotřískové povrch dýhovaný plné CPL 800x1970mm  vč.kování a všech doplňků podrobný popis odk.T5,T8</t>
  </si>
  <si>
    <t>424058547</t>
  </si>
  <si>
    <t>19+1</t>
  </si>
  <si>
    <t>98</t>
  </si>
  <si>
    <t>61162001.1</t>
  </si>
  <si>
    <t xml:space="preserve">dveře jednokřídlé dřevotřískové CPL povrch dýhovaný plné 700x1970mm  vč.kování a všech doplňků podrobný popis odk.T4,T7</t>
  </si>
  <si>
    <t>-370241085</t>
  </si>
  <si>
    <t>99</t>
  </si>
  <si>
    <t>766660002</t>
  </si>
  <si>
    <t>Montáž dveřních křídel otvíravých jednokřídlových š přes 0,8 m do ocelové zárubně</t>
  </si>
  <si>
    <t>769048292</t>
  </si>
  <si>
    <t xml:space="preserve">"T6"  1</t>
  </si>
  <si>
    <t>100</t>
  </si>
  <si>
    <t>61162003.1</t>
  </si>
  <si>
    <t xml:space="preserve">dveře jednokřídlé dřevotřískové CPL povrch dýhovaný plné 900x1970mm  vč.kování a všech doplňků podrobný popis odk.T6</t>
  </si>
  <si>
    <t>-252832759</t>
  </si>
  <si>
    <t>101</t>
  </si>
  <si>
    <t>766811R01</t>
  </si>
  <si>
    <t>Montáž + dodávka kuchyňské linky dl.2,4m vč.varné desky a všech doplňků</t>
  </si>
  <si>
    <t>2059525953</t>
  </si>
  <si>
    <t>102</t>
  </si>
  <si>
    <t>766811R02</t>
  </si>
  <si>
    <t>Montáž + dodávka kuchyňské linky dl.1,2m vč. a všech doplňků</t>
  </si>
  <si>
    <t>-108573786</t>
  </si>
  <si>
    <t>103</t>
  </si>
  <si>
    <t>766811R03</t>
  </si>
  <si>
    <t>Montáž + dodávka dveře interiér.celoprosklené z masív.dřeva 1450x1970mm,vč.zárubně,kování,povrch.úpravy a všech doplňků podrobný popis odk.T10</t>
  </si>
  <si>
    <t>-171721181</t>
  </si>
  <si>
    <t>104</t>
  </si>
  <si>
    <t>766811R04</t>
  </si>
  <si>
    <t>Montáž + dodávka dveře interiér.celoprosklené +boční světlík z masív.dřeva 1450+600x1970mm,vč.zárubně,kování,povrch.úpravy a všech doplňků podrobný popis odk.T11</t>
  </si>
  <si>
    <t>95693547</t>
  </si>
  <si>
    <t>105</t>
  </si>
  <si>
    <t>766812820</t>
  </si>
  <si>
    <t>Demontáž kuchyňských linek dřevěných nebo kovových dl do 1,5 m</t>
  </si>
  <si>
    <t>1105560753</t>
  </si>
  <si>
    <t>106</t>
  </si>
  <si>
    <t>998766312</t>
  </si>
  <si>
    <t>Přesun hmot procentní pro kce truhlářské ruční v objektech v přes 6 do 12 m</t>
  </si>
  <si>
    <t>-889986726</t>
  </si>
  <si>
    <t>767</t>
  </si>
  <si>
    <t>Konstrukce zámečnické</t>
  </si>
  <si>
    <t>107</t>
  </si>
  <si>
    <t>767640311</t>
  </si>
  <si>
    <t>Montáž dveří ocelových nebo hliníkových vnitřních jednokřídlových</t>
  </si>
  <si>
    <t>98647702</t>
  </si>
  <si>
    <t xml:space="preserve">"T1"   8</t>
  </si>
  <si>
    <t xml:space="preserve">"T2"   6</t>
  </si>
  <si>
    <t>108</t>
  </si>
  <si>
    <t>55341321.1</t>
  </si>
  <si>
    <t xml:space="preserve">dveře jednokřídlé ocelové interierové plné 700x1970mm  vč.kování,povrchové úpravy  a všech doplňků podrobný popis odk.T2</t>
  </si>
  <si>
    <t>-536336679</t>
  </si>
  <si>
    <t>109</t>
  </si>
  <si>
    <t>55341322.1</t>
  </si>
  <si>
    <t xml:space="preserve">dveře jednokřídlé ocelové interierové plné 800x1970mm  vč.kován ,povrchové úpravy a všech doplňků podrobný popis odk.T1</t>
  </si>
  <si>
    <t>-1313033571</t>
  </si>
  <si>
    <t>110</t>
  </si>
  <si>
    <t>767640R01</t>
  </si>
  <si>
    <t>Montáž+dodávka dvířka 900x900mm ocelová vnitřní plná,vč.zárubní,kování,povrch.úpravy a všech doplňků,podrobný popis odk.T3</t>
  </si>
  <si>
    <t>154141074</t>
  </si>
  <si>
    <t xml:space="preserve">"T3"   1</t>
  </si>
  <si>
    <t>111</t>
  </si>
  <si>
    <t>767640R02</t>
  </si>
  <si>
    <t>Montáž+dodávka dveře 1300x1970mm ocelové vnitřní plné,vč.zárubní,kování,povrch.úpravy a všech doplňků,podrobný popis odk.T9</t>
  </si>
  <si>
    <t>-290793320</t>
  </si>
  <si>
    <t>112</t>
  </si>
  <si>
    <t>767640R03</t>
  </si>
  <si>
    <t>Montáž+dodávka dveře 900x1970mm ocelové vchodové plné,vč.zárubní,kování,povrch.úpravy a všech doplňků,podrobný popis odk.T12</t>
  </si>
  <si>
    <t>-674727458</t>
  </si>
  <si>
    <t>113</t>
  </si>
  <si>
    <t>998767312</t>
  </si>
  <si>
    <t>Přesun hmot procentní pro zámečnické konstrukce ruční v objektech v přes 6 do 12 m</t>
  </si>
  <si>
    <t>-1040844487</t>
  </si>
  <si>
    <t>771</t>
  </si>
  <si>
    <t>Podlahy z dlaždic</t>
  </si>
  <si>
    <t>114</t>
  </si>
  <si>
    <t>771121011</t>
  </si>
  <si>
    <t>Nátěr penetrační na podlahu</t>
  </si>
  <si>
    <t>-1993967138</t>
  </si>
  <si>
    <t>115</t>
  </si>
  <si>
    <t>771121037</t>
  </si>
  <si>
    <t>Broušení stávajícího podkladu před pokládkou dlažby na schodišťových stupních diamantovým kotoučem</t>
  </si>
  <si>
    <t>-701145522</t>
  </si>
  <si>
    <t>29,75*(0,315+0,15)</t>
  </si>
  <si>
    <t>116</t>
  </si>
  <si>
    <t>771151022</t>
  </si>
  <si>
    <t>Samonivelační stěrka podlah pevnosti 30 MPa tl přes 3 do 5 mm</t>
  </si>
  <si>
    <t>1100527778</t>
  </si>
  <si>
    <t>117</t>
  </si>
  <si>
    <t>771161022</t>
  </si>
  <si>
    <t>Montáž profilu pro schodové hrany nebo ukončení dlažby</t>
  </si>
  <si>
    <t>2057636800</t>
  </si>
  <si>
    <t>1,75*17</t>
  </si>
  <si>
    <t>118</t>
  </si>
  <si>
    <t>59054144</t>
  </si>
  <si>
    <t>profil schodový protiskluzový ušlechtilá ocel V2A R10 V6 11x1000mm</t>
  </si>
  <si>
    <t>489818528</t>
  </si>
  <si>
    <t>29,75*1,1 'Přepočtené koeficientem množství</t>
  </si>
  <si>
    <t>119</t>
  </si>
  <si>
    <t>771271812</t>
  </si>
  <si>
    <t>Demontáž obkladů stupnic z dlaždic keramických kladených do malty š přes 250 do 350 mm</t>
  </si>
  <si>
    <t>802453601</t>
  </si>
  <si>
    <t>1,75*(8+9)</t>
  </si>
  <si>
    <t>120</t>
  </si>
  <si>
    <t>771271832</t>
  </si>
  <si>
    <t>Demontáž obkladů podstupnic z dlaždic keramických kladených do malty v do 250 mm</t>
  </si>
  <si>
    <t>-93856696</t>
  </si>
  <si>
    <t>121</t>
  </si>
  <si>
    <t>771274114</t>
  </si>
  <si>
    <t>Montáž obkladů stupnic z dlaždic keramických hladkých lepených cementovým flexibilním lepidlem š přes 300 do 350 mm</t>
  </si>
  <si>
    <t>-446702872</t>
  </si>
  <si>
    <t>122</t>
  </si>
  <si>
    <t>59761108</t>
  </si>
  <si>
    <t>dlažba keramická slinutá mrazuvzdorná R10/B povrch hladký/matný tl do 10mm přes 4 do 6ks/m2</t>
  </si>
  <si>
    <t>483662962</t>
  </si>
  <si>
    <t>29,75*(0,315+0,15)*1,15</t>
  </si>
  <si>
    <t>123</t>
  </si>
  <si>
    <t>771274231</t>
  </si>
  <si>
    <t>Montáž obkladů podstupnic z dlaždic keramických hladkých lepených cementovým flexibilním lepidlem v do 150 mm</t>
  </si>
  <si>
    <t>-1058908311</t>
  </si>
  <si>
    <t>124</t>
  </si>
  <si>
    <t>771471810</t>
  </si>
  <si>
    <t>Demontáž soklíků z dlaždic keramických kladených do malty rovných</t>
  </si>
  <si>
    <t>823973080</t>
  </si>
  <si>
    <t>(14,45+1,85)*2</t>
  </si>
  <si>
    <t>1,0*2*2</t>
  </si>
  <si>
    <t>125</t>
  </si>
  <si>
    <t>771471830</t>
  </si>
  <si>
    <t>Demontáž soklíků z dlaždic keramických kladených do malty schodišťových</t>
  </si>
  <si>
    <t>2087144208</t>
  </si>
  <si>
    <t>(0,315+0,15)*(8+9)</t>
  </si>
  <si>
    <t>126</t>
  </si>
  <si>
    <t>771571810</t>
  </si>
  <si>
    <t>Demontáž podlah z dlaždic keramických kladených do malty</t>
  </si>
  <si>
    <t>1314561538</t>
  </si>
  <si>
    <t>19,603+3,956+3,478+7,572+10,883+3,774</t>
  </si>
  <si>
    <t>16,131+15,96+15,96+26,742</t>
  </si>
  <si>
    <t>3,5+3,01+3,5+5,341+5,841</t>
  </si>
  <si>
    <t>127</t>
  </si>
  <si>
    <t>771574413.1</t>
  </si>
  <si>
    <t>Montáž podlah keramických hladkých lepených cementovým flexibilním lepidlem přes 2 do 4 ks/m2 vč.spárování a všech doplňků</t>
  </si>
  <si>
    <t>-723549272</t>
  </si>
  <si>
    <t>4,66+6,93+2,23+4,67+5,13</t>
  </si>
  <si>
    <t>10,7+10,7+12,42+26,73</t>
  </si>
  <si>
    <t>6,68+2,96+12,1+19,27+5,59</t>
  </si>
  <si>
    <t>19,58+15,96+15,96</t>
  </si>
  <si>
    <t>podesty</t>
  </si>
  <si>
    <t>1,75*1,0</t>
  </si>
  <si>
    <t>128</t>
  </si>
  <si>
    <t>59761110</t>
  </si>
  <si>
    <t>dlažba keramická slinutá mrazuvzdorná R10/B povrch hladký/matný tl do 10mm přes 2 do 4ks/m2</t>
  </si>
  <si>
    <t>2008939805</t>
  </si>
  <si>
    <t>184,02*1,15 'Přepočtené koeficientem množství</t>
  </si>
  <si>
    <t>129</t>
  </si>
  <si>
    <t>771577211</t>
  </si>
  <si>
    <t>Příplatek k montáži podlah keramických lepených cementovým flexibilním lepidlem za plochu do 5 m2</t>
  </si>
  <si>
    <t>1140149432</t>
  </si>
  <si>
    <t>2,23+4,65+4,67+5,13+2,96+5,59</t>
  </si>
  <si>
    <t>130</t>
  </si>
  <si>
    <t>771591112</t>
  </si>
  <si>
    <t>Izolace pod dlažbu nátěrem nebo stěrkou ve dvou vrstvách</t>
  </si>
  <si>
    <t>705076164</t>
  </si>
  <si>
    <t>131</t>
  </si>
  <si>
    <t>998771312</t>
  </si>
  <si>
    <t>Přesun hmot procentní pro podlahy z dlaždic ruční v objektech v přes 6 do 12 m</t>
  </si>
  <si>
    <t>472555401</t>
  </si>
  <si>
    <t>776</t>
  </si>
  <si>
    <t>Podlahy povlakové</t>
  </si>
  <si>
    <t>132</t>
  </si>
  <si>
    <t>776111117</t>
  </si>
  <si>
    <t>Broušení stávajícího podkladu povlakových podlah diamantovým kotoučem</t>
  </si>
  <si>
    <t>597644445</t>
  </si>
  <si>
    <t>133</t>
  </si>
  <si>
    <t>776111311</t>
  </si>
  <si>
    <t>Vysátí podkladu povlakových podlah</t>
  </si>
  <si>
    <t>-1124536386</t>
  </si>
  <si>
    <t>134</t>
  </si>
  <si>
    <t>776121112</t>
  </si>
  <si>
    <t>Vodou ředitelná penetrace savého podkladu povlakových podlah</t>
  </si>
  <si>
    <t>1699663192</t>
  </si>
  <si>
    <t>135</t>
  </si>
  <si>
    <t>776141121</t>
  </si>
  <si>
    <t>Stěrka podlahová nivelační pro vyrovnání podkladu povlakových podlah pevnosti 30 MPa tl do 3 mm</t>
  </si>
  <si>
    <t>-442007787</t>
  </si>
  <si>
    <t>136</t>
  </si>
  <si>
    <t>776201811</t>
  </si>
  <si>
    <t>Demontáž lepených povlakových podlah bez podložky ručně</t>
  </si>
  <si>
    <t>783497166</t>
  </si>
  <si>
    <t>koberec</t>
  </si>
  <si>
    <t>32,262+9,091</t>
  </si>
  <si>
    <t>137</t>
  </si>
  <si>
    <t>776201812</t>
  </si>
  <si>
    <t>Demontáž lepených povlakových podlah s podložkou ručně</t>
  </si>
  <si>
    <t>268740375</t>
  </si>
  <si>
    <t>podlaha PVC</t>
  </si>
  <si>
    <t>14,018+28,943+5,601+16,074+16,245+16,359+16,302+18,582</t>
  </si>
  <si>
    <t>55,422+15,169+11,55+6,186+11,55+16,35+10,722*2</t>
  </si>
  <si>
    <t>10,388+5,432+4,969+15,644</t>
  </si>
  <si>
    <t>138</t>
  </si>
  <si>
    <t>776211111</t>
  </si>
  <si>
    <t>Lepení textilních pásů</t>
  </si>
  <si>
    <t>1623577254</t>
  </si>
  <si>
    <t>skladba S2</t>
  </si>
  <si>
    <t>32,26+9,26+9,09</t>
  </si>
  <si>
    <t>139</t>
  </si>
  <si>
    <t>69751103</t>
  </si>
  <si>
    <t>koberec zátěžový v pásu tl 5.5mm, všívaná smyčka, vlákno 100% polyamid, 23 dB, třída zátěže 33</t>
  </si>
  <si>
    <t>-978969597</t>
  </si>
  <si>
    <t>50,61*1,1 'Přepočtené koeficientem množství</t>
  </si>
  <si>
    <t>140</t>
  </si>
  <si>
    <t>776410811</t>
  </si>
  <si>
    <t>Odstranění soklíků a lišt pryžových nebo plastových</t>
  </si>
  <si>
    <t>-913490074</t>
  </si>
  <si>
    <t>(3,15+5,47+2,82+2,85+2,87+2,88+3,26+5,7*7)*2</t>
  </si>
  <si>
    <t>(30,26+1,8)*2</t>
  </si>
  <si>
    <t>(3,94+3,0+2,27+3,0+6,0+2,785*2+3,85*7)*2</t>
  </si>
  <si>
    <t>(2,8*2+1,94+3,71)*2</t>
  </si>
  <si>
    <t>(2,73+1,82)*2</t>
  </si>
  <si>
    <t>(2,73+3,33)*2</t>
  </si>
  <si>
    <t>(2,78+6,0)*2</t>
  </si>
  <si>
    <t>(5,66+5,7)*2</t>
  </si>
  <si>
    <t>141</t>
  </si>
  <si>
    <t>776421414</t>
  </si>
  <si>
    <t>Montáž kobercových napínacích lišt lepením</t>
  </si>
  <si>
    <t>39034960</t>
  </si>
  <si>
    <t>m.č.134,135,136</t>
  </si>
  <si>
    <t>(2,78+3,33)*2</t>
  </si>
  <si>
    <t>142</t>
  </si>
  <si>
    <t>59054171</t>
  </si>
  <si>
    <t>lišta napínací pro napínání koberců bez lepení pro lepení</t>
  </si>
  <si>
    <t>-191300060</t>
  </si>
  <si>
    <t>47,06*1,05 'Přepočtené koeficientem množství</t>
  </si>
  <si>
    <t>143</t>
  </si>
  <si>
    <t>776421711</t>
  </si>
  <si>
    <t>Vložení nařezaných pásků z podlahoviny do lišt</t>
  </si>
  <si>
    <t>616080400</t>
  </si>
  <si>
    <t>144</t>
  </si>
  <si>
    <t>-1791261232</t>
  </si>
  <si>
    <t>47,06*0,11 'Přepočtené koeficientem množství</t>
  </si>
  <si>
    <t>145</t>
  </si>
  <si>
    <t>998776312</t>
  </si>
  <si>
    <t>Přesun hmot procentní pro podlahy povlakové ruční v objektech v přes 6 do 12 m</t>
  </si>
  <si>
    <t>-214908365</t>
  </si>
  <si>
    <t>777</t>
  </si>
  <si>
    <t>Podlahy lité</t>
  </si>
  <si>
    <t>146</t>
  </si>
  <si>
    <t>777111111</t>
  </si>
  <si>
    <t>Vysátí podkladu před provedením lité podlahy</t>
  </si>
  <si>
    <t>156200495</t>
  </si>
  <si>
    <t>147</t>
  </si>
  <si>
    <t>777111131</t>
  </si>
  <si>
    <t>Frézování podkladu před provedením lité podlahy</t>
  </si>
  <si>
    <t>1965362834</t>
  </si>
  <si>
    <t>148</t>
  </si>
  <si>
    <t>777131101</t>
  </si>
  <si>
    <t>Penetrační epoxidový nátěr podlahy na suchý a vyzrálý podklad</t>
  </si>
  <si>
    <t>701854418</t>
  </si>
  <si>
    <t>149</t>
  </si>
  <si>
    <t>777511105</t>
  </si>
  <si>
    <t>Krycí epoxidová stěrka tloušťky přes 2 do 3 mm dekorativní lité podlahy</t>
  </si>
  <si>
    <t>1773176222</t>
  </si>
  <si>
    <t>skladba S3</t>
  </si>
  <si>
    <t>7,96+74,95+10,13+12,38+20,33+11,55</t>
  </si>
  <si>
    <t>15,09+17,96+27,274+16,22+17,05+16,33+16,05+18,58</t>
  </si>
  <si>
    <t>sokl</t>
  </si>
  <si>
    <t>(2,5+3,33)*2*0,1</t>
  </si>
  <si>
    <t>(0,785+0,9+2,405+1,75+1,245+0,9*7+6,435+6,41+2,05+1,0+1,88+0,3+1,62+1,8)*2*0,1</t>
  </si>
  <si>
    <t>0,15*2*2*0,1</t>
  </si>
  <si>
    <t>(0,4+1,5+0,6+1,04+0,9+2,47+0,9+0,5+2,52+1,07)*2*0,1</t>
  </si>
  <si>
    <t>(2,635+3,85)*2*0,1</t>
  </si>
  <si>
    <t>(3,215+3,85)*2*0,1</t>
  </si>
  <si>
    <t>(5,28+3,85)*2*0,1</t>
  </si>
  <si>
    <t>(3,0+3,85)*2*0,1</t>
  </si>
  <si>
    <t>(2,59+3,85)*2*0,1</t>
  </si>
  <si>
    <t>(3,15+5,7)*2*0,1</t>
  </si>
  <si>
    <t>(5,32+5,7)*2*0,1</t>
  </si>
  <si>
    <t>(2,845+2,825+5,7*2)*2*0,1</t>
  </si>
  <si>
    <t>(2,865+2,815+5,7*2)*2*0,1</t>
  </si>
  <si>
    <t>(3,26+5,7)*2*0,1</t>
  </si>
  <si>
    <t>150</t>
  </si>
  <si>
    <t>777612151</t>
  </si>
  <si>
    <t>Příplatek k cenám uzavíracího nátěru za za zvýšenou pracnost provádění podlahových soklíků</t>
  </si>
  <si>
    <t>-1546561792</t>
  </si>
  <si>
    <t>151</t>
  </si>
  <si>
    <t>998777312</t>
  </si>
  <si>
    <t>Přesun hmot procentní pro podlahy lité ruční v objektech v přes 6 do 12 m</t>
  </si>
  <si>
    <t>-363025724</t>
  </si>
  <si>
    <t>781</t>
  </si>
  <si>
    <t>Dokončovací práce - obklady</t>
  </si>
  <si>
    <t>152</t>
  </si>
  <si>
    <t>781121011</t>
  </si>
  <si>
    <t>Nátěr penetrační na stěnu</t>
  </si>
  <si>
    <t>-277227937</t>
  </si>
  <si>
    <t>153</t>
  </si>
  <si>
    <t>781131112</t>
  </si>
  <si>
    <t>Izolace pod obklad nátěrem nebo stěrkou ve dvou vrstvách</t>
  </si>
  <si>
    <t>1911726861</t>
  </si>
  <si>
    <t>(2,47+1,85)*2*0,5</t>
  </si>
  <si>
    <t>(3,65+1,9)*2*0,5</t>
  </si>
  <si>
    <t>(1,205+1,85)*2*0,5</t>
  </si>
  <si>
    <t>(2,475+1,85)*2*0,5</t>
  </si>
  <si>
    <t>(2,7+1,9)*2*0,5</t>
  </si>
  <si>
    <t>(2,78+3,85)*2*2,0</t>
  </si>
  <si>
    <t>(0,9+1,5)*2*0,5</t>
  </si>
  <si>
    <t>(00,9+1,5)*2*0,5</t>
  </si>
  <si>
    <t>(1,2*2+1,0+1,15)*2*0,5</t>
  </si>
  <si>
    <t>(1,2+1,5)*2*0,5</t>
  </si>
  <si>
    <t>(2,17+3,85+0,85)*2*0,5</t>
  </si>
  <si>
    <t>(0,85+0,9)*2,0</t>
  </si>
  <si>
    <t>(1,85+3,85)*2*0,5</t>
  </si>
  <si>
    <t>(4,7+5,7+1,27)*2*0,5</t>
  </si>
  <si>
    <t>(1,95+2,09)*2*2,0</t>
  </si>
  <si>
    <t>(1,7+0,9)*2*0,5</t>
  </si>
  <si>
    <t>(3,98+1,7+0,1+1,1+0,7)*2*2,0</t>
  </si>
  <si>
    <t>(2,98+2,0)*2*2,0</t>
  </si>
  <si>
    <t>(0,9+1,7)*2*0,5</t>
  </si>
  <si>
    <t>(2,8+(2,2+0,9))*2*2,0*2</t>
  </si>
  <si>
    <t>(2,8+2,3)*2*2,0*2</t>
  </si>
  <si>
    <t>(0,9+1,5)*2*0,5*2</t>
  </si>
  <si>
    <t>154</t>
  </si>
  <si>
    <t>781131264</t>
  </si>
  <si>
    <t>Izolace pod obklad těsnícími pásy mezi podlahou a stěnou</t>
  </si>
  <si>
    <t>-1434738580</t>
  </si>
  <si>
    <t>(2,47+1,85)*2</t>
  </si>
  <si>
    <t>(3,65+1,9)*2</t>
  </si>
  <si>
    <t>(1,205+1,85)*2</t>
  </si>
  <si>
    <t>(2,475+1,85)*2</t>
  </si>
  <si>
    <t>(2,7+1,9)*2</t>
  </si>
  <si>
    <t>(2,78+3,85)*2</t>
  </si>
  <si>
    <t>(0,9+1,5)*2</t>
  </si>
  <si>
    <t>(00,9+1,5)*2</t>
  </si>
  <si>
    <t>(1,2*2+1,0+1,15)*2</t>
  </si>
  <si>
    <t>(1,2+1,5)*2</t>
  </si>
  <si>
    <t>(2,17+3,85)*2</t>
  </si>
  <si>
    <t>(1,85+3,85)*2</t>
  </si>
  <si>
    <t>(4,7+5,7+1,27)*2</t>
  </si>
  <si>
    <t>(1,95+2,09)*2</t>
  </si>
  <si>
    <t>(1,7+0,9)*2</t>
  </si>
  <si>
    <t>(3,98+1,7+0,1+1,1+0,7)*2</t>
  </si>
  <si>
    <t>(2,98+2,0)*2</t>
  </si>
  <si>
    <t>(0,9+1,7)*2</t>
  </si>
  <si>
    <t>(2,8+(2,2+0,9))*2*2</t>
  </si>
  <si>
    <t>(2,8+2,3)*2*2</t>
  </si>
  <si>
    <t>(0,9+1,5)*2*2</t>
  </si>
  <si>
    <t>155</t>
  </si>
  <si>
    <t>781151031</t>
  </si>
  <si>
    <t>Celoplošné vyrovnání podkladu stěrkou tl 3 mm</t>
  </si>
  <si>
    <t>-1001263830</t>
  </si>
  <si>
    <t>156</t>
  </si>
  <si>
    <t>781471810</t>
  </si>
  <si>
    <t>Demontáž obkladů z obkladaček keramických kladených do malty</t>
  </si>
  <si>
    <t>-2076245726</t>
  </si>
  <si>
    <t>(2,52+1,55+5,7*2)*1,8</t>
  </si>
  <si>
    <t>(2,75+2,52)*1,8</t>
  </si>
  <si>
    <t>(1,55+3,85+0,15)*2,0</t>
  </si>
  <si>
    <t>(2,15*2+1,8)*2,0</t>
  </si>
  <si>
    <t>(2,83*2+5,7)*2,0</t>
  </si>
  <si>
    <t>(2,8+5,7)*2*2,0*2</t>
  </si>
  <si>
    <t>(2,0+1,7+2,0)*1,8</t>
  </si>
  <si>
    <t>157</t>
  </si>
  <si>
    <t>781472214.1</t>
  </si>
  <si>
    <t xml:space="preserve">Montáž obkladů keramických hladkých lepených cementovým flexibilním lepidlem přes 4 do 6 ks/m2   vč.spárování a všech doplňků</t>
  </si>
  <si>
    <t>-588366199</t>
  </si>
  <si>
    <t>(2,47+1,85)*2*2,0-0,8*2,0-0,7*2,0</t>
  </si>
  <si>
    <t>(3,65+1,9)*2*2,0-0,7*2,0</t>
  </si>
  <si>
    <t>1,9*0,15</t>
  </si>
  <si>
    <t>(2,08+0,2*2)*0,15*9</t>
  </si>
  <si>
    <t>(1,205+1,85)*2*2,0-0,8*2,0</t>
  </si>
  <si>
    <t>(2,475+1,85)*2*2,0-0,8*2,0-0,7*2,0</t>
  </si>
  <si>
    <t>(2,7+1,9)*2*2,0-0,7*2,0</t>
  </si>
  <si>
    <t>(2,78+3,85)*2*2,0-0,8*2,0*2-0,7*2,0</t>
  </si>
  <si>
    <t>(0,9+1,5)*2*2,0-0,7*2,0</t>
  </si>
  <si>
    <t>0,9*0,15</t>
  </si>
  <si>
    <t>(2,78+3,85)*2*2,0-0,7*2,0*2</t>
  </si>
  <si>
    <t>(00,9+1,5)*2*2,0-0,7*2,0</t>
  </si>
  <si>
    <t>(1,2+0,6)*1,5</t>
  </si>
  <si>
    <t>(1,2*3+1,0+1,15+1,5)*2*2,0</t>
  </si>
  <si>
    <t>-0,7*2,0*3</t>
  </si>
  <si>
    <t>-0,6*2,0</t>
  </si>
  <si>
    <t>0,15*2,0*2</t>
  </si>
  <si>
    <t>1,2*0,15</t>
  </si>
  <si>
    <t>0,6*0,15</t>
  </si>
  <si>
    <t>(2,17+3,85+0,85)*2*2,0-0,9*2,0</t>
  </si>
  <si>
    <t>0,84*0,15</t>
  </si>
  <si>
    <t>(1,85+3,85)*2*2,0-0,8*2,0</t>
  </si>
  <si>
    <t>1,85*0,15</t>
  </si>
  <si>
    <t>1,5*0,15*2</t>
  </si>
  <si>
    <t>(4,7+5,7)*2*2,0-0,8*2,0</t>
  </si>
  <si>
    <t>(1,27*2+0,15)*1,8</t>
  </si>
  <si>
    <t>2,9*0,15</t>
  </si>
  <si>
    <t>(1,95+2,09)*2*2,0-0,7*2,0*3</t>
  </si>
  <si>
    <t>(1,7+0,9)*2*2,0-0,7*2,0</t>
  </si>
  <si>
    <t>-0,8*2,0*2-0,7*2,0-0,98*2,0</t>
  </si>
  <si>
    <t>-0,98*2,0</t>
  </si>
  <si>
    <t>2,0*0,15*2</t>
  </si>
  <si>
    <t>1,0*0,15*2</t>
  </si>
  <si>
    <t>(0,9+1,7)*2*2,0-0,7*2,0</t>
  </si>
  <si>
    <t>-0,8*2,0*2*2</t>
  </si>
  <si>
    <t>-0,7*2,0*2</t>
  </si>
  <si>
    <t>-0,8*2,0*2</t>
  </si>
  <si>
    <t>2,0*0,15*2*2</t>
  </si>
  <si>
    <t>(0,9+1,5)*2*2,0*2</t>
  </si>
  <si>
    <t>(2,4+0,6)*1,5</t>
  </si>
  <si>
    <t>158</t>
  </si>
  <si>
    <t>59761717</t>
  </si>
  <si>
    <t>obklad keramický nemrazuvzdorný povrch hladký/matný tl do 10mm přes 4 do 6ks/m2</t>
  </si>
  <si>
    <t>808352905</t>
  </si>
  <si>
    <t>433,824*1,15 'Přepočtené koeficientem množství</t>
  </si>
  <si>
    <t>159</t>
  </si>
  <si>
    <t>781492211</t>
  </si>
  <si>
    <t>Montáž profilů rohových lepených flexibilním cementovým lepidlem</t>
  </si>
  <si>
    <t>1913198325</t>
  </si>
  <si>
    <t>2,0*(4*5+6+4+6+4+4*3+1+2)</t>
  </si>
  <si>
    <t>2,0*(4+6+12+4+7+4+9+4+4+4*2+4*2+6*2)</t>
  </si>
  <si>
    <t>1,8*2+1,5*(1+3*2+1)</t>
  </si>
  <si>
    <t>160</t>
  </si>
  <si>
    <t>28342003</t>
  </si>
  <si>
    <t>lišta ukončovací z PVC 10mm</t>
  </si>
  <si>
    <t>-517149673</t>
  </si>
  <si>
    <t>289,6*1,05 'Přepočtené koeficientem množství</t>
  </si>
  <si>
    <t>161</t>
  </si>
  <si>
    <t>781492241</t>
  </si>
  <si>
    <t>Montáž profilů stupňových lepených flexibilním cementovým lepidlem</t>
  </si>
  <si>
    <t>-1395404055</t>
  </si>
  <si>
    <t>přizdívky</t>
  </si>
  <si>
    <t>2,9+1,5+1,85+0,84+1,0+1,2+0,9*5+1,9*2</t>
  </si>
  <si>
    <t>162</t>
  </si>
  <si>
    <t>-1930948164</t>
  </si>
  <si>
    <t>17,59*1,05 'Přepočtené koeficientem množství</t>
  </si>
  <si>
    <t>163</t>
  </si>
  <si>
    <t>998781312</t>
  </si>
  <si>
    <t>Přesun hmot procentní pro obklady keramické ruční v objektech v přes 6 do 12 m</t>
  </si>
  <si>
    <t>630594184</t>
  </si>
  <si>
    <t>783</t>
  </si>
  <si>
    <t>Dokončovací práce - nátěry</t>
  </si>
  <si>
    <t>164</t>
  </si>
  <si>
    <t>783213021</t>
  </si>
  <si>
    <t>Napouštěcí dvojnásobný syntetický biodní nátěr tesařských prvků nezabudovaných do konstrukce</t>
  </si>
  <si>
    <t>-583934275</t>
  </si>
  <si>
    <t>565,06*(0,05+0,1)*2</t>
  </si>
  <si>
    <t>101,98*(0,05+0,14)*2</t>
  </si>
  <si>
    <t>165</t>
  </si>
  <si>
    <t>783218111</t>
  </si>
  <si>
    <t>Lazurovací dvojnásobný syntetický nátěr tesařských konstrukcí</t>
  </si>
  <si>
    <t>1102617753</t>
  </si>
  <si>
    <t>784</t>
  </si>
  <si>
    <t>Dokončovací práce - malby a tapety</t>
  </si>
  <si>
    <t>166</t>
  </si>
  <si>
    <t>784181101</t>
  </si>
  <si>
    <t>Základní akrylátová jednonásobná bezbarvá penetrace podkladu v místnostech v do 3,80 m</t>
  </si>
  <si>
    <t>151291507</t>
  </si>
  <si>
    <t>167</t>
  </si>
  <si>
    <t>784211101</t>
  </si>
  <si>
    <t>Dvojnásobné bílé malby ze směsí za mokra výborně oděruvzdorných v místnostech v do 3,80 m</t>
  </si>
  <si>
    <t>39158454</t>
  </si>
  <si>
    <t>stropy</t>
  </si>
  <si>
    <t>m.č.102,104-117,119-121,122-132,134,135,136</t>
  </si>
  <si>
    <t>2,96+12,1+19,27+32,26</t>
  </si>
  <si>
    <t>10,7+20,33+10,7+50,0+11,55+12,42+26,73+15,09</t>
  </si>
  <si>
    <t>stěny</t>
  </si>
  <si>
    <t>(0,785+0,9+2,405+1,75+1,245+0,9*7+6,435+6,41+2,05+1,0+1,88+0,3+1,62+1,8)*2*2,65</t>
  </si>
  <si>
    <t>-(1,75+1,8)*2,65+4*2</t>
  </si>
  <si>
    <t>(0,4+1,5+0,6+1,04+0,9+2,47+0,9+0,5+2,52+1,07)*2*2,65</t>
  </si>
  <si>
    <t>-1,8*2,65+4</t>
  </si>
  <si>
    <t>(2,47+1,85)*2*(3,0-2,0)+4</t>
  </si>
  <si>
    <t>(3,65+1,9)*2*1,0+4</t>
  </si>
  <si>
    <t>(1,205+1,85)*2*1,0+4</t>
  </si>
  <si>
    <t>(2,475+1,85)*2*1,0+4</t>
  </si>
  <si>
    <t>(2,7+1,9)*2*1,0+4</t>
  </si>
  <si>
    <t>(2,78+3,85)*2*1,0+4</t>
  </si>
  <si>
    <t>(0,9+1,5)*2*1,0+4</t>
  </si>
  <si>
    <t>(14,2+2,15)*2*1,995</t>
  </si>
  <si>
    <t>(1,2*3+1,0+1,15+1,5)*2*(3,0-1,0)+4</t>
  </si>
  <si>
    <t>(4,52+1,56)*2*2,65</t>
  </si>
  <si>
    <t>(2,17+3,85+0,85)*2*0,8+4</t>
  </si>
  <si>
    <t>(1,85+3,85)*2*0,8+4</t>
  </si>
  <si>
    <t>(4,17+3,19+2,9)*2*(2,8-1,0)+4</t>
  </si>
  <si>
    <t>(1,95+2,09)*2*0,8+4</t>
  </si>
  <si>
    <t>(1,7+0,9)*0,8+4</t>
  </si>
  <si>
    <t>(1,0+2,05*2)*0,15</t>
  </si>
  <si>
    <t>(1,0+2,98+5,7+0,15)*2*1,0+4</t>
  </si>
  <si>
    <t>(0,9+1,7)*2*1,0+4</t>
  </si>
  <si>
    <t>(2,8+5,7)*2*1,0*2+4*2</t>
  </si>
  <si>
    <t>(0,9+1,5)*2*1,0*2+4*2</t>
  </si>
  <si>
    <t>o</t>
  </si>
  <si>
    <t>104,749</t>
  </si>
  <si>
    <t>or</t>
  </si>
  <si>
    <t>p1</t>
  </si>
  <si>
    <t>43,2</t>
  </si>
  <si>
    <t>p2</t>
  </si>
  <si>
    <t>21,87</t>
  </si>
  <si>
    <t>p3</t>
  </si>
  <si>
    <t>14,46</t>
  </si>
  <si>
    <t>r</t>
  </si>
  <si>
    <t>72,9</t>
  </si>
  <si>
    <t>r2</t>
  </si>
  <si>
    <t>76,8</t>
  </si>
  <si>
    <t>D.1.1.4.1 - Zdravotechnika</t>
  </si>
  <si>
    <t>s</t>
  </si>
  <si>
    <t>6,02</t>
  </si>
  <si>
    <t>z1</t>
  </si>
  <si>
    <t xml:space="preserve">    4 - Vodorovné konstrukce</t>
  </si>
  <si>
    <t xml:space="preserve">    8 - Trubní vedení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</si>
  <si>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</si>
  <si>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</si>
  <si>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</si>
  <si>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</si>
  <si>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751 - Vzduchotechnika</t>
  </si>
  <si>
    <t>HZS - Hodinové zúčtovací sazby</t>
  </si>
  <si>
    <t>121151103</t>
  </si>
  <si>
    <t>Sejmutí ornice plochy do 100 m2 tl vrstvy do 200 mm strojně</t>
  </si>
  <si>
    <t>119280854</t>
  </si>
  <si>
    <t>1,0*(46+35)</t>
  </si>
  <si>
    <t>132254103</t>
  </si>
  <si>
    <t>Hloubení rýh zapažených š do 800 mm v hornině třídy těžitelnosti I skupiny 3 objem do 100 m3 strojně</t>
  </si>
  <si>
    <t>2128261235</t>
  </si>
  <si>
    <t>výkop pro venkovní kanalizaci</t>
  </si>
  <si>
    <t>0,6*1,5*46,0</t>
  </si>
  <si>
    <t>0,6*1,5*(30,0+5,0)</t>
  </si>
  <si>
    <t>133254101</t>
  </si>
  <si>
    <t>Hloubení šachet zapažených v hornině třídy těžitelnosti I skupiny 3 objem do 20 m3</t>
  </si>
  <si>
    <t>969060087</t>
  </si>
  <si>
    <t>výkop pro šachty</t>
  </si>
  <si>
    <t>1,0*1,0*(1,54+1,57+1,56+1,35)</t>
  </si>
  <si>
    <t>139711111</t>
  </si>
  <si>
    <t>Vykopávky v uzavřených prostorech v hornině třídy těžitelnosti I skupiny 1 až 3 ručně</t>
  </si>
  <si>
    <t>-1319877428</t>
  </si>
  <si>
    <t>výkop pro vnitřní ležatou kanalizaci</t>
  </si>
  <si>
    <t>0,6*0,8*(45,0+100,0+15,0)</t>
  </si>
  <si>
    <t>151101101</t>
  </si>
  <si>
    <t>Zřízení příložného pažení a rozepření stěn rýh hl do 2 m</t>
  </si>
  <si>
    <t>2068129661</t>
  </si>
  <si>
    <t>r/0,6*2</t>
  </si>
  <si>
    <t>151101111</t>
  </si>
  <si>
    <t>Odstranění příložného pažení a rozepření stěn rýh hl do 2 m</t>
  </si>
  <si>
    <t>355794109</t>
  </si>
  <si>
    <t>151101201</t>
  </si>
  <si>
    <t>Zřízení příložného pažení stěn výkopu hl do 4 m</t>
  </si>
  <si>
    <t>-1958614442</t>
  </si>
  <si>
    <t>1,0*4*(1,54+1,57+1,56+1,35)</t>
  </si>
  <si>
    <t>151101211</t>
  </si>
  <si>
    <t>Odstranění příložného pažení stěn hl do 4 m</t>
  </si>
  <si>
    <t>1294323232</t>
  </si>
  <si>
    <t>162211311</t>
  </si>
  <si>
    <t>Vodorovné přemístění výkopku z horniny třídy těžitelnosti I skupiny 1 až 3 stavebním kolečkem do 10 m</t>
  </si>
  <si>
    <t>-79326636</t>
  </si>
  <si>
    <t>162211319</t>
  </si>
  <si>
    <t>Příplatek k vodorovnému přemístění výkopku z horniny třídy těžitelnosti I skupiny 1 až 3 stavebním kolečkem za každých dalších 10 m</t>
  </si>
  <si>
    <t>-613483306</t>
  </si>
  <si>
    <t>r2*4</t>
  </si>
  <si>
    <t>782282163</t>
  </si>
  <si>
    <t>odvoz přebytečné zeminy</t>
  </si>
  <si>
    <t>p1+p2+p3+z1</t>
  </si>
  <si>
    <t>0,45*0,45*(1,54+1,57+1,56+1,35)</t>
  </si>
  <si>
    <t>1248360155</t>
  </si>
  <si>
    <t>o*10</t>
  </si>
  <si>
    <t>-1464876080</t>
  </si>
  <si>
    <t>o*2,0</t>
  </si>
  <si>
    <t>-65858083</t>
  </si>
  <si>
    <t>174111101</t>
  </si>
  <si>
    <t>Zásyp jam, šachet rýh nebo kolem objektů sypaninou se zhutněním ručně</t>
  </si>
  <si>
    <t>-1371242815</t>
  </si>
  <si>
    <t>-0,6*0,55*(45,0+100+15,0)</t>
  </si>
  <si>
    <t>58337331</t>
  </si>
  <si>
    <t>štěrkopísek frakce 0/22</t>
  </si>
  <si>
    <t>-1546732504</t>
  </si>
  <si>
    <t>z1*2,0</t>
  </si>
  <si>
    <t>174151101</t>
  </si>
  <si>
    <t>Zásyp jam, šachet rýh nebo kolem objektů sypaninou se zhutněním</t>
  </si>
  <si>
    <t>-1818813761</t>
  </si>
  <si>
    <t>r+s</t>
  </si>
  <si>
    <t>-0,6*0,55*(30,0+5,0+46,0)</t>
  </si>
  <si>
    <t>-0,45*0,45*(1,54+1,57+1,56+1,35)</t>
  </si>
  <si>
    <t>z2</t>
  </si>
  <si>
    <t>175111101</t>
  </si>
  <si>
    <t>Obsypání potrubí ručně sypaninou bez prohození, uloženou do 3 m</t>
  </si>
  <si>
    <t>2015690766</t>
  </si>
  <si>
    <t>vnitřní ležatá kanalizaci</t>
  </si>
  <si>
    <t>0,6*0,45*(45,0+100,0+15,0)</t>
  </si>
  <si>
    <t>58331351</t>
  </si>
  <si>
    <t>kamenivo těžené drobné frakce 0/4</t>
  </si>
  <si>
    <t>310513230</t>
  </si>
  <si>
    <t>43,2*2 'Přepočtené koeficientem množství</t>
  </si>
  <si>
    <t>175151101</t>
  </si>
  <si>
    <t>Obsypání potrubí strojně sypaninou bez prohození, uloženou do 3 m</t>
  </si>
  <si>
    <t>-1236196228</t>
  </si>
  <si>
    <t>venkovní kanalizace</t>
  </si>
  <si>
    <t>0,6*0,45*(46,0+35,0)</t>
  </si>
  <si>
    <t>-716500773</t>
  </si>
  <si>
    <t>21,87*2 'Přepočtené koeficientem množství</t>
  </si>
  <si>
    <t>181351003</t>
  </si>
  <si>
    <t>Rozprostření ornice tl vrstvy do 200 mm pl do 100 m2 v rovině nebo ve svahu do 1:5 strojně</t>
  </si>
  <si>
    <t>1131448091</t>
  </si>
  <si>
    <t>181411131</t>
  </si>
  <si>
    <t>Založení parkového trávníku výsevem pl do 1000 m2 v rovině a ve svahu do 1:5</t>
  </si>
  <si>
    <t>-714781973</t>
  </si>
  <si>
    <t>00572410</t>
  </si>
  <si>
    <t>osivo směs travní parková</t>
  </si>
  <si>
    <t>kg</t>
  </si>
  <si>
    <t>-1461225121</t>
  </si>
  <si>
    <t>81*0,02 'Přepočtené koeficientem množství</t>
  </si>
  <si>
    <t>183403153</t>
  </si>
  <si>
    <t>Obdělání půdy hrabáním v rovině a svahu do 1:5</t>
  </si>
  <si>
    <t>-1888719256</t>
  </si>
  <si>
    <t>183403161</t>
  </si>
  <si>
    <t>Obdělání půdy válením v rovině a svahu do 1:5</t>
  </si>
  <si>
    <t>1828056022</t>
  </si>
  <si>
    <t>359901211</t>
  </si>
  <si>
    <t>Monitoring stoky jakékoli výšky na nové kanalizaci</t>
  </si>
  <si>
    <t>-1541350510</t>
  </si>
  <si>
    <t>Vodorovné konstrukce</t>
  </si>
  <si>
    <t>451572111</t>
  </si>
  <si>
    <t>Lože pod potrubí otevřený výkop z kameniva drobného těženého</t>
  </si>
  <si>
    <t>280522425</t>
  </si>
  <si>
    <t>0,6*0,1*(45,0+130,0+20,0+46,0)</t>
  </si>
  <si>
    <t>Trubní vedení</t>
  </si>
  <si>
    <t>871273120</t>
  </si>
  <si>
    <t>Montáž kanalizačního potrubí hladkého plnostěnného SN 4 z PVC-U DN 125</t>
  </si>
  <si>
    <t>-1030387718</t>
  </si>
  <si>
    <t>28611128</t>
  </si>
  <si>
    <t>trubka kanalizační PVC DN 125x3000mm SN4</t>
  </si>
  <si>
    <t>340606526</t>
  </si>
  <si>
    <t>30*1,03 'Přepočtené koeficientem množství</t>
  </si>
  <si>
    <t>871313120</t>
  </si>
  <si>
    <t>Montáž kanalizačního potrubí hladkého plnostěnného SN 4 z PVC-U DN 160</t>
  </si>
  <si>
    <t>-1033625558</t>
  </si>
  <si>
    <t>28611132</t>
  </si>
  <si>
    <t>trubka kanalizační PVC DN 160x2000mm SN4</t>
  </si>
  <si>
    <t>-1155834312</t>
  </si>
  <si>
    <t>5*1,03 'Přepočtené koeficientem množství</t>
  </si>
  <si>
    <t>871353120</t>
  </si>
  <si>
    <t>Montáž kanalizačního potrubí hladkého plnostěnného SN 4 z PVC-U DN 200</t>
  </si>
  <si>
    <t>-885999770</t>
  </si>
  <si>
    <t>28611139</t>
  </si>
  <si>
    <t>trubka kanalizační PVC DN 200x5000mm SN4</t>
  </si>
  <si>
    <t>589922593</t>
  </si>
  <si>
    <t>46*1,03 'Přepočtené koeficientem množství</t>
  </si>
  <si>
    <t>877310330</t>
  </si>
  <si>
    <t>Montáž spojek na kanalizačním potrubí z PP nebo tvrdého PVC-U trub hladkých plnostěnných DN 150</t>
  </si>
  <si>
    <t>-388301679</t>
  </si>
  <si>
    <t>WVN.SF721200W</t>
  </si>
  <si>
    <t>Redukce kanalizační plastová KGR-125/160</t>
  </si>
  <si>
    <t>-932000430</t>
  </si>
  <si>
    <t>877350310</t>
  </si>
  <si>
    <t>Montáž kolen na kanalizačním potrubí z PP nebo tvrdého PVC-U trub hladkých plnostěnných DN 200</t>
  </si>
  <si>
    <t>1876406346</t>
  </si>
  <si>
    <t>28611590</t>
  </si>
  <si>
    <t>zátka kanalizace plastové KG DN 200</t>
  </si>
  <si>
    <t>-1365367312</t>
  </si>
  <si>
    <t>877350330</t>
  </si>
  <si>
    <t>Montáž spojek na kanalizačním potrubí z PP nebo tvrdého PVC-U trub hladkých plnostěnných DN 200</t>
  </si>
  <si>
    <t>-625792528</t>
  </si>
  <si>
    <t>28651239</t>
  </si>
  <si>
    <t>redukce kanalizační PVC-U plnostěnná 200/160</t>
  </si>
  <si>
    <t>232889198</t>
  </si>
  <si>
    <t>892271111</t>
  </si>
  <si>
    <t>Tlaková zkouška vodou potrubí DN 100 nebo 125</t>
  </si>
  <si>
    <t>-1123459970</t>
  </si>
  <si>
    <t>892351111</t>
  </si>
  <si>
    <t>Tlaková zkouška vodou potrubí DN 150 nebo 200</t>
  </si>
  <si>
    <t>462220693</t>
  </si>
  <si>
    <t>5,0+46,0</t>
  </si>
  <si>
    <t>894812008</t>
  </si>
  <si>
    <t>Revizní a čistící šachta z PP šachtové dno DN 400/200 pravý a levý přítok</t>
  </si>
  <si>
    <t>-1909453467</t>
  </si>
  <si>
    <t>894812032</t>
  </si>
  <si>
    <t>Revizní a čistící šachta z PP DN 400 šachtová roura korugovaná bez hrdla světlé hloubky 1500 mm</t>
  </si>
  <si>
    <t>1747744137</t>
  </si>
  <si>
    <t>894812041</t>
  </si>
  <si>
    <t>Příplatek k rourám revizní a čistící šachty z PP DN 400 za uříznutí šachtové roury</t>
  </si>
  <si>
    <t>1561451759</t>
  </si>
  <si>
    <t>894812062</t>
  </si>
  <si>
    <t>Revizní a čistící šachta z PP DN 400 poklop litinový s betonovým rámem pro třídu zatížení B125</t>
  </si>
  <si>
    <t>1966763001</t>
  </si>
  <si>
    <t>953943112</t>
  </si>
  <si>
    <t>Osazování výrobků přes 1 do 5 kg/kus do vysekaných kapes zdiva</t>
  </si>
  <si>
    <t>-9244394</t>
  </si>
  <si>
    <t>55347201R</t>
  </si>
  <si>
    <t>dvířka nerezová 150x300mm</t>
  </si>
  <si>
    <t>-1352257715</t>
  </si>
  <si>
    <t>1036237611</t>
  </si>
  <si>
    <t>-582861330</t>
  </si>
  <si>
    <t>1471709188</t>
  </si>
  <si>
    <t>14,576*19 'Přepočtené koeficientem množství</t>
  </si>
  <si>
    <t>997013871</t>
  </si>
  <si>
    <t>Poplatek za uložení stavebního odpadu na recyklační skládce (skládkovné) směsného stavebního a demoličního kód odpadu 17 09 04</t>
  </si>
  <si>
    <t>355360977</t>
  </si>
  <si>
    <t>998276101</t>
  </si>
  <si>
    <t>Přesun hmot pro trubní vedení z trub z plastických hmot otevřený výkop</t>
  </si>
  <si>
    <t>-1648941709</t>
  </si>
  <si>
    <t>721</t>
  </si>
  <si>
    <t>Zdravotechnika - vnitřní kanalizace</t>
  </si>
  <si>
    <t>721140806</t>
  </si>
  <si>
    <t>Demontáž potrubí litinové DN přes 100 do 200</t>
  </si>
  <si>
    <t>-1382590649</t>
  </si>
  <si>
    <t>721171916</t>
  </si>
  <si>
    <t xml:space="preserve">Potrubí z PP propojení potrubí DN 125 </t>
  </si>
  <si>
    <t>557233997</t>
  </si>
  <si>
    <t>721173401</t>
  </si>
  <si>
    <t>Potrubí kanalizační z PVC SN 4 svodné DN 110</t>
  </si>
  <si>
    <t>1493515679</t>
  </si>
  <si>
    <t>721173402</t>
  </si>
  <si>
    <t>Potrubí kanalizační z PVC SN 4 svodné DN 125</t>
  </si>
  <si>
    <t>-1785030526</t>
  </si>
  <si>
    <t>721173403</t>
  </si>
  <si>
    <t>Potrubí kanalizační z PVC SN 4 svodné DN 160</t>
  </si>
  <si>
    <t>1929205476</t>
  </si>
  <si>
    <t>721174024</t>
  </si>
  <si>
    <t>Potrubí kanalizační z PP odpadní DN 75</t>
  </si>
  <si>
    <t>2099708248</t>
  </si>
  <si>
    <t>28615602</t>
  </si>
  <si>
    <t>čistící tvarovka odpadní pro vysoké teploty HTRE DN 75</t>
  </si>
  <si>
    <t>603251639</t>
  </si>
  <si>
    <t>721174025</t>
  </si>
  <si>
    <t>Potrubí kanalizační z PP odpadní DN 110</t>
  </si>
  <si>
    <t>-1476457212</t>
  </si>
  <si>
    <t>28615603</t>
  </si>
  <si>
    <t>čistící tvarovka odpadní pro vysoké teploty HTRE DN 110</t>
  </si>
  <si>
    <t>2010837545</t>
  </si>
  <si>
    <t>721174041</t>
  </si>
  <si>
    <t>Potrubí kanalizační z PP připojovací DN 32</t>
  </si>
  <si>
    <t>-1450886111</t>
  </si>
  <si>
    <t>721174042</t>
  </si>
  <si>
    <t>Potrubí kanalizační z PP připojovací DN 40</t>
  </si>
  <si>
    <t>571365775</t>
  </si>
  <si>
    <t>721174043</t>
  </si>
  <si>
    <t>Potrubí kanalizační z PP připojovací DN 50</t>
  </si>
  <si>
    <t>-1250451362</t>
  </si>
  <si>
    <t>28615601</t>
  </si>
  <si>
    <t>čistící tvarovka odpadní pro vysoké teploty HTRE DN 50</t>
  </si>
  <si>
    <t>1893006182</t>
  </si>
  <si>
    <t>721194103</t>
  </si>
  <si>
    <t>Vyvedení a upevnění odpadních výpustek DN 32</t>
  </si>
  <si>
    <t>-1870597763</t>
  </si>
  <si>
    <t>721194104</t>
  </si>
  <si>
    <t>Vyvedení a upevnění odpadních výpustek DN 40</t>
  </si>
  <si>
    <t>1507540728</t>
  </si>
  <si>
    <t>721194105</t>
  </si>
  <si>
    <t>Vyvedení a upevnění odpadních výpustek DN 50</t>
  </si>
  <si>
    <t>-1682580711</t>
  </si>
  <si>
    <t>721194109</t>
  </si>
  <si>
    <t>Vyvedení a upevnění odpadních výpustek DN 110</t>
  </si>
  <si>
    <t>1840863651</t>
  </si>
  <si>
    <t>721211913</t>
  </si>
  <si>
    <t>Montáž vpustí podlahových DN 110 ostatní typ</t>
  </si>
  <si>
    <t>1173278713</t>
  </si>
  <si>
    <t>HLE.HL310NPR</t>
  </si>
  <si>
    <t>Podlahová vpust DN50/75/110 se svislým odtokem a zápachovým uzávěrem Primus (suchý sifon),123x123mm/115x115mm.</t>
  </si>
  <si>
    <t>-39105644</t>
  </si>
  <si>
    <t>721212125</t>
  </si>
  <si>
    <t>Odtokový sprchový žlab délky 900 mm s krycím roštem a zápachovou uzávěrkou</t>
  </si>
  <si>
    <t>1014309906</t>
  </si>
  <si>
    <t>721212126</t>
  </si>
  <si>
    <t>Odtokový sprchový žlab délky 950 mm s krycím roštem a zápachovou uzávěrkou</t>
  </si>
  <si>
    <t>1485903917</t>
  </si>
  <si>
    <t>721212129R</t>
  </si>
  <si>
    <t>Odtokový sprchový žlab délky 1750 mm s krycím roštem a zápachovou uzávěrkou</t>
  </si>
  <si>
    <t>1354779380</t>
  </si>
  <si>
    <t>1+1</t>
  </si>
  <si>
    <t>721212130R</t>
  </si>
  <si>
    <t>Odtokový sprchový žlab délky 1950 mm s krycím roštem a zápachovou uzávěrkou</t>
  </si>
  <si>
    <t>459933800</t>
  </si>
  <si>
    <t>721212131R</t>
  </si>
  <si>
    <t>Odtokový sprchový žlab délky 2050 mm s krycím roštem a zápachovou uzávěrkou</t>
  </si>
  <si>
    <t>1195929510</t>
  </si>
  <si>
    <t>721212132R</t>
  </si>
  <si>
    <t>Odtokový sprchový žlab délky 2250 mm s krycím roštem a zápachovou uzávěrkou</t>
  </si>
  <si>
    <t>222441819</t>
  </si>
  <si>
    <t>721220802</t>
  </si>
  <si>
    <t>Demontáž uzávěrek zápachových DN 100</t>
  </si>
  <si>
    <t>-2063506312</t>
  </si>
  <si>
    <t>721229111</t>
  </si>
  <si>
    <t>Montáž zápachové uzávěrky pro pračku a myčku do DN 50 ostatní typ</t>
  </si>
  <si>
    <t>1837552367</t>
  </si>
  <si>
    <t>HLE.HL138</t>
  </si>
  <si>
    <t>Podomítková zápachová uzávěrka ke klimatizačním jednotkám DN32 - 100x100mm, kryt bílý 100x100mm</t>
  </si>
  <si>
    <t>-1773232447</t>
  </si>
  <si>
    <t>721274121</t>
  </si>
  <si>
    <t>Přivzdušňovací ventil vnitřní odpadních potrubí DN od 32 do 50</t>
  </si>
  <si>
    <t>-897008547</t>
  </si>
  <si>
    <t>721274123</t>
  </si>
  <si>
    <t>Přivzdušňovací ventil vnitřní odpadních potrubí DN 100</t>
  </si>
  <si>
    <t>2000366343</t>
  </si>
  <si>
    <t>721274125</t>
  </si>
  <si>
    <t>Přivzdušňovací ventil vnitřní odpadních potrubí DN 75</t>
  </si>
  <si>
    <t>403403339</t>
  </si>
  <si>
    <t>721290111</t>
  </si>
  <si>
    <t>Zkouška těsnosti potrubí kanalizace vodou DN do 125</t>
  </si>
  <si>
    <t>-187446432</t>
  </si>
  <si>
    <t>12+13+54+23+69</t>
  </si>
  <si>
    <t>45+100</t>
  </si>
  <si>
    <t>998721312</t>
  </si>
  <si>
    <t>Přesun hmot procentní pro vnitřní kanalizaci ruční v objektech v přes 6 do 12 m</t>
  </si>
  <si>
    <t>1221386895</t>
  </si>
  <si>
    <t>722</t>
  </si>
  <si>
    <t>Zdravotechnika - vnitřní vodovod</t>
  </si>
  <si>
    <t>722130803</t>
  </si>
  <si>
    <t>Demontáž potrubí ocelové pozinkované závitové DN přes 40 do 50</t>
  </si>
  <si>
    <t>995298437</t>
  </si>
  <si>
    <t>722130104</t>
  </si>
  <si>
    <t>Potrubí pro zavodněný požární systém ocelové hladké pozinkované spojované lisováním D 28x1,5 mm</t>
  </si>
  <si>
    <t>-131750191</t>
  </si>
  <si>
    <t>722130105</t>
  </si>
  <si>
    <t>Potrubí pro zavodněný požární systém ocelové hladké pozinkované spojované lisováním D 35x1,5 mm</t>
  </si>
  <si>
    <t>261170571</t>
  </si>
  <si>
    <t>722131936</t>
  </si>
  <si>
    <t>Potrubí pozinkované závitové propojení potrubí DN 50</t>
  </si>
  <si>
    <t>-163826278</t>
  </si>
  <si>
    <t>722175002</t>
  </si>
  <si>
    <t>Potrubí vodovodní plastové PP-RCT svar polyfúze D 20x2,8 mm</t>
  </si>
  <si>
    <t>1623047848</t>
  </si>
  <si>
    <t>64,00</t>
  </si>
  <si>
    <t>722175002.WVN.001</t>
  </si>
  <si>
    <t>Potrubí vodovodní plastové PP-RCT Wavin FIBER BASALT PLUS S 3,2 svar polyfúze D 20x2,8 mm</t>
  </si>
  <si>
    <t>1694439722</t>
  </si>
  <si>
    <t>722175003</t>
  </si>
  <si>
    <t>Potrubí vodovodní plastové PP-RCT svar polyfúze D 25x3,5 mm</t>
  </si>
  <si>
    <t>-1627124443</t>
  </si>
  <si>
    <t>722175003.WVN.001</t>
  </si>
  <si>
    <t>Potrubí vodovodní plastové PP-RCT Wavin FIBER BASALT PLUS S 3,2 svar polyfúze D 25x3,5 mm</t>
  </si>
  <si>
    <t>1516921783</t>
  </si>
  <si>
    <t>722175004</t>
  </si>
  <si>
    <t>Potrubí vodovodní plastové PP-RCT svar polyfúze D 32x4,4 mm</t>
  </si>
  <si>
    <t>-1552627878</t>
  </si>
  <si>
    <t>722175004.WVN.001</t>
  </si>
  <si>
    <t>Potrubí vodovodní plastové PP-RCT Wavin FIBER BASALT PLUS S 3,2 svar polyfúze D 32x4,4 mm</t>
  </si>
  <si>
    <t>641498897</t>
  </si>
  <si>
    <t>722175005</t>
  </si>
  <si>
    <t>Potrubí vodovodní plastové PP-RCT svar polyfúze D 40x5,5 mm</t>
  </si>
  <si>
    <t>1325932623</t>
  </si>
  <si>
    <t>722175005.WVN.001</t>
  </si>
  <si>
    <t>Potrubí vodovodní plastové PP-RCT Wavin FIBER BASALT PLUS S 3,2 svar polyfúze D 40x5,5 mm</t>
  </si>
  <si>
    <t>-920526790</t>
  </si>
  <si>
    <t>722175006</t>
  </si>
  <si>
    <t>Potrubí vodovodní plastové PP-RCT svar polyfúze D 50x6,9 mm</t>
  </si>
  <si>
    <t>-707404012</t>
  </si>
  <si>
    <t>722175006.WVN.001</t>
  </si>
  <si>
    <t>Potrubí vodovodní plastové PP-RCT Wavin FIBER BASALT PLUS S 3,2 svar polyfúze D 50x6,9 mm</t>
  </si>
  <si>
    <t>-2028607848</t>
  </si>
  <si>
    <t>722181211</t>
  </si>
  <si>
    <t>Ochrana vodovodního potrubí přilepenými termoizolačními trubicemi z PE tl do 6 mm DN do 22 mm</t>
  </si>
  <si>
    <t>324091569</t>
  </si>
  <si>
    <t>722181212</t>
  </si>
  <si>
    <t>Ochrana vodovodního potrubí přilepenými termoizolačními trubicemi z PE tl do 6 mm DN přes 22 do 32 mm</t>
  </si>
  <si>
    <t>-1976158877</t>
  </si>
  <si>
    <t>88+23</t>
  </si>
  <si>
    <t>5+26</t>
  </si>
  <si>
    <t>722181222</t>
  </si>
  <si>
    <t>Ochrana vodovodního potrubí přilepenými termoizolačními trubicemi z PE tl přes 6 do 9 mm DN přes 22 do 45 mm</t>
  </si>
  <si>
    <t>-1503210477</t>
  </si>
  <si>
    <t>8+10+5</t>
  </si>
  <si>
    <t>722181223</t>
  </si>
  <si>
    <t>Ochrana vodovodního potrubí přilepenými termoizolačními trubicemi z PE tl přes 6 do 9 mm DN přes 45 do 63 mm</t>
  </si>
  <si>
    <t>408752289</t>
  </si>
  <si>
    <t>722181231</t>
  </si>
  <si>
    <t>Ochrana vodovodního potrubí přilepenými termoizolačními trubicemi z PE tl přes 9 do 13 mm DN do 22 mm</t>
  </si>
  <si>
    <t>272793829</t>
  </si>
  <si>
    <t>722181232</t>
  </si>
  <si>
    <t>Ochrana vodovodního potrubí přilepenými termoizolačními trubicemi z PE tl přes 9 do 13 mm DN přes 22 do 45 mm</t>
  </si>
  <si>
    <t>1611141764</t>
  </si>
  <si>
    <t>66+23+6</t>
  </si>
  <si>
    <t>722181241</t>
  </si>
  <si>
    <t>Ochrana vodovodního potrubí přilepenými termoizolačními trubicemi z PE tl přes 13 do 20 mm DN do 22 mm</t>
  </si>
  <si>
    <t>-1849206737</t>
  </si>
  <si>
    <t>722181242</t>
  </si>
  <si>
    <t>Ochrana vodovodního potrubí přilepenými termoizolačními trubicemi z PE tl přes 13 do 20 mm DN přes 22 do 45 mm</t>
  </si>
  <si>
    <t>2137109338</t>
  </si>
  <si>
    <t>9+68+3</t>
  </si>
  <si>
    <t>722181253</t>
  </si>
  <si>
    <t>Ochrana vodovodního potrubí přilepenými termoizolačními trubicemi z PE tl přes 20 do 25 mm DN přes 45 do 63 mm</t>
  </si>
  <si>
    <t>-593864320</t>
  </si>
  <si>
    <t>722181817</t>
  </si>
  <si>
    <t>Demontáž plstěných pásů z trub D přes 50 do 150</t>
  </si>
  <si>
    <t>2080632052</t>
  </si>
  <si>
    <t>722220161</t>
  </si>
  <si>
    <t>Nástěnný komplet plastový PPR PN 20 DN 20 x G 1/2"</t>
  </si>
  <si>
    <t>soubor</t>
  </si>
  <si>
    <t>1365346208</t>
  </si>
  <si>
    <t>5+1</t>
  </si>
  <si>
    <t>722220852</t>
  </si>
  <si>
    <t>Demontáž armatur závitových s jedním závitem G přes 3/4 do 5/4</t>
  </si>
  <si>
    <t>-1393407155</t>
  </si>
  <si>
    <t>722224115</t>
  </si>
  <si>
    <t>Kohout plnicí nebo vypouštěcí G 1/2" PN 10 s jedním závitem</t>
  </si>
  <si>
    <t>597119622</t>
  </si>
  <si>
    <t>722229102</t>
  </si>
  <si>
    <t>Montáž vodovodních armatur s jedním závitem G 3/4" ostatní typ</t>
  </si>
  <si>
    <t>-1111166111</t>
  </si>
  <si>
    <t>55128803</t>
  </si>
  <si>
    <t>ventil směšovací termostatický třícestný pro omezení teploty na výstupu ze zásobníku teplé vody 3/4"</t>
  </si>
  <si>
    <t>-1557987970</t>
  </si>
  <si>
    <t>722232045</t>
  </si>
  <si>
    <t>Kohout kulový přímý G 1" PN 42 do 185°C vnitřní závit</t>
  </si>
  <si>
    <t>1480091862</t>
  </si>
  <si>
    <t>722240122</t>
  </si>
  <si>
    <t>Kohout kulový plastový PPR DN 20</t>
  </si>
  <si>
    <t>1233910434</t>
  </si>
  <si>
    <t>722240123</t>
  </si>
  <si>
    <t>Kohout kulový plastový PPR DN 25</t>
  </si>
  <si>
    <t>1376003142</t>
  </si>
  <si>
    <t>722240124</t>
  </si>
  <si>
    <t>Kohout kulový plastový PPR DN 32</t>
  </si>
  <si>
    <t>-93100937</t>
  </si>
  <si>
    <t>722240125</t>
  </si>
  <si>
    <t>Kohout kulový plastový PPR DN 40</t>
  </si>
  <si>
    <t>-344272955</t>
  </si>
  <si>
    <t>722250133</t>
  </si>
  <si>
    <t>Hydrantový systém s tvarově stálou hadicí D 25 x 30 m celoplechový</t>
  </si>
  <si>
    <t>-309093005</t>
  </si>
  <si>
    <t>722290226</t>
  </si>
  <si>
    <t>Zkouška těsnosti vodovodního potrubí závitového DN do 50</t>
  </si>
  <si>
    <t>328014137</t>
  </si>
  <si>
    <t>722290234</t>
  </si>
  <si>
    <t>Proplach a dezinfekce vodovodního potrubí DN do 80</t>
  </si>
  <si>
    <t>-1443674539</t>
  </si>
  <si>
    <t>722290246</t>
  </si>
  <si>
    <t>Zkouška těsnosti vodovodního potrubí plastového DN do 40</t>
  </si>
  <si>
    <t>1487875665</t>
  </si>
  <si>
    <t>562</t>
  </si>
  <si>
    <t>998722312</t>
  </si>
  <si>
    <t>Přesun hmot procentní pro vnitřní vodovod ruční v objektech v přes 6 do 12 m</t>
  </si>
  <si>
    <t>-1000354295</t>
  </si>
  <si>
    <t>725</t>
  </si>
  <si>
    <t>Zdravotechnika - zařizovací předměty</t>
  </si>
  <si>
    <t>725110811</t>
  </si>
  <si>
    <t>Demontáž klozetů splachovacích s nádrží</t>
  </si>
  <si>
    <t>-1966945801</t>
  </si>
  <si>
    <t>725111132</t>
  </si>
  <si>
    <t>Splachovač nádržkový plastový nízkopoložený nebo vysokopoložený</t>
  </si>
  <si>
    <t>2069058884</t>
  </si>
  <si>
    <t>725112022</t>
  </si>
  <si>
    <t>Klozet keramický závěsný na nosné stěny odpad vodorovný, vč.sedátka</t>
  </si>
  <si>
    <t>-2052548124</t>
  </si>
  <si>
    <t>725112023</t>
  </si>
  <si>
    <t>Klozet keramický závěsný na nosné stěny pro handicapované odpad vodorovný, vč.sedátka</t>
  </si>
  <si>
    <t>-391993912</t>
  </si>
  <si>
    <t>725121527</t>
  </si>
  <si>
    <t>Pisoárový záchodek automatický s integrovaným napájecím zdrojem</t>
  </si>
  <si>
    <t>-135886173</t>
  </si>
  <si>
    <t>725130811</t>
  </si>
  <si>
    <t>Demontáž pisoárových stání s nádrží jednodílných</t>
  </si>
  <si>
    <t>1499463543</t>
  </si>
  <si>
    <t>725210821</t>
  </si>
  <si>
    <t>Demontáž umyvadel bez výtokových armatur</t>
  </si>
  <si>
    <t>-673315202</t>
  </si>
  <si>
    <t>725211601</t>
  </si>
  <si>
    <t>Umyvadlo keramické bílé šířky 500 mm bez krytu na sifon připevněné na stěnu šrouby</t>
  </si>
  <si>
    <t>-743303906</t>
  </si>
  <si>
    <t>1+2</t>
  </si>
  <si>
    <t>725211603</t>
  </si>
  <si>
    <t>Umyvadlo keramické bílé šířky 600 mm bez krytu na sifon připevněné na stěnu šrouby</t>
  </si>
  <si>
    <t>-1609070289</t>
  </si>
  <si>
    <t>725229105</t>
  </si>
  <si>
    <t>Montáž keramické pedikérní vaničky se zápachovou uzávěrkou</t>
  </si>
  <si>
    <t>1907506205</t>
  </si>
  <si>
    <t>154270111</t>
  </si>
  <si>
    <t>Vanička na nohy keramická 39 x 48 cm,</t>
  </si>
  <si>
    <t>1237836143</t>
  </si>
  <si>
    <t>725229106R</t>
  </si>
  <si>
    <t>Montáž vířivky, vč.příslušenství</t>
  </si>
  <si>
    <t>1534746152</t>
  </si>
  <si>
    <t>55421091</t>
  </si>
  <si>
    <t>Nerezová vířivka s přelivnou hranou 2380 x1700 mm včetně přelivného žlabu, výška 900 mm, vč.příslušenství (nerezová lavice, nerezový žebřík, termoizolační kryt vířivka a nerezové schody)</t>
  </si>
  <si>
    <t>229931727</t>
  </si>
  <si>
    <t>725291662</t>
  </si>
  <si>
    <t>Montáž sedačky do sprchy</t>
  </si>
  <si>
    <t>866946369</t>
  </si>
  <si>
    <t>55147081</t>
  </si>
  <si>
    <t>sedátko sklopné do sprchy s opěrnou nohou nerez lesk 440x450x460mm</t>
  </si>
  <si>
    <t>241915332</t>
  </si>
  <si>
    <t>725291668</t>
  </si>
  <si>
    <t>Montáž madla invalidního rovného</t>
  </si>
  <si>
    <t>1120102804</t>
  </si>
  <si>
    <t>55147135</t>
  </si>
  <si>
    <t>madlo invalidní rovné nerez mat 600mm</t>
  </si>
  <si>
    <t>-443911645</t>
  </si>
  <si>
    <t>55147126</t>
  </si>
  <si>
    <t>madlo invalidní rovné nerez lesk 500mm</t>
  </si>
  <si>
    <t>-1487844916</t>
  </si>
  <si>
    <t>725291670</t>
  </si>
  <si>
    <t>Montáž madla invalidního krakorcového sklopného</t>
  </si>
  <si>
    <t>1681291130</t>
  </si>
  <si>
    <t>2+1</t>
  </si>
  <si>
    <t>55147117</t>
  </si>
  <si>
    <t>madlo invalidní krakorcové sklopné nerez mat 813mm</t>
  </si>
  <si>
    <t>-1907470367</t>
  </si>
  <si>
    <t>725310823</t>
  </si>
  <si>
    <t>Demontáž dřez jednoduchý vestavěný v kuchyňských sestavách bez výtokových armatur</t>
  </si>
  <si>
    <t>1267961682</t>
  </si>
  <si>
    <t>725311121</t>
  </si>
  <si>
    <t>Dřez jednoduchý nerezový se zápachovou uzávěrkou s odkapávací plochou 560x480 mm a miskou</t>
  </si>
  <si>
    <t>-296260755</t>
  </si>
  <si>
    <t>725331111</t>
  </si>
  <si>
    <t>Výlevka bez výtokových armatur keramická se sklopnou plastovou mřížkou stojící výšky 425 mm</t>
  </si>
  <si>
    <t>2055042941</t>
  </si>
  <si>
    <t>725800967</t>
  </si>
  <si>
    <t>Prodloužení baterie G 1/2</t>
  </si>
  <si>
    <t>-56420757</t>
  </si>
  <si>
    <t>725813111</t>
  </si>
  <si>
    <t>Ventil rohový bez připojovací trubičky nebo flexi hadičky G 1/2"</t>
  </si>
  <si>
    <t>-293422616</t>
  </si>
  <si>
    <t>(17+1+2)*2+17+1+7+2*2</t>
  </si>
  <si>
    <t>725813112</t>
  </si>
  <si>
    <t>Ventil rohový pračkový G 3/4"</t>
  </si>
  <si>
    <t>-587674605</t>
  </si>
  <si>
    <t>725820801</t>
  </si>
  <si>
    <t>Demontáž baterie nástěnné do G 3 / 4</t>
  </si>
  <si>
    <t>-995298022</t>
  </si>
  <si>
    <t>725821312</t>
  </si>
  <si>
    <t>Baterie dřezová nástěnná páková s otáčivým kulatým ústím a délkou ramínka 300 mm</t>
  </si>
  <si>
    <t>-1373122364</t>
  </si>
  <si>
    <t>725821329</t>
  </si>
  <si>
    <t>Baterie dřezová stojánková páková s vytahovací sprškou</t>
  </si>
  <si>
    <t>-1774972759</t>
  </si>
  <si>
    <t>725822611</t>
  </si>
  <si>
    <t>Baterie umyvadlová stojánková páková bez výpusti</t>
  </si>
  <si>
    <t>-1964473861</t>
  </si>
  <si>
    <t>16+1+2</t>
  </si>
  <si>
    <t>725822631</t>
  </si>
  <si>
    <t>Baterie umyvadlová nástěnná s otáčivým kulatým ústím a délkou ramínka 150 mm</t>
  </si>
  <si>
    <t>-160673886</t>
  </si>
  <si>
    <t>725840851</t>
  </si>
  <si>
    <t>Demontáž baterie sprch diferenciální přes G 3/4x1 do G 5/4x6/4</t>
  </si>
  <si>
    <t>42020643</t>
  </si>
  <si>
    <t>725841312</t>
  </si>
  <si>
    <t>Baterie sprchová nástěnná páková, vč.sprchové hadice a ruční sprchy</t>
  </si>
  <si>
    <t>1167353884</t>
  </si>
  <si>
    <t>725841333</t>
  </si>
  <si>
    <t>Baterie sprchová podomítková s přepínačem a pevnou sprchou</t>
  </si>
  <si>
    <t>467086966</t>
  </si>
  <si>
    <t>1+1+2+2+2*4+2*2</t>
  </si>
  <si>
    <t>725860811</t>
  </si>
  <si>
    <t>Demontáž uzávěrů zápachu jednoduchých</t>
  </si>
  <si>
    <t>1785611625</t>
  </si>
  <si>
    <t>725861312</t>
  </si>
  <si>
    <t>Zápachová uzávěrka pro umyvadlo DN 40 podomítková</t>
  </si>
  <si>
    <t>-1470575591</t>
  </si>
  <si>
    <t>725869101</t>
  </si>
  <si>
    <t>Montáž zápachových uzávěrek umyvadlových do DN 40</t>
  </si>
  <si>
    <t>-993620540</t>
  </si>
  <si>
    <t>17+2</t>
  </si>
  <si>
    <t>50001950</t>
  </si>
  <si>
    <t>Sifon umyvadlový mosazný chromovaný, DN 32, vč.odtokového ventilu</t>
  </si>
  <si>
    <t>-341412541</t>
  </si>
  <si>
    <t>998725312</t>
  </si>
  <si>
    <t>Přesun hmot procentní pro zařizovací předměty ruční v objektech v přes 6 do 12 m</t>
  </si>
  <si>
    <t>-1435713804</t>
  </si>
  <si>
    <t>726</t>
  </si>
  <si>
    <t>Zdravotechnika - předstěnové instalace</t>
  </si>
  <si>
    <t>726111031</t>
  </si>
  <si>
    <t>Instalační předstěna pro klozet s ovládáním zepředu v 1080 mm závěsný do masivní zděné kce</t>
  </si>
  <si>
    <t>-2127027225</t>
  </si>
  <si>
    <t>726131043</t>
  </si>
  <si>
    <t>Instalační předstěna pro klozet závěsný v 1120 mm s ovládáním zepředu pro postižené do stěn s kov kcí</t>
  </si>
  <si>
    <t>-975728520</t>
  </si>
  <si>
    <t>998726312</t>
  </si>
  <si>
    <t>Přesun hmot procentní pro instalační prefabrikáty ruční v objektech v přes 6 do 12 m</t>
  </si>
  <si>
    <t>1462574946</t>
  </si>
  <si>
    <t>751</t>
  </si>
  <si>
    <t>168</t>
  </si>
  <si>
    <t>751398021</t>
  </si>
  <si>
    <t>Montáž větrací mřížky stěnové do 0,040 m2</t>
  </si>
  <si>
    <t>-2038869611</t>
  </si>
  <si>
    <t>169</t>
  </si>
  <si>
    <t>4502057108</t>
  </si>
  <si>
    <t>Mřížka větrací 150×150 mm nerez</t>
  </si>
  <si>
    <t>-779118415</t>
  </si>
  <si>
    <t>HZS</t>
  </si>
  <si>
    <t>Hodinové zúčtovací sazby</t>
  </si>
  <si>
    <t>170</t>
  </si>
  <si>
    <t>HZS2491</t>
  </si>
  <si>
    <t>Hodinová zúčtovací sazba dělník zednických výpomocí</t>
  </si>
  <si>
    <t>hod</t>
  </si>
  <si>
    <t>512</t>
  </si>
  <si>
    <t>-1423546976</t>
  </si>
  <si>
    <t>D.1.1.4.2 - Vytápění</t>
  </si>
  <si>
    <t xml:space="preserve">    713 - Izolace tepelné</t>
  </si>
  <si>
    <t xml:space="preserve">    727 - Zdravotechnika - požární ochrana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</si>
  <si>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</si>
  <si>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</si>
  <si>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</si>
  <si>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</si>
  <si>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VRN - Vedlejší rozpočtové náklady</t>
  </si>
  <si>
    <t xml:space="preserve">    VRN1 - Průzkumné, geodetické a projektové práce</t>
  </si>
  <si>
    <t>612135101</t>
  </si>
  <si>
    <t>Hrubá výplň rýh ve stěnách maltou jakékoli šířky rýhy</t>
  </si>
  <si>
    <t>-615148766</t>
  </si>
  <si>
    <t>0,15*1,50</t>
  </si>
  <si>
    <t>631312141</t>
  </si>
  <si>
    <t>Doplnění rýh v dosavadních mazaninách betonem prostým</t>
  </si>
  <si>
    <t>1214122315</t>
  </si>
  <si>
    <t>0,25*160,00*0,10</t>
  </si>
  <si>
    <t>632452411</t>
  </si>
  <si>
    <t>Doplnění cementového potěru hlazeného pl přes 1 do 4 m2 tl do 10 mm</t>
  </si>
  <si>
    <t>2004263020</t>
  </si>
  <si>
    <t>0,25*160,00</t>
  </si>
  <si>
    <t>946111113</t>
  </si>
  <si>
    <t>Montáž pojízdných věží trubkových/dílcových š od 0,6 do 0,9 m dl do 3,2 m v přes 2,5 do 3,5 m</t>
  </si>
  <si>
    <t>622317670</t>
  </si>
  <si>
    <t>946111213</t>
  </si>
  <si>
    <t>Příplatek k pojízdným věžím š od 0,6 do 0,9 m dl do 3,2 m v přes 2,5 do 3,5 m za každý den použití</t>
  </si>
  <si>
    <t>1332932856</t>
  </si>
  <si>
    <t>1*10 'Přepočtené koeficientem množství</t>
  </si>
  <si>
    <t>946111813</t>
  </si>
  <si>
    <t>Demontáž pojízdných věží trubkových/dílcových š od 0,6 do 0,9 m dl do 3,2 m v přes 2,5 do 3,5 m</t>
  </si>
  <si>
    <t>1527356252</t>
  </si>
  <si>
    <t>965043321</t>
  </si>
  <si>
    <t>Bourání podkladů pod dlažby betonových s potěrem nebo teracem tl do 100 mm pl do 1 m2</t>
  </si>
  <si>
    <t>204726413</t>
  </si>
  <si>
    <t>974031164</t>
  </si>
  <si>
    <t>Vysekání rýh ve zdivu cihelném hl do 150 mm š do 150 mm</t>
  </si>
  <si>
    <t>-229221316</t>
  </si>
  <si>
    <t>977311112</t>
  </si>
  <si>
    <t>Řezání stávajících betonových mazanin nevyztužených hl do 100 mm</t>
  </si>
  <si>
    <t>1647458768</t>
  </si>
  <si>
    <t>160*2</t>
  </si>
  <si>
    <t>-784596449</t>
  </si>
  <si>
    <t>-1976439118</t>
  </si>
  <si>
    <t>718631606</t>
  </si>
  <si>
    <t>13,217*19 'Přepočtené koeficientem množství</t>
  </si>
  <si>
    <t>-260162330</t>
  </si>
  <si>
    <t>1419013605</t>
  </si>
  <si>
    <t>713</t>
  </si>
  <si>
    <t>Izolace tepelné</t>
  </si>
  <si>
    <t>713463211</t>
  </si>
  <si>
    <t>Montáž izolace tepelné potrubí potrubními pouzdry s Al fólií staženými Al páskou 1x D do 50 mm</t>
  </si>
  <si>
    <t>144476290</t>
  </si>
  <si>
    <t>37+12+116+2</t>
  </si>
  <si>
    <t>63154531</t>
  </si>
  <si>
    <t>pouzdro izolační potrubní z minerální vlny s Al fólií max. 250/100°C 28/30mm</t>
  </si>
  <si>
    <t>-2043029900</t>
  </si>
  <si>
    <t>37*1,02 'Přepočtené koeficientem množství</t>
  </si>
  <si>
    <t>63154573</t>
  </si>
  <si>
    <t>pouzdro izolační potrubní z minerální vlny s Al fólií max. 250/100°C 42/40mm</t>
  </si>
  <si>
    <t>352716478</t>
  </si>
  <si>
    <t>12*1,02 'Přepočtené koeficientem množství</t>
  </si>
  <si>
    <t>63154022</t>
  </si>
  <si>
    <t>pouzdro izolační potrubní z minerální vlny s Al fólií max. 250/100°C 54/50mm</t>
  </si>
  <si>
    <t>1816322195</t>
  </si>
  <si>
    <t>116*1,02 'Přepočtené koeficientem množství</t>
  </si>
  <si>
    <t>63154605</t>
  </si>
  <si>
    <t>pouzdro izolační potrubní z minerální vlny s Al fólií max. 250/100°C 60/50mm</t>
  </si>
  <si>
    <t>-1641527272</t>
  </si>
  <si>
    <t>2*1,02 'Přepočtené koeficientem množství</t>
  </si>
  <si>
    <t>998713202</t>
  </si>
  <si>
    <t>Přesun hmot procentní pro izolace tepelné v objektech v přes 6 do 12 m</t>
  </si>
  <si>
    <t>-1739535213</t>
  </si>
  <si>
    <t>727</t>
  </si>
  <si>
    <t>Zdravotechnika - požární ochrana</t>
  </si>
  <si>
    <t>727213292R</t>
  </si>
  <si>
    <t>"Protipožární prostup-pěna (např. HILTI CP611A), 300ml, 
provedení protipožárních prostupů certifikovanou firmou, vč.označení průchodů identifikačními štítky pro izolované potrubí pro 28x1,5 tl. 30mm "</t>
  </si>
  <si>
    <t>-1429318388</t>
  </si>
  <si>
    <t>6+2</t>
  </si>
  <si>
    <t>732</t>
  </si>
  <si>
    <t>Ústřední vytápění - strojovny</t>
  </si>
  <si>
    <t>732199100</t>
  </si>
  <si>
    <t>Montáž orientačních štítků</t>
  </si>
  <si>
    <t>1002826000</t>
  </si>
  <si>
    <t>35442239</t>
  </si>
  <si>
    <t>Štítky pro označení směru proudění plast (A4)</t>
  </si>
  <si>
    <t>437731852</t>
  </si>
  <si>
    <t>732429216R</t>
  </si>
  <si>
    <t>Oběhové čerpadlo pro vířivku Wilo, frekvenční měnič, včetně 2 ks připojovacích šroubení, typ dle požadavku dodané vířivky</t>
  </si>
  <si>
    <t>-1869801634</t>
  </si>
  <si>
    <t>998732312</t>
  </si>
  <si>
    <t>Přesun hmot procentní pro strojovny ruční v objektech v přes 6 do 12 m</t>
  </si>
  <si>
    <t>525791247</t>
  </si>
  <si>
    <t>733</t>
  </si>
  <si>
    <t>Ústřední vytápění - rozvodné potrubí</t>
  </si>
  <si>
    <t>733110806</t>
  </si>
  <si>
    <t>Demontáž potrubí ocelového závitového DN přes 15 do 32</t>
  </si>
  <si>
    <t>1527379285</t>
  </si>
  <si>
    <t>733121118</t>
  </si>
  <si>
    <t>Potrubí ocelové hladké bezešvé nízkotlaké spojované svařováním D 57x3,2 mm</t>
  </si>
  <si>
    <t>1848451834</t>
  </si>
  <si>
    <t>733190219</t>
  </si>
  <si>
    <t>Zkouška těsnosti potrubí ocelové hladké D přes 51x2,6 do 60,3x2,9</t>
  </si>
  <si>
    <t>2128196501</t>
  </si>
  <si>
    <t>733222302</t>
  </si>
  <si>
    <t>Potrubí měděné polotvrdé spojované lisováním D 15x1 mm</t>
  </si>
  <si>
    <t>-1595359082</t>
  </si>
  <si>
    <t>733222303</t>
  </si>
  <si>
    <t>Potrubí měděné polotvrdé spojované lisováním D 18x1 mm</t>
  </si>
  <si>
    <t>-1263689508</t>
  </si>
  <si>
    <t>733222304</t>
  </si>
  <si>
    <t>Potrubí měděné polotvrdé spojované lisováním D 22x1 mm</t>
  </si>
  <si>
    <t>657793458</t>
  </si>
  <si>
    <t>733223304</t>
  </si>
  <si>
    <t>Potrubí měděné tvrdé spojované lisováním D 28x1,5 mm</t>
  </si>
  <si>
    <t>574176544</t>
  </si>
  <si>
    <t>733223307</t>
  </si>
  <si>
    <t>Potrubí měděné tvrdé spojované lisováním D 54x2 mm</t>
  </si>
  <si>
    <t>-963263894</t>
  </si>
  <si>
    <t>733224222</t>
  </si>
  <si>
    <t>Příplatek k potrubí měděnému za zhotovení přípojky z trubek měděných D 15x1 mm</t>
  </si>
  <si>
    <t>1910277694</t>
  </si>
  <si>
    <t>31*2</t>
  </si>
  <si>
    <t>733291101</t>
  </si>
  <si>
    <t>Zkouška těsnosti potrubí měděné D do 35x1,5</t>
  </si>
  <si>
    <t>1696858464</t>
  </si>
  <si>
    <t>733291907</t>
  </si>
  <si>
    <t>Propojení potrubí měděného při opravě D 42x1,5 mm - Napojení na stávající rozvody DN40, přechod na měď</t>
  </si>
  <si>
    <t>1921180658</t>
  </si>
  <si>
    <t>733291910</t>
  </si>
  <si>
    <t>Propojení potrubí měděného při opravě D 76,1x2 mm - napojení na stávající rozvod DN 65</t>
  </si>
  <si>
    <t>873310680</t>
  </si>
  <si>
    <t>733811241</t>
  </si>
  <si>
    <t>Ochrana potrubí ústředního vytápění termoizolačními trubicemi z PE tl přes 13 do 20 mm DN do 22 mm</t>
  </si>
  <si>
    <t>-791652569</t>
  </si>
  <si>
    <t>206+52+112</t>
  </si>
  <si>
    <t>733811242</t>
  </si>
  <si>
    <t>Ochrana potrubí ústředního vytápění termoizolačními trubicemi z PE tl přes 13 do 20 mm DN přes 22 do 45 mm</t>
  </si>
  <si>
    <t>43513015</t>
  </si>
  <si>
    <t>998733312</t>
  </si>
  <si>
    <t>Přesun hmot procentní pro rozvody potrubí ruční v objektech v přes 6 do 12 m</t>
  </si>
  <si>
    <t>732632408</t>
  </si>
  <si>
    <t>734</t>
  </si>
  <si>
    <t>Ústřední vytápění - armatury</t>
  </si>
  <si>
    <t>734209113</t>
  </si>
  <si>
    <t>Montáž armatury závitové s dvěma závity G 1/2</t>
  </si>
  <si>
    <t>1618103751</t>
  </si>
  <si>
    <t>LIP.OG1</t>
  </si>
  <si>
    <t xml:space="preserve">Přímá armatura pro středové připojení DN 15 pro otopná tělesa Orion a Garda,  s termostatickou hlavicí pro armatury středového spodního připojení, včetně napojovacího šroubení na měď f 15 mm</t>
  </si>
  <si>
    <t>-1143897391</t>
  </si>
  <si>
    <t>LIP.OG2</t>
  </si>
  <si>
    <t xml:space="preserve">Rohová armatura pro středové připojení DN 15 pro otopná tělesa Orion,  s termostatickou hlavicí pro armatury středového spodního připojení, včetně napojovacího šroubení na měď f 15 mm</t>
  </si>
  <si>
    <t>-1352322144</t>
  </si>
  <si>
    <t>734209115</t>
  </si>
  <si>
    <t>Montáž armatury závitové s dvěma závity G 1</t>
  </si>
  <si>
    <t>-1356901172</t>
  </si>
  <si>
    <t>42212309R</t>
  </si>
  <si>
    <t xml:space="preserve">Zeparo ZUT - Automatický odvzdušňovací ventil, provedení Top  DN 25</t>
  </si>
  <si>
    <t>622874930</t>
  </si>
  <si>
    <t>734211120</t>
  </si>
  <si>
    <t>Ventil závitový odvzdušňovací G 1/2 PN 14 do 120°C automatický</t>
  </si>
  <si>
    <t>-501717928</t>
  </si>
  <si>
    <t>4+2</t>
  </si>
  <si>
    <t>734220114</t>
  </si>
  <si>
    <t>Ventil závitový regulační přímý G 1 PN 25 do 120°C vyvažovací bez vypouštění</t>
  </si>
  <si>
    <t>-1431800169</t>
  </si>
  <si>
    <t>734220117</t>
  </si>
  <si>
    <t>Ventil závitový regulační přímý G 2 PN 25 do 120°C vyvažovací bez vypouštění</t>
  </si>
  <si>
    <t>623140789</t>
  </si>
  <si>
    <t>734242417</t>
  </si>
  <si>
    <t>Ventil závitový zpětný přímý G 2 PN 16 do 110°C</t>
  </si>
  <si>
    <t>-1674916883</t>
  </si>
  <si>
    <t>734261238</t>
  </si>
  <si>
    <t>Šroubení topenářské přímé G 2 PN 16 do 120°C</t>
  </si>
  <si>
    <t>-1263375083</t>
  </si>
  <si>
    <t>734291123</t>
  </si>
  <si>
    <t>Kohout plnící a vypouštěcí G 1/2 PN 10 do 90°C závitový</t>
  </si>
  <si>
    <t>1487101467</t>
  </si>
  <si>
    <t>4+4</t>
  </si>
  <si>
    <t>734291258</t>
  </si>
  <si>
    <t>Filtr závitový pro topné a chladicí systémy přímý G 2 PN 16 do 160°C s vnitřními závity</t>
  </si>
  <si>
    <t>-1361590280</t>
  </si>
  <si>
    <t>734292718</t>
  </si>
  <si>
    <t>Kohout kulový přímý G 2 PN 42 do 185°C vnitřní závit</t>
  </si>
  <si>
    <t>397107290</t>
  </si>
  <si>
    <t>734411127</t>
  </si>
  <si>
    <t>Teploměr technický s pevným stonkem a jímkou zadní připojení průměr 100 mm délky 100 mm</t>
  </si>
  <si>
    <t>-1638482036</t>
  </si>
  <si>
    <t>734412119R</t>
  </si>
  <si>
    <t xml:space="preserve">"Měřič tepla Kamstrup:
snímač ULTRAFLOW® 54, qp 6,0m³/h, G1¼B x 260 mm, včetně teplotní jímky
měřiče MULTICAL namontovaný přímo na ULTRAFLOW 54, 
šroubeni vč. těsněni 
Sada přímých čidel Pt500 s  kabelem
Teplotníi snímač montovan v těle průtokoměru
závěs </t>
  </si>
  <si>
    <t>1014770837</t>
  </si>
  <si>
    <t>734421102</t>
  </si>
  <si>
    <t xml:space="preserve">Tlakoměr  prům. 100 mm rozsah: 0 - 400 kPa včetně napojení s 3-cestným zkušebním kohoutem</t>
  </si>
  <si>
    <t>-1255765191</t>
  </si>
  <si>
    <t>734494213</t>
  </si>
  <si>
    <t>Návarek s trubkovým závitem G 1/2</t>
  </si>
  <si>
    <t>1265277572</t>
  </si>
  <si>
    <t>2+2</t>
  </si>
  <si>
    <t>998734312</t>
  </si>
  <si>
    <t>Přesun hmot procentní pro armatury ruční v objektech v přes 6 do 12 m</t>
  </si>
  <si>
    <t>1236576285</t>
  </si>
  <si>
    <t>735</t>
  </si>
  <si>
    <t>Ústřední vytápění - otopná tělesa</t>
  </si>
  <si>
    <t>735000912</t>
  </si>
  <si>
    <t>Vyregulování ventilu nebo kohoutu dvojregulačního s termostatickým ovládáním</t>
  </si>
  <si>
    <t>112063974</t>
  </si>
  <si>
    <t>735121810</t>
  </si>
  <si>
    <t>Demontáž otopného tělesa ocelového článkového</t>
  </si>
  <si>
    <t>435748311</t>
  </si>
  <si>
    <t>0,5*20*28</t>
  </si>
  <si>
    <t>735131311</t>
  </si>
  <si>
    <t>Montáž otopných těles článkových hliníkových rozteč připojení 350-600 mm o počtu článků 2 až 4</t>
  </si>
  <si>
    <t>-1593623597</t>
  </si>
  <si>
    <t>735131312</t>
  </si>
  <si>
    <t>Montáž otopných těles článkových hliníkových rozteč připojení 350-600 mm o počtu článků 6 až 10</t>
  </si>
  <si>
    <t>-940894900</t>
  </si>
  <si>
    <t>5+2+1+1+1+1</t>
  </si>
  <si>
    <t>735131313</t>
  </si>
  <si>
    <t>Montáž otopných těles článkových hliníkových rozteč připojení 350-600 mm o počtu článků 12 až 14</t>
  </si>
  <si>
    <t>-186892525</t>
  </si>
  <si>
    <t>4+7+1</t>
  </si>
  <si>
    <t>735131314</t>
  </si>
  <si>
    <t>Montáž otopných těles článkových hliníkových rozteč připojení 350-600 mm o počtu článků 16 až 18</t>
  </si>
  <si>
    <t>-455722135</t>
  </si>
  <si>
    <t>735131315</t>
  </si>
  <si>
    <t>Montáž otopných těles článkových hliníkových rozteč připojení 350-600 mm o počtu článků přes 18</t>
  </si>
  <si>
    <t>-747281052</t>
  </si>
  <si>
    <t>1+1+1</t>
  </si>
  <si>
    <t>LPC.P6149021</t>
  </si>
  <si>
    <t>Článkové otopné hliníkové těleso Orion se spodním středovým připojením, včetně montážního balíčku SMOB, odvzdušnění ORION 304 SPSP</t>
  </si>
  <si>
    <t>-206601003</t>
  </si>
  <si>
    <t>LPC.P6149022</t>
  </si>
  <si>
    <t>Článkové otopné hliníkové těleso Orion se spodním středovým připojením, včetně montážního balíčku SMOB, odvzdušnění ORION 506 SPSP</t>
  </si>
  <si>
    <t>1443023119</t>
  </si>
  <si>
    <t>LPC.P6149023</t>
  </si>
  <si>
    <t>Článkové otopné hliníkové těleso Orion se spodním středovým připojením, včetně montážního balíčku SMOB, odvzdušnění ORION 510 SPSP</t>
  </si>
  <si>
    <t>-413632680</t>
  </si>
  <si>
    <t>LPC.P6149024</t>
  </si>
  <si>
    <t>Článkové otopné hliníkové těleso Orion se spodním středovým připojením, včetně montážního balíčku SMOB, odvzdušnění ORION 512 SPSP</t>
  </si>
  <si>
    <t>1752302142</t>
  </si>
  <si>
    <t>LPC.P6149025</t>
  </si>
  <si>
    <t>Článkové otopné hliníkové těleso Orion se spodním středovým připojením, včetně montážního balíčku SMOB, odvzdušnění ORION 514 SPSP</t>
  </si>
  <si>
    <t>1086266802</t>
  </si>
  <si>
    <t>LPC.P6149026</t>
  </si>
  <si>
    <t>Článkové otopné hliníkové těleso Orion se spodním středovým připojením, včetně montážního balíčku SMOB, odvzdušnění ORION 516 SPSP</t>
  </si>
  <si>
    <t>1915510130</t>
  </si>
  <si>
    <t>LPC.P6149027</t>
  </si>
  <si>
    <t>Článkové otopné hliníkové těleso Orion se spodním středovým připojením, včetně montážního balíčku SMOB, odvzdušnění ORION 518 SPSP</t>
  </si>
  <si>
    <t>256967357</t>
  </si>
  <si>
    <t>LPC.P6149028</t>
  </si>
  <si>
    <t>Článkové otopné hliníkové těleso Orion se spodním středovým připojením, včetně montážního balíčku SMOB, odvzdušnění ORION 520 SPSP</t>
  </si>
  <si>
    <t>-382671490</t>
  </si>
  <si>
    <t>LPC.P6149029</t>
  </si>
  <si>
    <t>Článkové otopné hliníkové těleso Orion se spodním středovým připojením, včetně montážního balíčku SMOB, odvzdušnění ORION 522 SPSP</t>
  </si>
  <si>
    <t>1901961971</t>
  </si>
  <si>
    <t>LPC.P6149030</t>
  </si>
  <si>
    <t>Článkové otopné hliníkové těleso Orion se spodním středovým připojením, včetně montážního balíčku SMOB, odvzdušnění ORION 524 SPSP</t>
  </si>
  <si>
    <t>375356081</t>
  </si>
  <si>
    <t>LPC.P6149031</t>
  </si>
  <si>
    <t>Článkové otopné hliníkové těleso Orion se spodním středovým připojením, včetně montážního balíčku SMOB, odvzdušnění ORION 606 SPSR</t>
  </si>
  <si>
    <t>-79126701</t>
  </si>
  <si>
    <t>LPC.P6149032</t>
  </si>
  <si>
    <t>Článkové otopné hliníkové těleso Orion se spodním středovým připojením, včetně montážního balíčku SMOB, odvzdušnění ORION 610 SPSP</t>
  </si>
  <si>
    <t>-823270682</t>
  </si>
  <si>
    <t>LPC.P6149033</t>
  </si>
  <si>
    <t>Článkové otopné hliníkové těleso Orion se spodním středovým připojením, včetně montážního balíčku SMOB, odvzdušnění ORION 614 SPSP</t>
  </si>
  <si>
    <t>-204411119</t>
  </si>
  <si>
    <t>735141111</t>
  </si>
  <si>
    <t>Montáž tělesa lamelového výšky do 1400 mm na stěnu</t>
  </si>
  <si>
    <t>2089046745</t>
  </si>
  <si>
    <t>735141112</t>
  </si>
  <si>
    <t>Montáž tělesa lamelového výšky přes 1400 mm na stěnu</t>
  </si>
  <si>
    <t>1200578302</t>
  </si>
  <si>
    <t>LPC.P6149041</t>
  </si>
  <si>
    <t xml:space="preserve">Článkové otopné hliníkové těleso Garda se spodním středovým připojením, včetně montážního balíčku GMOB, odvzdušnění GARDA 2007 SPSP </t>
  </si>
  <si>
    <t>654640621</t>
  </si>
  <si>
    <t>LPC.P6149042</t>
  </si>
  <si>
    <t>Článkové otopné hliníkové těleso Garda se spodním středovým připojením, včetně montážního balíčku GMOB, odvzdušnění GARDA 2008 SPSP</t>
  </si>
  <si>
    <t>582500334</t>
  </si>
  <si>
    <t>LPC.P6149043</t>
  </si>
  <si>
    <t>Článkové otopné hliníkové těleso Garda se spodním středovým připojením, včetně montážního balíčku GMOB, odvzdušnění GARDA 1203 SPSP</t>
  </si>
  <si>
    <t>139789643</t>
  </si>
  <si>
    <t>735291800</t>
  </si>
  <si>
    <t>Demontáž konzoly nebo držáku otopných těles, registrů nebo konvektorů do odpadu</t>
  </si>
  <si>
    <t>-714097685</t>
  </si>
  <si>
    <t>28*2</t>
  </si>
  <si>
    <t>735494811</t>
  </si>
  <si>
    <t>Vypuštění vody z otopných těles</t>
  </si>
  <si>
    <t>-1065833605</t>
  </si>
  <si>
    <t>998735312</t>
  </si>
  <si>
    <t>Přesun hmot procentní pro otopná tělesa ruční v objektech v přes 6 do 12 m</t>
  </si>
  <si>
    <t>1742215991</t>
  </si>
  <si>
    <t>763164651</t>
  </si>
  <si>
    <t>SDK obklad kcí tvaru U š přes 1,2 m desky 1xA 12,5 - zakrytování rozvodů potrubí</t>
  </si>
  <si>
    <t>907280390</t>
  </si>
  <si>
    <t>763221811</t>
  </si>
  <si>
    <t>Demontáž sádrovláknité předsazené/šachtové stěny s jednoduchou nosnou kcí opláštění jednoduché</t>
  </si>
  <si>
    <t>1245479099</t>
  </si>
  <si>
    <t>zakrytování potrubí SDK</t>
  </si>
  <si>
    <t>3,00</t>
  </si>
  <si>
    <t>998763332</t>
  </si>
  <si>
    <t>Přesun hmot tonážní pro konstrukce montované z desek ruční v objektech v přes 6 do 12 m</t>
  </si>
  <si>
    <t>-1082075337</t>
  </si>
  <si>
    <t>783614551</t>
  </si>
  <si>
    <t>Základní jednonásobný syntetický nátěr potrubí DN do 50 mm</t>
  </si>
  <si>
    <t>1686518839</t>
  </si>
  <si>
    <t>1342223481</t>
  </si>
  <si>
    <t>1613965580</t>
  </si>
  <si>
    <t>HZS2221</t>
  </si>
  <si>
    <t>Hodinová zúčtovací sazba topenář</t>
  </si>
  <si>
    <t>-702558248</t>
  </si>
  <si>
    <t>"Vypuštění systému" 4</t>
  </si>
  <si>
    <t>"Naplnění a odvzdušnění systému" 10</t>
  </si>
  <si>
    <t>"Demontáž stávajících otopných těles" 8</t>
  </si>
  <si>
    <t xml:space="preserve">"Demontáž stávajícího potrubí ústředního vytápění DN 15 až   DN  40 , včetně uchycení" 24</t>
  </si>
  <si>
    <t>HZS2222</t>
  </si>
  <si>
    <t>Hodinová zúčtovací sazba topenář odborný</t>
  </si>
  <si>
    <t>-1605337909</t>
  </si>
  <si>
    <t>"Provozní zkouška (Topná a dilatační) zkouška" 24</t>
  </si>
  <si>
    <t>Hodinová zúčtovací sazba dělník zednických výpomocí - prostupy přes stavební konstrukce přes strop a zeď, včetně zapravení a chráničky</t>
  </si>
  <si>
    <t>-1006326471</t>
  </si>
  <si>
    <t>VRN</t>
  </si>
  <si>
    <t>VRN1</t>
  </si>
  <si>
    <t>Průzkumné, geodetické a projektové práce</t>
  </si>
  <si>
    <t>013244000</t>
  </si>
  <si>
    <t>Dokumentace pro provádění stavby - dodavatelská projektová dokumentace</t>
  </si>
  <si>
    <t>1024</t>
  </si>
  <si>
    <t>-867874321</t>
  </si>
  <si>
    <t>D.1.1.4.3 - Vzduchotechnika</t>
  </si>
  <si>
    <t>Pomocný materiál a p - Pomocný materiál a p</t>
  </si>
  <si>
    <t xml:space="preserve">Zař.č.1 – Větrání WC - Zař.č.1 – Větrání WC muži předsíň, WC muži, úklidová místnost (m.č.104, 105, 106) :								_x000d_
</t>
  </si>
  <si>
    <t xml:space="preserve">Zař.č.10 – Větrání s - Zař.č.10 – Větrání sociální zařízení šaten (m.č.131) :								_x000d_
</t>
  </si>
  <si>
    <t xml:space="preserve">Zař.č.2 – Větrání WC - Zař.č.2 – Větrání WC ženy předsíň, WC ženy (m.č.107, 108) :								_x000d_
</t>
  </si>
  <si>
    <t xml:space="preserve">Zař.č.3 – Větrání so - Zař.č.3 – Větrání sociální zařízení šaten (m.č.111) :								_x000d_
</t>
  </si>
  <si>
    <t xml:space="preserve">Zař.č.4 – Větrání so - Zař.č.4 – Větrání sociální zařízení šatny (m.č.113) :								_x000d_
</t>
  </si>
  <si>
    <t xml:space="preserve">Zař.č.5 – Větrání ša - Zař.č.5 – Větrání šatna rozhodčí + sociální zařízení (m.č.117) :								_x000d_
</t>
  </si>
  <si>
    <t xml:space="preserve">Zař.č.6 – Větrání WC - Zař.č.6 – Větrání WC OOSPO, WC pro veřejnost - ženy (m.č.119, 120) :								_x000d_
</t>
  </si>
  <si>
    <t xml:space="preserve">Zař.č.7 – Větrání WC - Zař.č.7 – Větrání WC pro veřejnost - muži (m.č.121) :								_x000d_
</t>
  </si>
  <si>
    <t xml:space="preserve">Zař.č.8 – Větrání so - Zař.č.8 – Větrání sociální zařízení šaten (m.č.125) :								_x000d_
</t>
  </si>
  <si>
    <t xml:space="preserve">Zař.č.9 – Větrání so - Zař.č.9 – Větrání sociální zařízení šaten (m.č.128) :								_x000d_
</t>
  </si>
  <si>
    <t xml:space="preserve">Zař.č.11 – Větrání s - Zař.č.11 – Větrání kuchyňského koutu klubovna (m.č.134) :								_x000d_
</t>
  </si>
  <si>
    <t>Pomocný materiál a p</t>
  </si>
  <si>
    <t>P.1</t>
  </si>
  <si>
    <t xml:space="preserve">Montážní materiál -  kotvící, nosný</t>
  </si>
  <si>
    <t>kpl</t>
  </si>
  <si>
    <t>960292302</t>
  </si>
  <si>
    <t>P.10</t>
  </si>
  <si>
    <t>Předávací dokumentace</t>
  </si>
  <si>
    <t>1478582225</t>
  </si>
  <si>
    <t>P.11</t>
  </si>
  <si>
    <t>Označení VZT - popisy zařízení, šipky</t>
  </si>
  <si>
    <t>996778929</t>
  </si>
  <si>
    <t>P.12</t>
  </si>
  <si>
    <t>Prováděcí projekt VZT</t>
  </si>
  <si>
    <t>-1043836439</t>
  </si>
  <si>
    <t>P.13</t>
  </si>
  <si>
    <t>Dílenská / výrobní dokumentace VZT</t>
  </si>
  <si>
    <t>-411279135</t>
  </si>
  <si>
    <t>P.14</t>
  </si>
  <si>
    <t>Dokumentace skutečného provedení VZT</t>
  </si>
  <si>
    <t>706255455</t>
  </si>
  <si>
    <t>P.2</t>
  </si>
  <si>
    <t>Montážní materiál - těsnící, spojovací</t>
  </si>
  <si>
    <t>1388885683</t>
  </si>
  <si>
    <t>P.3</t>
  </si>
  <si>
    <t>Požární ucpávky</t>
  </si>
  <si>
    <t>927344742</t>
  </si>
  <si>
    <t>P.4</t>
  </si>
  <si>
    <t>Lešení lehké do výšky cca 3m a další pomocné mechanismy</t>
  </si>
  <si>
    <t>1385764759</t>
  </si>
  <si>
    <t>P.5</t>
  </si>
  <si>
    <t>Technická činnost a koordinační činnost na stavbě</t>
  </si>
  <si>
    <t>-2008942128</t>
  </si>
  <si>
    <t>P.6</t>
  </si>
  <si>
    <t>Zaregulování VZT včetně protokolu o zaregulování</t>
  </si>
  <si>
    <t>1027178277</t>
  </si>
  <si>
    <t>P.7</t>
  </si>
  <si>
    <t>Doprava materiálu na stavbu</t>
  </si>
  <si>
    <t>1511079680</t>
  </si>
  <si>
    <t>P.8</t>
  </si>
  <si>
    <t>-1972631465</t>
  </si>
  <si>
    <t>P.9</t>
  </si>
  <si>
    <t>Návrh provozního řádu</t>
  </si>
  <si>
    <t>62887448</t>
  </si>
  <si>
    <t>Zař.č.1 – Větrání WC</t>
  </si>
  <si>
    <t xml:space="preserve">Zař.č.1 – Větrání WC muži předsíň, WC muži, úklidová místnost (m.č.104, 105, 106) :								_x000d_
</t>
  </si>
  <si>
    <t>240001001 1.1</t>
  </si>
  <si>
    <t xml:space="preserve">Odvodní diagonální ventilátor do potrubí D=160mm.Ultra tichý ventilátor.V=260m3/h, pext=175Pa (P=59W, I=0,26A, U=230V.)Včetně spojovacích manžet. </t>
  </si>
  <si>
    <t>ks</t>
  </si>
  <si>
    <t>1179608185</t>
  </si>
  <si>
    <t>240001001a 1.1a</t>
  </si>
  <si>
    <t>Pružná spojka D=160mm.</t>
  </si>
  <si>
    <t>-140710562</t>
  </si>
  <si>
    <t>240001001b 1.1b</t>
  </si>
  <si>
    <t>Třípolohový přepínač otáček.</t>
  </si>
  <si>
    <t>-1810138767</t>
  </si>
  <si>
    <t>240001001c 1.1c</t>
  </si>
  <si>
    <t>Nastavitelný doběhový spínač.</t>
  </si>
  <si>
    <t>1106446363</t>
  </si>
  <si>
    <t>240001001d 1.1d</t>
  </si>
  <si>
    <t>Zpětná klapka D=160mm.</t>
  </si>
  <si>
    <t>-956625093</t>
  </si>
  <si>
    <t>240001002 1.2</t>
  </si>
  <si>
    <t>Požární klapka D=160mm. Požární odolnost dle PBŘ.Ovládání základní .01 teplotní, ruční</t>
  </si>
  <si>
    <t>2036541772</t>
  </si>
  <si>
    <t>240001003 1.3</t>
  </si>
  <si>
    <t>Vyústka odvodní nastavitelná na kruhové potrubí - jednořadá vč. regulace R1.Rozměr 225x75mm, V=50m3/h. RAL dle požadavku architekta.Včetně připojovacího krčku na VZT potrubí.</t>
  </si>
  <si>
    <t>-1686467673</t>
  </si>
  <si>
    <t>240001004 1.4</t>
  </si>
  <si>
    <t>Vyústka odvodní nastavitelná na kruhové potrubí - jednořadá vč. regulace R1.Rozměr 325x75mm, V=60m3/h. RAL dle požadavku architekta.Včetně připojovacího krčku na VZT potrubí.</t>
  </si>
  <si>
    <t>-1302192302</t>
  </si>
  <si>
    <t>240001005 1.5</t>
  </si>
  <si>
    <t>Odvodňovací díl D=250mm s nátrubkem pro odvod kondenzátu, nerezový.Společný.</t>
  </si>
  <si>
    <t>146246928</t>
  </si>
  <si>
    <t>240001010 1.10</t>
  </si>
  <si>
    <t>VZT potrubí kruhové pozink stáčené / 20% tvarovek Do průměru 160mm, spojováno na spojky.</t>
  </si>
  <si>
    <t>bm</t>
  </si>
  <si>
    <t>-648638749</t>
  </si>
  <si>
    <t>240001020 1.20</t>
  </si>
  <si>
    <t>Požární izolace, oboustranná.Požární odolnost min.45min (odolnost prověřit u PBŘ).Dodávka + montáž izolace.</t>
  </si>
  <si>
    <t>1386355669</t>
  </si>
  <si>
    <t>240001030 1.30</t>
  </si>
  <si>
    <t>Nátěr/nástřik VZT rozvodů a závěsného materiálu.RAL dle požadavku architekta.</t>
  </si>
  <si>
    <t>1672015549</t>
  </si>
  <si>
    <t>Zař.č.10 – Větrání s</t>
  </si>
  <si>
    <t xml:space="preserve">Zař.č.10 – Větrání sociální zařízení šaten (m.č.131) :								_x000d_
</t>
  </si>
  <si>
    <t>240009005 10.5</t>
  </si>
  <si>
    <t>Vyústka odvodní nastavitelná na kruhové potrubí - jednořadá vč. regulace R1.Rozměr 625x75mm, V=150m3/h. RAL dle požadavku architekta.Včetně připojovacího krčku na VZT potrubí.</t>
  </si>
  <si>
    <t>-951160300</t>
  </si>
  <si>
    <t>240010001 10.1</t>
  </si>
  <si>
    <t xml:space="preserve">Odvodní diagonální ventilátor do potrubí D=160mm.Ultra tichý ventilátor.V=760m3/h, pext=250Pa (P=204W, I=0,85A, U=230V.)Včetně spojovacích manžet. </t>
  </si>
  <si>
    <t>605208785</t>
  </si>
  <si>
    <t>240010001a 10.1a</t>
  </si>
  <si>
    <t>Pružná spojka D=250mm.</t>
  </si>
  <si>
    <t>-1366831845</t>
  </si>
  <si>
    <t>240010001b 10.1b</t>
  </si>
  <si>
    <t>303427855</t>
  </si>
  <si>
    <t>240010001c 10.1c</t>
  </si>
  <si>
    <t>-1832789919</t>
  </si>
  <si>
    <t>240010001d 10.1d</t>
  </si>
  <si>
    <t>Zpětná klapka D=250mm.</t>
  </si>
  <si>
    <t>707833602</t>
  </si>
  <si>
    <t>240010002 10.2</t>
  </si>
  <si>
    <t>Požární klapka D=250mm. Požární odolnost dle PBŘ.Ovládání základní .01 teplotní, ruční</t>
  </si>
  <si>
    <t>-1025828842</t>
  </si>
  <si>
    <t>240010003 10.3</t>
  </si>
  <si>
    <t>Vyústka odvodní nastavitelná na kruhové potrubí - jednořadá vč. regulace R1.Rozměr 225x75mm, V=30-50m3/h. RAL dle požadavku architekta.Včetně připojovacího krčku na VZT potrubí.</t>
  </si>
  <si>
    <t>1504549438</t>
  </si>
  <si>
    <t>240010004 10.4</t>
  </si>
  <si>
    <t>Vyústka odvodní nastavitelná na kruhové potrubí - jednořadá vč. regulace R1.Rozměr 325x75mm, V=80m3/h. RAL dle požadavku architekta.Včetně připojovacího krčku na VZT potrubí.</t>
  </si>
  <si>
    <t>-1262940422</t>
  </si>
  <si>
    <t>240010006 10.6</t>
  </si>
  <si>
    <t>Odvodňovací díl D=250mm s nátrubkem pro odvod kondenzátu, nerezový.</t>
  </si>
  <si>
    <t>2143727854</t>
  </si>
  <si>
    <t>240010007 10.7</t>
  </si>
  <si>
    <t>Dveřní mřížka 600x500mm.Oboustranná. RAL dle požadavku architekta.</t>
  </si>
  <si>
    <t>-1024524264</t>
  </si>
  <si>
    <t>240010010 10.10</t>
  </si>
  <si>
    <t>91594903</t>
  </si>
  <si>
    <t>240010020 10.20</t>
  </si>
  <si>
    <t>Požární izolace, oboustranná.</t>
  </si>
  <si>
    <t>-1468313641</t>
  </si>
  <si>
    <t>240010030 10.30</t>
  </si>
  <si>
    <t>Nátěr/nástřik VZT rozvodů a závěsného materiálu.</t>
  </si>
  <si>
    <t>-572510017</t>
  </si>
  <si>
    <t>Pol138j</t>
  </si>
  <si>
    <t>VZT potrubí kruhové pozink stáčené / 20% tvarovek Do průměru 250mm, spojováno na spojky.</t>
  </si>
  <si>
    <t>334157081</t>
  </si>
  <si>
    <t>Pol139j</t>
  </si>
  <si>
    <t>VZT potrubí kruhové pozink stáčené / 20% tvarovek Do průměru 200mm, spojováno na spojky.</t>
  </si>
  <si>
    <t>1559694566</t>
  </si>
  <si>
    <t>Zař.č.2 – Větrání WC</t>
  </si>
  <si>
    <t xml:space="preserve">Zař.č.2 – Větrání WC ženy předsíň, WC ženy (m.č.107, 108) :								_x000d_
</t>
  </si>
  <si>
    <t>240002001 2.1</t>
  </si>
  <si>
    <t xml:space="preserve">Odvodní diagonální ventilátor do potrubí D=160mm.Ultra tichý ventilátor.V=160m3/h, pext=180Pa (P=59W, I=0,26A, U=230V.)Včetně spojovacích manžet. </t>
  </si>
  <si>
    <t>252936966</t>
  </si>
  <si>
    <t>240002001a 2.1a</t>
  </si>
  <si>
    <t>1774699903</t>
  </si>
  <si>
    <t>240002001b 2.1b</t>
  </si>
  <si>
    <t>347278010</t>
  </si>
  <si>
    <t>240002001c 2.1c</t>
  </si>
  <si>
    <t>1268002420</t>
  </si>
  <si>
    <t>240002001d 2.1d</t>
  </si>
  <si>
    <t>1099222331</t>
  </si>
  <si>
    <t>240002002 2.2</t>
  </si>
  <si>
    <t>Požární klapka D=250mm. Požární odolnost dle PBŘ. Společná.Ovládání základní .01 teplotní, ruční</t>
  </si>
  <si>
    <t>-302737832</t>
  </si>
  <si>
    <t>240002003 2.3</t>
  </si>
  <si>
    <t>814946778</t>
  </si>
  <si>
    <t>240002004 2.4</t>
  </si>
  <si>
    <t>-1550886427</t>
  </si>
  <si>
    <t>240002005 2.5</t>
  </si>
  <si>
    <t>Vyústka odvodní nastavitelná na kruhové potrubí - jednořadá vč. regulace R1.Rozměr 525x75mm, V=100m3/h. RAL dle požadavku architekta.Včetně připojovacího krčku na VZT potrubí.</t>
  </si>
  <si>
    <t>1088738951</t>
  </si>
  <si>
    <t>240002010 2.10</t>
  </si>
  <si>
    <t>-911753985</t>
  </si>
  <si>
    <t>240002020 2.20</t>
  </si>
  <si>
    <t>Požární izolace, oboustranná.Požární odolnost min.45min (odolnost prověřit u PBŘ).Dodávka + montáž izolace.Společná.</t>
  </si>
  <si>
    <t>605771111</t>
  </si>
  <si>
    <t>240002030 2.30</t>
  </si>
  <si>
    <t>-1837787696</t>
  </si>
  <si>
    <t>Pol138b</t>
  </si>
  <si>
    <t>-705718767</t>
  </si>
  <si>
    <t>Zař.č.3 – Větrání so</t>
  </si>
  <si>
    <t xml:space="preserve">Zař.č.3 – Větrání sociální zařízení šaten (m.č.111) :								_x000d_
</t>
  </si>
  <si>
    <t>240003001 3.1</t>
  </si>
  <si>
    <t xml:space="preserve">Odvodní diagonální ventilátor do potrubí D=200mm.Ultra tichý ventilátor.V=460m3/h, pext=230Pa (P=102W, I=0,5A, U=230V.)Včetně spojovacích manžet. </t>
  </si>
  <si>
    <t>-406529941</t>
  </si>
  <si>
    <t>240003001a 3.1a</t>
  </si>
  <si>
    <t>Pružná spojka D=200mm.</t>
  </si>
  <si>
    <t>-1781417026</t>
  </si>
  <si>
    <t>240003001b 3.1b</t>
  </si>
  <si>
    <t>-2071673233</t>
  </si>
  <si>
    <t>240003001c 3.1c</t>
  </si>
  <si>
    <t>-23372829</t>
  </si>
  <si>
    <t>240003001d 3.1d</t>
  </si>
  <si>
    <t>Zpětná klapka D=200mm.</t>
  </si>
  <si>
    <t>514327854</t>
  </si>
  <si>
    <t>240003002 3.2</t>
  </si>
  <si>
    <t>610800462</t>
  </si>
  <si>
    <t>240003003 3.3</t>
  </si>
  <si>
    <t>Vyústka odvodní nastavitelná na kruhové potrubí - jednořadá vč. regulace R1.Rozměr 525x75mm, V=110m3/h. RAL dle požadavku architekta.Včetně připojovacího krčku na VZT potrubí.</t>
  </si>
  <si>
    <t>164468146</t>
  </si>
  <si>
    <t>240003004 3.4</t>
  </si>
  <si>
    <t>155248296</t>
  </si>
  <si>
    <t>240003005 3.5</t>
  </si>
  <si>
    <t>1209709679</t>
  </si>
  <si>
    <t>240003010 3.10</t>
  </si>
  <si>
    <t>1177896</t>
  </si>
  <si>
    <t>240003020 3.20</t>
  </si>
  <si>
    <t>-1158149892</t>
  </si>
  <si>
    <t>Pol138a</t>
  </si>
  <si>
    <t>-1534516790</t>
  </si>
  <si>
    <t>Zař.č.4 – Větrání so</t>
  </si>
  <si>
    <t xml:space="preserve">Zař.č.4 – Větrání sociální zařízení šatny (m.č.113) :								_x000d_
</t>
  </si>
  <si>
    <t>240004001 4.1</t>
  </si>
  <si>
    <t xml:space="preserve">Odvodní diagonální ventilátor do potrubí D=160mm.Ultra tichý ventilátor.V=280m3/h, pext=175Pa (P=59W, I=0,26A, U=230V.)Včetně spojovacích manžet. </t>
  </si>
  <si>
    <t>-1223284296</t>
  </si>
  <si>
    <t>240004001a 4.1a</t>
  </si>
  <si>
    <t>-1609713471</t>
  </si>
  <si>
    <t>240004001b 4.1b</t>
  </si>
  <si>
    <t>1327046578</t>
  </si>
  <si>
    <t>240004001c 4.1c</t>
  </si>
  <si>
    <t>-854881004</t>
  </si>
  <si>
    <t>240004001d 4.1d</t>
  </si>
  <si>
    <t>886940685</t>
  </si>
  <si>
    <t>240004002 4.2</t>
  </si>
  <si>
    <t>1941239188</t>
  </si>
  <si>
    <t>240004003 4.3</t>
  </si>
  <si>
    <t>1553760537</t>
  </si>
  <si>
    <t>240004004 4.4</t>
  </si>
  <si>
    <t>-117970018</t>
  </si>
  <si>
    <t>240004005 4.5</t>
  </si>
  <si>
    <t>Dveřní mřížka 500x400mm.Oboustranná. RAL dle požadavku architekta.</t>
  </si>
  <si>
    <t>-520848116</t>
  </si>
  <si>
    <t>240004010 4.10</t>
  </si>
  <si>
    <t>1928956967</t>
  </si>
  <si>
    <t>240004020 4.20</t>
  </si>
  <si>
    <t>-242819630</t>
  </si>
  <si>
    <t>Zař.č.5 – Větrání ša</t>
  </si>
  <si>
    <t xml:space="preserve">Zař.č.5 – Větrání šatna rozhodčí + sociální zařízení (m.č.117) :								_x000d_
</t>
  </si>
  <si>
    <t>240005001 5.1</t>
  </si>
  <si>
    <t>1252029544</t>
  </si>
  <si>
    <t>240005001a 5.1a</t>
  </si>
  <si>
    <t>-1774520256</t>
  </si>
  <si>
    <t>240005001b 5.1b</t>
  </si>
  <si>
    <t>944138221</t>
  </si>
  <si>
    <t>240005001c 5.1c</t>
  </si>
  <si>
    <t>1502707386</t>
  </si>
  <si>
    <t>240005001d 5.1d</t>
  </si>
  <si>
    <t>1280799880</t>
  </si>
  <si>
    <t>240005002 5.2</t>
  </si>
  <si>
    <t>Požární klapka D=200mm. Požární odolnost dle PBŘ. Společná.Ovládání základní .01 teplotní, ruční</t>
  </si>
  <si>
    <t>-710906078</t>
  </si>
  <si>
    <t>240005003 5.3</t>
  </si>
  <si>
    <t>574427320</t>
  </si>
  <si>
    <t>240005004 5.4</t>
  </si>
  <si>
    <t>-590647982</t>
  </si>
  <si>
    <t>240005005 5.5</t>
  </si>
  <si>
    <t>1753620843</t>
  </si>
  <si>
    <t>240005006 5.6</t>
  </si>
  <si>
    <t>Odvodňovací díl D=315mm s nátrubkem pro odvod kondenzátu, nerezový.Společný.</t>
  </si>
  <si>
    <t>1787523989</t>
  </si>
  <si>
    <t>240005007 5.7</t>
  </si>
  <si>
    <t>-120270553</t>
  </si>
  <si>
    <t>240005020 5.20</t>
  </si>
  <si>
    <t>1825265150</t>
  </si>
  <si>
    <t>240005030 5.30</t>
  </si>
  <si>
    <t>-1870437096</t>
  </si>
  <si>
    <t>Pol139b</t>
  </si>
  <si>
    <t>578791217</t>
  </si>
  <si>
    <t>VZT potrubí kruhové</t>
  </si>
  <si>
    <t>-1219257392</t>
  </si>
  <si>
    <t>Zař.č.6 – Větrání WC</t>
  </si>
  <si>
    <t xml:space="preserve">Zař.č.6 – Větrání WC OOSPO, WC pro veřejnost - ženy (m.č.119, 120) :								_x000d_
</t>
  </si>
  <si>
    <t>240006001 6.1</t>
  </si>
  <si>
    <t xml:space="preserve">Odvodní diagonální ventilátor do potrubí D=200mm,Ultra tichý ventilátor.V=440m3/h, pext=230Pa (P=102W, I=0,5A, U=230V.)Včetně spojovacích manžet. </t>
  </si>
  <si>
    <t>-368186982</t>
  </si>
  <si>
    <t>240006001a 6.1a</t>
  </si>
  <si>
    <t>1010321160</t>
  </si>
  <si>
    <t>240006001b 6.1b</t>
  </si>
  <si>
    <t>-647089023</t>
  </si>
  <si>
    <t>240006001c 6.1c</t>
  </si>
  <si>
    <t>-1817945096</t>
  </si>
  <si>
    <t>240006001d 6.1d</t>
  </si>
  <si>
    <t>1883210275</t>
  </si>
  <si>
    <t>240006002 6.2</t>
  </si>
  <si>
    <t>Vyústka odvodní nastavitelná na kruhové potrubí - jednořadá vč. regulace R1.Rozměr 225x75mm, V=50-60m3/h. RAL dle požadavku architekta.Včetně připojovacího krčku na VZT potrubí.</t>
  </si>
  <si>
    <t>-694648474</t>
  </si>
  <si>
    <t>240006003 6.3</t>
  </si>
  <si>
    <t>701632484</t>
  </si>
  <si>
    <t>240006003 6.3.1</t>
  </si>
  <si>
    <t>Vyústka odvodní nastavitelná na kruhové potrubí - jednořadá vč. regulace R1.Rozměr 625x75mm, V=165m3/h. RAL dle požadavku architekta. Včetně připojovacího krčku na VZT potrubí.</t>
  </si>
  <si>
    <t>842036911</t>
  </si>
  <si>
    <t>240006004 6.4</t>
  </si>
  <si>
    <t>-2026026964</t>
  </si>
  <si>
    <t>240006010 6.10</t>
  </si>
  <si>
    <t>1878308567</t>
  </si>
  <si>
    <t>240006010 6.11</t>
  </si>
  <si>
    <t>165878676</t>
  </si>
  <si>
    <t>240006020 6.20</t>
  </si>
  <si>
    <t>1119792071</t>
  </si>
  <si>
    <t>Zař.č.7 – Větrání WC</t>
  </si>
  <si>
    <t xml:space="preserve">Zař.č.7 – Větrání WC pro veřejnost - muži (m.č.121) :								_x000d_
</t>
  </si>
  <si>
    <t>240007001 7.1</t>
  </si>
  <si>
    <t xml:space="preserve">Odvodní diagonální ventilátor do potrubí D=160mm.Ultra tichý ventilátor.V=685m3/h, pext=250Pa (P=204W, I=0,85A, U=230V.)Včetně spojovacích manžet. </t>
  </si>
  <si>
    <t>-723024285</t>
  </si>
  <si>
    <t>240007001a 7.1a</t>
  </si>
  <si>
    <t>1389138500</t>
  </si>
  <si>
    <t>240007001b 7.1b</t>
  </si>
  <si>
    <t>-819345215</t>
  </si>
  <si>
    <t>240007001c 7.1c</t>
  </si>
  <si>
    <t>1686850276</t>
  </si>
  <si>
    <t>240007001d 7.1d</t>
  </si>
  <si>
    <t>-1180089624</t>
  </si>
  <si>
    <t>240007002 7.2</t>
  </si>
  <si>
    <t>-1687578271</t>
  </si>
  <si>
    <t>240007003 7.3</t>
  </si>
  <si>
    <t>667332891</t>
  </si>
  <si>
    <t>240007004 7.4</t>
  </si>
  <si>
    <t>Vyústka odvodní nastavitelná na kruhové potrubí - jednořadá vč. regulace R1.Rozměr 325x75mm, V=60-62,5m3/h. RAL dle požadavku architekta.Včetně připojovacího krčku na VZT potrubí.</t>
  </si>
  <si>
    <t>-273967532</t>
  </si>
  <si>
    <t>240007005 7.5</t>
  </si>
  <si>
    <t>Vyústka odvodní nastavitelná na kruhové potrubí - jednořadá vč. regulace R1.Rozměr 625x75mm, V=165m3/h. RAL dle požadavku architekta.Včetně připojovacího krčku na VZT potrubí.</t>
  </si>
  <si>
    <t>-1425628525</t>
  </si>
  <si>
    <t>240007006 7.6</t>
  </si>
  <si>
    <t>680196221</t>
  </si>
  <si>
    <t>240007007 7.7</t>
  </si>
  <si>
    <t>1578432040</t>
  </si>
  <si>
    <t>240007010 7.10</t>
  </si>
  <si>
    <t>2103493403</t>
  </si>
  <si>
    <t>240007020 7.20</t>
  </si>
  <si>
    <t>Požární izolace, oboustranná.Požární odolnost min.45min (odolnost prověřit u PBŘ). Dodávka + montáž izolace.</t>
  </si>
  <si>
    <t>-322450182</t>
  </si>
  <si>
    <t>240007030 7.30</t>
  </si>
  <si>
    <t>-1033493864</t>
  </si>
  <si>
    <t>Pol138g</t>
  </si>
  <si>
    <t>1213488363</t>
  </si>
  <si>
    <t>Pol139c</t>
  </si>
  <si>
    <t>667632307</t>
  </si>
  <si>
    <t>Zař.č.8 – Větrání so</t>
  </si>
  <si>
    <t xml:space="preserve">Zař.č.8 – Větrání sociální zařízení šaten (m.č.125) :								_x000d_
</t>
  </si>
  <si>
    <t>240008001 8.1</t>
  </si>
  <si>
    <t xml:space="preserve">Odvodní diagonální ventilátor do potrubí D=160mm.Ultra tichý ventilátor.V=730m3/h, pext=250Pa (P=204W, I=0,85A, U=230V.)Včetně spojovacích manžet. </t>
  </si>
  <si>
    <t>-133976385</t>
  </si>
  <si>
    <t>240008001a 8.1a</t>
  </si>
  <si>
    <t>-1526311602</t>
  </si>
  <si>
    <t>240008001b 8.1b</t>
  </si>
  <si>
    <t>1014139235</t>
  </si>
  <si>
    <t>240008001c 8.1c</t>
  </si>
  <si>
    <t>-1897093460</t>
  </si>
  <si>
    <t>240008001d 8.1d</t>
  </si>
  <si>
    <t>910820601</t>
  </si>
  <si>
    <t>240008002 8.2</t>
  </si>
  <si>
    <t>-1629824760</t>
  </si>
  <si>
    <t>240008003 8.3</t>
  </si>
  <si>
    <t>1677846808</t>
  </si>
  <si>
    <t>240008004 8.4</t>
  </si>
  <si>
    <t>Vyústka odvodní nastavitelná na kruhové potrubí - jednořadá vč. regulace R1Rozměr 325x75mm, V=80m3/h. RAL dle požadavku architekta.Včetně připojovacího krčku na VZT potrubí.</t>
  </si>
  <si>
    <t>1027978114</t>
  </si>
  <si>
    <t>240008005 8.5</t>
  </si>
  <si>
    <t>Vyústka odvodní nastavitelná na kruhové potrubí - jednořadá vč. regulace R1.Rozměr 625x75mm, V=150m3/h. RAL dle požadavku architekta. Včetně připojovacího krčku na VZT potrubí.</t>
  </si>
  <si>
    <t>-278059007</t>
  </si>
  <si>
    <t>240008006 8.6</t>
  </si>
  <si>
    <t xml:space="preserve">Odvodňovací díl D=315mm s nátrubkem pro odvod kondenzátu, nerezový.Společný._x000d_
</t>
  </si>
  <si>
    <t>-1592676906</t>
  </si>
  <si>
    <t>240008007 8.7</t>
  </si>
  <si>
    <t>-734431966</t>
  </si>
  <si>
    <t>240008010 8.10</t>
  </si>
  <si>
    <t>-1722838705</t>
  </si>
  <si>
    <t>240008020 8.20</t>
  </si>
  <si>
    <t>485880536</t>
  </si>
  <si>
    <t>240008030 8.30</t>
  </si>
  <si>
    <t>1136353922</t>
  </si>
  <si>
    <t>Pol138h</t>
  </si>
  <si>
    <t>2134365515</t>
  </si>
  <si>
    <t>Pol139h</t>
  </si>
  <si>
    <t>1154544869</t>
  </si>
  <si>
    <t>Zař.č.9 – Větrání so</t>
  </si>
  <si>
    <t xml:space="preserve">Zař.č.9 – Větrání sociální zařízení šaten (m.č.128) :								_x000d_
</t>
  </si>
  <si>
    <t>240009001 9.1</t>
  </si>
  <si>
    <t>-170294635</t>
  </si>
  <si>
    <t>240009001a 9.1a</t>
  </si>
  <si>
    <t>2037570850</t>
  </si>
  <si>
    <t>240009001b 9.1b</t>
  </si>
  <si>
    <t>-881868776</t>
  </si>
  <si>
    <t>240009001c 9.1c</t>
  </si>
  <si>
    <t>-801960603</t>
  </si>
  <si>
    <t>240009001d 9.1d</t>
  </si>
  <si>
    <t>1562339970</t>
  </si>
  <si>
    <t>240009002 9.2</t>
  </si>
  <si>
    <t>882271232</t>
  </si>
  <si>
    <t>240009003 9.3</t>
  </si>
  <si>
    <t>-1265132511</t>
  </si>
  <si>
    <t>240009004 9.4</t>
  </si>
  <si>
    <t>1792576633</t>
  </si>
  <si>
    <t>240009005 9.5</t>
  </si>
  <si>
    <t>230225516</t>
  </si>
  <si>
    <t>240009006 9.6</t>
  </si>
  <si>
    <t>-155405990</t>
  </si>
  <si>
    <t>240009010 9.10</t>
  </si>
  <si>
    <t>-1404207995</t>
  </si>
  <si>
    <t>240009020 9.20</t>
  </si>
  <si>
    <t>Požární izolace, oboustranná.Požární odolnost min.45min (odolnost prověřit u PBŘ).</t>
  </si>
  <si>
    <t>-662237335</t>
  </si>
  <si>
    <t>240009030 9.30</t>
  </si>
  <si>
    <t>1467671720</t>
  </si>
  <si>
    <t>Pol138i</t>
  </si>
  <si>
    <t>1761300653</t>
  </si>
  <si>
    <t>Pol139i</t>
  </si>
  <si>
    <t>1779221896</t>
  </si>
  <si>
    <t>Zař.č.11 – Větrání s</t>
  </si>
  <si>
    <t xml:space="preserve">Zař.č.11 – Větrání kuchyňského koutu klubovna (m.č.134) :								_x000d_
</t>
  </si>
  <si>
    <t>240010010 10.</t>
  </si>
  <si>
    <t>Kuchyňská odsávací digestoř - RECIRKULAČNÍ.Typ dle investora - sjednotit vzduchový výkon.Vmin=304m3/h, (Pmax=230W, U=230V). Součástí filtr, osvětlení, regulace výkonu.</t>
  </si>
  <si>
    <t>1915822713</t>
  </si>
  <si>
    <t>D.1.4.4.4 - Elektroinstalace</t>
  </si>
  <si>
    <t>D1 - Elektromontáže - začátek</t>
  </si>
  <si>
    <t xml:space="preserve">    D2 - Rozvaděč RE včetně přívodu - začátek</t>
  </si>
  <si>
    <t xml:space="preserve">    D3 - Rozvaděč RH přívod výzbroj- začátek</t>
  </si>
  <si>
    <t xml:space="preserve">    D4 - Dozbrojení rozvaděče R1 - začátek</t>
  </si>
  <si>
    <t xml:space="preserve">    D5 - Elektroinstalace řešené části I.NP - začátek</t>
  </si>
  <si>
    <t>OST - Ostatní</t>
  </si>
  <si>
    <t>D1</t>
  </si>
  <si>
    <t>Elektromontáže - začátek</t>
  </si>
  <si>
    <t>D2</t>
  </si>
  <si>
    <t>Rozvaděč RE včetně přívodu - začátek</t>
  </si>
  <si>
    <t>Pol1</t>
  </si>
  <si>
    <t>Vyhledani pripojovaciho mista</t>
  </si>
  <si>
    <t>1128785913</t>
  </si>
  <si>
    <t>Pol10a</t>
  </si>
  <si>
    <t>Hrubá výplň rýh maltou Jakékoliv šíře</t>
  </si>
  <si>
    <t>1788671123</t>
  </si>
  <si>
    <t>Pol11</t>
  </si>
  <si>
    <t>Zednické výpomoci - zahlazení, bílý nátěr</t>
  </si>
  <si>
    <t>318756753</t>
  </si>
  <si>
    <t>Pol12</t>
  </si>
  <si>
    <t xml:space="preserve">UKONČENÍ  VODIČŮ V ROZVADĚČÍCH Do   50   mm2</t>
  </si>
  <si>
    <t>1524400579</t>
  </si>
  <si>
    <t>Pol13</t>
  </si>
  <si>
    <t>Rozvaděč vestavný RE přímé měření do 80A, 4xSOM a 4xHDO, specifikace ČEZ Distribuce, hlavní jističe do 3x40A"B"</t>
  </si>
  <si>
    <t>611098098</t>
  </si>
  <si>
    <t>Pol14</t>
  </si>
  <si>
    <t>JISTIČ 3-PÓLOVÝ CHARAKT."B" 25B-3 -25A</t>
  </si>
  <si>
    <t>-310854999</t>
  </si>
  <si>
    <t>Pol15</t>
  </si>
  <si>
    <t>JISTIČ 3-PÓLOVÝ CHARAKT."B" 32B-3 -32A</t>
  </si>
  <si>
    <t>1279910211</t>
  </si>
  <si>
    <t>Pol16</t>
  </si>
  <si>
    <t>JISTIČ 1-PÓLOVÝ,CHARAKT."B" 2B-1 -2A</t>
  </si>
  <si>
    <t>-1771397390</t>
  </si>
  <si>
    <t>Pol17</t>
  </si>
  <si>
    <t>Zapojení, oživení rozvaděče RE</t>
  </si>
  <si>
    <t>82259611</t>
  </si>
  <si>
    <t>Pol18</t>
  </si>
  <si>
    <t>Drobný montážní materiál</t>
  </si>
  <si>
    <t>1187980483</t>
  </si>
  <si>
    <t>Pol19</t>
  </si>
  <si>
    <t>Zednické výpomoci, obezdění, oprava povrchu</t>
  </si>
  <si>
    <t>1165856726</t>
  </si>
  <si>
    <t>Pol2</t>
  </si>
  <si>
    <t>Zabezpeceni pracoviste</t>
  </si>
  <si>
    <t>-867334471</t>
  </si>
  <si>
    <t>Pol20</t>
  </si>
  <si>
    <t>Vyvazovací pásky plast 200x6mm UV stabil</t>
  </si>
  <si>
    <t>-1064846264</t>
  </si>
  <si>
    <t>Pol21</t>
  </si>
  <si>
    <t>Dokumentace skutečného stavu vývodu pro RE</t>
  </si>
  <si>
    <t>hod.</t>
  </si>
  <si>
    <t>-1601418512</t>
  </si>
  <si>
    <t>Pol3</t>
  </si>
  <si>
    <t>Demontáž stávajícího rozvaděče RE pro 4 SOM</t>
  </si>
  <si>
    <t>-61803672</t>
  </si>
  <si>
    <t>Pol4</t>
  </si>
  <si>
    <t>Uprava stavajicího RE</t>
  </si>
  <si>
    <t>2040537543</t>
  </si>
  <si>
    <t>Pol5</t>
  </si>
  <si>
    <t>Montážní kovový materiál</t>
  </si>
  <si>
    <t>1768188682</t>
  </si>
  <si>
    <t>Pol6a</t>
  </si>
  <si>
    <t>KABEL SILOVÝ,IZOLACE PVC CYKY-J 4x35 mm2 , pevně</t>
  </si>
  <si>
    <t>-1332307116</t>
  </si>
  <si>
    <t>Pol7a</t>
  </si>
  <si>
    <t xml:space="preserve">VODIČ JEDNOŽILOVÝ OHEBNÝ (CYA) H07V-K 16  mm2 , pevně</t>
  </si>
  <si>
    <t>-760019906</t>
  </si>
  <si>
    <t>Pol8a</t>
  </si>
  <si>
    <t>Vybourání otvorů ve zdivu cihelném do průměru 60mm stěna do 300mm</t>
  </si>
  <si>
    <t>-1251100462</t>
  </si>
  <si>
    <t>Pol9a</t>
  </si>
  <si>
    <t>Vysekání rýh ve zdivu cihelném hloubka 50mm šíře 70mm</t>
  </si>
  <si>
    <t>562597412</t>
  </si>
  <si>
    <t>D3</t>
  </si>
  <si>
    <t>Rozvaděč RH přívod výzbroj- začátek</t>
  </si>
  <si>
    <t>-1321515792</t>
  </si>
  <si>
    <t>-1050191325</t>
  </si>
  <si>
    <t>Pol22</t>
  </si>
  <si>
    <t>Demontaz stavajiciho zarizeni rozvaděče RH</t>
  </si>
  <si>
    <t>-460566675</t>
  </si>
  <si>
    <t>Pol23</t>
  </si>
  <si>
    <t>Zajištění stávajících vývodů</t>
  </si>
  <si>
    <t>1631262035</t>
  </si>
  <si>
    <t>Pol24</t>
  </si>
  <si>
    <t xml:space="preserve">PLASTOVÁ/KOVOVÁ ROZVODNICE POD OMÍTKU NEPRŮHLEDNÉ  DVEŘE, IP40/20 8x24 modulů, 1250x750x150mm, IP40/20</t>
  </si>
  <si>
    <t>76286692</t>
  </si>
  <si>
    <t>Pol25</t>
  </si>
  <si>
    <t>Ekvipotenciální svorkovnice do 16mm2, pod omítku pod RH, s výzbrojí</t>
  </si>
  <si>
    <t>-1724224279</t>
  </si>
  <si>
    <t>Pol26</t>
  </si>
  <si>
    <t>VYSEKANI KAPES VE ZDIVU CIHELNEM DO PLOCHY 25 dm2 Hl.150mm</t>
  </si>
  <si>
    <t>392583599</t>
  </si>
  <si>
    <t>Pol27</t>
  </si>
  <si>
    <t>Zednické výpomoci - osazení rozvaděče RH</t>
  </si>
  <si>
    <t>sada</t>
  </si>
  <si>
    <t>-1568791052</t>
  </si>
  <si>
    <t>Pol28</t>
  </si>
  <si>
    <t>PÁČKOVÝ SPÍNAČ 3x40A 3-pólový, In=40A s příslušenstvím, podpěťová cívka</t>
  </si>
  <si>
    <t>6727239</t>
  </si>
  <si>
    <t>Pol29</t>
  </si>
  <si>
    <t xml:space="preserve">Ochrana napájecího vedení 230 V/50 Hz  kombinované svodiče typu 1 a 2 (B+C) pro síť TN-C,TN-S, TFLP-B+C MAXI V/4 kombinovaný svodič bleskových proudů a přepětí, vhodné pro 3-fázový systém TN-S, instalace na vstupu do budovy, 100 kA (10/350), 240 kA (8/20)</t>
  </si>
  <si>
    <t>-1770070371</t>
  </si>
  <si>
    <t>Pol30</t>
  </si>
  <si>
    <t>ŘADOVÁ SVORKOVNICE RSA 35 A</t>
  </si>
  <si>
    <t>-1830341177</t>
  </si>
  <si>
    <t>Pol31</t>
  </si>
  <si>
    <t>ŘADOVÁ SVORKOVNICE RSA2,5</t>
  </si>
  <si>
    <t>549017548</t>
  </si>
  <si>
    <t>Pol32</t>
  </si>
  <si>
    <t>ŘADOVÁ SVORKOVNICE RSA35</t>
  </si>
  <si>
    <t>594765965</t>
  </si>
  <si>
    <t>Pol33</t>
  </si>
  <si>
    <t xml:space="preserve">UKONČENÍ  VODIČŮ V ROZVADĚČÍCH Do   16   mm2</t>
  </si>
  <si>
    <t>671033537</t>
  </si>
  <si>
    <t>Pol34</t>
  </si>
  <si>
    <t>-371717517</t>
  </si>
  <si>
    <t>Pol35</t>
  </si>
  <si>
    <t xml:space="preserve">PROUDOVÝ CHRÁNIČ  2-PÓLOVÝ S NADPROUDOVOU OCHRANOU PORUCHOVÝ PROUD 30mA 10B-1N-030A -10A</t>
  </si>
  <si>
    <t>-336140342</t>
  </si>
  <si>
    <t>Pol36</t>
  </si>
  <si>
    <t>JISTIČ 3-PÓLOVÝ CHARAKT."B" 40B-3 -40A</t>
  </si>
  <si>
    <t>1427029272</t>
  </si>
  <si>
    <t>Pol37</t>
  </si>
  <si>
    <t>PROUD.CHRÁNIČ 4-PÓLOVÝ 40-4-030A -40A,30mA</t>
  </si>
  <si>
    <t>1868958885</t>
  </si>
  <si>
    <t>Pol38</t>
  </si>
  <si>
    <t>JISTIČ 3-PÓLOVÝ CHARAKT."B" 16B-3 -16A</t>
  </si>
  <si>
    <t>-978248270</t>
  </si>
  <si>
    <t>Pol39a</t>
  </si>
  <si>
    <t>JISTIČ 1-PÓLOVÝ,CHARAKT."B"16B-1 -16A</t>
  </si>
  <si>
    <t>-1774148648</t>
  </si>
  <si>
    <t>Pol40</t>
  </si>
  <si>
    <t>JISTIČ 1-PÓLOVÝ,CHARAKT."B" 10B-1 -10A</t>
  </si>
  <si>
    <t>848644123</t>
  </si>
  <si>
    <t>Pol41</t>
  </si>
  <si>
    <t>Rozbočovací bloky do 16mm2, 16x4mm2</t>
  </si>
  <si>
    <t>459203622</t>
  </si>
  <si>
    <t>Pol42</t>
  </si>
  <si>
    <t>VODIČ JEDNOŽILOVÝ (CY) H07V-U 1.5 mm2 , pevně</t>
  </si>
  <si>
    <t>-2120759082</t>
  </si>
  <si>
    <t>Pol43</t>
  </si>
  <si>
    <t>VODIČ JEDNOŽILOVÝ (CY) H07V-U 2.5 mm2 , pevně</t>
  </si>
  <si>
    <t>801356308</t>
  </si>
  <si>
    <t>Pol44</t>
  </si>
  <si>
    <t xml:space="preserve">VODIČ JEDNOŽILOVÝ (CY) H07V-U 6  mm2 , pevně</t>
  </si>
  <si>
    <t>-1098340743</t>
  </si>
  <si>
    <t>Pol45</t>
  </si>
  <si>
    <t xml:space="preserve">VODIČ JEDNOŽILOVÝ (CY) H07V-U 10  mm2 , pevně</t>
  </si>
  <si>
    <t>1280291852</t>
  </si>
  <si>
    <t>Pol46a</t>
  </si>
  <si>
    <t xml:space="preserve">UKONČENÍ  VODIČŮ V ROZVADĚČÍCH Do   2,5 mm2</t>
  </si>
  <si>
    <t>-82721658</t>
  </si>
  <si>
    <t>Pol47</t>
  </si>
  <si>
    <t xml:space="preserve">UKONČENÍ  VODIČŮ V ROZVADĚČÍCH Do   4 mm2</t>
  </si>
  <si>
    <t>804221260</t>
  </si>
  <si>
    <t>Pol48</t>
  </si>
  <si>
    <t xml:space="preserve">UKONČENÍ  VODIČŮ V ROZVADĚČÍCH do 16 mm2</t>
  </si>
  <si>
    <t>612408047</t>
  </si>
  <si>
    <t>Pol49</t>
  </si>
  <si>
    <t>UCPÁVKA PLASTOVÁ VČETNĚ MATICE - ZÁVIT Pg Pg7</t>
  </si>
  <si>
    <t>70195710</t>
  </si>
  <si>
    <t>Pol50a</t>
  </si>
  <si>
    <t>UCPÁVKA PLASTOVÁ VČETNĚ MATICE - ZÁVIT Pg Pg13.5</t>
  </si>
  <si>
    <t>-527852277</t>
  </si>
  <si>
    <t>Pol51</t>
  </si>
  <si>
    <t>UCPÁVKA PLASTOVÁ VČETNĚ MATICE - ZÁVIT Pg Pg16</t>
  </si>
  <si>
    <t>-183772542</t>
  </si>
  <si>
    <t>Pol52</t>
  </si>
  <si>
    <t>UCPÁVKA PLASTOVÁ VČETNĚ MATICE - ZÁVIT Pg Pg26</t>
  </si>
  <si>
    <t>42123115</t>
  </si>
  <si>
    <t>Pol53a</t>
  </si>
  <si>
    <t xml:space="preserve">Montáž ostatního příslušenství rozvoden-kabelových vývodek, zhotovení otvorů do  16 mm</t>
  </si>
  <si>
    <t>-1117514283</t>
  </si>
  <si>
    <t>Pol54</t>
  </si>
  <si>
    <t>Montáž ostatního příslušenství rozvoden-kabelových vývodek, zhotovení otvorů přes 16 do 29 mm</t>
  </si>
  <si>
    <t>-1437992925</t>
  </si>
  <si>
    <t>Pol55</t>
  </si>
  <si>
    <t>Popisky, štítky označení</t>
  </si>
  <si>
    <t>2051781646</t>
  </si>
  <si>
    <t>Pol56</t>
  </si>
  <si>
    <t>Výchozí revize rozvaděče RH</t>
  </si>
  <si>
    <t>2123783518</t>
  </si>
  <si>
    <t>Pol57</t>
  </si>
  <si>
    <t>Zakreslení skutečného stavu elektroinstalace RH</t>
  </si>
  <si>
    <t>-1097852481</t>
  </si>
  <si>
    <t>Pol6</t>
  </si>
  <si>
    <t>-599083564</t>
  </si>
  <si>
    <t>Pol7</t>
  </si>
  <si>
    <t>1440917593</t>
  </si>
  <si>
    <t>D4</t>
  </si>
  <si>
    <t>Dozbrojení rozvaděče R1 - začátek</t>
  </si>
  <si>
    <t>1186374967</t>
  </si>
  <si>
    <t>-1465687031</t>
  </si>
  <si>
    <t>Pol39</t>
  </si>
  <si>
    <t>JISTIČ 1-PÓLOVÝ,CHARAKT."B" 16B-1 -16A</t>
  </si>
  <si>
    <t>-1891196390</t>
  </si>
  <si>
    <t>Pol46</t>
  </si>
  <si>
    <t>596742330</t>
  </si>
  <si>
    <t>Pol50</t>
  </si>
  <si>
    <t>-920364845</t>
  </si>
  <si>
    <t>Pol53</t>
  </si>
  <si>
    <t>-498043552</t>
  </si>
  <si>
    <t>Pol58</t>
  </si>
  <si>
    <t>Demontáž stávající rezervy, vytvořeníprostoru pro montáž jističe</t>
  </si>
  <si>
    <t>-359702510</t>
  </si>
  <si>
    <t>Pol59</t>
  </si>
  <si>
    <t>Uprava stavajicího rozvaděče R1</t>
  </si>
  <si>
    <t>134445178</t>
  </si>
  <si>
    <t>Pol60</t>
  </si>
  <si>
    <t>Vodivé propoje pro jistící vývod 16A/1</t>
  </si>
  <si>
    <t>-2092670624</t>
  </si>
  <si>
    <t>Pol61</t>
  </si>
  <si>
    <t>KABEL SILOVÝ,IZOLACE PVC S VODIČEM PE CYKY-J 3x2.5 mm2 , pevně</t>
  </si>
  <si>
    <t>1762494886</t>
  </si>
  <si>
    <t>Pol62</t>
  </si>
  <si>
    <t>LIŠTA ELEKTROINSTALAČNÍ VČ. DÍLŮ A PŘÍSLUŠENSTVÍ LHD20x20 hranatá</t>
  </si>
  <si>
    <t>1215569903</t>
  </si>
  <si>
    <t>Pol63</t>
  </si>
  <si>
    <t>Vrtání děr do zdiva</t>
  </si>
  <si>
    <t>-1579011961</t>
  </si>
  <si>
    <t>Pol64</t>
  </si>
  <si>
    <t>Hmoždina 8mm, vrut 60x4</t>
  </si>
  <si>
    <t>-1549525158</t>
  </si>
  <si>
    <t>Pol65a</t>
  </si>
  <si>
    <t>Montáž lišt a kanálků protahovacích, šířka přes 20 do 40mm</t>
  </si>
  <si>
    <t>-42200666</t>
  </si>
  <si>
    <t>Pol66</t>
  </si>
  <si>
    <t>ZÁSUVKA NASTĚNNÁ IP44 5518-2969 S 2p+PE, šedá</t>
  </si>
  <si>
    <t>517290852</t>
  </si>
  <si>
    <t>Pol67</t>
  </si>
  <si>
    <t>Revize elektro vývodu pro oběhové čerpadlo</t>
  </si>
  <si>
    <t>-308363323</t>
  </si>
  <si>
    <t>Pol68</t>
  </si>
  <si>
    <t>Zakreslení skutečného stavu elektroinstalace rozvaděče R1</t>
  </si>
  <si>
    <t>-1756004263</t>
  </si>
  <si>
    <t>D5</t>
  </si>
  <si>
    <t>Elektroinstalace řešené části I.NP - začátek</t>
  </si>
  <si>
    <t>Pol10</t>
  </si>
  <si>
    <t>-130699804</t>
  </si>
  <si>
    <t>Pol100</t>
  </si>
  <si>
    <t>Drátový žlab 50x50mm, včetně spojek, podpěr, propojů atd.</t>
  </si>
  <si>
    <t>1453016743</t>
  </si>
  <si>
    <t>Pol101</t>
  </si>
  <si>
    <t xml:space="preserve">LIŠTA ELEKTROINSTALAČNÍ VČ. DÍLŮ A PŘÍSLUŠENSTVÍ LV18x13  vkládací</t>
  </si>
  <si>
    <t>1274950714</t>
  </si>
  <si>
    <t>Pol102</t>
  </si>
  <si>
    <t>LIŠTA ELEKTROINSTALAČNÍ VČ. DÍLŮ A PŘÍSLUŠENSTVÍ LHD25x20 hranatá</t>
  </si>
  <si>
    <t>495261021</t>
  </si>
  <si>
    <t>Pol103</t>
  </si>
  <si>
    <t>Montáž lišt a kanálků protahovacích, šířka 2313 trubka ohebná LPFLEX</t>
  </si>
  <si>
    <t>-1119636044</t>
  </si>
  <si>
    <t>Pol104</t>
  </si>
  <si>
    <t>Montáž lišt a kanálků protahovacích, šířka 2316 trubka ohebná LPFLEX</t>
  </si>
  <si>
    <t>-1521597838</t>
  </si>
  <si>
    <t>Pol105</t>
  </si>
  <si>
    <t>Montáž lišt a kanálků protahovacích, šířka 2323 trubka ohebná LPFLEX</t>
  </si>
  <si>
    <t>1654648230</t>
  </si>
  <si>
    <t>Pol106</t>
  </si>
  <si>
    <t>Příslušenství trubek ohebných</t>
  </si>
  <si>
    <t>-338045506</t>
  </si>
  <si>
    <t>Pol107</t>
  </si>
  <si>
    <t>Vybourání otvorů ve zdivu cihelném do průměru 60mm stěna do 150mm</t>
  </si>
  <si>
    <t>717292735</t>
  </si>
  <si>
    <t>Pol108</t>
  </si>
  <si>
    <t>EI 60 Kabel. přepážka požární - I</t>
  </si>
  <si>
    <t>-828610793</t>
  </si>
  <si>
    <t>Pol109</t>
  </si>
  <si>
    <t>Vysekání rýh ve zdivu cihelném hloubka 30mm šíře 30mm</t>
  </si>
  <si>
    <t>1410714205</t>
  </si>
  <si>
    <t>Pol110</t>
  </si>
  <si>
    <t>Vysekání rýh v podhledu stropu z tvarnic hloubka 30mm šíře 30mm</t>
  </si>
  <si>
    <t>714646092</t>
  </si>
  <si>
    <t>Pol111</t>
  </si>
  <si>
    <t>Vysekání kapes ve zdivu z dutých cihel pro krabice 50x50x50</t>
  </si>
  <si>
    <t>-1548348038</t>
  </si>
  <si>
    <t>Pol112</t>
  </si>
  <si>
    <t>KABEL SE ZVÝŠENOU ODOLNOSTÍ PROTI ŠÍŘENÍ PLAMENE, BARVA PLÁŠTĚ ORANŽOVÁ, TŘÍDA REAKCE NA OHEŇ - B2 ca, s1, d0 1-CXKH-R-O 3x1.5 mm2 , pevně</t>
  </si>
  <si>
    <t>1470412522</t>
  </si>
  <si>
    <t>Pol113</t>
  </si>
  <si>
    <t>Kabel silový izolace PVC bez vodiče PE CYKY-O 2x1,5mm2, pevně</t>
  </si>
  <si>
    <t>-1780628030</t>
  </si>
  <si>
    <t>Pol114</t>
  </si>
  <si>
    <t>Kabel silový, izolace PVC s vodičem PE CYKY-J 4Dx1,5mm2</t>
  </si>
  <si>
    <t>-2004146055</t>
  </si>
  <si>
    <t>Pol115</t>
  </si>
  <si>
    <t>Kabel silový, izolace PVC s vodičem PE CYKY-J 3Cx2,5mm</t>
  </si>
  <si>
    <t>1226612334</t>
  </si>
  <si>
    <t>Pol116</t>
  </si>
  <si>
    <t>Kabel silový, izolace PVC s vodičem PE CYKY-J 3Cx21,5mm</t>
  </si>
  <si>
    <t>1348681037</t>
  </si>
  <si>
    <t>Pol117</t>
  </si>
  <si>
    <t>Kabel silový, izolace PVC s vodičem PE CYKY-J 5x2.5 mm2 , pevně</t>
  </si>
  <si>
    <t>-1403411681</t>
  </si>
  <si>
    <t>Pol118</t>
  </si>
  <si>
    <t>Kabel silový izolace PVC bez vodiče PE CYKY-O 3Dx1,5mm2</t>
  </si>
  <si>
    <t>1960806237</t>
  </si>
  <si>
    <t>Pol119</t>
  </si>
  <si>
    <t>Vodič jednožilový (CY) HO7V-U 4-6mm2, pevně</t>
  </si>
  <si>
    <t>-1603482797</t>
  </si>
  <si>
    <t>Pol120</t>
  </si>
  <si>
    <t>Vodič jednožilový (CY) HO7V-U 10mm2, pevně</t>
  </si>
  <si>
    <t>2032650069</t>
  </si>
  <si>
    <t>Pol121</t>
  </si>
  <si>
    <t>Kabel sdělovací stíněný SYKFY 2x2x0,5mm2, pevně</t>
  </si>
  <si>
    <t>-843891364</t>
  </si>
  <si>
    <t>Pol122</t>
  </si>
  <si>
    <t>Kabel datový vnitřní UTP cat 6E</t>
  </si>
  <si>
    <t>1808709451</t>
  </si>
  <si>
    <t>Pol123</t>
  </si>
  <si>
    <t>Ukončení datové kabeláže, lisování koncovek, zapojení, zkoušení</t>
  </si>
  <si>
    <t>1423683586</t>
  </si>
  <si>
    <t>Pol124</t>
  </si>
  <si>
    <t>Pásek vyvazovací, délka 200-300mm, šíře 4-6mm, černý UV stab. plast</t>
  </si>
  <si>
    <t>-595659498</t>
  </si>
  <si>
    <t>Pol125</t>
  </si>
  <si>
    <t>Ukončení vodičů izolovaných s označením a zapojením v rozvaděči nebo na přístroji do 2,5mm2</t>
  </si>
  <si>
    <t>1176456150</t>
  </si>
  <si>
    <t>Pol126</t>
  </si>
  <si>
    <t>Čištění budov zametáním úklid po montáži</t>
  </si>
  <si>
    <t>1064215084</t>
  </si>
  <si>
    <t>Pol127</t>
  </si>
  <si>
    <t>Popisky, štítky, označení</t>
  </si>
  <si>
    <t>-149929183</t>
  </si>
  <si>
    <t>Pol128</t>
  </si>
  <si>
    <t>Zkoušky a prohlídky elektrických rozvodů a zařízení celková prohlídka a vyhotovení revizní zprávy pro objem montážních prací přes 500 do 1000 tis.Kč</t>
  </si>
  <si>
    <t>-345915</t>
  </si>
  <si>
    <t>Pol129</t>
  </si>
  <si>
    <t>Skutečný stav elektroinstalace řešené části I.NP</t>
  </si>
  <si>
    <t>-1508447980</t>
  </si>
  <si>
    <t>Pol130</t>
  </si>
  <si>
    <t>Sádra montážní</t>
  </si>
  <si>
    <t>-1454566137</t>
  </si>
  <si>
    <t>Pol131</t>
  </si>
  <si>
    <t>Zkušební provoz</t>
  </si>
  <si>
    <t>-2044938113</t>
  </si>
  <si>
    <t>Pol132</t>
  </si>
  <si>
    <t>Zaučení obsluhy</t>
  </si>
  <si>
    <t>1343027861</t>
  </si>
  <si>
    <t>Pol133</t>
  </si>
  <si>
    <t>Zabezpečení pracoviště</t>
  </si>
  <si>
    <t>1348207252</t>
  </si>
  <si>
    <t>Pol134</t>
  </si>
  <si>
    <t>Montáž jinde nespecifikovaná</t>
  </si>
  <si>
    <t>2058881665</t>
  </si>
  <si>
    <t>Pol135</t>
  </si>
  <si>
    <t>Koordinace postupu prací s investorem, nájemcem</t>
  </si>
  <si>
    <t>1292620775</t>
  </si>
  <si>
    <t>Pol136</t>
  </si>
  <si>
    <t>Koordinace postupu prací s ostatními profesemi</t>
  </si>
  <si>
    <t>-333428449</t>
  </si>
  <si>
    <t>Pol137</t>
  </si>
  <si>
    <t>Provedení revizních zkoušek dle ČSN 331500 Spolupráce s revizním technikem</t>
  </si>
  <si>
    <t>-1176181024</t>
  </si>
  <si>
    <t>1328827839</t>
  </si>
  <si>
    <t>993461998</t>
  </si>
  <si>
    <t>Pol65</t>
  </si>
  <si>
    <t>1021603396</t>
  </si>
  <si>
    <t>Pol69</t>
  </si>
  <si>
    <t>Demontáž stávající elektroinstalace řešené části I.NP</t>
  </si>
  <si>
    <t>1097875143</t>
  </si>
  <si>
    <t>Pol70</t>
  </si>
  <si>
    <t>Vyhledání připojovacího místa, oddělení elektroinstalací od opravovaných prostor</t>
  </si>
  <si>
    <t>-1909340653</t>
  </si>
  <si>
    <t>Pol71</t>
  </si>
  <si>
    <t>Ekologická likvidace demontovaného materiálu</t>
  </si>
  <si>
    <t>969974147</t>
  </si>
  <si>
    <t>Pol72</t>
  </si>
  <si>
    <t>Odvoz suti na skládku, uskladnění</t>
  </si>
  <si>
    <t>1785906075</t>
  </si>
  <si>
    <t>Pol73</t>
  </si>
  <si>
    <t xml:space="preserve">Svítidlo LED reflektor, 20W, IP54, 4000K, venkovní stmívací  a pohybové čidlo, nástěnné</t>
  </si>
  <si>
    <t>405048230</t>
  </si>
  <si>
    <t>Pol74</t>
  </si>
  <si>
    <t>Svítidlo 36W/IP43, 4200lm, 4000K, RA80, libovolný tvar, čtverec x obdélník, komplet, včetně rámečku, nástěnné provedení</t>
  </si>
  <si>
    <t>-376448241</t>
  </si>
  <si>
    <t>Pol75</t>
  </si>
  <si>
    <t>Svítidlo nástěnné, IP43, LED25W, 4000K, ovál, včetně zdroje, mléčný kryt</t>
  </si>
  <si>
    <t>-1216731012</t>
  </si>
  <si>
    <t>Pol76</t>
  </si>
  <si>
    <t>Svítidlo nástěnné, IP43, závěsné liniové 600x80mm, LED18W, 4000K, včetně zdroje</t>
  </si>
  <si>
    <t>856313077</t>
  </si>
  <si>
    <t>Pol77</t>
  </si>
  <si>
    <t>Svítidlo nástěnné nouzové s vlastním zdrojem, IP43, 3W LED, 60min., nástěnné s piktogramem</t>
  </si>
  <si>
    <t>-1373316253</t>
  </si>
  <si>
    <t>Pol78</t>
  </si>
  <si>
    <t>Svítidlo pod kuch. linku s vypínačem, IP43, 11W, LED, 4000K</t>
  </si>
  <si>
    <t>-187726259</t>
  </si>
  <si>
    <t>Pol79</t>
  </si>
  <si>
    <t>Recyklační poplatek svítidla</t>
  </si>
  <si>
    <t>1342040091</t>
  </si>
  <si>
    <t>Pol8</t>
  </si>
  <si>
    <t>1910131126</t>
  </si>
  <si>
    <t>Pol80</t>
  </si>
  <si>
    <t>Datový rozvaděč nástěnný, IP40, bez vybavení, 400x400x400, pouze rezerva pro následné použití</t>
  </si>
  <si>
    <t>-890822661</t>
  </si>
  <si>
    <t>Pol81</t>
  </si>
  <si>
    <t>Systém EZS, ústředna, klávesnice, siréna, čidla kanceláře, klubovna, kabeláž</t>
  </si>
  <si>
    <t>1411084547</t>
  </si>
  <si>
    <t>Pol82</t>
  </si>
  <si>
    <t>ČIdlo pohybové, stropní, 360°, IP43, 230Vstř/10A</t>
  </si>
  <si>
    <t>1018517906</t>
  </si>
  <si>
    <t>Pol83</t>
  </si>
  <si>
    <t>ZÁSUVKA PRŮMYSLOVÁ NÁSTĚNNÁ, 3x16A,400V,3p+N+PE, IP44</t>
  </si>
  <si>
    <t>-824738986</t>
  </si>
  <si>
    <t>Pol84</t>
  </si>
  <si>
    <t>Tlačítko total stop IP43, pod sklem s popisem, nástěnné provedení</t>
  </si>
  <si>
    <t>-1820506465</t>
  </si>
  <si>
    <t>Pol85</t>
  </si>
  <si>
    <t>Osoušeč rukou, senzor, 0,75kW, nástěnný, bílý plast</t>
  </si>
  <si>
    <t>931016282</t>
  </si>
  <si>
    <t>Pol86</t>
  </si>
  <si>
    <t>Zařízení pro světlenou signalizaci pomoci na WC invalidé, sestava řídící jednotka, spínač, táhlo 2,5m, světlená signalizace, kabeláž, propoje, typové dle platné vyhlášky</t>
  </si>
  <si>
    <t>-147600812</t>
  </si>
  <si>
    <t>Pol87</t>
  </si>
  <si>
    <t>Zásuvka 230Vstř./16A, 1+N+PE, pootočená, clonky, IP43, jednonásobná zapuštěná</t>
  </si>
  <si>
    <t>1281368810</t>
  </si>
  <si>
    <t>Pol88</t>
  </si>
  <si>
    <t>Zásuvka 230Vstř./16A, 1+N+PE, pootočená, clonky, IP20, jednonásobná zapuštěná</t>
  </si>
  <si>
    <t>2092912560</t>
  </si>
  <si>
    <t>Pol89</t>
  </si>
  <si>
    <t>Zásuvka 230Vstř./16A, 1+N+PE, pootočená, clonky, IP20, dvojnásobná zapuštěná</t>
  </si>
  <si>
    <t>944854199</t>
  </si>
  <si>
    <t>Pol9</t>
  </si>
  <si>
    <t>Vysekání rýh ve zdivu cihelném hloubka 30mm šíře 70mm</t>
  </si>
  <si>
    <t>-65689331</t>
  </si>
  <si>
    <t>Pol90</t>
  </si>
  <si>
    <t>Zásuvka 230Vstř./16A, 1+N+PE, pootočená, clonky, IP20, jednonásobná zapuštěná s přepěťovou ochranou III. stupně</t>
  </si>
  <si>
    <t>-1621694552</t>
  </si>
  <si>
    <t>Pol91</t>
  </si>
  <si>
    <t>Zásuvka datová, zapuštěná, typově shodná s zásuvkami 230vstř.</t>
  </si>
  <si>
    <t>1256656473</t>
  </si>
  <si>
    <t>Pol92</t>
  </si>
  <si>
    <t>Krabicová rozvodka IP43, nástěnná, prázná, A90x43mm</t>
  </si>
  <si>
    <t>-259138807</t>
  </si>
  <si>
    <t>Pol93</t>
  </si>
  <si>
    <t>Svorka do 2,5mm2, 3-5násobná</t>
  </si>
  <si>
    <t>-1710779142</t>
  </si>
  <si>
    <t>Pol94</t>
  </si>
  <si>
    <t>Krabice instalační pod omítku hloubka 30 - 42mm</t>
  </si>
  <si>
    <t>347727332</t>
  </si>
  <si>
    <t>Pol95</t>
  </si>
  <si>
    <t>Víčko krabice elektronstalační plast + 2ks šrouby</t>
  </si>
  <si>
    <t>1669791974</t>
  </si>
  <si>
    <t>Pol96</t>
  </si>
  <si>
    <t>Krabice instalační pod omítku KT100</t>
  </si>
  <si>
    <t>-2004501649</t>
  </si>
  <si>
    <t>Pol97</t>
  </si>
  <si>
    <t>Vypínač zapuštěný řazení č.1,2,5,6,7 IP43, komplet, 230Vstř./10A</t>
  </si>
  <si>
    <t>-312515362</t>
  </si>
  <si>
    <t>Pol98</t>
  </si>
  <si>
    <t xml:space="preserve">Vypínač instalační pod omítku  3-PÓLOVÝ ZAPUŠTĚNÝ, 3x16A, třípólové provedení do 16A, barva bílá, IP43</t>
  </si>
  <si>
    <t>-1357539109</t>
  </si>
  <si>
    <t>Pol99</t>
  </si>
  <si>
    <t>SPÍNAČ VAČKOVÝ VE SKŘÍNI 3x16A,500V,IP65</t>
  </si>
  <si>
    <t>1819976396</t>
  </si>
  <si>
    <t>OST</t>
  </si>
  <si>
    <t>Ostatní</t>
  </si>
  <si>
    <t>GZS</t>
  </si>
  <si>
    <t>Zařízení staveniště</t>
  </si>
  <si>
    <t>266099111</t>
  </si>
  <si>
    <t>KC</t>
  </si>
  <si>
    <t>Kompletační činnost</t>
  </si>
  <si>
    <t>889595469</t>
  </si>
  <si>
    <t>OZ</t>
  </si>
  <si>
    <t>Opravy v záruce</t>
  </si>
  <si>
    <t>-474836829</t>
  </si>
  <si>
    <t>PM</t>
  </si>
  <si>
    <t>Podružný materiál</t>
  </si>
  <si>
    <t>642711139</t>
  </si>
  <si>
    <t>PPV</t>
  </si>
  <si>
    <t>Podíl přidružených výkonů</t>
  </si>
  <si>
    <t>-1621186633</t>
  </si>
  <si>
    <t>10990,435*0,5 'Přepočtené koeficientem množství</t>
  </si>
  <si>
    <t>PV</t>
  </si>
  <si>
    <t>Provozní vlivy</t>
  </si>
  <si>
    <t>843576983</t>
  </si>
  <si>
    <t>RP</t>
  </si>
  <si>
    <t>Rizika a pojištění</t>
  </si>
  <si>
    <t>-1398439033</t>
  </si>
  <si>
    <t>2 - Vedlejší rozpočtové náklady</t>
  </si>
  <si>
    <t xml:space="preserve">    VRN3 - Zařízení staveniště</t>
  </si>
  <si>
    <t xml:space="preserve">    VRN7 - Provozní vlivy</t>
  </si>
  <si>
    <t>VRN3</t>
  </si>
  <si>
    <t>030001000</t>
  </si>
  <si>
    <t>-14885563</t>
  </si>
  <si>
    <t>VRN7</t>
  </si>
  <si>
    <t>070001000</t>
  </si>
  <si>
    <t>1424639548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</si>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</sst>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24.jpg" /><Relationship Id="rId2" Type="http://schemas.openxmlformats.org/officeDocument/2006/relationships/image" Target="../media/image25.jpg" /><Relationship Id="rId3" Type="http://schemas.openxmlformats.org/officeDocument/2006/relationships/image" Target="../media/image2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121</xdr:row>
      <xdr:rowOff>0</xdr:rowOff>
    </xdr:from>
    <xdr:to>
      <xdr:col>9</xdr:col>
      <xdr:colOff>1216025</xdr:colOff>
      <xdr:row>125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117</xdr:row>
      <xdr:rowOff>0</xdr:rowOff>
    </xdr:from>
    <xdr:to>
      <xdr:col>9</xdr:col>
      <xdr:colOff>1216025</xdr:colOff>
      <xdr:row>121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120</xdr:row>
      <xdr:rowOff>0</xdr:rowOff>
    </xdr:from>
    <xdr:to>
      <xdr:col>9</xdr:col>
      <xdr:colOff>1216025</xdr:colOff>
      <xdr:row>124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114</xdr:row>
      <xdr:rowOff>0</xdr:rowOff>
    </xdr:from>
    <xdr:to>
      <xdr:col>9</xdr:col>
      <xdr:colOff>1216025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108</xdr:row>
      <xdr:rowOff>0</xdr:rowOff>
    </xdr:from>
    <xdr:to>
      <xdr:col>9</xdr:col>
      <xdr:colOff>1216025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105</xdr:row>
      <xdr:rowOff>0</xdr:rowOff>
    </xdr:from>
    <xdr:to>
      <xdr:col>9</xdr:col>
      <xdr:colOff>1216025</xdr:colOff>
      <xdr:row>109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LZ24020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Stavební úpravy 1.NP objektu č.p.736 Žerotínova ulice,Valašské Meziříčí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Valašské Meziříčí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20. 11. 2024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Valašské Meziříčí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LZ-PROJEKT plus s.r.o.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Fajfrová Irena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ROUND(SUM(AG95:AG100),2)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ROUND(SUM(AS95:AS100),2)</f>
        <v>0</v>
      </c>
      <c r="AT94" s="115">
        <f>ROUND(SUM(AV94:AW94),2)</f>
        <v>0</v>
      </c>
      <c r="AU94" s="116">
        <f>ROUND(SUM(AU95:AU100),5)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ROUND(SUM(AZ95:AZ100),2)</f>
        <v>0</v>
      </c>
      <c r="BA94" s="115">
        <f>ROUND(SUM(BA95:BA100),2)</f>
        <v>0</v>
      </c>
      <c r="BB94" s="115">
        <f>ROUND(SUM(BB95:BB100),2)</f>
        <v>0</v>
      </c>
      <c r="BC94" s="115">
        <f>ROUND(SUM(BC95:BC100),2)</f>
        <v>0</v>
      </c>
      <c r="BD94" s="117">
        <f>ROUND(SUM(BD95:BD100),2)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'D.1.1.1 - Architektonicko...'!J30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'D.1.1.1 - Architektonicko...'!P135</f>
        <v>0</v>
      </c>
      <c r="AV95" s="129">
        <f>'D.1.1.1 - Architektonicko...'!J33</f>
        <v>0</v>
      </c>
      <c r="AW95" s="129">
        <f>'D.1.1.1 - Architektonicko...'!J34</f>
        <v>0</v>
      </c>
      <c r="AX95" s="129">
        <f>'D.1.1.1 - Architektonicko...'!J35</f>
        <v>0</v>
      </c>
      <c r="AY95" s="129">
        <f>'D.1.1.1 - Architektonicko...'!J36</f>
        <v>0</v>
      </c>
      <c r="AZ95" s="129">
        <f>'D.1.1.1 - Architektonicko...'!F33</f>
        <v>0</v>
      </c>
      <c r="BA95" s="129">
        <f>'D.1.1.1 - Architektonicko...'!F34</f>
        <v>0</v>
      </c>
      <c r="BB95" s="129">
        <f>'D.1.1.1 - Architektonicko...'!F35</f>
        <v>0</v>
      </c>
      <c r="BC95" s="129">
        <f>'D.1.1.1 - Architektonicko...'!F36</f>
        <v>0</v>
      </c>
      <c r="BD95" s="131">
        <f>'D.1.1.1 - Architektonicko...'!F37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24.7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'D.1.1.4.1 - Zdravotechnika'!J30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28">
        <v>0</v>
      </c>
      <c r="AT96" s="129">
        <f>ROUND(SUM(AV96:AW96),2)</f>
        <v>0</v>
      </c>
      <c r="AU96" s="130">
        <f>'D.1.1.4.1 - Zdravotechnika'!P131</f>
        <v>0</v>
      </c>
      <c r="AV96" s="129">
        <f>'D.1.1.4.1 - Zdravotechnika'!J33</f>
        <v>0</v>
      </c>
      <c r="AW96" s="129">
        <f>'D.1.1.4.1 - Zdravotechnika'!J34</f>
        <v>0</v>
      </c>
      <c r="AX96" s="129">
        <f>'D.1.1.4.1 - Zdravotechnika'!J35</f>
        <v>0</v>
      </c>
      <c r="AY96" s="129">
        <f>'D.1.1.4.1 - Zdravotechnika'!J36</f>
        <v>0</v>
      </c>
      <c r="AZ96" s="129">
        <f>'D.1.1.4.1 - Zdravotechnika'!F33</f>
        <v>0</v>
      </c>
      <c r="BA96" s="129">
        <f>'D.1.1.4.1 - Zdravotechnika'!F34</f>
        <v>0</v>
      </c>
      <c r="BB96" s="129">
        <f>'D.1.1.4.1 - Zdravotechnika'!F35</f>
        <v>0</v>
      </c>
      <c r="BC96" s="129">
        <f>'D.1.1.4.1 - Zdravotechnika'!F36</f>
        <v>0</v>
      </c>
      <c r="BD96" s="131">
        <f>'D.1.1.4.1 - Zdravotechnika'!F37</f>
        <v>0</v>
      </c>
      <c r="BE96" s="7"/>
      <c r="BT96" s="132" t="s">
        <v>84</v>
      </c>
      <c r="BV96" s="132" t="s">
        <v>78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7" customFormat="1" ht="24.75" customHeight="1">
      <c r="A97" s="120" t="s">
        <v>80</v>
      </c>
      <c r="B97" s="121"/>
      <c r="C97" s="122"/>
      <c r="D97" s="123" t="s">
        <v>90</v>
      </c>
      <c r="E97" s="123"/>
      <c r="F97" s="123"/>
      <c r="G97" s="123"/>
      <c r="H97" s="123"/>
      <c r="I97" s="124"/>
      <c r="J97" s="123" t="s">
        <v>91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'D.1.1.4.2 - Vytápění'!J30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83</v>
      </c>
      <c r="AR97" s="127"/>
      <c r="AS97" s="128">
        <v>0</v>
      </c>
      <c r="AT97" s="129">
        <f>ROUND(SUM(AV97:AW97),2)</f>
        <v>0</v>
      </c>
      <c r="AU97" s="130">
        <f>'D.1.1.4.2 - Vytápění'!P134</f>
        <v>0</v>
      </c>
      <c r="AV97" s="129">
        <f>'D.1.1.4.2 - Vytápění'!J33</f>
        <v>0</v>
      </c>
      <c r="AW97" s="129">
        <f>'D.1.1.4.2 - Vytápění'!J34</f>
        <v>0</v>
      </c>
      <c r="AX97" s="129">
        <f>'D.1.1.4.2 - Vytápění'!J35</f>
        <v>0</v>
      </c>
      <c r="AY97" s="129">
        <f>'D.1.1.4.2 - Vytápění'!J36</f>
        <v>0</v>
      </c>
      <c r="AZ97" s="129">
        <f>'D.1.1.4.2 - Vytápění'!F33</f>
        <v>0</v>
      </c>
      <c r="BA97" s="129">
        <f>'D.1.1.4.2 - Vytápění'!F34</f>
        <v>0</v>
      </c>
      <c r="BB97" s="129">
        <f>'D.1.1.4.2 - Vytápění'!F35</f>
        <v>0</v>
      </c>
      <c r="BC97" s="129">
        <f>'D.1.1.4.2 - Vytápění'!F36</f>
        <v>0</v>
      </c>
      <c r="BD97" s="131">
        <f>'D.1.1.4.2 - Vytápění'!F37</f>
        <v>0</v>
      </c>
      <c r="BE97" s="7"/>
      <c r="BT97" s="132" t="s">
        <v>84</v>
      </c>
      <c r="BV97" s="132" t="s">
        <v>78</v>
      </c>
      <c r="BW97" s="132" t="s">
        <v>92</v>
      </c>
      <c r="BX97" s="132" t="s">
        <v>5</v>
      </c>
      <c r="CL97" s="132" t="s">
        <v>1</v>
      </c>
      <c r="CM97" s="132" t="s">
        <v>86</v>
      </c>
    </row>
    <row r="98" s="7" customFormat="1" ht="24.75" customHeight="1">
      <c r="A98" s="120" t="s">
        <v>80</v>
      </c>
      <c r="B98" s="121"/>
      <c r="C98" s="122"/>
      <c r="D98" s="123" t="s">
        <v>93</v>
      </c>
      <c r="E98" s="123"/>
      <c r="F98" s="123"/>
      <c r="G98" s="123"/>
      <c r="H98" s="123"/>
      <c r="I98" s="124"/>
      <c r="J98" s="123" t="s">
        <v>94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'D.1.1.4.3 - Vzduchotechnika'!J30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83</v>
      </c>
      <c r="AR98" s="127"/>
      <c r="AS98" s="128">
        <v>0</v>
      </c>
      <c r="AT98" s="129">
        <f>ROUND(SUM(AV98:AW98),2)</f>
        <v>0</v>
      </c>
      <c r="AU98" s="130">
        <f>'D.1.1.4.3 - Vzduchotechnika'!P128</f>
        <v>0</v>
      </c>
      <c r="AV98" s="129">
        <f>'D.1.1.4.3 - Vzduchotechnika'!J33</f>
        <v>0</v>
      </c>
      <c r="AW98" s="129">
        <f>'D.1.1.4.3 - Vzduchotechnika'!J34</f>
        <v>0</v>
      </c>
      <c r="AX98" s="129">
        <f>'D.1.1.4.3 - Vzduchotechnika'!J35</f>
        <v>0</v>
      </c>
      <c r="AY98" s="129">
        <f>'D.1.1.4.3 - Vzduchotechnika'!J36</f>
        <v>0</v>
      </c>
      <c r="AZ98" s="129">
        <f>'D.1.1.4.3 - Vzduchotechnika'!F33</f>
        <v>0</v>
      </c>
      <c r="BA98" s="129">
        <f>'D.1.1.4.3 - Vzduchotechnika'!F34</f>
        <v>0</v>
      </c>
      <c r="BB98" s="129">
        <f>'D.1.1.4.3 - Vzduchotechnika'!F35</f>
        <v>0</v>
      </c>
      <c r="BC98" s="129">
        <f>'D.1.1.4.3 - Vzduchotechnika'!F36</f>
        <v>0</v>
      </c>
      <c r="BD98" s="131">
        <f>'D.1.1.4.3 - Vzduchotechnika'!F37</f>
        <v>0</v>
      </c>
      <c r="BE98" s="7"/>
      <c r="BT98" s="132" t="s">
        <v>84</v>
      </c>
      <c r="BV98" s="132" t="s">
        <v>78</v>
      </c>
      <c r="BW98" s="132" t="s">
        <v>95</v>
      </c>
      <c r="BX98" s="132" t="s">
        <v>5</v>
      </c>
      <c r="CL98" s="132" t="s">
        <v>1</v>
      </c>
      <c r="CM98" s="132" t="s">
        <v>86</v>
      </c>
    </row>
    <row r="99" s="7" customFormat="1" ht="24.75" customHeight="1">
      <c r="A99" s="120" t="s">
        <v>80</v>
      </c>
      <c r="B99" s="121"/>
      <c r="C99" s="122"/>
      <c r="D99" s="123" t="s">
        <v>96</v>
      </c>
      <c r="E99" s="123"/>
      <c r="F99" s="123"/>
      <c r="G99" s="123"/>
      <c r="H99" s="123"/>
      <c r="I99" s="124"/>
      <c r="J99" s="123" t="s">
        <v>97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'D.1.4.4.4 - Elektroinstalace'!J30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83</v>
      </c>
      <c r="AR99" s="127"/>
      <c r="AS99" s="128">
        <v>0</v>
      </c>
      <c r="AT99" s="129">
        <f>ROUND(SUM(AV99:AW99),2)</f>
        <v>0</v>
      </c>
      <c r="AU99" s="130">
        <f>'D.1.4.4.4 - Elektroinstalace'!P122</f>
        <v>0</v>
      </c>
      <c r="AV99" s="129">
        <f>'D.1.4.4.4 - Elektroinstalace'!J33</f>
        <v>0</v>
      </c>
      <c r="AW99" s="129">
        <f>'D.1.4.4.4 - Elektroinstalace'!J34</f>
        <v>0</v>
      </c>
      <c r="AX99" s="129">
        <f>'D.1.4.4.4 - Elektroinstalace'!J35</f>
        <v>0</v>
      </c>
      <c r="AY99" s="129">
        <f>'D.1.4.4.4 - Elektroinstalace'!J36</f>
        <v>0</v>
      </c>
      <c r="AZ99" s="129">
        <f>'D.1.4.4.4 - Elektroinstalace'!F33</f>
        <v>0</v>
      </c>
      <c r="BA99" s="129">
        <f>'D.1.4.4.4 - Elektroinstalace'!F34</f>
        <v>0</v>
      </c>
      <c r="BB99" s="129">
        <f>'D.1.4.4.4 - Elektroinstalace'!F35</f>
        <v>0</v>
      </c>
      <c r="BC99" s="129">
        <f>'D.1.4.4.4 - Elektroinstalace'!F36</f>
        <v>0</v>
      </c>
      <c r="BD99" s="131">
        <f>'D.1.4.4.4 - Elektroinstalace'!F37</f>
        <v>0</v>
      </c>
      <c r="BE99" s="7"/>
      <c r="BT99" s="132" t="s">
        <v>84</v>
      </c>
      <c r="BV99" s="132" t="s">
        <v>78</v>
      </c>
      <c r="BW99" s="132" t="s">
        <v>98</v>
      </c>
      <c r="BX99" s="132" t="s">
        <v>5</v>
      </c>
      <c r="CL99" s="132" t="s">
        <v>1</v>
      </c>
      <c r="CM99" s="132" t="s">
        <v>86</v>
      </c>
    </row>
    <row r="100" s="7" customFormat="1" ht="16.5" customHeight="1">
      <c r="A100" s="120" t="s">
        <v>80</v>
      </c>
      <c r="B100" s="121"/>
      <c r="C100" s="122"/>
      <c r="D100" s="123" t="s">
        <v>86</v>
      </c>
      <c r="E100" s="123"/>
      <c r="F100" s="123"/>
      <c r="G100" s="123"/>
      <c r="H100" s="123"/>
      <c r="I100" s="124"/>
      <c r="J100" s="123" t="s">
        <v>99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'2 - Vedlejší rozpočtové n...'!J30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83</v>
      </c>
      <c r="AR100" s="127"/>
      <c r="AS100" s="133">
        <v>0</v>
      </c>
      <c r="AT100" s="134">
        <f>ROUND(SUM(AV100:AW100),2)</f>
        <v>0</v>
      </c>
      <c r="AU100" s="135">
        <f>'2 - Vedlejší rozpočtové n...'!P119</f>
        <v>0</v>
      </c>
      <c r="AV100" s="134">
        <f>'2 - Vedlejší rozpočtové n...'!J33</f>
        <v>0</v>
      </c>
      <c r="AW100" s="134">
        <f>'2 - Vedlejší rozpočtové n...'!J34</f>
        <v>0</v>
      </c>
      <c r="AX100" s="134">
        <f>'2 - Vedlejší rozpočtové n...'!J35</f>
        <v>0</v>
      </c>
      <c r="AY100" s="134">
        <f>'2 - Vedlejší rozpočtové n...'!J36</f>
        <v>0</v>
      </c>
      <c r="AZ100" s="134">
        <f>'2 - Vedlejší rozpočtové n...'!F33</f>
        <v>0</v>
      </c>
      <c r="BA100" s="134">
        <f>'2 - Vedlejší rozpočtové n...'!F34</f>
        <v>0</v>
      </c>
      <c r="BB100" s="134">
        <f>'2 - Vedlejší rozpočtové n...'!F35</f>
        <v>0</v>
      </c>
      <c r="BC100" s="134">
        <f>'2 - Vedlejší rozpočtové n...'!F36</f>
        <v>0</v>
      </c>
      <c r="BD100" s="136">
        <f>'2 - Vedlejší rozpočtové n...'!F37</f>
        <v>0</v>
      </c>
      <c r="BE100" s="7"/>
      <c r="BT100" s="132" t="s">
        <v>84</v>
      </c>
      <c r="BV100" s="132" t="s">
        <v>78</v>
      </c>
      <c r="BW100" s="132" t="s">
        <v>100</v>
      </c>
      <c r="BX100" s="132" t="s">
        <v>5</v>
      </c>
      <c r="CL100" s="132" t="s">
        <v>1</v>
      </c>
      <c r="CM100" s="132" t="s">
        <v>86</v>
      </c>
    </row>
    <row r="101" s="2" customFormat="1" ht="30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45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</sheetData>
  <sheetProtection sheet="1" formatColumns="0" formatRows="0" objects="1" scenarios="1" spinCount="100000" saltValue="PBzn//38LD7kuxHYN2tEOnbfnESmqyNTC4xdrLhvWS0p5j6vBFZdkSSTWO7W0K+zmxCftW1YdjAZSjsoiBSsDQ==" hashValue="txtmPbq9aNN7JFkvkWxBepnaXn96rnACZ/m5Q0KZV5cvYuE6jJsUtooJdDdacE2CKBG2/gMJa/dq0VNvSksu7Q==" algorithmName="SHA-512" password="CC3D"/>
  <mergeCells count="62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D.1.1.1 - Architektonicko...'!C2" display="/"/>
    <hyperlink ref="A96" location="'D.1.1.4.1 - Zdravotechnika'!C2" display="/"/>
    <hyperlink ref="A97" location="'D.1.1.4.2 - Vytápění'!C2" display="/"/>
    <hyperlink ref="A98" location="'D.1.1.4.3 - Vzduchotechnika'!C2" display="/"/>
    <hyperlink ref="A99" location="'D.1.4.4.4 - Elektroinstalace'!C2" display="/"/>
    <hyperlink ref="A100" location="'2 - Vedlejší rozpočtové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  <c r="AZ2" s="137" t="s">
        <v>101</v>
      </c>
      <c r="BA2" s="137" t="s">
        <v>1</v>
      </c>
      <c r="BB2" s="137" t="s">
        <v>1</v>
      </c>
      <c r="BC2" s="137" t="s">
        <v>102</v>
      </c>
      <c r="BD2" s="137" t="s">
        <v>86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  <c r="AZ3" s="137" t="s">
        <v>103</v>
      </c>
      <c r="BA3" s="137" t="s">
        <v>1</v>
      </c>
      <c r="BB3" s="137" t="s">
        <v>1</v>
      </c>
      <c r="BC3" s="137" t="s">
        <v>104</v>
      </c>
      <c r="BD3" s="137" t="s">
        <v>86</v>
      </c>
    </row>
    <row r="4" s="1" customFormat="1" ht="24.96" customHeight="1">
      <c r="B4" s="21"/>
      <c r="D4" s="140" t="s">
        <v>105</v>
      </c>
      <c r="L4" s="21"/>
      <c r="M4" s="141" t="s">
        <v>10</v>
      </c>
      <c r="AT4" s="18" t="s">
        <v>4</v>
      </c>
      <c r="AZ4" s="137" t="s">
        <v>106</v>
      </c>
      <c r="BA4" s="137" t="s">
        <v>1</v>
      </c>
      <c r="BB4" s="137" t="s">
        <v>1</v>
      </c>
      <c r="BC4" s="137" t="s">
        <v>107</v>
      </c>
      <c r="BD4" s="137" t="s">
        <v>86</v>
      </c>
    </row>
    <row r="5" s="1" customFormat="1" ht="6.96" customHeight="1">
      <c r="B5" s="21"/>
      <c r="L5" s="21"/>
      <c r="AZ5" s="137" t="s">
        <v>108</v>
      </c>
      <c r="BA5" s="137" t="s">
        <v>1</v>
      </c>
      <c r="BB5" s="137" t="s">
        <v>1</v>
      </c>
      <c r="BC5" s="137" t="s">
        <v>109</v>
      </c>
      <c r="BD5" s="137" t="s">
        <v>86</v>
      </c>
    </row>
    <row r="6" s="1" customFormat="1" ht="12" customHeight="1">
      <c r="B6" s="21"/>
      <c r="D6" s="142" t="s">
        <v>16</v>
      </c>
      <c r="L6" s="21"/>
      <c r="AZ6" s="137" t="s">
        <v>47</v>
      </c>
      <c r="BA6" s="137" t="s">
        <v>1</v>
      </c>
      <c r="BB6" s="137" t="s">
        <v>1</v>
      </c>
      <c r="BC6" s="137" t="s">
        <v>86</v>
      </c>
      <c r="BD6" s="137" t="s">
        <v>86</v>
      </c>
    </row>
    <row r="7" s="1" customFormat="1" ht="26.25" customHeight="1">
      <c r="B7" s="21"/>
      <c r="E7" s="143" t="str">
        <f>'Rekapitulace stavby'!K6</f>
        <v>Stavební úpravy 1.NP objektu č.p.736 Žerotínova ulice,Valašské Meziříčí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110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111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20. 11. 2024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26</v>
      </c>
      <c r="F15" s="39"/>
      <c r="G15" s="39"/>
      <c r="H15" s="39"/>
      <c r="I15" s="142" t="s">
        <v>27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ROUND(J135,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ROUND((SUM(BE135:BE1137)),  2)</f>
        <v>0</v>
      </c>
      <c r="G33" s="39"/>
      <c r="H33" s="39"/>
      <c r="I33" s="157">
        <v>0.20999999999999999</v>
      </c>
      <c r="J33" s="156">
        <f>ROUND(((SUM(BE135:BE1137))*I33),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ROUND((SUM(BF135:BF1137)),  2)</f>
        <v>0</v>
      </c>
      <c r="G34" s="39"/>
      <c r="H34" s="39"/>
      <c r="I34" s="157">
        <v>0.12</v>
      </c>
      <c r="J34" s="156">
        <f>ROUND(((SUM(BF135:BF1137))*I34),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ROUND((SUM(BG135:BG1137)),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ROUND((SUM(BH135:BH1137)),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ROUND((SUM(BI135:BI1137)),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Stavební úpravy 1.NP objektu č.p.736 Žerotínova ulice,Valašské Meziříčí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D.1.1.1 - Architektonicko stavební řešení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Valašské Meziříčí</v>
      </c>
      <c r="G89" s="41"/>
      <c r="H89" s="41"/>
      <c r="I89" s="33" t="s">
        <v>22</v>
      </c>
      <c r="J89" s="80" t="str">
        <f>IF(J12="","",J12)</f>
        <v>20. 11. 2024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Valašské Meziříčí</v>
      </c>
      <c r="G91" s="41"/>
      <c r="H91" s="41"/>
      <c r="I91" s="33" t="s">
        <v>30</v>
      </c>
      <c r="J91" s="37" t="str">
        <f>E21</f>
        <v>LZ-PROJEKT plus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Fajfrová Irena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113</v>
      </c>
      <c r="D94" s="178"/>
      <c r="E94" s="178"/>
      <c r="F94" s="178"/>
      <c r="G94" s="178"/>
      <c r="H94" s="178"/>
      <c r="I94" s="178"/>
      <c r="J94" s="179" t="s">
        <v>114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115</v>
      </c>
      <c r="D96" s="41"/>
      <c r="E96" s="41"/>
      <c r="F96" s="41"/>
      <c r="G96" s="41"/>
      <c r="H96" s="41"/>
      <c r="I96" s="41"/>
      <c r="J96" s="111">
        <f>J135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116</v>
      </c>
    </row>
    <row r="97" s="9" customFormat="1" ht="24.96" customHeight="1">
      <c r="A97" s="9"/>
      <c r="B97" s="181"/>
      <c r="C97" s="182"/>
      <c r="D97" s="183" t="s">
        <v>117</v>
      </c>
      <c r="E97" s="184"/>
      <c r="F97" s="184"/>
      <c r="G97" s="184"/>
      <c r="H97" s="184"/>
      <c r="I97" s="184"/>
      <c r="J97" s="185">
        <f>J136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118</v>
      </c>
      <c r="E98" s="190"/>
      <c r="F98" s="190"/>
      <c r="G98" s="190"/>
      <c r="H98" s="190"/>
      <c r="I98" s="190"/>
      <c r="J98" s="191">
        <f>J137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119</v>
      </c>
      <c r="E99" s="190"/>
      <c r="F99" s="190"/>
      <c r="G99" s="190"/>
      <c r="H99" s="190"/>
      <c r="I99" s="190"/>
      <c r="J99" s="191">
        <f>J148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120</v>
      </c>
      <c r="E100" s="190"/>
      <c r="F100" s="190"/>
      <c r="G100" s="190"/>
      <c r="H100" s="190"/>
      <c r="I100" s="190"/>
      <c r="J100" s="191">
        <f>J246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121</v>
      </c>
      <c r="E101" s="190"/>
      <c r="F101" s="190"/>
      <c r="G101" s="190"/>
      <c r="H101" s="190"/>
      <c r="I101" s="190"/>
      <c r="J101" s="191">
        <f>J422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122</v>
      </c>
      <c r="E102" s="190"/>
      <c r="F102" s="190"/>
      <c r="G102" s="190"/>
      <c r="H102" s="190"/>
      <c r="I102" s="190"/>
      <c r="J102" s="191">
        <f>J594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123</v>
      </c>
      <c r="E103" s="190"/>
      <c r="F103" s="190"/>
      <c r="G103" s="190"/>
      <c r="H103" s="190"/>
      <c r="I103" s="190"/>
      <c r="J103" s="191">
        <f>J600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1"/>
      <c r="C104" s="182"/>
      <c r="D104" s="183" t="s">
        <v>124</v>
      </c>
      <c r="E104" s="184"/>
      <c r="F104" s="184"/>
      <c r="G104" s="184"/>
      <c r="H104" s="184"/>
      <c r="I104" s="184"/>
      <c r="J104" s="185">
        <f>J602</f>
        <v>0</v>
      </c>
      <c r="K104" s="182"/>
      <c r="L104" s="18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7"/>
      <c r="C105" s="188"/>
      <c r="D105" s="189" t="s">
        <v>125</v>
      </c>
      <c r="E105" s="190"/>
      <c r="F105" s="190"/>
      <c r="G105" s="190"/>
      <c r="H105" s="190"/>
      <c r="I105" s="190"/>
      <c r="J105" s="191">
        <f>J603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7"/>
      <c r="C106" s="188"/>
      <c r="D106" s="189" t="s">
        <v>126</v>
      </c>
      <c r="E106" s="190"/>
      <c r="F106" s="190"/>
      <c r="G106" s="190"/>
      <c r="H106" s="190"/>
      <c r="I106" s="190"/>
      <c r="J106" s="191">
        <f>J620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7"/>
      <c r="C107" s="188"/>
      <c r="D107" s="189" t="s">
        <v>127</v>
      </c>
      <c r="E107" s="190"/>
      <c r="F107" s="190"/>
      <c r="G107" s="190"/>
      <c r="H107" s="190"/>
      <c r="I107" s="190"/>
      <c r="J107" s="191">
        <f>J654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7"/>
      <c r="C108" s="188"/>
      <c r="D108" s="189" t="s">
        <v>128</v>
      </c>
      <c r="E108" s="190"/>
      <c r="F108" s="190"/>
      <c r="G108" s="190"/>
      <c r="H108" s="190"/>
      <c r="I108" s="190"/>
      <c r="J108" s="191">
        <f>J679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7"/>
      <c r="C109" s="188"/>
      <c r="D109" s="189" t="s">
        <v>129</v>
      </c>
      <c r="E109" s="190"/>
      <c r="F109" s="190"/>
      <c r="G109" s="190"/>
      <c r="H109" s="190"/>
      <c r="I109" s="190"/>
      <c r="J109" s="191">
        <f>J698</f>
        <v>0</v>
      </c>
      <c r="K109" s="188"/>
      <c r="L109" s="19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7"/>
      <c r="C110" s="188"/>
      <c r="D110" s="189" t="s">
        <v>130</v>
      </c>
      <c r="E110" s="190"/>
      <c r="F110" s="190"/>
      <c r="G110" s="190"/>
      <c r="H110" s="190"/>
      <c r="I110" s="190"/>
      <c r="J110" s="191">
        <f>J710</f>
        <v>0</v>
      </c>
      <c r="K110" s="188"/>
      <c r="L110" s="19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7"/>
      <c r="C111" s="188"/>
      <c r="D111" s="189" t="s">
        <v>131</v>
      </c>
      <c r="E111" s="190"/>
      <c r="F111" s="190"/>
      <c r="G111" s="190"/>
      <c r="H111" s="190"/>
      <c r="I111" s="190"/>
      <c r="J111" s="191">
        <f>J755</f>
        <v>0</v>
      </c>
      <c r="K111" s="188"/>
      <c r="L111" s="19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7"/>
      <c r="C112" s="188"/>
      <c r="D112" s="189" t="s">
        <v>132</v>
      </c>
      <c r="E112" s="190"/>
      <c r="F112" s="190"/>
      <c r="G112" s="190"/>
      <c r="H112" s="190"/>
      <c r="I112" s="190"/>
      <c r="J112" s="191">
        <f>J800</f>
        <v>0</v>
      </c>
      <c r="K112" s="188"/>
      <c r="L112" s="19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7"/>
      <c r="C113" s="188"/>
      <c r="D113" s="189" t="s">
        <v>133</v>
      </c>
      <c r="E113" s="190"/>
      <c r="F113" s="190"/>
      <c r="G113" s="190"/>
      <c r="H113" s="190"/>
      <c r="I113" s="190"/>
      <c r="J113" s="191">
        <f>J869</f>
        <v>0</v>
      </c>
      <c r="K113" s="188"/>
      <c r="L113" s="19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7"/>
      <c r="C114" s="188"/>
      <c r="D114" s="189" t="s">
        <v>134</v>
      </c>
      <c r="E114" s="190"/>
      <c r="F114" s="190"/>
      <c r="G114" s="190"/>
      <c r="H114" s="190"/>
      <c r="I114" s="190"/>
      <c r="J114" s="191">
        <f>J1040</f>
        <v>0</v>
      </c>
      <c r="K114" s="188"/>
      <c r="L114" s="19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7"/>
      <c r="C115" s="188"/>
      <c r="D115" s="189" t="s">
        <v>135</v>
      </c>
      <c r="E115" s="190"/>
      <c r="F115" s="190"/>
      <c r="G115" s="190"/>
      <c r="H115" s="190"/>
      <c r="I115" s="190"/>
      <c r="J115" s="191">
        <f>J1046</f>
        <v>0</v>
      </c>
      <c r="K115" s="188"/>
      <c r="L115" s="19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21" s="2" customFormat="1" ht="6.96" customHeight="1">
      <c r="A121" s="39"/>
      <c r="B121" s="69"/>
      <c r="C121" s="70"/>
      <c r="D121" s="70"/>
      <c r="E121" s="70"/>
      <c r="F121" s="70"/>
      <c r="G121" s="70"/>
      <c r="H121" s="70"/>
      <c r="I121" s="70"/>
      <c r="J121" s="70"/>
      <c r="K121" s="70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4.96" customHeight="1">
      <c r="A122" s="39"/>
      <c r="B122" s="40"/>
      <c r="C122" s="24" t="s">
        <v>136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16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6.25" customHeight="1">
      <c r="A125" s="39"/>
      <c r="B125" s="40"/>
      <c r="C125" s="41"/>
      <c r="D125" s="41"/>
      <c r="E125" s="176" t="str">
        <f>E7</f>
        <v>Stavební úpravy 1.NP objektu č.p.736 Žerotínova ulice,Valašské Meziříčí</v>
      </c>
      <c r="F125" s="33"/>
      <c r="G125" s="33"/>
      <c r="H125" s="33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110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77" t="str">
        <f>E9</f>
        <v>D.1.1.1 - Architektonicko stavební řešení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20</v>
      </c>
      <c r="D129" s="41"/>
      <c r="E129" s="41"/>
      <c r="F129" s="28" t="str">
        <f>F12</f>
        <v>Valašské Meziříčí</v>
      </c>
      <c r="G129" s="41"/>
      <c r="H129" s="41"/>
      <c r="I129" s="33" t="s">
        <v>22</v>
      </c>
      <c r="J129" s="80" t="str">
        <f>IF(J12="","",J12)</f>
        <v>20. 11. 2024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25.65" customHeight="1">
      <c r="A131" s="39"/>
      <c r="B131" s="40"/>
      <c r="C131" s="33" t="s">
        <v>24</v>
      </c>
      <c r="D131" s="41"/>
      <c r="E131" s="41"/>
      <c r="F131" s="28" t="str">
        <f>E15</f>
        <v>Město Valašské Meziříčí</v>
      </c>
      <c r="G131" s="41"/>
      <c r="H131" s="41"/>
      <c r="I131" s="33" t="s">
        <v>30</v>
      </c>
      <c r="J131" s="37" t="str">
        <f>E21</f>
        <v>LZ-PROJEKT plus s.r.o.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28</v>
      </c>
      <c r="D132" s="41"/>
      <c r="E132" s="41"/>
      <c r="F132" s="28" t="str">
        <f>IF(E18="","",E18)</f>
        <v>Vyplň údaj</v>
      </c>
      <c r="G132" s="41"/>
      <c r="H132" s="41"/>
      <c r="I132" s="33" t="s">
        <v>33</v>
      </c>
      <c r="J132" s="37" t="str">
        <f>E24</f>
        <v>Fajfrová Irena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0.32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11" customFormat="1" ht="29.28" customHeight="1">
      <c r="A134" s="193"/>
      <c r="B134" s="194"/>
      <c r="C134" s="195" t="s">
        <v>137</v>
      </c>
      <c r="D134" s="196" t="s">
        <v>61</v>
      </c>
      <c r="E134" s="196" t="s">
        <v>57</v>
      </c>
      <c r="F134" s="196" t="s">
        <v>58</v>
      </c>
      <c r="G134" s="196" t="s">
        <v>138</v>
      </c>
      <c r="H134" s="196" t="s">
        <v>139</v>
      </c>
      <c r="I134" s="196" t="s">
        <v>140</v>
      </c>
      <c r="J134" s="196" t="s">
        <v>114</v>
      </c>
      <c r="K134" s="197" t="s">
        <v>141</v>
      </c>
      <c r="L134" s="198"/>
      <c r="M134" s="101" t="s">
        <v>1</v>
      </c>
      <c r="N134" s="102" t="s">
        <v>40</v>
      </c>
      <c r="O134" s="102" t="s">
        <v>142</v>
      </c>
      <c r="P134" s="102" t="s">
        <v>143</v>
      </c>
      <c r="Q134" s="102" t="s">
        <v>144</v>
      </c>
      <c r="R134" s="102" t="s">
        <v>145</v>
      </c>
      <c r="S134" s="102" t="s">
        <v>146</v>
      </c>
      <c r="T134" s="103" t="s">
        <v>147</v>
      </c>
      <c r="U134" s="193"/>
      <c r="V134" s="193"/>
      <c r="W134" s="193"/>
      <c r="X134" s="193"/>
      <c r="Y134" s="193"/>
      <c r="Z134" s="193"/>
      <c r="AA134" s="193"/>
      <c r="AB134" s="193"/>
      <c r="AC134" s="193"/>
      <c r="AD134" s="193"/>
      <c r="AE134" s="193"/>
    </row>
    <row r="135" s="2" customFormat="1" ht="22.8" customHeight="1">
      <c r="A135" s="39"/>
      <c r="B135" s="40"/>
      <c r="C135" s="108" t="s">
        <v>148</v>
      </c>
      <c r="D135" s="41"/>
      <c r="E135" s="41"/>
      <c r="F135" s="41"/>
      <c r="G135" s="41"/>
      <c r="H135" s="41"/>
      <c r="I135" s="41"/>
      <c r="J135" s="199">
        <f>BK135</f>
        <v>0</v>
      </c>
      <c r="K135" s="41"/>
      <c r="L135" s="45"/>
      <c r="M135" s="104"/>
      <c r="N135" s="200"/>
      <c r="O135" s="105"/>
      <c r="P135" s="201">
        <f>P136+P602</f>
        <v>0</v>
      </c>
      <c r="Q135" s="105"/>
      <c r="R135" s="201">
        <f>R136+R602</f>
        <v>253.45357344999999</v>
      </c>
      <c r="S135" s="105"/>
      <c r="T135" s="202">
        <f>T136+T602</f>
        <v>292.75994930999997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75</v>
      </c>
      <c r="AU135" s="18" t="s">
        <v>116</v>
      </c>
      <c r="BK135" s="203">
        <f>BK136+BK602</f>
        <v>0</v>
      </c>
    </row>
    <row r="136" s="12" customFormat="1" ht="25.92" customHeight="1">
      <c r="A136" s="12"/>
      <c r="B136" s="204"/>
      <c r="C136" s="205"/>
      <c r="D136" s="206" t="s">
        <v>75</v>
      </c>
      <c r="E136" s="207" t="s">
        <v>149</v>
      </c>
      <c r="F136" s="207" t="s">
        <v>150</v>
      </c>
      <c r="G136" s="205"/>
      <c r="H136" s="205"/>
      <c r="I136" s="208"/>
      <c r="J136" s="209">
        <f>BK136</f>
        <v>0</v>
      </c>
      <c r="K136" s="205"/>
      <c r="L136" s="210"/>
      <c r="M136" s="211"/>
      <c r="N136" s="212"/>
      <c r="O136" s="212"/>
      <c r="P136" s="213">
        <f>P137+P148+P246+P422+P594+P600</f>
        <v>0</v>
      </c>
      <c r="Q136" s="212"/>
      <c r="R136" s="213">
        <f>R137+R148+R246+R422+R594+R600</f>
        <v>219.01846014999998</v>
      </c>
      <c r="S136" s="212"/>
      <c r="T136" s="214">
        <f>T137+T148+T246+T422+T594+T600</f>
        <v>263.32460043999998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5" t="s">
        <v>84</v>
      </c>
      <c r="AT136" s="216" t="s">
        <v>75</v>
      </c>
      <c r="AU136" s="216" t="s">
        <v>76</v>
      </c>
      <c r="AY136" s="215" t="s">
        <v>151</v>
      </c>
      <c r="BK136" s="217">
        <f>BK137+BK148+BK246+BK422+BK594+BK600</f>
        <v>0</v>
      </c>
    </row>
    <row r="137" s="12" customFormat="1" ht="22.8" customHeight="1">
      <c r="A137" s="12"/>
      <c r="B137" s="204"/>
      <c r="C137" s="205"/>
      <c r="D137" s="206" t="s">
        <v>75</v>
      </c>
      <c r="E137" s="218" t="s">
        <v>84</v>
      </c>
      <c r="F137" s="218" t="s">
        <v>152</v>
      </c>
      <c r="G137" s="205"/>
      <c r="H137" s="205"/>
      <c r="I137" s="208"/>
      <c r="J137" s="219">
        <f>BK137</f>
        <v>0</v>
      </c>
      <c r="K137" s="205"/>
      <c r="L137" s="210"/>
      <c r="M137" s="211"/>
      <c r="N137" s="212"/>
      <c r="O137" s="212"/>
      <c r="P137" s="213">
        <f>SUM(P138:P147)</f>
        <v>0</v>
      </c>
      <c r="Q137" s="212"/>
      <c r="R137" s="213">
        <f>SUM(R138:R147)</f>
        <v>0</v>
      </c>
      <c r="S137" s="212"/>
      <c r="T137" s="214">
        <f>SUM(T138:T147)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5" t="s">
        <v>84</v>
      </c>
      <c r="AT137" s="216" t="s">
        <v>75</v>
      </c>
      <c r="AU137" s="216" t="s">
        <v>84</v>
      </c>
      <c r="AY137" s="215" t="s">
        <v>151</v>
      </c>
      <c r="BK137" s="217">
        <f>SUM(BK138:BK147)</f>
        <v>0</v>
      </c>
    </row>
    <row r="138" s="2" customFormat="1" ht="37.8" customHeight="1">
      <c r="A138" s="39"/>
      <c r="B138" s="40"/>
      <c r="C138" s="220" t="s">
        <v>84</v>
      </c>
      <c r="D138" s="220" t="s">
        <v>153</v>
      </c>
      <c r="E138" s="221" t="s">
        <v>154</v>
      </c>
      <c r="F138" s="222" t="s">
        <v>155</v>
      </c>
      <c r="G138" s="223" t="s">
        <v>156</v>
      </c>
      <c r="H138" s="224">
        <v>2</v>
      </c>
      <c r="I138" s="225"/>
      <c r="J138" s="226">
        <f>ROUND(I138*H138,2)</f>
        <v>0</v>
      </c>
      <c r="K138" s="222" t="s">
        <v>157</v>
      </c>
      <c r="L138" s="45"/>
      <c r="M138" s="227" t="s">
        <v>1</v>
      </c>
      <c r="N138" s="228" t="s">
        <v>41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158</v>
      </c>
      <c r="AT138" s="231" t="s">
        <v>153</v>
      </c>
      <c r="AU138" s="231" t="s">
        <v>86</v>
      </c>
      <c r="AY138" s="18" t="s">
        <v>151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84</v>
      </c>
      <c r="BK138" s="232">
        <f>ROUND(I138*H138,2)</f>
        <v>0</v>
      </c>
      <c r="BL138" s="18" t="s">
        <v>158</v>
      </c>
      <c r="BM138" s="231" t="s">
        <v>159</v>
      </c>
    </row>
    <row r="139" s="13" customFormat="1">
      <c r="A139" s="13"/>
      <c r="B139" s="233"/>
      <c r="C139" s="234"/>
      <c r="D139" s="235" t="s">
        <v>160</v>
      </c>
      <c r="E139" s="236" t="s">
        <v>1</v>
      </c>
      <c r="F139" s="237" t="s">
        <v>161</v>
      </c>
      <c r="G139" s="234"/>
      <c r="H139" s="236" t="s">
        <v>1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160</v>
      </c>
      <c r="AU139" s="243" t="s">
        <v>86</v>
      </c>
      <c r="AV139" s="13" t="s">
        <v>84</v>
      </c>
      <c r="AW139" s="13" t="s">
        <v>32</v>
      </c>
      <c r="AX139" s="13" t="s">
        <v>76</v>
      </c>
      <c r="AY139" s="243" t="s">
        <v>151</v>
      </c>
    </row>
    <row r="140" s="14" customFormat="1">
      <c r="A140" s="14"/>
      <c r="B140" s="244"/>
      <c r="C140" s="245"/>
      <c r="D140" s="235" t="s">
        <v>160</v>
      </c>
      <c r="E140" s="246" t="s">
        <v>47</v>
      </c>
      <c r="F140" s="247" t="s">
        <v>162</v>
      </c>
      <c r="G140" s="245"/>
      <c r="H140" s="248">
        <v>2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160</v>
      </c>
      <c r="AU140" s="254" t="s">
        <v>86</v>
      </c>
      <c r="AV140" s="14" t="s">
        <v>86</v>
      </c>
      <c r="AW140" s="14" t="s">
        <v>32</v>
      </c>
      <c r="AX140" s="14" t="s">
        <v>84</v>
      </c>
      <c r="AY140" s="254" t="s">
        <v>151</v>
      </c>
    </row>
    <row r="141" s="2" customFormat="1" ht="37.8" customHeight="1">
      <c r="A141" s="39"/>
      <c r="B141" s="40"/>
      <c r="C141" s="220" t="s">
        <v>86</v>
      </c>
      <c r="D141" s="220" t="s">
        <v>153</v>
      </c>
      <c r="E141" s="221" t="s">
        <v>163</v>
      </c>
      <c r="F141" s="222" t="s">
        <v>164</v>
      </c>
      <c r="G141" s="223" t="s">
        <v>156</v>
      </c>
      <c r="H141" s="224">
        <v>2</v>
      </c>
      <c r="I141" s="225"/>
      <c r="J141" s="226">
        <f>ROUND(I141*H141,2)</f>
        <v>0</v>
      </c>
      <c r="K141" s="222" t="s">
        <v>157</v>
      </c>
      <c r="L141" s="45"/>
      <c r="M141" s="227" t="s">
        <v>1</v>
      </c>
      <c r="N141" s="228" t="s">
        <v>41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158</v>
      </c>
      <c r="AT141" s="231" t="s">
        <v>153</v>
      </c>
      <c r="AU141" s="231" t="s">
        <v>86</v>
      </c>
      <c r="AY141" s="18" t="s">
        <v>151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84</v>
      </c>
      <c r="BK141" s="232">
        <f>ROUND(I141*H141,2)</f>
        <v>0</v>
      </c>
      <c r="BL141" s="18" t="s">
        <v>158</v>
      </c>
      <c r="BM141" s="231" t="s">
        <v>165</v>
      </c>
    </row>
    <row r="142" s="14" customFormat="1">
      <c r="A142" s="14"/>
      <c r="B142" s="244"/>
      <c r="C142" s="245"/>
      <c r="D142" s="235" t="s">
        <v>160</v>
      </c>
      <c r="E142" s="246" t="s">
        <v>1</v>
      </c>
      <c r="F142" s="247" t="s">
        <v>47</v>
      </c>
      <c r="G142" s="245"/>
      <c r="H142" s="248">
        <v>2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160</v>
      </c>
      <c r="AU142" s="254" t="s">
        <v>86</v>
      </c>
      <c r="AV142" s="14" t="s">
        <v>86</v>
      </c>
      <c r="AW142" s="14" t="s">
        <v>32</v>
      </c>
      <c r="AX142" s="14" t="s">
        <v>84</v>
      </c>
      <c r="AY142" s="254" t="s">
        <v>151</v>
      </c>
    </row>
    <row r="143" s="2" customFormat="1" ht="37.8" customHeight="1">
      <c r="A143" s="39"/>
      <c r="B143" s="40"/>
      <c r="C143" s="220" t="s">
        <v>166</v>
      </c>
      <c r="D143" s="220" t="s">
        <v>153</v>
      </c>
      <c r="E143" s="221" t="s">
        <v>167</v>
      </c>
      <c r="F143" s="222" t="s">
        <v>168</v>
      </c>
      <c r="G143" s="223" t="s">
        <v>156</v>
      </c>
      <c r="H143" s="224">
        <v>20</v>
      </c>
      <c r="I143" s="225"/>
      <c r="J143" s="226">
        <f>ROUND(I143*H143,2)</f>
        <v>0</v>
      </c>
      <c r="K143" s="222" t="s">
        <v>157</v>
      </c>
      <c r="L143" s="45"/>
      <c r="M143" s="227" t="s">
        <v>1</v>
      </c>
      <c r="N143" s="228" t="s">
        <v>41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158</v>
      </c>
      <c r="AT143" s="231" t="s">
        <v>153</v>
      </c>
      <c r="AU143" s="231" t="s">
        <v>86</v>
      </c>
      <c r="AY143" s="18" t="s">
        <v>151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84</v>
      </c>
      <c r="BK143" s="232">
        <f>ROUND(I143*H143,2)</f>
        <v>0</v>
      </c>
      <c r="BL143" s="18" t="s">
        <v>158</v>
      </c>
      <c r="BM143" s="231" t="s">
        <v>169</v>
      </c>
    </row>
    <row r="144" s="14" customFormat="1">
      <c r="A144" s="14"/>
      <c r="B144" s="244"/>
      <c r="C144" s="245"/>
      <c r="D144" s="235" t="s">
        <v>160</v>
      </c>
      <c r="E144" s="246" t="s">
        <v>1</v>
      </c>
      <c r="F144" s="247" t="s">
        <v>170</v>
      </c>
      <c r="G144" s="245"/>
      <c r="H144" s="248">
        <v>20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160</v>
      </c>
      <c r="AU144" s="254" t="s">
        <v>86</v>
      </c>
      <c r="AV144" s="14" t="s">
        <v>86</v>
      </c>
      <c r="AW144" s="14" t="s">
        <v>32</v>
      </c>
      <c r="AX144" s="14" t="s">
        <v>84</v>
      </c>
      <c r="AY144" s="254" t="s">
        <v>151</v>
      </c>
    </row>
    <row r="145" s="2" customFormat="1" ht="33" customHeight="1">
      <c r="A145" s="39"/>
      <c r="B145" s="40"/>
      <c r="C145" s="220" t="s">
        <v>158</v>
      </c>
      <c r="D145" s="220" t="s">
        <v>153</v>
      </c>
      <c r="E145" s="221" t="s">
        <v>171</v>
      </c>
      <c r="F145" s="222" t="s">
        <v>172</v>
      </c>
      <c r="G145" s="223" t="s">
        <v>173</v>
      </c>
      <c r="H145" s="224">
        <v>2</v>
      </c>
      <c r="I145" s="225"/>
      <c r="J145" s="226">
        <f>ROUND(I145*H145,2)</f>
        <v>0</v>
      </c>
      <c r="K145" s="222" t="s">
        <v>157</v>
      </c>
      <c r="L145" s="45"/>
      <c r="M145" s="227" t="s">
        <v>1</v>
      </c>
      <c r="N145" s="228" t="s">
        <v>41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158</v>
      </c>
      <c r="AT145" s="231" t="s">
        <v>153</v>
      </c>
      <c r="AU145" s="231" t="s">
        <v>86</v>
      </c>
      <c r="AY145" s="18" t="s">
        <v>151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84</v>
      </c>
      <c r="BK145" s="232">
        <f>ROUND(I145*H145,2)</f>
        <v>0</v>
      </c>
      <c r="BL145" s="18" t="s">
        <v>158</v>
      </c>
      <c r="BM145" s="231" t="s">
        <v>174</v>
      </c>
    </row>
    <row r="146" s="2" customFormat="1" ht="16.5" customHeight="1">
      <c r="A146" s="39"/>
      <c r="B146" s="40"/>
      <c r="C146" s="220" t="s">
        <v>175</v>
      </c>
      <c r="D146" s="220" t="s">
        <v>153</v>
      </c>
      <c r="E146" s="221" t="s">
        <v>176</v>
      </c>
      <c r="F146" s="222" t="s">
        <v>177</v>
      </c>
      <c r="G146" s="223" t="s">
        <v>156</v>
      </c>
      <c r="H146" s="224">
        <v>2</v>
      </c>
      <c r="I146" s="225"/>
      <c r="J146" s="226">
        <f>ROUND(I146*H146,2)</f>
        <v>0</v>
      </c>
      <c r="K146" s="222" t="s">
        <v>157</v>
      </c>
      <c r="L146" s="45"/>
      <c r="M146" s="227" t="s">
        <v>1</v>
      </c>
      <c r="N146" s="228" t="s">
        <v>41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158</v>
      </c>
      <c r="AT146" s="231" t="s">
        <v>153</v>
      </c>
      <c r="AU146" s="231" t="s">
        <v>86</v>
      </c>
      <c r="AY146" s="18" t="s">
        <v>151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84</v>
      </c>
      <c r="BK146" s="232">
        <f>ROUND(I146*H146,2)</f>
        <v>0</v>
      </c>
      <c r="BL146" s="18" t="s">
        <v>158</v>
      </c>
      <c r="BM146" s="231" t="s">
        <v>178</v>
      </c>
    </row>
    <row r="147" s="14" customFormat="1">
      <c r="A147" s="14"/>
      <c r="B147" s="244"/>
      <c r="C147" s="245"/>
      <c r="D147" s="235" t="s">
        <v>160</v>
      </c>
      <c r="E147" s="246" t="s">
        <v>1</v>
      </c>
      <c r="F147" s="247" t="s">
        <v>47</v>
      </c>
      <c r="G147" s="245"/>
      <c r="H147" s="248">
        <v>2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160</v>
      </c>
      <c r="AU147" s="254" t="s">
        <v>86</v>
      </c>
      <c r="AV147" s="14" t="s">
        <v>86</v>
      </c>
      <c r="AW147" s="14" t="s">
        <v>32</v>
      </c>
      <c r="AX147" s="14" t="s">
        <v>84</v>
      </c>
      <c r="AY147" s="254" t="s">
        <v>151</v>
      </c>
    </row>
    <row r="148" s="12" customFormat="1" ht="22.8" customHeight="1">
      <c r="A148" s="12"/>
      <c r="B148" s="204"/>
      <c r="C148" s="205"/>
      <c r="D148" s="206" t="s">
        <v>75</v>
      </c>
      <c r="E148" s="218" t="s">
        <v>166</v>
      </c>
      <c r="F148" s="218" t="s">
        <v>179</v>
      </c>
      <c r="G148" s="205"/>
      <c r="H148" s="205"/>
      <c r="I148" s="208"/>
      <c r="J148" s="219">
        <f>BK148</f>
        <v>0</v>
      </c>
      <c r="K148" s="205"/>
      <c r="L148" s="210"/>
      <c r="M148" s="211"/>
      <c r="N148" s="212"/>
      <c r="O148" s="212"/>
      <c r="P148" s="213">
        <f>SUM(P149:P245)</f>
        <v>0</v>
      </c>
      <c r="Q148" s="212"/>
      <c r="R148" s="213">
        <f>SUM(R149:R245)</f>
        <v>52.016667630000001</v>
      </c>
      <c r="S148" s="212"/>
      <c r="T148" s="214">
        <f>SUM(T149:T245)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5" t="s">
        <v>84</v>
      </c>
      <c r="AT148" s="216" t="s">
        <v>75</v>
      </c>
      <c r="AU148" s="216" t="s">
        <v>84</v>
      </c>
      <c r="AY148" s="215" t="s">
        <v>151</v>
      </c>
      <c r="BK148" s="217">
        <f>SUM(BK149:BK245)</f>
        <v>0</v>
      </c>
    </row>
    <row r="149" s="2" customFormat="1" ht="37.8" customHeight="1">
      <c r="A149" s="39"/>
      <c r="B149" s="40"/>
      <c r="C149" s="220" t="s">
        <v>180</v>
      </c>
      <c r="D149" s="220" t="s">
        <v>153</v>
      </c>
      <c r="E149" s="221" t="s">
        <v>181</v>
      </c>
      <c r="F149" s="222" t="s">
        <v>182</v>
      </c>
      <c r="G149" s="223" t="s">
        <v>183</v>
      </c>
      <c r="H149" s="224">
        <v>2.1000000000000001</v>
      </c>
      <c r="I149" s="225"/>
      <c r="J149" s="226">
        <f>ROUND(I149*H149,2)</f>
        <v>0</v>
      </c>
      <c r="K149" s="222" t="s">
        <v>157</v>
      </c>
      <c r="L149" s="45"/>
      <c r="M149" s="227" t="s">
        <v>1</v>
      </c>
      <c r="N149" s="228" t="s">
        <v>41</v>
      </c>
      <c r="O149" s="92"/>
      <c r="P149" s="229">
        <f>O149*H149</f>
        <v>0</v>
      </c>
      <c r="Q149" s="229">
        <v>0.21959999999999999</v>
      </c>
      <c r="R149" s="229">
        <f>Q149*H149</f>
        <v>0.46116000000000001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158</v>
      </c>
      <c r="AT149" s="231" t="s">
        <v>153</v>
      </c>
      <c r="AU149" s="231" t="s">
        <v>86</v>
      </c>
      <c r="AY149" s="18" t="s">
        <v>151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84</v>
      </c>
      <c r="BK149" s="232">
        <f>ROUND(I149*H149,2)</f>
        <v>0</v>
      </c>
      <c r="BL149" s="18" t="s">
        <v>158</v>
      </c>
      <c r="BM149" s="231" t="s">
        <v>184</v>
      </c>
    </row>
    <row r="150" s="14" customFormat="1">
      <c r="A150" s="14"/>
      <c r="B150" s="244"/>
      <c r="C150" s="245"/>
      <c r="D150" s="235" t="s">
        <v>160</v>
      </c>
      <c r="E150" s="246" t="s">
        <v>1</v>
      </c>
      <c r="F150" s="247" t="s">
        <v>185</v>
      </c>
      <c r="G150" s="245"/>
      <c r="H150" s="248">
        <v>2.1000000000000001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160</v>
      </c>
      <c r="AU150" s="254" t="s">
        <v>86</v>
      </c>
      <c r="AV150" s="14" t="s">
        <v>86</v>
      </c>
      <c r="AW150" s="14" t="s">
        <v>32</v>
      </c>
      <c r="AX150" s="14" t="s">
        <v>84</v>
      </c>
      <c r="AY150" s="254" t="s">
        <v>151</v>
      </c>
    </row>
    <row r="151" s="2" customFormat="1" ht="37.8" customHeight="1">
      <c r="A151" s="39"/>
      <c r="B151" s="40"/>
      <c r="C151" s="220" t="s">
        <v>186</v>
      </c>
      <c r="D151" s="220" t="s">
        <v>153</v>
      </c>
      <c r="E151" s="221" t="s">
        <v>187</v>
      </c>
      <c r="F151" s="222" t="s">
        <v>188</v>
      </c>
      <c r="G151" s="223" t="s">
        <v>183</v>
      </c>
      <c r="H151" s="224">
        <v>2.1000000000000001</v>
      </c>
      <c r="I151" s="225"/>
      <c r="J151" s="226">
        <f>ROUND(I151*H151,2)</f>
        <v>0</v>
      </c>
      <c r="K151" s="222" t="s">
        <v>157</v>
      </c>
      <c r="L151" s="45"/>
      <c r="M151" s="227" t="s">
        <v>1</v>
      </c>
      <c r="N151" s="228" t="s">
        <v>41</v>
      </c>
      <c r="O151" s="92"/>
      <c r="P151" s="229">
        <f>O151*H151</f>
        <v>0</v>
      </c>
      <c r="Q151" s="229">
        <v>0.27379999999999999</v>
      </c>
      <c r="R151" s="229">
        <f>Q151*H151</f>
        <v>0.57498000000000005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158</v>
      </c>
      <c r="AT151" s="231" t="s">
        <v>153</v>
      </c>
      <c r="AU151" s="231" t="s">
        <v>86</v>
      </c>
      <c r="AY151" s="18" t="s">
        <v>151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84</v>
      </c>
      <c r="BK151" s="232">
        <f>ROUND(I151*H151,2)</f>
        <v>0</v>
      </c>
      <c r="BL151" s="18" t="s">
        <v>158</v>
      </c>
      <c r="BM151" s="231" t="s">
        <v>189</v>
      </c>
    </row>
    <row r="152" s="13" customFormat="1">
      <c r="A152" s="13"/>
      <c r="B152" s="233"/>
      <c r="C152" s="234"/>
      <c r="D152" s="235" t="s">
        <v>160</v>
      </c>
      <c r="E152" s="236" t="s">
        <v>1</v>
      </c>
      <c r="F152" s="237" t="s">
        <v>190</v>
      </c>
      <c r="G152" s="234"/>
      <c r="H152" s="236" t="s">
        <v>1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160</v>
      </c>
      <c r="AU152" s="243" t="s">
        <v>86</v>
      </c>
      <c r="AV152" s="13" t="s">
        <v>84</v>
      </c>
      <c r="AW152" s="13" t="s">
        <v>32</v>
      </c>
      <c r="AX152" s="13" t="s">
        <v>76</v>
      </c>
      <c r="AY152" s="243" t="s">
        <v>151</v>
      </c>
    </row>
    <row r="153" s="14" customFormat="1">
      <c r="A153" s="14"/>
      <c r="B153" s="244"/>
      <c r="C153" s="245"/>
      <c r="D153" s="235" t="s">
        <v>160</v>
      </c>
      <c r="E153" s="246" t="s">
        <v>1</v>
      </c>
      <c r="F153" s="247" t="s">
        <v>185</v>
      </c>
      <c r="G153" s="245"/>
      <c r="H153" s="248">
        <v>2.1000000000000001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160</v>
      </c>
      <c r="AU153" s="254" t="s">
        <v>86</v>
      </c>
      <c r="AV153" s="14" t="s">
        <v>86</v>
      </c>
      <c r="AW153" s="14" t="s">
        <v>32</v>
      </c>
      <c r="AX153" s="14" t="s">
        <v>84</v>
      </c>
      <c r="AY153" s="254" t="s">
        <v>151</v>
      </c>
    </row>
    <row r="154" s="2" customFormat="1" ht="33" customHeight="1">
      <c r="A154" s="39"/>
      <c r="B154" s="40"/>
      <c r="C154" s="220" t="s">
        <v>191</v>
      </c>
      <c r="D154" s="220" t="s">
        <v>153</v>
      </c>
      <c r="E154" s="221" t="s">
        <v>192</v>
      </c>
      <c r="F154" s="222" t="s">
        <v>193</v>
      </c>
      <c r="G154" s="223" t="s">
        <v>194</v>
      </c>
      <c r="H154" s="224">
        <v>11</v>
      </c>
      <c r="I154" s="225"/>
      <c r="J154" s="226">
        <f>ROUND(I154*H154,2)</f>
        <v>0</v>
      </c>
      <c r="K154" s="222" t="s">
        <v>157</v>
      </c>
      <c r="L154" s="45"/>
      <c r="M154" s="227" t="s">
        <v>1</v>
      </c>
      <c r="N154" s="228" t="s">
        <v>41</v>
      </c>
      <c r="O154" s="92"/>
      <c r="P154" s="229">
        <f>O154*H154</f>
        <v>0</v>
      </c>
      <c r="Q154" s="229">
        <v>0.026280000000000001</v>
      </c>
      <c r="R154" s="229">
        <f>Q154*H154</f>
        <v>0.28908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158</v>
      </c>
      <c r="AT154" s="231" t="s">
        <v>153</v>
      </c>
      <c r="AU154" s="231" t="s">
        <v>86</v>
      </c>
      <c r="AY154" s="18" t="s">
        <v>151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84</v>
      </c>
      <c r="BK154" s="232">
        <f>ROUND(I154*H154,2)</f>
        <v>0</v>
      </c>
      <c r="BL154" s="18" t="s">
        <v>158</v>
      </c>
      <c r="BM154" s="231" t="s">
        <v>195</v>
      </c>
    </row>
    <row r="155" s="14" customFormat="1">
      <c r="A155" s="14"/>
      <c r="B155" s="244"/>
      <c r="C155" s="245"/>
      <c r="D155" s="235" t="s">
        <v>160</v>
      </c>
      <c r="E155" s="246" t="s">
        <v>1</v>
      </c>
      <c r="F155" s="247" t="s">
        <v>196</v>
      </c>
      <c r="G155" s="245"/>
      <c r="H155" s="248">
        <v>11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160</v>
      </c>
      <c r="AU155" s="254" t="s">
        <v>86</v>
      </c>
      <c r="AV155" s="14" t="s">
        <v>86</v>
      </c>
      <c r="AW155" s="14" t="s">
        <v>32</v>
      </c>
      <c r="AX155" s="14" t="s">
        <v>84</v>
      </c>
      <c r="AY155" s="254" t="s">
        <v>151</v>
      </c>
    </row>
    <row r="156" s="2" customFormat="1" ht="33" customHeight="1">
      <c r="A156" s="39"/>
      <c r="B156" s="40"/>
      <c r="C156" s="220" t="s">
        <v>197</v>
      </c>
      <c r="D156" s="220" t="s">
        <v>153</v>
      </c>
      <c r="E156" s="221" t="s">
        <v>198</v>
      </c>
      <c r="F156" s="222" t="s">
        <v>199</v>
      </c>
      <c r="G156" s="223" t="s">
        <v>194</v>
      </c>
      <c r="H156" s="224">
        <v>17</v>
      </c>
      <c r="I156" s="225"/>
      <c r="J156" s="226">
        <f>ROUND(I156*H156,2)</f>
        <v>0</v>
      </c>
      <c r="K156" s="222" t="s">
        <v>157</v>
      </c>
      <c r="L156" s="45"/>
      <c r="M156" s="227" t="s">
        <v>1</v>
      </c>
      <c r="N156" s="228" t="s">
        <v>41</v>
      </c>
      <c r="O156" s="92"/>
      <c r="P156" s="229">
        <f>O156*H156</f>
        <v>0</v>
      </c>
      <c r="Q156" s="229">
        <v>0.03193</v>
      </c>
      <c r="R156" s="229">
        <f>Q156*H156</f>
        <v>0.54281000000000001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158</v>
      </c>
      <c r="AT156" s="231" t="s">
        <v>153</v>
      </c>
      <c r="AU156" s="231" t="s">
        <v>86</v>
      </c>
      <c r="AY156" s="18" t="s">
        <v>151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84</v>
      </c>
      <c r="BK156" s="232">
        <f>ROUND(I156*H156,2)</f>
        <v>0</v>
      </c>
      <c r="BL156" s="18" t="s">
        <v>158</v>
      </c>
      <c r="BM156" s="231" t="s">
        <v>200</v>
      </c>
    </row>
    <row r="157" s="14" customFormat="1">
      <c r="A157" s="14"/>
      <c r="B157" s="244"/>
      <c r="C157" s="245"/>
      <c r="D157" s="235" t="s">
        <v>160</v>
      </c>
      <c r="E157" s="246" t="s">
        <v>1</v>
      </c>
      <c r="F157" s="247" t="s">
        <v>201</v>
      </c>
      <c r="G157" s="245"/>
      <c r="H157" s="248">
        <v>17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160</v>
      </c>
      <c r="AU157" s="254" t="s">
        <v>86</v>
      </c>
      <c r="AV157" s="14" t="s">
        <v>86</v>
      </c>
      <c r="AW157" s="14" t="s">
        <v>32</v>
      </c>
      <c r="AX157" s="14" t="s">
        <v>84</v>
      </c>
      <c r="AY157" s="254" t="s">
        <v>151</v>
      </c>
    </row>
    <row r="158" s="2" customFormat="1" ht="24.15" customHeight="1">
      <c r="A158" s="39"/>
      <c r="B158" s="40"/>
      <c r="C158" s="220" t="s">
        <v>202</v>
      </c>
      <c r="D158" s="220" t="s">
        <v>153</v>
      </c>
      <c r="E158" s="221" t="s">
        <v>203</v>
      </c>
      <c r="F158" s="222" t="s">
        <v>204</v>
      </c>
      <c r="G158" s="223" t="s">
        <v>194</v>
      </c>
      <c r="H158" s="224">
        <v>2</v>
      </c>
      <c r="I158" s="225"/>
      <c r="J158" s="226">
        <f>ROUND(I158*H158,2)</f>
        <v>0</v>
      </c>
      <c r="K158" s="222" t="s">
        <v>157</v>
      </c>
      <c r="L158" s="45"/>
      <c r="M158" s="227" t="s">
        <v>1</v>
      </c>
      <c r="N158" s="228" t="s">
        <v>41</v>
      </c>
      <c r="O158" s="92"/>
      <c r="P158" s="229">
        <f>O158*H158</f>
        <v>0</v>
      </c>
      <c r="Q158" s="229">
        <v>0.14138999999999999</v>
      </c>
      <c r="R158" s="229">
        <f>Q158*H158</f>
        <v>0.28277999999999998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158</v>
      </c>
      <c r="AT158" s="231" t="s">
        <v>153</v>
      </c>
      <c r="AU158" s="231" t="s">
        <v>86</v>
      </c>
      <c r="AY158" s="18" t="s">
        <v>151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84</v>
      </c>
      <c r="BK158" s="232">
        <f>ROUND(I158*H158,2)</f>
        <v>0</v>
      </c>
      <c r="BL158" s="18" t="s">
        <v>158</v>
      </c>
      <c r="BM158" s="231" t="s">
        <v>205</v>
      </c>
    </row>
    <row r="159" s="14" customFormat="1">
      <c r="A159" s="14"/>
      <c r="B159" s="244"/>
      <c r="C159" s="245"/>
      <c r="D159" s="235" t="s">
        <v>160</v>
      </c>
      <c r="E159" s="246" t="s">
        <v>1</v>
      </c>
      <c r="F159" s="247" t="s">
        <v>206</v>
      </c>
      <c r="G159" s="245"/>
      <c r="H159" s="248">
        <v>2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160</v>
      </c>
      <c r="AU159" s="254" t="s">
        <v>86</v>
      </c>
      <c r="AV159" s="14" t="s">
        <v>86</v>
      </c>
      <c r="AW159" s="14" t="s">
        <v>32</v>
      </c>
      <c r="AX159" s="14" t="s">
        <v>84</v>
      </c>
      <c r="AY159" s="254" t="s">
        <v>151</v>
      </c>
    </row>
    <row r="160" s="2" customFormat="1" ht="24.15" customHeight="1">
      <c r="A160" s="39"/>
      <c r="B160" s="40"/>
      <c r="C160" s="220" t="s">
        <v>207</v>
      </c>
      <c r="D160" s="220" t="s">
        <v>153</v>
      </c>
      <c r="E160" s="221" t="s">
        <v>208</v>
      </c>
      <c r="F160" s="222" t="s">
        <v>209</v>
      </c>
      <c r="G160" s="223" t="s">
        <v>173</v>
      </c>
      <c r="H160" s="224">
        <v>0.20799999999999999</v>
      </c>
      <c r="I160" s="225"/>
      <c r="J160" s="226">
        <f>ROUND(I160*H160,2)</f>
        <v>0</v>
      </c>
      <c r="K160" s="222" t="s">
        <v>157</v>
      </c>
      <c r="L160" s="45"/>
      <c r="M160" s="227" t="s">
        <v>1</v>
      </c>
      <c r="N160" s="228" t="s">
        <v>41</v>
      </c>
      <c r="O160" s="92"/>
      <c r="P160" s="229">
        <f>O160*H160</f>
        <v>0</v>
      </c>
      <c r="Q160" s="229">
        <v>1.0900000000000001</v>
      </c>
      <c r="R160" s="229">
        <f>Q160*H160</f>
        <v>0.22672000000000001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158</v>
      </c>
      <c r="AT160" s="231" t="s">
        <v>153</v>
      </c>
      <c r="AU160" s="231" t="s">
        <v>86</v>
      </c>
      <c r="AY160" s="18" t="s">
        <v>151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84</v>
      </c>
      <c r="BK160" s="232">
        <f>ROUND(I160*H160,2)</f>
        <v>0</v>
      </c>
      <c r="BL160" s="18" t="s">
        <v>158</v>
      </c>
      <c r="BM160" s="231" t="s">
        <v>210</v>
      </c>
    </row>
    <row r="161" s="14" customFormat="1">
      <c r="A161" s="14"/>
      <c r="B161" s="244"/>
      <c r="C161" s="245"/>
      <c r="D161" s="235" t="s">
        <v>160</v>
      </c>
      <c r="E161" s="246" t="s">
        <v>1</v>
      </c>
      <c r="F161" s="247" t="s">
        <v>211</v>
      </c>
      <c r="G161" s="245"/>
      <c r="H161" s="248">
        <v>0.058000000000000003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160</v>
      </c>
      <c r="AU161" s="254" t="s">
        <v>86</v>
      </c>
      <c r="AV161" s="14" t="s">
        <v>86</v>
      </c>
      <c r="AW161" s="14" t="s">
        <v>32</v>
      </c>
      <c r="AX161" s="14" t="s">
        <v>76</v>
      </c>
      <c r="AY161" s="254" t="s">
        <v>151</v>
      </c>
    </row>
    <row r="162" s="14" customFormat="1">
      <c r="A162" s="14"/>
      <c r="B162" s="244"/>
      <c r="C162" s="245"/>
      <c r="D162" s="235" t="s">
        <v>160</v>
      </c>
      <c r="E162" s="246" t="s">
        <v>1</v>
      </c>
      <c r="F162" s="247" t="s">
        <v>212</v>
      </c>
      <c r="G162" s="245"/>
      <c r="H162" s="248">
        <v>0.14999999999999999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160</v>
      </c>
      <c r="AU162" s="254" t="s">
        <v>86</v>
      </c>
      <c r="AV162" s="14" t="s">
        <v>86</v>
      </c>
      <c r="AW162" s="14" t="s">
        <v>32</v>
      </c>
      <c r="AX162" s="14" t="s">
        <v>76</v>
      </c>
      <c r="AY162" s="254" t="s">
        <v>151</v>
      </c>
    </row>
    <row r="163" s="15" customFormat="1">
      <c r="A163" s="15"/>
      <c r="B163" s="255"/>
      <c r="C163" s="256"/>
      <c r="D163" s="235" t="s">
        <v>160</v>
      </c>
      <c r="E163" s="257" t="s">
        <v>1</v>
      </c>
      <c r="F163" s="258" t="s">
        <v>213</v>
      </c>
      <c r="G163" s="256"/>
      <c r="H163" s="259">
        <v>0.20799999999999999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5" t="s">
        <v>160</v>
      </c>
      <c r="AU163" s="265" t="s">
        <v>86</v>
      </c>
      <c r="AV163" s="15" t="s">
        <v>158</v>
      </c>
      <c r="AW163" s="15" t="s">
        <v>32</v>
      </c>
      <c r="AX163" s="15" t="s">
        <v>84</v>
      </c>
      <c r="AY163" s="265" t="s">
        <v>151</v>
      </c>
    </row>
    <row r="164" s="2" customFormat="1" ht="24.15" customHeight="1">
      <c r="A164" s="39"/>
      <c r="B164" s="40"/>
      <c r="C164" s="220" t="s">
        <v>8</v>
      </c>
      <c r="D164" s="220" t="s">
        <v>153</v>
      </c>
      <c r="E164" s="221" t="s">
        <v>214</v>
      </c>
      <c r="F164" s="222" t="s">
        <v>215</v>
      </c>
      <c r="G164" s="223" t="s">
        <v>173</v>
      </c>
      <c r="H164" s="224">
        <v>0.074999999999999997</v>
      </c>
      <c r="I164" s="225"/>
      <c r="J164" s="226">
        <f>ROUND(I164*H164,2)</f>
        <v>0</v>
      </c>
      <c r="K164" s="222" t="s">
        <v>157</v>
      </c>
      <c r="L164" s="45"/>
      <c r="M164" s="227" t="s">
        <v>1</v>
      </c>
      <c r="N164" s="228" t="s">
        <v>41</v>
      </c>
      <c r="O164" s="92"/>
      <c r="P164" s="229">
        <f>O164*H164</f>
        <v>0</v>
      </c>
      <c r="Q164" s="229">
        <v>1.0900000000000001</v>
      </c>
      <c r="R164" s="229">
        <f>Q164*H164</f>
        <v>0.081750000000000003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158</v>
      </c>
      <c r="AT164" s="231" t="s">
        <v>153</v>
      </c>
      <c r="AU164" s="231" t="s">
        <v>86</v>
      </c>
      <c r="AY164" s="18" t="s">
        <v>151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84</v>
      </c>
      <c r="BK164" s="232">
        <f>ROUND(I164*H164,2)</f>
        <v>0</v>
      </c>
      <c r="BL164" s="18" t="s">
        <v>158</v>
      </c>
      <c r="BM164" s="231" t="s">
        <v>216</v>
      </c>
    </row>
    <row r="165" s="14" customFormat="1">
      <c r="A165" s="14"/>
      <c r="B165" s="244"/>
      <c r="C165" s="245"/>
      <c r="D165" s="235" t="s">
        <v>160</v>
      </c>
      <c r="E165" s="246" t="s">
        <v>1</v>
      </c>
      <c r="F165" s="247" t="s">
        <v>217</v>
      </c>
      <c r="G165" s="245"/>
      <c r="H165" s="248">
        <v>0.032000000000000001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160</v>
      </c>
      <c r="AU165" s="254" t="s">
        <v>86</v>
      </c>
      <c r="AV165" s="14" t="s">
        <v>86</v>
      </c>
      <c r="AW165" s="14" t="s">
        <v>32</v>
      </c>
      <c r="AX165" s="14" t="s">
        <v>76</v>
      </c>
      <c r="AY165" s="254" t="s">
        <v>151</v>
      </c>
    </row>
    <row r="166" s="14" customFormat="1">
      <c r="A166" s="14"/>
      <c r="B166" s="244"/>
      <c r="C166" s="245"/>
      <c r="D166" s="235" t="s">
        <v>160</v>
      </c>
      <c r="E166" s="246" t="s">
        <v>1</v>
      </c>
      <c r="F166" s="247" t="s">
        <v>218</v>
      </c>
      <c r="G166" s="245"/>
      <c r="H166" s="248">
        <v>0.042999999999999997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160</v>
      </c>
      <c r="AU166" s="254" t="s">
        <v>86</v>
      </c>
      <c r="AV166" s="14" t="s">
        <v>86</v>
      </c>
      <c r="AW166" s="14" t="s">
        <v>32</v>
      </c>
      <c r="AX166" s="14" t="s">
        <v>76</v>
      </c>
      <c r="AY166" s="254" t="s">
        <v>151</v>
      </c>
    </row>
    <row r="167" s="15" customFormat="1">
      <c r="A167" s="15"/>
      <c r="B167" s="255"/>
      <c r="C167" s="256"/>
      <c r="D167" s="235" t="s">
        <v>160</v>
      </c>
      <c r="E167" s="257" t="s">
        <v>1</v>
      </c>
      <c r="F167" s="258" t="s">
        <v>213</v>
      </c>
      <c r="G167" s="256"/>
      <c r="H167" s="259">
        <v>0.074999999999999997</v>
      </c>
      <c r="I167" s="260"/>
      <c r="J167" s="256"/>
      <c r="K167" s="256"/>
      <c r="L167" s="261"/>
      <c r="M167" s="262"/>
      <c r="N167" s="263"/>
      <c r="O167" s="263"/>
      <c r="P167" s="263"/>
      <c r="Q167" s="263"/>
      <c r="R167" s="263"/>
      <c r="S167" s="263"/>
      <c r="T167" s="264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5" t="s">
        <v>160</v>
      </c>
      <c r="AU167" s="265" t="s">
        <v>86</v>
      </c>
      <c r="AV167" s="15" t="s">
        <v>158</v>
      </c>
      <c r="AW167" s="15" t="s">
        <v>32</v>
      </c>
      <c r="AX167" s="15" t="s">
        <v>84</v>
      </c>
      <c r="AY167" s="265" t="s">
        <v>151</v>
      </c>
    </row>
    <row r="168" s="2" customFormat="1" ht="33" customHeight="1">
      <c r="A168" s="39"/>
      <c r="B168" s="40"/>
      <c r="C168" s="220" t="s">
        <v>219</v>
      </c>
      <c r="D168" s="220" t="s">
        <v>153</v>
      </c>
      <c r="E168" s="221" t="s">
        <v>220</v>
      </c>
      <c r="F168" s="222" t="s">
        <v>221</v>
      </c>
      <c r="G168" s="223" t="s">
        <v>183</v>
      </c>
      <c r="H168" s="224">
        <v>3.46</v>
      </c>
      <c r="I168" s="225"/>
      <c r="J168" s="226">
        <f>ROUND(I168*H168,2)</f>
        <v>0</v>
      </c>
      <c r="K168" s="222" t="s">
        <v>157</v>
      </c>
      <c r="L168" s="45"/>
      <c r="M168" s="227" t="s">
        <v>1</v>
      </c>
      <c r="N168" s="228" t="s">
        <v>41</v>
      </c>
      <c r="O168" s="92"/>
      <c r="P168" s="229">
        <f>O168*H168</f>
        <v>0</v>
      </c>
      <c r="Q168" s="229">
        <v>0.061969999999999997</v>
      </c>
      <c r="R168" s="229">
        <f>Q168*H168</f>
        <v>0.2144162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158</v>
      </c>
      <c r="AT168" s="231" t="s">
        <v>153</v>
      </c>
      <c r="AU168" s="231" t="s">
        <v>86</v>
      </c>
      <c r="AY168" s="18" t="s">
        <v>151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84</v>
      </c>
      <c r="BK168" s="232">
        <f>ROUND(I168*H168,2)</f>
        <v>0</v>
      </c>
      <c r="BL168" s="18" t="s">
        <v>158</v>
      </c>
      <c r="BM168" s="231" t="s">
        <v>222</v>
      </c>
    </row>
    <row r="169" s="14" customFormat="1">
      <c r="A169" s="14"/>
      <c r="B169" s="244"/>
      <c r="C169" s="245"/>
      <c r="D169" s="235" t="s">
        <v>160</v>
      </c>
      <c r="E169" s="246" t="s">
        <v>1</v>
      </c>
      <c r="F169" s="247" t="s">
        <v>223</v>
      </c>
      <c r="G169" s="245"/>
      <c r="H169" s="248">
        <v>3.46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160</v>
      </c>
      <c r="AU169" s="254" t="s">
        <v>86</v>
      </c>
      <c r="AV169" s="14" t="s">
        <v>86</v>
      </c>
      <c r="AW169" s="14" t="s">
        <v>32</v>
      </c>
      <c r="AX169" s="14" t="s">
        <v>84</v>
      </c>
      <c r="AY169" s="254" t="s">
        <v>151</v>
      </c>
    </row>
    <row r="170" s="2" customFormat="1" ht="33" customHeight="1">
      <c r="A170" s="39"/>
      <c r="B170" s="40"/>
      <c r="C170" s="220" t="s">
        <v>224</v>
      </c>
      <c r="D170" s="220" t="s">
        <v>153</v>
      </c>
      <c r="E170" s="221" t="s">
        <v>225</v>
      </c>
      <c r="F170" s="222" t="s">
        <v>226</v>
      </c>
      <c r="G170" s="223" t="s">
        <v>183</v>
      </c>
      <c r="H170" s="224">
        <v>42.213000000000001</v>
      </c>
      <c r="I170" s="225"/>
      <c r="J170" s="226">
        <f>ROUND(I170*H170,2)</f>
        <v>0</v>
      </c>
      <c r="K170" s="222" t="s">
        <v>157</v>
      </c>
      <c r="L170" s="45"/>
      <c r="M170" s="227" t="s">
        <v>1</v>
      </c>
      <c r="N170" s="228" t="s">
        <v>41</v>
      </c>
      <c r="O170" s="92"/>
      <c r="P170" s="229">
        <f>O170*H170</f>
        <v>0</v>
      </c>
      <c r="Q170" s="229">
        <v>0.079210000000000003</v>
      </c>
      <c r="R170" s="229">
        <f>Q170*H170</f>
        <v>3.3436917300000002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158</v>
      </c>
      <c r="AT170" s="231" t="s">
        <v>153</v>
      </c>
      <c r="AU170" s="231" t="s">
        <v>86</v>
      </c>
      <c r="AY170" s="18" t="s">
        <v>151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84</v>
      </c>
      <c r="BK170" s="232">
        <f>ROUND(I170*H170,2)</f>
        <v>0</v>
      </c>
      <c r="BL170" s="18" t="s">
        <v>158</v>
      </c>
      <c r="BM170" s="231" t="s">
        <v>227</v>
      </c>
    </row>
    <row r="171" s="14" customFormat="1">
      <c r="A171" s="14"/>
      <c r="B171" s="244"/>
      <c r="C171" s="245"/>
      <c r="D171" s="235" t="s">
        <v>160</v>
      </c>
      <c r="E171" s="246" t="s">
        <v>1</v>
      </c>
      <c r="F171" s="247" t="s">
        <v>228</v>
      </c>
      <c r="G171" s="245"/>
      <c r="H171" s="248">
        <v>1.8700000000000001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160</v>
      </c>
      <c r="AU171" s="254" t="s">
        <v>86</v>
      </c>
      <c r="AV171" s="14" t="s">
        <v>86</v>
      </c>
      <c r="AW171" s="14" t="s">
        <v>32</v>
      </c>
      <c r="AX171" s="14" t="s">
        <v>76</v>
      </c>
      <c r="AY171" s="254" t="s">
        <v>151</v>
      </c>
    </row>
    <row r="172" s="14" customFormat="1">
      <c r="A172" s="14"/>
      <c r="B172" s="244"/>
      <c r="C172" s="245"/>
      <c r="D172" s="235" t="s">
        <v>160</v>
      </c>
      <c r="E172" s="246" t="s">
        <v>1</v>
      </c>
      <c r="F172" s="247" t="s">
        <v>229</v>
      </c>
      <c r="G172" s="245"/>
      <c r="H172" s="248">
        <v>2.8599999999999999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160</v>
      </c>
      <c r="AU172" s="254" t="s">
        <v>86</v>
      </c>
      <c r="AV172" s="14" t="s">
        <v>86</v>
      </c>
      <c r="AW172" s="14" t="s">
        <v>32</v>
      </c>
      <c r="AX172" s="14" t="s">
        <v>76</v>
      </c>
      <c r="AY172" s="254" t="s">
        <v>151</v>
      </c>
    </row>
    <row r="173" s="14" customFormat="1">
      <c r="A173" s="14"/>
      <c r="B173" s="244"/>
      <c r="C173" s="245"/>
      <c r="D173" s="235" t="s">
        <v>160</v>
      </c>
      <c r="E173" s="246" t="s">
        <v>1</v>
      </c>
      <c r="F173" s="247" t="s">
        <v>230</v>
      </c>
      <c r="G173" s="245"/>
      <c r="H173" s="248">
        <v>4.2400000000000002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160</v>
      </c>
      <c r="AU173" s="254" t="s">
        <v>86</v>
      </c>
      <c r="AV173" s="14" t="s">
        <v>86</v>
      </c>
      <c r="AW173" s="14" t="s">
        <v>32</v>
      </c>
      <c r="AX173" s="14" t="s">
        <v>76</v>
      </c>
      <c r="AY173" s="254" t="s">
        <v>151</v>
      </c>
    </row>
    <row r="174" s="14" customFormat="1">
      <c r="A174" s="14"/>
      <c r="B174" s="244"/>
      <c r="C174" s="245"/>
      <c r="D174" s="235" t="s">
        <v>160</v>
      </c>
      <c r="E174" s="246" t="s">
        <v>1</v>
      </c>
      <c r="F174" s="247" t="s">
        <v>231</v>
      </c>
      <c r="G174" s="245"/>
      <c r="H174" s="248">
        <v>6.2999999999999998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160</v>
      </c>
      <c r="AU174" s="254" t="s">
        <v>86</v>
      </c>
      <c r="AV174" s="14" t="s">
        <v>86</v>
      </c>
      <c r="AW174" s="14" t="s">
        <v>32</v>
      </c>
      <c r="AX174" s="14" t="s">
        <v>76</v>
      </c>
      <c r="AY174" s="254" t="s">
        <v>151</v>
      </c>
    </row>
    <row r="175" s="14" customFormat="1">
      <c r="A175" s="14"/>
      <c r="B175" s="244"/>
      <c r="C175" s="245"/>
      <c r="D175" s="235" t="s">
        <v>160</v>
      </c>
      <c r="E175" s="246" t="s">
        <v>1</v>
      </c>
      <c r="F175" s="247" t="s">
        <v>232</v>
      </c>
      <c r="G175" s="245"/>
      <c r="H175" s="248">
        <v>1.98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160</v>
      </c>
      <c r="AU175" s="254" t="s">
        <v>86</v>
      </c>
      <c r="AV175" s="14" t="s">
        <v>86</v>
      </c>
      <c r="AW175" s="14" t="s">
        <v>32</v>
      </c>
      <c r="AX175" s="14" t="s">
        <v>76</v>
      </c>
      <c r="AY175" s="254" t="s">
        <v>151</v>
      </c>
    </row>
    <row r="176" s="14" customFormat="1">
      <c r="A176" s="14"/>
      <c r="B176" s="244"/>
      <c r="C176" s="245"/>
      <c r="D176" s="235" t="s">
        <v>160</v>
      </c>
      <c r="E176" s="246" t="s">
        <v>1</v>
      </c>
      <c r="F176" s="247" t="s">
        <v>233</v>
      </c>
      <c r="G176" s="245"/>
      <c r="H176" s="248">
        <v>1.768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160</v>
      </c>
      <c r="AU176" s="254" t="s">
        <v>86</v>
      </c>
      <c r="AV176" s="14" t="s">
        <v>86</v>
      </c>
      <c r="AW176" s="14" t="s">
        <v>32</v>
      </c>
      <c r="AX176" s="14" t="s">
        <v>76</v>
      </c>
      <c r="AY176" s="254" t="s">
        <v>151</v>
      </c>
    </row>
    <row r="177" s="14" customFormat="1">
      <c r="A177" s="14"/>
      <c r="B177" s="244"/>
      <c r="C177" s="245"/>
      <c r="D177" s="235" t="s">
        <v>160</v>
      </c>
      <c r="E177" s="246" t="s">
        <v>1</v>
      </c>
      <c r="F177" s="247" t="s">
        <v>234</v>
      </c>
      <c r="G177" s="245"/>
      <c r="H177" s="248">
        <v>3.4500000000000002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160</v>
      </c>
      <c r="AU177" s="254" t="s">
        <v>86</v>
      </c>
      <c r="AV177" s="14" t="s">
        <v>86</v>
      </c>
      <c r="AW177" s="14" t="s">
        <v>32</v>
      </c>
      <c r="AX177" s="14" t="s">
        <v>76</v>
      </c>
      <c r="AY177" s="254" t="s">
        <v>151</v>
      </c>
    </row>
    <row r="178" s="14" customFormat="1">
      <c r="A178" s="14"/>
      <c r="B178" s="244"/>
      <c r="C178" s="245"/>
      <c r="D178" s="235" t="s">
        <v>160</v>
      </c>
      <c r="E178" s="246" t="s">
        <v>1</v>
      </c>
      <c r="F178" s="247" t="s">
        <v>235</v>
      </c>
      <c r="G178" s="245"/>
      <c r="H178" s="248">
        <v>8.1950000000000003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160</v>
      </c>
      <c r="AU178" s="254" t="s">
        <v>86</v>
      </c>
      <c r="AV178" s="14" t="s">
        <v>86</v>
      </c>
      <c r="AW178" s="14" t="s">
        <v>32</v>
      </c>
      <c r="AX178" s="14" t="s">
        <v>76</v>
      </c>
      <c r="AY178" s="254" t="s">
        <v>151</v>
      </c>
    </row>
    <row r="179" s="14" customFormat="1">
      <c r="A179" s="14"/>
      <c r="B179" s="244"/>
      <c r="C179" s="245"/>
      <c r="D179" s="235" t="s">
        <v>160</v>
      </c>
      <c r="E179" s="246" t="s">
        <v>1</v>
      </c>
      <c r="F179" s="247" t="s">
        <v>236</v>
      </c>
      <c r="G179" s="245"/>
      <c r="H179" s="248">
        <v>3.7799999999999998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4" t="s">
        <v>160</v>
      </c>
      <c r="AU179" s="254" t="s">
        <v>86</v>
      </c>
      <c r="AV179" s="14" t="s">
        <v>86</v>
      </c>
      <c r="AW179" s="14" t="s">
        <v>32</v>
      </c>
      <c r="AX179" s="14" t="s">
        <v>76</v>
      </c>
      <c r="AY179" s="254" t="s">
        <v>151</v>
      </c>
    </row>
    <row r="180" s="14" customFormat="1">
      <c r="A180" s="14"/>
      <c r="B180" s="244"/>
      <c r="C180" s="245"/>
      <c r="D180" s="235" t="s">
        <v>160</v>
      </c>
      <c r="E180" s="246" t="s">
        <v>1</v>
      </c>
      <c r="F180" s="247" t="s">
        <v>237</v>
      </c>
      <c r="G180" s="245"/>
      <c r="H180" s="248">
        <v>1.8899999999999999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160</v>
      </c>
      <c r="AU180" s="254" t="s">
        <v>86</v>
      </c>
      <c r="AV180" s="14" t="s">
        <v>86</v>
      </c>
      <c r="AW180" s="14" t="s">
        <v>32</v>
      </c>
      <c r="AX180" s="14" t="s">
        <v>76</v>
      </c>
      <c r="AY180" s="254" t="s">
        <v>151</v>
      </c>
    </row>
    <row r="181" s="14" customFormat="1">
      <c r="A181" s="14"/>
      <c r="B181" s="244"/>
      <c r="C181" s="245"/>
      <c r="D181" s="235" t="s">
        <v>160</v>
      </c>
      <c r="E181" s="246" t="s">
        <v>1</v>
      </c>
      <c r="F181" s="247" t="s">
        <v>238</v>
      </c>
      <c r="G181" s="245"/>
      <c r="H181" s="248">
        <v>5.8799999999999999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160</v>
      </c>
      <c r="AU181" s="254" t="s">
        <v>86</v>
      </c>
      <c r="AV181" s="14" t="s">
        <v>86</v>
      </c>
      <c r="AW181" s="14" t="s">
        <v>32</v>
      </c>
      <c r="AX181" s="14" t="s">
        <v>76</v>
      </c>
      <c r="AY181" s="254" t="s">
        <v>151</v>
      </c>
    </row>
    <row r="182" s="15" customFormat="1">
      <c r="A182" s="15"/>
      <c r="B182" s="255"/>
      <c r="C182" s="256"/>
      <c r="D182" s="235" t="s">
        <v>160</v>
      </c>
      <c r="E182" s="257" t="s">
        <v>1</v>
      </c>
      <c r="F182" s="258" t="s">
        <v>213</v>
      </c>
      <c r="G182" s="256"/>
      <c r="H182" s="259">
        <v>42.213000000000001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5" t="s">
        <v>160</v>
      </c>
      <c r="AU182" s="265" t="s">
        <v>86</v>
      </c>
      <c r="AV182" s="15" t="s">
        <v>158</v>
      </c>
      <c r="AW182" s="15" t="s">
        <v>32</v>
      </c>
      <c r="AX182" s="15" t="s">
        <v>84</v>
      </c>
      <c r="AY182" s="265" t="s">
        <v>151</v>
      </c>
    </row>
    <row r="183" s="2" customFormat="1" ht="24.15" customHeight="1">
      <c r="A183" s="39"/>
      <c r="B183" s="40"/>
      <c r="C183" s="220" t="s">
        <v>239</v>
      </c>
      <c r="D183" s="220" t="s">
        <v>153</v>
      </c>
      <c r="E183" s="221" t="s">
        <v>240</v>
      </c>
      <c r="F183" s="222" t="s">
        <v>241</v>
      </c>
      <c r="G183" s="223" t="s">
        <v>183</v>
      </c>
      <c r="H183" s="224">
        <v>12.42</v>
      </c>
      <c r="I183" s="225"/>
      <c r="J183" s="226">
        <f>ROUND(I183*H183,2)</f>
        <v>0</v>
      </c>
      <c r="K183" s="222" t="s">
        <v>157</v>
      </c>
      <c r="L183" s="45"/>
      <c r="M183" s="227" t="s">
        <v>1</v>
      </c>
      <c r="N183" s="228" t="s">
        <v>41</v>
      </c>
      <c r="O183" s="92"/>
      <c r="P183" s="229">
        <f>O183*H183</f>
        <v>0</v>
      </c>
      <c r="Q183" s="229">
        <v>0.044339999999999997</v>
      </c>
      <c r="R183" s="229">
        <f>Q183*H183</f>
        <v>0.55070279999999994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158</v>
      </c>
      <c r="AT183" s="231" t="s">
        <v>153</v>
      </c>
      <c r="AU183" s="231" t="s">
        <v>86</v>
      </c>
      <c r="AY183" s="18" t="s">
        <v>151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84</v>
      </c>
      <c r="BK183" s="232">
        <f>ROUND(I183*H183,2)</f>
        <v>0</v>
      </c>
      <c r="BL183" s="18" t="s">
        <v>158</v>
      </c>
      <c r="BM183" s="231" t="s">
        <v>242</v>
      </c>
    </row>
    <row r="184" s="14" customFormat="1">
      <c r="A184" s="14"/>
      <c r="B184" s="244"/>
      <c r="C184" s="245"/>
      <c r="D184" s="235" t="s">
        <v>160</v>
      </c>
      <c r="E184" s="246" t="s">
        <v>1</v>
      </c>
      <c r="F184" s="247" t="s">
        <v>243</v>
      </c>
      <c r="G184" s="245"/>
      <c r="H184" s="248">
        <v>3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160</v>
      </c>
      <c r="AU184" s="254" t="s">
        <v>86</v>
      </c>
      <c r="AV184" s="14" t="s">
        <v>86</v>
      </c>
      <c r="AW184" s="14" t="s">
        <v>32</v>
      </c>
      <c r="AX184" s="14" t="s">
        <v>76</v>
      </c>
      <c r="AY184" s="254" t="s">
        <v>151</v>
      </c>
    </row>
    <row r="185" s="14" customFormat="1">
      <c r="A185" s="14"/>
      <c r="B185" s="244"/>
      <c r="C185" s="245"/>
      <c r="D185" s="235" t="s">
        <v>160</v>
      </c>
      <c r="E185" s="246" t="s">
        <v>1</v>
      </c>
      <c r="F185" s="247" t="s">
        <v>244</v>
      </c>
      <c r="G185" s="245"/>
      <c r="H185" s="248">
        <v>4.3499999999999996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160</v>
      </c>
      <c r="AU185" s="254" t="s">
        <v>86</v>
      </c>
      <c r="AV185" s="14" t="s">
        <v>86</v>
      </c>
      <c r="AW185" s="14" t="s">
        <v>32</v>
      </c>
      <c r="AX185" s="14" t="s">
        <v>76</v>
      </c>
      <c r="AY185" s="254" t="s">
        <v>151</v>
      </c>
    </row>
    <row r="186" s="14" customFormat="1">
      <c r="A186" s="14"/>
      <c r="B186" s="244"/>
      <c r="C186" s="245"/>
      <c r="D186" s="235" t="s">
        <v>160</v>
      </c>
      <c r="E186" s="246" t="s">
        <v>1</v>
      </c>
      <c r="F186" s="247" t="s">
        <v>245</v>
      </c>
      <c r="G186" s="245"/>
      <c r="H186" s="248">
        <v>1.8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160</v>
      </c>
      <c r="AU186" s="254" t="s">
        <v>86</v>
      </c>
      <c r="AV186" s="14" t="s">
        <v>86</v>
      </c>
      <c r="AW186" s="14" t="s">
        <v>32</v>
      </c>
      <c r="AX186" s="14" t="s">
        <v>76</v>
      </c>
      <c r="AY186" s="254" t="s">
        <v>151</v>
      </c>
    </row>
    <row r="187" s="14" customFormat="1">
      <c r="A187" s="14"/>
      <c r="B187" s="244"/>
      <c r="C187" s="245"/>
      <c r="D187" s="235" t="s">
        <v>160</v>
      </c>
      <c r="E187" s="246" t="s">
        <v>1</v>
      </c>
      <c r="F187" s="247" t="s">
        <v>246</v>
      </c>
      <c r="G187" s="245"/>
      <c r="H187" s="248">
        <v>0.35999999999999999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160</v>
      </c>
      <c r="AU187" s="254" t="s">
        <v>86</v>
      </c>
      <c r="AV187" s="14" t="s">
        <v>86</v>
      </c>
      <c r="AW187" s="14" t="s">
        <v>32</v>
      </c>
      <c r="AX187" s="14" t="s">
        <v>76</v>
      </c>
      <c r="AY187" s="254" t="s">
        <v>151</v>
      </c>
    </row>
    <row r="188" s="14" customFormat="1">
      <c r="A188" s="14"/>
      <c r="B188" s="244"/>
      <c r="C188" s="245"/>
      <c r="D188" s="235" t="s">
        <v>160</v>
      </c>
      <c r="E188" s="246" t="s">
        <v>1</v>
      </c>
      <c r="F188" s="247" t="s">
        <v>245</v>
      </c>
      <c r="G188" s="245"/>
      <c r="H188" s="248">
        <v>1.8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160</v>
      </c>
      <c r="AU188" s="254" t="s">
        <v>86</v>
      </c>
      <c r="AV188" s="14" t="s">
        <v>86</v>
      </c>
      <c r="AW188" s="14" t="s">
        <v>32</v>
      </c>
      <c r="AX188" s="14" t="s">
        <v>76</v>
      </c>
      <c r="AY188" s="254" t="s">
        <v>151</v>
      </c>
    </row>
    <row r="189" s="14" customFormat="1">
      <c r="A189" s="14"/>
      <c r="B189" s="244"/>
      <c r="C189" s="245"/>
      <c r="D189" s="235" t="s">
        <v>160</v>
      </c>
      <c r="E189" s="246" t="s">
        <v>1</v>
      </c>
      <c r="F189" s="247" t="s">
        <v>247</v>
      </c>
      <c r="G189" s="245"/>
      <c r="H189" s="248">
        <v>1.1100000000000001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160</v>
      </c>
      <c r="AU189" s="254" t="s">
        <v>86</v>
      </c>
      <c r="AV189" s="14" t="s">
        <v>86</v>
      </c>
      <c r="AW189" s="14" t="s">
        <v>32</v>
      </c>
      <c r="AX189" s="14" t="s">
        <v>76</v>
      </c>
      <c r="AY189" s="254" t="s">
        <v>151</v>
      </c>
    </row>
    <row r="190" s="15" customFormat="1">
      <c r="A190" s="15"/>
      <c r="B190" s="255"/>
      <c r="C190" s="256"/>
      <c r="D190" s="235" t="s">
        <v>160</v>
      </c>
      <c r="E190" s="257" t="s">
        <v>1</v>
      </c>
      <c r="F190" s="258" t="s">
        <v>213</v>
      </c>
      <c r="G190" s="256"/>
      <c r="H190" s="259">
        <v>12.42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5" t="s">
        <v>160</v>
      </c>
      <c r="AU190" s="265" t="s">
        <v>86</v>
      </c>
      <c r="AV190" s="15" t="s">
        <v>158</v>
      </c>
      <c r="AW190" s="15" t="s">
        <v>32</v>
      </c>
      <c r="AX190" s="15" t="s">
        <v>84</v>
      </c>
      <c r="AY190" s="265" t="s">
        <v>151</v>
      </c>
    </row>
    <row r="191" s="2" customFormat="1" ht="24.15" customHeight="1">
      <c r="A191" s="39"/>
      <c r="B191" s="40"/>
      <c r="C191" s="220" t="s">
        <v>248</v>
      </c>
      <c r="D191" s="220" t="s">
        <v>153</v>
      </c>
      <c r="E191" s="221" t="s">
        <v>249</v>
      </c>
      <c r="F191" s="222" t="s">
        <v>250</v>
      </c>
      <c r="G191" s="223" t="s">
        <v>183</v>
      </c>
      <c r="H191" s="224">
        <v>120.541</v>
      </c>
      <c r="I191" s="225"/>
      <c r="J191" s="226">
        <f>ROUND(I191*H191,2)</f>
        <v>0</v>
      </c>
      <c r="K191" s="222" t="s">
        <v>157</v>
      </c>
      <c r="L191" s="45"/>
      <c r="M191" s="227" t="s">
        <v>1</v>
      </c>
      <c r="N191" s="228" t="s">
        <v>41</v>
      </c>
      <c r="O191" s="92"/>
      <c r="P191" s="229">
        <f>O191*H191</f>
        <v>0</v>
      </c>
      <c r="Q191" s="229">
        <v>0.061719999999999997</v>
      </c>
      <c r="R191" s="229">
        <f>Q191*H191</f>
        <v>7.4397905199999999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158</v>
      </c>
      <c r="AT191" s="231" t="s">
        <v>153</v>
      </c>
      <c r="AU191" s="231" t="s">
        <v>86</v>
      </c>
      <c r="AY191" s="18" t="s">
        <v>151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84</v>
      </c>
      <c r="BK191" s="232">
        <f>ROUND(I191*H191,2)</f>
        <v>0</v>
      </c>
      <c r="BL191" s="18" t="s">
        <v>158</v>
      </c>
      <c r="BM191" s="231" t="s">
        <v>251</v>
      </c>
    </row>
    <row r="192" s="14" customFormat="1">
      <c r="A192" s="14"/>
      <c r="B192" s="244"/>
      <c r="C192" s="245"/>
      <c r="D192" s="235" t="s">
        <v>160</v>
      </c>
      <c r="E192" s="246" t="s">
        <v>1</v>
      </c>
      <c r="F192" s="247" t="s">
        <v>252</v>
      </c>
      <c r="G192" s="245"/>
      <c r="H192" s="248">
        <v>10.02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160</v>
      </c>
      <c r="AU192" s="254" t="s">
        <v>86</v>
      </c>
      <c r="AV192" s="14" t="s">
        <v>86</v>
      </c>
      <c r="AW192" s="14" t="s">
        <v>32</v>
      </c>
      <c r="AX192" s="14" t="s">
        <v>76</v>
      </c>
      <c r="AY192" s="254" t="s">
        <v>151</v>
      </c>
    </row>
    <row r="193" s="14" customFormat="1">
      <c r="A193" s="14"/>
      <c r="B193" s="244"/>
      <c r="C193" s="245"/>
      <c r="D193" s="235" t="s">
        <v>160</v>
      </c>
      <c r="E193" s="246" t="s">
        <v>1</v>
      </c>
      <c r="F193" s="247" t="s">
        <v>253</v>
      </c>
      <c r="G193" s="245"/>
      <c r="H193" s="248">
        <v>-1.845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160</v>
      </c>
      <c r="AU193" s="254" t="s">
        <v>86</v>
      </c>
      <c r="AV193" s="14" t="s">
        <v>86</v>
      </c>
      <c r="AW193" s="14" t="s">
        <v>32</v>
      </c>
      <c r="AX193" s="14" t="s">
        <v>76</v>
      </c>
      <c r="AY193" s="254" t="s">
        <v>151</v>
      </c>
    </row>
    <row r="194" s="14" customFormat="1">
      <c r="A194" s="14"/>
      <c r="B194" s="244"/>
      <c r="C194" s="245"/>
      <c r="D194" s="235" t="s">
        <v>160</v>
      </c>
      <c r="E194" s="246" t="s">
        <v>1</v>
      </c>
      <c r="F194" s="247" t="s">
        <v>254</v>
      </c>
      <c r="G194" s="245"/>
      <c r="H194" s="248">
        <v>2.286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160</v>
      </c>
      <c r="AU194" s="254" t="s">
        <v>86</v>
      </c>
      <c r="AV194" s="14" t="s">
        <v>86</v>
      </c>
      <c r="AW194" s="14" t="s">
        <v>32</v>
      </c>
      <c r="AX194" s="14" t="s">
        <v>76</v>
      </c>
      <c r="AY194" s="254" t="s">
        <v>151</v>
      </c>
    </row>
    <row r="195" s="14" customFormat="1">
      <c r="A195" s="14"/>
      <c r="B195" s="244"/>
      <c r="C195" s="245"/>
      <c r="D195" s="235" t="s">
        <v>160</v>
      </c>
      <c r="E195" s="246" t="s">
        <v>1</v>
      </c>
      <c r="F195" s="247" t="s">
        <v>223</v>
      </c>
      <c r="G195" s="245"/>
      <c r="H195" s="248">
        <v>3.46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160</v>
      </c>
      <c r="AU195" s="254" t="s">
        <v>86</v>
      </c>
      <c r="AV195" s="14" t="s">
        <v>86</v>
      </c>
      <c r="AW195" s="14" t="s">
        <v>32</v>
      </c>
      <c r="AX195" s="14" t="s">
        <v>76</v>
      </c>
      <c r="AY195" s="254" t="s">
        <v>151</v>
      </c>
    </row>
    <row r="196" s="14" customFormat="1">
      <c r="A196" s="14"/>
      <c r="B196" s="244"/>
      <c r="C196" s="245"/>
      <c r="D196" s="235" t="s">
        <v>160</v>
      </c>
      <c r="E196" s="246" t="s">
        <v>1</v>
      </c>
      <c r="F196" s="247" t="s">
        <v>255</v>
      </c>
      <c r="G196" s="245"/>
      <c r="H196" s="248">
        <v>2.5499999999999998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160</v>
      </c>
      <c r="AU196" s="254" t="s">
        <v>86</v>
      </c>
      <c r="AV196" s="14" t="s">
        <v>86</v>
      </c>
      <c r="AW196" s="14" t="s">
        <v>32</v>
      </c>
      <c r="AX196" s="14" t="s">
        <v>76</v>
      </c>
      <c r="AY196" s="254" t="s">
        <v>151</v>
      </c>
    </row>
    <row r="197" s="14" customFormat="1">
      <c r="A197" s="14"/>
      <c r="B197" s="244"/>
      <c r="C197" s="245"/>
      <c r="D197" s="235" t="s">
        <v>160</v>
      </c>
      <c r="E197" s="246" t="s">
        <v>1</v>
      </c>
      <c r="F197" s="247" t="s">
        <v>256</v>
      </c>
      <c r="G197" s="245"/>
      <c r="H197" s="248">
        <v>1.96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160</v>
      </c>
      <c r="AU197" s="254" t="s">
        <v>86</v>
      </c>
      <c r="AV197" s="14" t="s">
        <v>86</v>
      </c>
      <c r="AW197" s="14" t="s">
        <v>32</v>
      </c>
      <c r="AX197" s="14" t="s">
        <v>76</v>
      </c>
      <c r="AY197" s="254" t="s">
        <v>151</v>
      </c>
    </row>
    <row r="198" s="14" customFormat="1">
      <c r="A198" s="14"/>
      <c r="B198" s="244"/>
      <c r="C198" s="245"/>
      <c r="D198" s="235" t="s">
        <v>160</v>
      </c>
      <c r="E198" s="246" t="s">
        <v>1</v>
      </c>
      <c r="F198" s="247" t="s">
        <v>257</v>
      </c>
      <c r="G198" s="245"/>
      <c r="H198" s="248">
        <v>1.2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160</v>
      </c>
      <c r="AU198" s="254" t="s">
        <v>86</v>
      </c>
      <c r="AV198" s="14" t="s">
        <v>86</v>
      </c>
      <c r="AW198" s="14" t="s">
        <v>32</v>
      </c>
      <c r="AX198" s="14" t="s">
        <v>76</v>
      </c>
      <c r="AY198" s="254" t="s">
        <v>151</v>
      </c>
    </row>
    <row r="199" s="14" customFormat="1">
      <c r="A199" s="14"/>
      <c r="B199" s="244"/>
      <c r="C199" s="245"/>
      <c r="D199" s="235" t="s">
        <v>160</v>
      </c>
      <c r="E199" s="246" t="s">
        <v>1</v>
      </c>
      <c r="F199" s="247" t="s">
        <v>258</v>
      </c>
      <c r="G199" s="245"/>
      <c r="H199" s="248">
        <v>11.720000000000001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160</v>
      </c>
      <c r="AU199" s="254" t="s">
        <v>86</v>
      </c>
      <c r="AV199" s="14" t="s">
        <v>86</v>
      </c>
      <c r="AW199" s="14" t="s">
        <v>32</v>
      </c>
      <c r="AX199" s="14" t="s">
        <v>76</v>
      </c>
      <c r="AY199" s="254" t="s">
        <v>151</v>
      </c>
    </row>
    <row r="200" s="14" customFormat="1">
      <c r="A200" s="14"/>
      <c r="B200" s="244"/>
      <c r="C200" s="245"/>
      <c r="D200" s="235" t="s">
        <v>160</v>
      </c>
      <c r="E200" s="246" t="s">
        <v>1</v>
      </c>
      <c r="F200" s="247" t="s">
        <v>259</v>
      </c>
      <c r="G200" s="245"/>
      <c r="H200" s="248">
        <v>47.549999999999997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160</v>
      </c>
      <c r="AU200" s="254" t="s">
        <v>86</v>
      </c>
      <c r="AV200" s="14" t="s">
        <v>86</v>
      </c>
      <c r="AW200" s="14" t="s">
        <v>32</v>
      </c>
      <c r="AX200" s="14" t="s">
        <v>76</v>
      </c>
      <c r="AY200" s="254" t="s">
        <v>151</v>
      </c>
    </row>
    <row r="201" s="14" customFormat="1">
      <c r="A201" s="14"/>
      <c r="B201" s="244"/>
      <c r="C201" s="245"/>
      <c r="D201" s="235" t="s">
        <v>160</v>
      </c>
      <c r="E201" s="246" t="s">
        <v>1</v>
      </c>
      <c r="F201" s="247" t="s">
        <v>260</v>
      </c>
      <c r="G201" s="245"/>
      <c r="H201" s="248">
        <v>-3.2799999999999998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160</v>
      </c>
      <c r="AU201" s="254" t="s">
        <v>86</v>
      </c>
      <c r="AV201" s="14" t="s">
        <v>86</v>
      </c>
      <c r="AW201" s="14" t="s">
        <v>32</v>
      </c>
      <c r="AX201" s="14" t="s">
        <v>76</v>
      </c>
      <c r="AY201" s="254" t="s">
        <v>151</v>
      </c>
    </row>
    <row r="202" s="14" customFormat="1">
      <c r="A202" s="14"/>
      <c r="B202" s="244"/>
      <c r="C202" s="245"/>
      <c r="D202" s="235" t="s">
        <v>160</v>
      </c>
      <c r="E202" s="246" t="s">
        <v>1</v>
      </c>
      <c r="F202" s="247" t="s">
        <v>261</v>
      </c>
      <c r="G202" s="245"/>
      <c r="H202" s="248">
        <v>10.41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160</v>
      </c>
      <c r="AU202" s="254" t="s">
        <v>86</v>
      </c>
      <c r="AV202" s="14" t="s">
        <v>86</v>
      </c>
      <c r="AW202" s="14" t="s">
        <v>32</v>
      </c>
      <c r="AX202" s="14" t="s">
        <v>76</v>
      </c>
      <c r="AY202" s="254" t="s">
        <v>151</v>
      </c>
    </row>
    <row r="203" s="14" customFormat="1">
      <c r="A203" s="14"/>
      <c r="B203" s="244"/>
      <c r="C203" s="245"/>
      <c r="D203" s="235" t="s">
        <v>160</v>
      </c>
      <c r="E203" s="246" t="s">
        <v>1</v>
      </c>
      <c r="F203" s="247" t="s">
        <v>262</v>
      </c>
      <c r="G203" s="245"/>
      <c r="H203" s="248">
        <v>-2.9399999999999999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160</v>
      </c>
      <c r="AU203" s="254" t="s">
        <v>86</v>
      </c>
      <c r="AV203" s="14" t="s">
        <v>86</v>
      </c>
      <c r="AW203" s="14" t="s">
        <v>32</v>
      </c>
      <c r="AX203" s="14" t="s">
        <v>76</v>
      </c>
      <c r="AY203" s="254" t="s">
        <v>151</v>
      </c>
    </row>
    <row r="204" s="14" customFormat="1">
      <c r="A204" s="14"/>
      <c r="B204" s="244"/>
      <c r="C204" s="245"/>
      <c r="D204" s="235" t="s">
        <v>160</v>
      </c>
      <c r="E204" s="246" t="s">
        <v>1</v>
      </c>
      <c r="F204" s="247" t="s">
        <v>263</v>
      </c>
      <c r="G204" s="245"/>
      <c r="H204" s="248">
        <v>8.0700000000000003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160</v>
      </c>
      <c r="AU204" s="254" t="s">
        <v>86</v>
      </c>
      <c r="AV204" s="14" t="s">
        <v>86</v>
      </c>
      <c r="AW204" s="14" t="s">
        <v>32</v>
      </c>
      <c r="AX204" s="14" t="s">
        <v>76</v>
      </c>
      <c r="AY204" s="254" t="s">
        <v>151</v>
      </c>
    </row>
    <row r="205" s="14" customFormat="1">
      <c r="A205" s="14"/>
      <c r="B205" s="244"/>
      <c r="C205" s="245"/>
      <c r="D205" s="235" t="s">
        <v>160</v>
      </c>
      <c r="E205" s="246" t="s">
        <v>1</v>
      </c>
      <c r="F205" s="247" t="s">
        <v>258</v>
      </c>
      <c r="G205" s="245"/>
      <c r="H205" s="248">
        <v>11.720000000000001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160</v>
      </c>
      <c r="AU205" s="254" t="s">
        <v>86</v>
      </c>
      <c r="AV205" s="14" t="s">
        <v>86</v>
      </c>
      <c r="AW205" s="14" t="s">
        <v>32</v>
      </c>
      <c r="AX205" s="14" t="s">
        <v>76</v>
      </c>
      <c r="AY205" s="254" t="s">
        <v>151</v>
      </c>
    </row>
    <row r="206" s="14" customFormat="1">
      <c r="A206" s="14"/>
      <c r="B206" s="244"/>
      <c r="C206" s="245"/>
      <c r="D206" s="235" t="s">
        <v>160</v>
      </c>
      <c r="E206" s="246" t="s">
        <v>1</v>
      </c>
      <c r="F206" s="247" t="s">
        <v>264</v>
      </c>
      <c r="G206" s="245"/>
      <c r="H206" s="248">
        <v>7.2000000000000002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160</v>
      </c>
      <c r="AU206" s="254" t="s">
        <v>86</v>
      </c>
      <c r="AV206" s="14" t="s">
        <v>86</v>
      </c>
      <c r="AW206" s="14" t="s">
        <v>32</v>
      </c>
      <c r="AX206" s="14" t="s">
        <v>76</v>
      </c>
      <c r="AY206" s="254" t="s">
        <v>151</v>
      </c>
    </row>
    <row r="207" s="14" customFormat="1">
      <c r="A207" s="14"/>
      <c r="B207" s="244"/>
      <c r="C207" s="245"/>
      <c r="D207" s="235" t="s">
        <v>160</v>
      </c>
      <c r="E207" s="246" t="s">
        <v>1</v>
      </c>
      <c r="F207" s="247" t="s">
        <v>265</v>
      </c>
      <c r="G207" s="245"/>
      <c r="H207" s="248">
        <v>4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160</v>
      </c>
      <c r="AU207" s="254" t="s">
        <v>86</v>
      </c>
      <c r="AV207" s="14" t="s">
        <v>86</v>
      </c>
      <c r="AW207" s="14" t="s">
        <v>32</v>
      </c>
      <c r="AX207" s="14" t="s">
        <v>76</v>
      </c>
      <c r="AY207" s="254" t="s">
        <v>151</v>
      </c>
    </row>
    <row r="208" s="14" customFormat="1">
      <c r="A208" s="14"/>
      <c r="B208" s="244"/>
      <c r="C208" s="245"/>
      <c r="D208" s="235" t="s">
        <v>160</v>
      </c>
      <c r="E208" s="246" t="s">
        <v>1</v>
      </c>
      <c r="F208" s="247" t="s">
        <v>266</v>
      </c>
      <c r="G208" s="245"/>
      <c r="H208" s="248">
        <v>6.46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160</v>
      </c>
      <c r="AU208" s="254" t="s">
        <v>86</v>
      </c>
      <c r="AV208" s="14" t="s">
        <v>86</v>
      </c>
      <c r="AW208" s="14" t="s">
        <v>32</v>
      </c>
      <c r="AX208" s="14" t="s">
        <v>76</v>
      </c>
      <c r="AY208" s="254" t="s">
        <v>151</v>
      </c>
    </row>
    <row r="209" s="15" customFormat="1">
      <c r="A209" s="15"/>
      <c r="B209" s="255"/>
      <c r="C209" s="256"/>
      <c r="D209" s="235" t="s">
        <v>160</v>
      </c>
      <c r="E209" s="257" t="s">
        <v>1</v>
      </c>
      <c r="F209" s="258" t="s">
        <v>213</v>
      </c>
      <c r="G209" s="256"/>
      <c r="H209" s="259">
        <v>120.541</v>
      </c>
      <c r="I209" s="260"/>
      <c r="J209" s="256"/>
      <c r="K209" s="256"/>
      <c r="L209" s="261"/>
      <c r="M209" s="262"/>
      <c r="N209" s="263"/>
      <c r="O209" s="263"/>
      <c r="P209" s="263"/>
      <c r="Q209" s="263"/>
      <c r="R209" s="263"/>
      <c r="S209" s="263"/>
      <c r="T209" s="26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5" t="s">
        <v>160</v>
      </c>
      <c r="AU209" s="265" t="s">
        <v>86</v>
      </c>
      <c r="AV209" s="15" t="s">
        <v>158</v>
      </c>
      <c r="AW209" s="15" t="s">
        <v>32</v>
      </c>
      <c r="AX209" s="15" t="s">
        <v>84</v>
      </c>
      <c r="AY209" s="265" t="s">
        <v>151</v>
      </c>
    </row>
    <row r="210" s="2" customFormat="1" ht="24.15" customHeight="1">
      <c r="A210" s="39"/>
      <c r="B210" s="40"/>
      <c r="C210" s="220" t="s">
        <v>267</v>
      </c>
      <c r="D210" s="220" t="s">
        <v>153</v>
      </c>
      <c r="E210" s="221" t="s">
        <v>268</v>
      </c>
      <c r="F210" s="222" t="s">
        <v>269</v>
      </c>
      <c r="G210" s="223" t="s">
        <v>183</v>
      </c>
      <c r="H210" s="224">
        <v>153.19300000000001</v>
      </c>
      <c r="I210" s="225"/>
      <c r="J210" s="226">
        <f>ROUND(I210*H210,2)</f>
        <v>0</v>
      </c>
      <c r="K210" s="222" t="s">
        <v>157</v>
      </c>
      <c r="L210" s="45"/>
      <c r="M210" s="227" t="s">
        <v>1</v>
      </c>
      <c r="N210" s="228" t="s">
        <v>41</v>
      </c>
      <c r="O210" s="92"/>
      <c r="P210" s="229">
        <f>O210*H210</f>
        <v>0</v>
      </c>
      <c r="Q210" s="229">
        <v>0.079210000000000003</v>
      </c>
      <c r="R210" s="229">
        <f>Q210*H210</f>
        <v>12.134417530000002</v>
      </c>
      <c r="S210" s="229">
        <v>0</v>
      </c>
      <c r="T210" s="23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158</v>
      </c>
      <c r="AT210" s="231" t="s">
        <v>153</v>
      </c>
      <c r="AU210" s="231" t="s">
        <v>86</v>
      </c>
      <c r="AY210" s="18" t="s">
        <v>151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84</v>
      </c>
      <c r="BK210" s="232">
        <f>ROUND(I210*H210,2)</f>
        <v>0</v>
      </c>
      <c r="BL210" s="18" t="s">
        <v>158</v>
      </c>
      <c r="BM210" s="231" t="s">
        <v>270</v>
      </c>
    </row>
    <row r="211" s="14" customFormat="1">
      <c r="A211" s="14"/>
      <c r="B211" s="244"/>
      <c r="C211" s="245"/>
      <c r="D211" s="235" t="s">
        <v>160</v>
      </c>
      <c r="E211" s="246" t="s">
        <v>1</v>
      </c>
      <c r="F211" s="247" t="s">
        <v>271</v>
      </c>
      <c r="G211" s="245"/>
      <c r="H211" s="248">
        <v>36.689999999999998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160</v>
      </c>
      <c r="AU211" s="254" t="s">
        <v>86</v>
      </c>
      <c r="AV211" s="14" t="s">
        <v>86</v>
      </c>
      <c r="AW211" s="14" t="s">
        <v>32</v>
      </c>
      <c r="AX211" s="14" t="s">
        <v>76</v>
      </c>
      <c r="AY211" s="254" t="s">
        <v>151</v>
      </c>
    </row>
    <row r="212" s="14" customFormat="1">
      <c r="A212" s="14"/>
      <c r="B212" s="244"/>
      <c r="C212" s="245"/>
      <c r="D212" s="235" t="s">
        <v>160</v>
      </c>
      <c r="E212" s="246" t="s">
        <v>1</v>
      </c>
      <c r="F212" s="247" t="s">
        <v>272</v>
      </c>
      <c r="G212" s="245"/>
      <c r="H212" s="248">
        <v>-3.6899999999999999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160</v>
      </c>
      <c r="AU212" s="254" t="s">
        <v>86</v>
      </c>
      <c r="AV212" s="14" t="s">
        <v>86</v>
      </c>
      <c r="AW212" s="14" t="s">
        <v>32</v>
      </c>
      <c r="AX212" s="14" t="s">
        <v>76</v>
      </c>
      <c r="AY212" s="254" t="s">
        <v>151</v>
      </c>
    </row>
    <row r="213" s="14" customFormat="1">
      <c r="A213" s="14"/>
      <c r="B213" s="244"/>
      <c r="C213" s="245"/>
      <c r="D213" s="235" t="s">
        <v>160</v>
      </c>
      <c r="E213" s="246" t="s">
        <v>1</v>
      </c>
      <c r="F213" s="247" t="s">
        <v>273</v>
      </c>
      <c r="G213" s="245"/>
      <c r="H213" s="248">
        <v>3.1949999999999998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160</v>
      </c>
      <c r="AU213" s="254" t="s">
        <v>86</v>
      </c>
      <c r="AV213" s="14" t="s">
        <v>86</v>
      </c>
      <c r="AW213" s="14" t="s">
        <v>32</v>
      </c>
      <c r="AX213" s="14" t="s">
        <v>76</v>
      </c>
      <c r="AY213" s="254" t="s">
        <v>151</v>
      </c>
    </row>
    <row r="214" s="14" customFormat="1">
      <c r="A214" s="14"/>
      <c r="B214" s="244"/>
      <c r="C214" s="245"/>
      <c r="D214" s="235" t="s">
        <v>160</v>
      </c>
      <c r="E214" s="246" t="s">
        <v>1</v>
      </c>
      <c r="F214" s="247" t="s">
        <v>274</v>
      </c>
      <c r="G214" s="245"/>
      <c r="H214" s="248">
        <v>11.550000000000001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160</v>
      </c>
      <c r="AU214" s="254" t="s">
        <v>86</v>
      </c>
      <c r="AV214" s="14" t="s">
        <v>86</v>
      </c>
      <c r="AW214" s="14" t="s">
        <v>32</v>
      </c>
      <c r="AX214" s="14" t="s">
        <v>76</v>
      </c>
      <c r="AY214" s="254" t="s">
        <v>151</v>
      </c>
    </row>
    <row r="215" s="14" customFormat="1">
      <c r="A215" s="14"/>
      <c r="B215" s="244"/>
      <c r="C215" s="245"/>
      <c r="D215" s="235" t="s">
        <v>160</v>
      </c>
      <c r="E215" s="246" t="s">
        <v>1</v>
      </c>
      <c r="F215" s="247" t="s">
        <v>275</v>
      </c>
      <c r="G215" s="245"/>
      <c r="H215" s="248">
        <v>-1.6399999999999999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160</v>
      </c>
      <c r="AU215" s="254" t="s">
        <v>86</v>
      </c>
      <c r="AV215" s="14" t="s">
        <v>86</v>
      </c>
      <c r="AW215" s="14" t="s">
        <v>32</v>
      </c>
      <c r="AX215" s="14" t="s">
        <v>76</v>
      </c>
      <c r="AY215" s="254" t="s">
        <v>151</v>
      </c>
    </row>
    <row r="216" s="14" customFormat="1">
      <c r="A216" s="14"/>
      <c r="B216" s="244"/>
      <c r="C216" s="245"/>
      <c r="D216" s="235" t="s">
        <v>160</v>
      </c>
      <c r="E216" s="246" t="s">
        <v>1</v>
      </c>
      <c r="F216" s="247" t="s">
        <v>276</v>
      </c>
      <c r="G216" s="245"/>
      <c r="H216" s="248">
        <v>34.649999999999999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160</v>
      </c>
      <c r="AU216" s="254" t="s">
        <v>86</v>
      </c>
      <c r="AV216" s="14" t="s">
        <v>86</v>
      </c>
      <c r="AW216" s="14" t="s">
        <v>32</v>
      </c>
      <c r="AX216" s="14" t="s">
        <v>76</v>
      </c>
      <c r="AY216" s="254" t="s">
        <v>151</v>
      </c>
    </row>
    <row r="217" s="14" customFormat="1">
      <c r="A217" s="14"/>
      <c r="B217" s="244"/>
      <c r="C217" s="245"/>
      <c r="D217" s="235" t="s">
        <v>160</v>
      </c>
      <c r="E217" s="246" t="s">
        <v>1</v>
      </c>
      <c r="F217" s="247" t="s">
        <v>272</v>
      </c>
      <c r="G217" s="245"/>
      <c r="H217" s="248">
        <v>-3.6899999999999999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160</v>
      </c>
      <c r="AU217" s="254" t="s">
        <v>86</v>
      </c>
      <c r="AV217" s="14" t="s">
        <v>86</v>
      </c>
      <c r="AW217" s="14" t="s">
        <v>32</v>
      </c>
      <c r="AX217" s="14" t="s">
        <v>76</v>
      </c>
      <c r="AY217" s="254" t="s">
        <v>151</v>
      </c>
    </row>
    <row r="218" s="14" customFormat="1">
      <c r="A218" s="14"/>
      <c r="B218" s="244"/>
      <c r="C218" s="245"/>
      <c r="D218" s="235" t="s">
        <v>160</v>
      </c>
      <c r="E218" s="246" t="s">
        <v>1</v>
      </c>
      <c r="F218" s="247" t="s">
        <v>277</v>
      </c>
      <c r="G218" s="245"/>
      <c r="H218" s="248">
        <v>7.0380000000000003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160</v>
      </c>
      <c r="AU218" s="254" t="s">
        <v>86</v>
      </c>
      <c r="AV218" s="14" t="s">
        <v>86</v>
      </c>
      <c r="AW218" s="14" t="s">
        <v>32</v>
      </c>
      <c r="AX218" s="14" t="s">
        <v>76</v>
      </c>
      <c r="AY218" s="254" t="s">
        <v>151</v>
      </c>
    </row>
    <row r="219" s="14" customFormat="1">
      <c r="A219" s="14"/>
      <c r="B219" s="244"/>
      <c r="C219" s="245"/>
      <c r="D219" s="235" t="s">
        <v>160</v>
      </c>
      <c r="E219" s="246" t="s">
        <v>1</v>
      </c>
      <c r="F219" s="247" t="s">
        <v>278</v>
      </c>
      <c r="G219" s="245"/>
      <c r="H219" s="248">
        <v>20.699999999999999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160</v>
      </c>
      <c r="AU219" s="254" t="s">
        <v>86</v>
      </c>
      <c r="AV219" s="14" t="s">
        <v>86</v>
      </c>
      <c r="AW219" s="14" t="s">
        <v>32</v>
      </c>
      <c r="AX219" s="14" t="s">
        <v>76</v>
      </c>
      <c r="AY219" s="254" t="s">
        <v>151</v>
      </c>
    </row>
    <row r="220" s="14" customFormat="1">
      <c r="A220" s="14"/>
      <c r="B220" s="244"/>
      <c r="C220" s="245"/>
      <c r="D220" s="235" t="s">
        <v>160</v>
      </c>
      <c r="E220" s="246" t="s">
        <v>1</v>
      </c>
      <c r="F220" s="247" t="s">
        <v>279</v>
      </c>
      <c r="G220" s="245"/>
      <c r="H220" s="248">
        <v>-5.5350000000000001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160</v>
      </c>
      <c r="AU220" s="254" t="s">
        <v>86</v>
      </c>
      <c r="AV220" s="14" t="s">
        <v>86</v>
      </c>
      <c r="AW220" s="14" t="s">
        <v>32</v>
      </c>
      <c r="AX220" s="14" t="s">
        <v>76</v>
      </c>
      <c r="AY220" s="254" t="s">
        <v>151</v>
      </c>
    </row>
    <row r="221" s="14" customFormat="1">
      <c r="A221" s="14"/>
      <c r="B221" s="244"/>
      <c r="C221" s="245"/>
      <c r="D221" s="235" t="s">
        <v>160</v>
      </c>
      <c r="E221" s="246" t="s">
        <v>1</v>
      </c>
      <c r="F221" s="247" t="s">
        <v>280</v>
      </c>
      <c r="G221" s="245"/>
      <c r="H221" s="248">
        <v>12.15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160</v>
      </c>
      <c r="AU221" s="254" t="s">
        <v>86</v>
      </c>
      <c r="AV221" s="14" t="s">
        <v>86</v>
      </c>
      <c r="AW221" s="14" t="s">
        <v>32</v>
      </c>
      <c r="AX221" s="14" t="s">
        <v>76</v>
      </c>
      <c r="AY221" s="254" t="s">
        <v>151</v>
      </c>
    </row>
    <row r="222" s="14" customFormat="1">
      <c r="A222" s="14"/>
      <c r="B222" s="244"/>
      <c r="C222" s="245"/>
      <c r="D222" s="235" t="s">
        <v>160</v>
      </c>
      <c r="E222" s="246" t="s">
        <v>1</v>
      </c>
      <c r="F222" s="247" t="s">
        <v>281</v>
      </c>
      <c r="G222" s="245"/>
      <c r="H222" s="248">
        <v>15.84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160</v>
      </c>
      <c r="AU222" s="254" t="s">
        <v>86</v>
      </c>
      <c r="AV222" s="14" t="s">
        <v>86</v>
      </c>
      <c r="AW222" s="14" t="s">
        <v>32</v>
      </c>
      <c r="AX222" s="14" t="s">
        <v>76</v>
      </c>
      <c r="AY222" s="254" t="s">
        <v>151</v>
      </c>
    </row>
    <row r="223" s="14" customFormat="1">
      <c r="A223" s="14"/>
      <c r="B223" s="244"/>
      <c r="C223" s="245"/>
      <c r="D223" s="235" t="s">
        <v>160</v>
      </c>
      <c r="E223" s="246" t="s">
        <v>1</v>
      </c>
      <c r="F223" s="247" t="s">
        <v>282</v>
      </c>
      <c r="G223" s="245"/>
      <c r="H223" s="248">
        <v>-3.0750000000000002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160</v>
      </c>
      <c r="AU223" s="254" t="s">
        <v>86</v>
      </c>
      <c r="AV223" s="14" t="s">
        <v>86</v>
      </c>
      <c r="AW223" s="14" t="s">
        <v>32</v>
      </c>
      <c r="AX223" s="14" t="s">
        <v>76</v>
      </c>
      <c r="AY223" s="254" t="s">
        <v>151</v>
      </c>
    </row>
    <row r="224" s="14" customFormat="1">
      <c r="A224" s="14"/>
      <c r="B224" s="244"/>
      <c r="C224" s="245"/>
      <c r="D224" s="235" t="s">
        <v>160</v>
      </c>
      <c r="E224" s="246" t="s">
        <v>1</v>
      </c>
      <c r="F224" s="247" t="s">
        <v>253</v>
      </c>
      <c r="G224" s="245"/>
      <c r="H224" s="248">
        <v>-1.845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160</v>
      </c>
      <c r="AU224" s="254" t="s">
        <v>86</v>
      </c>
      <c r="AV224" s="14" t="s">
        <v>86</v>
      </c>
      <c r="AW224" s="14" t="s">
        <v>32</v>
      </c>
      <c r="AX224" s="14" t="s">
        <v>76</v>
      </c>
      <c r="AY224" s="254" t="s">
        <v>151</v>
      </c>
    </row>
    <row r="225" s="14" customFormat="1">
      <c r="A225" s="14"/>
      <c r="B225" s="244"/>
      <c r="C225" s="245"/>
      <c r="D225" s="235" t="s">
        <v>160</v>
      </c>
      <c r="E225" s="246" t="s">
        <v>1</v>
      </c>
      <c r="F225" s="247" t="s">
        <v>283</v>
      </c>
      <c r="G225" s="245"/>
      <c r="H225" s="248">
        <v>21.149999999999999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160</v>
      </c>
      <c r="AU225" s="254" t="s">
        <v>86</v>
      </c>
      <c r="AV225" s="14" t="s">
        <v>86</v>
      </c>
      <c r="AW225" s="14" t="s">
        <v>32</v>
      </c>
      <c r="AX225" s="14" t="s">
        <v>76</v>
      </c>
      <c r="AY225" s="254" t="s">
        <v>151</v>
      </c>
    </row>
    <row r="226" s="14" customFormat="1">
      <c r="A226" s="14"/>
      <c r="B226" s="244"/>
      <c r="C226" s="245"/>
      <c r="D226" s="235" t="s">
        <v>160</v>
      </c>
      <c r="E226" s="246" t="s">
        <v>1</v>
      </c>
      <c r="F226" s="247" t="s">
        <v>253</v>
      </c>
      <c r="G226" s="245"/>
      <c r="H226" s="248">
        <v>-1.845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160</v>
      </c>
      <c r="AU226" s="254" t="s">
        <v>86</v>
      </c>
      <c r="AV226" s="14" t="s">
        <v>86</v>
      </c>
      <c r="AW226" s="14" t="s">
        <v>32</v>
      </c>
      <c r="AX226" s="14" t="s">
        <v>76</v>
      </c>
      <c r="AY226" s="254" t="s">
        <v>151</v>
      </c>
    </row>
    <row r="227" s="14" customFormat="1">
      <c r="A227" s="14"/>
      <c r="B227" s="244"/>
      <c r="C227" s="245"/>
      <c r="D227" s="235" t="s">
        <v>160</v>
      </c>
      <c r="E227" s="246" t="s">
        <v>1</v>
      </c>
      <c r="F227" s="247" t="s">
        <v>274</v>
      </c>
      <c r="G227" s="245"/>
      <c r="H227" s="248">
        <v>11.550000000000001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160</v>
      </c>
      <c r="AU227" s="254" t="s">
        <v>86</v>
      </c>
      <c r="AV227" s="14" t="s">
        <v>86</v>
      </c>
      <c r="AW227" s="14" t="s">
        <v>32</v>
      </c>
      <c r="AX227" s="14" t="s">
        <v>76</v>
      </c>
      <c r="AY227" s="254" t="s">
        <v>151</v>
      </c>
    </row>
    <row r="228" s="15" customFormat="1">
      <c r="A228" s="15"/>
      <c r="B228" s="255"/>
      <c r="C228" s="256"/>
      <c r="D228" s="235" t="s">
        <v>160</v>
      </c>
      <c r="E228" s="257" t="s">
        <v>1</v>
      </c>
      <c r="F228" s="258" t="s">
        <v>213</v>
      </c>
      <c r="G228" s="256"/>
      <c r="H228" s="259">
        <v>153.19300000000001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5" t="s">
        <v>160</v>
      </c>
      <c r="AU228" s="265" t="s">
        <v>86</v>
      </c>
      <c r="AV228" s="15" t="s">
        <v>158</v>
      </c>
      <c r="AW228" s="15" t="s">
        <v>32</v>
      </c>
      <c r="AX228" s="15" t="s">
        <v>84</v>
      </c>
      <c r="AY228" s="265" t="s">
        <v>151</v>
      </c>
    </row>
    <row r="229" s="2" customFormat="1" ht="24.15" customHeight="1">
      <c r="A229" s="39"/>
      <c r="B229" s="40"/>
      <c r="C229" s="220" t="s">
        <v>284</v>
      </c>
      <c r="D229" s="220" t="s">
        <v>153</v>
      </c>
      <c r="E229" s="221" t="s">
        <v>285</v>
      </c>
      <c r="F229" s="222" t="s">
        <v>286</v>
      </c>
      <c r="G229" s="223" t="s">
        <v>287</v>
      </c>
      <c r="H229" s="224">
        <v>105</v>
      </c>
      <c r="I229" s="225"/>
      <c r="J229" s="226">
        <f>ROUND(I229*H229,2)</f>
        <v>0</v>
      </c>
      <c r="K229" s="222" t="s">
        <v>157</v>
      </c>
      <c r="L229" s="45"/>
      <c r="M229" s="227" t="s">
        <v>1</v>
      </c>
      <c r="N229" s="228" t="s">
        <v>41</v>
      </c>
      <c r="O229" s="92"/>
      <c r="P229" s="229">
        <f>O229*H229</f>
        <v>0</v>
      </c>
      <c r="Q229" s="229">
        <v>0.00013999999999999999</v>
      </c>
      <c r="R229" s="229">
        <f>Q229*H229</f>
        <v>0.0147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158</v>
      </c>
      <c r="AT229" s="231" t="s">
        <v>153</v>
      </c>
      <c r="AU229" s="231" t="s">
        <v>86</v>
      </c>
      <c r="AY229" s="18" t="s">
        <v>151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84</v>
      </c>
      <c r="BK229" s="232">
        <f>ROUND(I229*H229,2)</f>
        <v>0</v>
      </c>
      <c r="BL229" s="18" t="s">
        <v>158</v>
      </c>
      <c r="BM229" s="231" t="s">
        <v>288</v>
      </c>
    </row>
    <row r="230" s="14" customFormat="1">
      <c r="A230" s="14"/>
      <c r="B230" s="244"/>
      <c r="C230" s="245"/>
      <c r="D230" s="235" t="s">
        <v>160</v>
      </c>
      <c r="E230" s="246" t="s">
        <v>1</v>
      </c>
      <c r="F230" s="247" t="s">
        <v>289</v>
      </c>
      <c r="G230" s="245"/>
      <c r="H230" s="248">
        <v>105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160</v>
      </c>
      <c r="AU230" s="254" t="s">
        <v>86</v>
      </c>
      <c r="AV230" s="14" t="s">
        <v>86</v>
      </c>
      <c r="AW230" s="14" t="s">
        <v>32</v>
      </c>
      <c r="AX230" s="14" t="s">
        <v>84</v>
      </c>
      <c r="AY230" s="254" t="s">
        <v>151</v>
      </c>
    </row>
    <row r="231" s="2" customFormat="1" ht="24.15" customHeight="1">
      <c r="A231" s="39"/>
      <c r="B231" s="40"/>
      <c r="C231" s="220" t="s">
        <v>290</v>
      </c>
      <c r="D231" s="220" t="s">
        <v>153</v>
      </c>
      <c r="E231" s="221" t="s">
        <v>291</v>
      </c>
      <c r="F231" s="222" t="s">
        <v>292</v>
      </c>
      <c r="G231" s="223" t="s">
        <v>183</v>
      </c>
      <c r="H231" s="224">
        <v>132.5</v>
      </c>
      <c r="I231" s="225"/>
      <c r="J231" s="226">
        <f>ROUND(I231*H231,2)</f>
        <v>0</v>
      </c>
      <c r="K231" s="222" t="s">
        <v>157</v>
      </c>
      <c r="L231" s="45"/>
      <c r="M231" s="227" t="s">
        <v>1</v>
      </c>
      <c r="N231" s="228" t="s">
        <v>41</v>
      </c>
      <c r="O231" s="92"/>
      <c r="P231" s="229">
        <f>O231*H231</f>
        <v>0</v>
      </c>
      <c r="Q231" s="229">
        <v>0.17818000000000001</v>
      </c>
      <c r="R231" s="229">
        <f>Q231*H231</f>
        <v>23.60885</v>
      </c>
      <c r="S231" s="229">
        <v>0</v>
      </c>
      <c r="T231" s="23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1" t="s">
        <v>158</v>
      </c>
      <c r="AT231" s="231" t="s">
        <v>153</v>
      </c>
      <c r="AU231" s="231" t="s">
        <v>86</v>
      </c>
      <c r="AY231" s="18" t="s">
        <v>151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84</v>
      </c>
      <c r="BK231" s="232">
        <f>ROUND(I231*H231,2)</f>
        <v>0</v>
      </c>
      <c r="BL231" s="18" t="s">
        <v>158</v>
      </c>
      <c r="BM231" s="231" t="s">
        <v>293</v>
      </c>
    </row>
    <row r="232" s="14" customFormat="1">
      <c r="A232" s="14"/>
      <c r="B232" s="244"/>
      <c r="C232" s="245"/>
      <c r="D232" s="235" t="s">
        <v>160</v>
      </c>
      <c r="E232" s="246" t="s">
        <v>1</v>
      </c>
      <c r="F232" s="247" t="s">
        <v>294</v>
      </c>
      <c r="G232" s="245"/>
      <c r="H232" s="248">
        <v>0.90000000000000002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160</v>
      </c>
      <c r="AU232" s="254" t="s">
        <v>86</v>
      </c>
      <c r="AV232" s="14" t="s">
        <v>86</v>
      </c>
      <c r="AW232" s="14" t="s">
        <v>32</v>
      </c>
      <c r="AX232" s="14" t="s">
        <v>76</v>
      </c>
      <c r="AY232" s="254" t="s">
        <v>151</v>
      </c>
    </row>
    <row r="233" s="14" customFormat="1">
      <c r="A233" s="14"/>
      <c r="B233" s="244"/>
      <c r="C233" s="245"/>
      <c r="D233" s="235" t="s">
        <v>160</v>
      </c>
      <c r="E233" s="246" t="s">
        <v>1</v>
      </c>
      <c r="F233" s="247" t="s">
        <v>295</v>
      </c>
      <c r="G233" s="245"/>
      <c r="H233" s="248">
        <v>56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160</v>
      </c>
      <c r="AU233" s="254" t="s">
        <v>86</v>
      </c>
      <c r="AV233" s="14" t="s">
        <v>86</v>
      </c>
      <c r="AW233" s="14" t="s">
        <v>32</v>
      </c>
      <c r="AX233" s="14" t="s">
        <v>76</v>
      </c>
      <c r="AY233" s="254" t="s">
        <v>151</v>
      </c>
    </row>
    <row r="234" s="14" customFormat="1">
      <c r="A234" s="14"/>
      <c r="B234" s="244"/>
      <c r="C234" s="245"/>
      <c r="D234" s="235" t="s">
        <v>160</v>
      </c>
      <c r="E234" s="246" t="s">
        <v>1</v>
      </c>
      <c r="F234" s="247" t="s">
        <v>296</v>
      </c>
      <c r="G234" s="245"/>
      <c r="H234" s="248">
        <v>75.599999999999994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160</v>
      </c>
      <c r="AU234" s="254" t="s">
        <v>86</v>
      </c>
      <c r="AV234" s="14" t="s">
        <v>86</v>
      </c>
      <c r="AW234" s="14" t="s">
        <v>32</v>
      </c>
      <c r="AX234" s="14" t="s">
        <v>76</v>
      </c>
      <c r="AY234" s="254" t="s">
        <v>151</v>
      </c>
    </row>
    <row r="235" s="15" customFormat="1">
      <c r="A235" s="15"/>
      <c r="B235" s="255"/>
      <c r="C235" s="256"/>
      <c r="D235" s="235" t="s">
        <v>160</v>
      </c>
      <c r="E235" s="257" t="s">
        <v>1</v>
      </c>
      <c r="F235" s="258" t="s">
        <v>213</v>
      </c>
      <c r="G235" s="256"/>
      <c r="H235" s="259">
        <v>132.5</v>
      </c>
      <c r="I235" s="260"/>
      <c r="J235" s="256"/>
      <c r="K235" s="256"/>
      <c r="L235" s="261"/>
      <c r="M235" s="262"/>
      <c r="N235" s="263"/>
      <c r="O235" s="263"/>
      <c r="P235" s="263"/>
      <c r="Q235" s="263"/>
      <c r="R235" s="263"/>
      <c r="S235" s="263"/>
      <c r="T235" s="264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5" t="s">
        <v>160</v>
      </c>
      <c r="AU235" s="265" t="s">
        <v>86</v>
      </c>
      <c r="AV235" s="15" t="s">
        <v>158</v>
      </c>
      <c r="AW235" s="15" t="s">
        <v>32</v>
      </c>
      <c r="AX235" s="15" t="s">
        <v>84</v>
      </c>
      <c r="AY235" s="265" t="s">
        <v>151</v>
      </c>
    </row>
    <row r="236" s="2" customFormat="1" ht="16.5" customHeight="1">
      <c r="A236" s="39"/>
      <c r="B236" s="40"/>
      <c r="C236" s="220" t="s">
        <v>297</v>
      </c>
      <c r="D236" s="220" t="s">
        <v>153</v>
      </c>
      <c r="E236" s="221" t="s">
        <v>298</v>
      </c>
      <c r="F236" s="222" t="s">
        <v>299</v>
      </c>
      <c r="G236" s="223" t="s">
        <v>183</v>
      </c>
      <c r="H236" s="224">
        <v>26.984999999999999</v>
      </c>
      <c r="I236" s="225"/>
      <c r="J236" s="226">
        <f>ROUND(I236*H236,2)</f>
        <v>0</v>
      </c>
      <c r="K236" s="222" t="s">
        <v>157</v>
      </c>
      <c r="L236" s="45"/>
      <c r="M236" s="227" t="s">
        <v>1</v>
      </c>
      <c r="N236" s="228" t="s">
        <v>41</v>
      </c>
      <c r="O236" s="92"/>
      <c r="P236" s="229">
        <f>O236*H236</f>
        <v>0</v>
      </c>
      <c r="Q236" s="229">
        <v>0.083409999999999998</v>
      </c>
      <c r="R236" s="229">
        <f>Q236*H236</f>
        <v>2.2508188499999999</v>
      </c>
      <c r="S236" s="229">
        <v>0</v>
      </c>
      <c r="T236" s="23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1" t="s">
        <v>158</v>
      </c>
      <c r="AT236" s="231" t="s">
        <v>153</v>
      </c>
      <c r="AU236" s="231" t="s">
        <v>86</v>
      </c>
      <c r="AY236" s="18" t="s">
        <v>151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84</v>
      </c>
      <c r="BK236" s="232">
        <f>ROUND(I236*H236,2)</f>
        <v>0</v>
      </c>
      <c r="BL236" s="18" t="s">
        <v>158</v>
      </c>
      <c r="BM236" s="231" t="s">
        <v>300</v>
      </c>
    </row>
    <row r="237" s="13" customFormat="1">
      <c r="A237" s="13"/>
      <c r="B237" s="233"/>
      <c r="C237" s="234"/>
      <c r="D237" s="235" t="s">
        <v>160</v>
      </c>
      <c r="E237" s="236" t="s">
        <v>1</v>
      </c>
      <c r="F237" s="237" t="s">
        <v>301</v>
      </c>
      <c r="G237" s="234"/>
      <c r="H237" s="236" t="s">
        <v>1</v>
      </c>
      <c r="I237" s="238"/>
      <c r="J237" s="234"/>
      <c r="K237" s="234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160</v>
      </c>
      <c r="AU237" s="243" t="s">
        <v>86</v>
      </c>
      <c r="AV237" s="13" t="s">
        <v>84</v>
      </c>
      <c r="AW237" s="13" t="s">
        <v>32</v>
      </c>
      <c r="AX237" s="13" t="s">
        <v>76</v>
      </c>
      <c r="AY237" s="243" t="s">
        <v>151</v>
      </c>
    </row>
    <row r="238" s="14" customFormat="1">
      <c r="A238" s="14"/>
      <c r="B238" s="244"/>
      <c r="C238" s="245"/>
      <c r="D238" s="235" t="s">
        <v>160</v>
      </c>
      <c r="E238" s="246" t="s">
        <v>1</v>
      </c>
      <c r="F238" s="247" t="s">
        <v>302</v>
      </c>
      <c r="G238" s="245"/>
      <c r="H238" s="248">
        <v>4.3499999999999996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160</v>
      </c>
      <c r="AU238" s="254" t="s">
        <v>86</v>
      </c>
      <c r="AV238" s="14" t="s">
        <v>86</v>
      </c>
      <c r="AW238" s="14" t="s">
        <v>32</v>
      </c>
      <c r="AX238" s="14" t="s">
        <v>76</v>
      </c>
      <c r="AY238" s="254" t="s">
        <v>151</v>
      </c>
    </row>
    <row r="239" s="14" customFormat="1">
      <c r="A239" s="14"/>
      <c r="B239" s="244"/>
      <c r="C239" s="245"/>
      <c r="D239" s="235" t="s">
        <v>160</v>
      </c>
      <c r="E239" s="246" t="s">
        <v>1</v>
      </c>
      <c r="F239" s="247" t="s">
        <v>303</v>
      </c>
      <c r="G239" s="245"/>
      <c r="H239" s="248">
        <v>1.3500000000000001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160</v>
      </c>
      <c r="AU239" s="254" t="s">
        <v>86</v>
      </c>
      <c r="AV239" s="14" t="s">
        <v>86</v>
      </c>
      <c r="AW239" s="14" t="s">
        <v>32</v>
      </c>
      <c r="AX239" s="14" t="s">
        <v>76</v>
      </c>
      <c r="AY239" s="254" t="s">
        <v>151</v>
      </c>
    </row>
    <row r="240" s="14" customFormat="1">
      <c r="A240" s="14"/>
      <c r="B240" s="244"/>
      <c r="C240" s="245"/>
      <c r="D240" s="235" t="s">
        <v>160</v>
      </c>
      <c r="E240" s="246" t="s">
        <v>1</v>
      </c>
      <c r="F240" s="247" t="s">
        <v>304</v>
      </c>
      <c r="G240" s="245"/>
      <c r="H240" s="248">
        <v>4.0350000000000001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160</v>
      </c>
      <c r="AU240" s="254" t="s">
        <v>86</v>
      </c>
      <c r="AV240" s="14" t="s">
        <v>86</v>
      </c>
      <c r="AW240" s="14" t="s">
        <v>32</v>
      </c>
      <c r="AX240" s="14" t="s">
        <v>76</v>
      </c>
      <c r="AY240" s="254" t="s">
        <v>151</v>
      </c>
    </row>
    <row r="241" s="14" customFormat="1">
      <c r="A241" s="14"/>
      <c r="B241" s="244"/>
      <c r="C241" s="245"/>
      <c r="D241" s="235" t="s">
        <v>160</v>
      </c>
      <c r="E241" s="246" t="s">
        <v>1</v>
      </c>
      <c r="F241" s="247" t="s">
        <v>305</v>
      </c>
      <c r="G241" s="245"/>
      <c r="H241" s="248">
        <v>3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4" t="s">
        <v>160</v>
      </c>
      <c r="AU241" s="254" t="s">
        <v>86</v>
      </c>
      <c r="AV241" s="14" t="s">
        <v>86</v>
      </c>
      <c r="AW241" s="14" t="s">
        <v>32</v>
      </c>
      <c r="AX241" s="14" t="s">
        <v>76</v>
      </c>
      <c r="AY241" s="254" t="s">
        <v>151</v>
      </c>
    </row>
    <row r="242" s="14" customFormat="1">
      <c r="A242" s="14"/>
      <c r="B242" s="244"/>
      <c r="C242" s="245"/>
      <c r="D242" s="235" t="s">
        <v>160</v>
      </c>
      <c r="E242" s="246" t="s">
        <v>1</v>
      </c>
      <c r="F242" s="247" t="s">
        <v>306</v>
      </c>
      <c r="G242" s="245"/>
      <c r="H242" s="248">
        <v>1.8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160</v>
      </c>
      <c r="AU242" s="254" t="s">
        <v>86</v>
      </c>
      <c r="AV242" s="14" t="s">
        <v>86</v>
      </c>
      <c r="AW242" s="14" t="s">
        <v>32</v>
      </c>
      <c r="AX242" s="14" t="s">
        <v>76</v>
      </c>
      <c r="AY242" s="254" t="s">
        <v>151</v>
      </c>
    </row>
    <row r="243" s="14" customFormat="1">
      <c r="A243" s="14"/>
      <c r="B243" s="244"/>
      <c r="C243" s="245"/>
      <c r="D243" s="235" t="s">
        <v>160</v>
      </c>
      <c r="E243" s="246" t="s">
        <v>1</v>
      </c>
      <c r="F243" s="247" t="s">
        <v>307</v>
      </c>
      <c r="G243" s="245"/>
      <c r="H243" s="248">
        <v>6.75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160</v>
      </c>
      <c r="AU243" s="254" t="s">
        <v>86</v>
      </c>
      <c r="AV243" s="14" t="s">
        <v>86</v>
      </c>
      <c r="AW243" s="14" t="s">
        <v>32</v>
      </c>
      <c r="AX243" s="14" t="s">
        <v>76</v>
      </c>
      <c r="AY243" s="254" t="s">
        <v>151</v>
      </c>
    </row>
    <row r="244" s="14" customFormat="1">
      <c r="A244" s="14"/>
      <c r="B244" s="244"/>
      <c r="C244" s="245"/>
      <c r="D244" s="235" t="s">
        <v>160</v>
      </c>
      <c r="E244" s="246" t="s">
        <v>1</v>
      </c>
      <c r="F244" s="247" t="s">
        <v>308</v>
      </c>
      <c r="G244" s="245"/>
      <c r="H244" s="248">
        <v>5.7000000000000002</v>
      </c>
      <c r="I244" s="249"/>
      <c r="J244" s="245"/>
      <c r="K244" s="245"/>
      <c r="L244" s="250"/>
      <c r="M244" s="251"/>
      <c r="N244" s="252"/>
      <c r="O244" s="252"/>
      <c r="P244" s="252"/>
      <c r="Q244" s="252"/>
      <c r="R244" s="252"/>
      <c r="S244" s="252"/>
      <c r="T244" s="25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4" t="s">
        <v>160</v>
      </c>
      <c r="AU244" s="254" t="s">
        <v>86</v>
      </c>
      <c r="AV244" s="14" t="s">
        <v>86</v>
      </c>
      <c r="AW244" s="14" t="s">
        <v>32</v>
      </c>
      <c r="AX244" s="14" t="s">
        <v>76</v>
      </c>
      <c r="AY244" s="254" t="s">
        <v>151</v>
      </c>
    </row>
    <row r="245" s="15" customFormat="1">
      <c r="A245" s="15"/>
      <c r="B245" s="255"/>
      <c r="C245" s="256"/>
      <c r="D245" s="235" t="s">
        <v>160</v>
      </c>
      <c r="E245" s="257" t="s">
        <v>1</v>
      </c>
      <c r="F245" s="258" t="s">
        <v>213</v>
      </c>
      <c r="G245" s="256"/>
      <c r="H245" s="259">
        <v>26.984999999999999</v>
      </c>
      <c r="I245" s="260"/>
      <c r="J245" s="256"/>
      <c r="K245" s="256"/>
      <c r="L245" s="261"/>
      <c r="M245" s="262"/>
      <c r="N245" s="263"/>
      <c r="O245" s="263"/>
      <c r="P245" s="263"/>
      <c r="Q245" s="263"/>
      <c r="R245" s="263"/>
      <c r="S245" s="263"/>
      <c r="T245" s="264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5" t="s">
        <v>160</v>
      </c>
      <c r="AU245" s="265" t="s">
        <v>86</v>
      </c>
      <c r="AV245" s="15" t="s">
        <v>158</v>
      </c>
      <c r="AW245" s="15" t="s">
        <v>32</v>
      </c>
      <c r="AX245" s="15" t="s">
        <v>84</v>
      </c>
      <c r="AY245" s="265" t="s">
        <v>151</v>
      </c>
    </row>
    <row r="246" s="12" customFormat="1" ht="22.8" customHeight="1">
      <c r="A246" s="12"/>
      <c r="B246" s="204"/>
      <c r="C246" s="205"/>
      <c r="D246" s="206" t="s">
        <v>75</v>
      </c>
      <c r="E246" s="218" t="s">
        <v>180</v>
      </c>
      <c r="F246" s="218" t="s">
        <v>309</v>
      </c>
      <c r="G246" s="205"/>
      <c r="H246" s="205"/>
      <c r="I246" s="208"/>
      <c r="J246" s="219">
        <f>BK246</f>
        <v>0</v>
      </c>
      <c r="K246" s="205"/>
      <c r="L246" s="210"/>
      <c r="M246" s="211"/>
      <c r="N246" s="212"/>
      <c r="O246" s="212"/>
      <c r="P246" s="213">
        <f>SUM(P247:P421)</f>
        <v>0</v>
      </c>
      <c r="Q246" s="212"/>
      <c r="R246" s="213">
        <f>SUM(R247:R421)</f>
        <v>166.89037624</v>
      </c>
      <c r="S246" s="212"/>
      <c r="T246" s="214">
        <f>SUM(T247:T421)</f>
        <v>0.0038924399999999996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5" t="s">
        <v>84</v>
      </c>
      <c r="AT246" s="216" t="s">
        <v>75</v>
      </c>
      <c r="AU246" s="216" t="s">
        <v>84</v>
      </c>
      <c r="AY246" s="215" t="s">
        <v>151</v>
      </c>
      <c r="BK246" s="217">
        <f>SUM(BK247:BK421)</f>
        <v>0</v>
      </c>
    </row>
    <row r="247" s="2" customFormat="1" ht="24.15" customHeight="1">
      <c r="A247" s="39"/>
      <c r="B247" s="40"/>
      <c r="C247" s="220" t="s">
        <v>7</v>
      </c>
      <c r="D247" s="220" t="s">
        <v>153</v>
      </c>
      <c r="E247" s="221" t="s">
        <v>310</v>
      </c>
      <c r="F247" s="222" t="s">
        <v>311</v>
      </c>
      <c r="G247" s="223" t="s">
        <v>183</v>
      </c>
      <c r="H247" s="224">
        <v>366.51400000000001</v>
      </c>
      <c r="I247" s="225"/>
      <c r="J247" s="226">
        <f>ROUND(I247*H247,2)</f>
        <v>0</v>
      </c>
      <c r="K247" s="222" t="s">
        <v>157</v>
      </c>
      <c r="L247" s="45"/>
      <c r="M247" s="227" t="s">
        <v>1</v>
      </c>
      <c r="N247" s="228" t="s">
        <v>41</v>
      </c>
      <c r="O247" s="92"/>
      <c r="P247" s="229">
        <f>O247*H247</f>
        <v>0</v>
      </c>
      <c r="Q247" s="229">
        <v>0.00025999999999999998</v>
      </c>
      <c r="R247" s="229">
        <f>Q247*H247</f>
        <v>0.095293639999999999</v>
      </c>
      <c r="S247" s="229">
        <v>0</v>
      </c>
      <c r="T247" s="23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1" t="s">
        <v>158</v>
      </c>
      <c r="AT247" s="231" t="s">
        <v>153</v>
      </c>
      <c r="AU247" s="231" t="s">
        <v>86</v>
      </c>
      <c r="AY247" s="18" t="s">
        <v>151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84</v>
      </c>
      <c r="BK247" s="232">
        <f>ROUND(I247*H247,2)</f>
        <v>0</v>
      </c>
      <c r="BL247" s="18" t="s">
        <v>158</v>
      </c>
      <c r="BM247" s="231" t="s">
        <v>312</v>
      </c>
    </row>
    <row r="248" s="2" customFormat="1" ht="24.15" customHeight="1">
      <c r="A248" s="39"/>
      <c r="B248" s="40"/>
      <c r="C248" s="220" t="s">
        <v>313</v>
      </c>
      <c r="D248" s="220" t="s">
        <v>153</v>
      </c>
      <c r="E248" s="221" t="s">
        <v>314</v>
      </c>
      <c r="F248" s="222" t="s">
        <v>315</v>
      </c>
      <c r="G248" s="223" t="s">
        <v>183</v>
      </c>
      <c r="H248" s="224">
        <v>366.51400000000001</v>
      </c>
      <c r="I248" s="225"/>
      <c r="J248" s="226">
        <f>ROUND(I248*H248,2)</f>
        <v>0</v>
      </c>
      <c r="K248" s="222" t="s">
        <v>157</v>
      </c>
      <c r="L248" s="45"/>
      <c r="M248" s="227" t="s">
        <v>1</v>
      </c>
      <c r="N248" s="228" t="s">
        <v>41</v>
      </c>
      <c r="O248" s="92"/>
      <c r="P248" s="229">
        <f>O248*H248</f>
        <v>0</v>
      </c>
      <c r="Q248" s="229">
        <v>0.018380000000000001</v>
      </c>
      <c r="R248" s="229">
        <f>Q248*H248</f>
        <v>6.7365273200000004</v>
      </c>
      <c r="S248" s="229">
        <v>0</v>
      </c>
      <c r="T248" s="23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1" t="s">
        <v>158</v>
      </c>
      <c r="AT248" s="231" t="s">
        <v>153</v>
      </c>
      <c r="AU248" s="231" t="s">
        <v>86</v>
      </c>
      <c r="AY248" s="18" t="s">
        <v>151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84</v>
      </c>
      <c r="BK248" s="232">
        <f>ROUND(I248*H248,2)</f>
        <v>0</v>
      </c>
      <c r="BL248" s="18" t="s">
        <v>158</v>
      </c>
      <c r="BM248" s="231" t="s">
        <v>316</v>
      </c>
    </row>
    <row r="249" s="13" customFormat="1">
      <c r="A249" s="13"/>
      <c r="B249" s="233"/>
      <c r="C249" s="234"/>
      <c r="D249" s="235" t="s">
        <v>160</v>
      </c>
      <c r="E249" s="236" t="s">
        <v>1</v>
      </c>
      <c r="F249" s="237" t="s">
        <v>317</v>
      </c>
      <c r="G249" s="234"/>
      <c r="H249" s="236" t="s">
        <v>1</v>
      </c>
      <c r="I249" s="238"/>
      <c r="J249" s="234"/>
      <c r="K249" s="234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160</v>
      </c>
      <c r="AU249" s="243" t="s">
        <v>86</v>
      </c>
      <c r="AV249" s="13" t="s">
        <v>84</v>
      </c>
      <c r="AW249" s="13" t="s">
        <v>32</v>
      </c>
      <c r="AX249" s="13" t="s">
        <v>76</v>
      </c>
      <c r="AY249" s="243" t="s">
        <v>151</v>
      </c>
    </row>
    <row r="250" s="14" customFormat="1">
      <c r="A250" s="14"/>
      <c r="B250" s="244"/>
      <c r="C250" s="245"/>
      <c r="D250" s="235" t="s">
        <v>160</v>
      </c>
      <c r="E250" s="246" t="s">
        <v>1</v>
      </c>
      <c r="F250" s="247" t="s">
        <v>318</v>
      </c>
      <c r="G250" s="245"/>
      <c r="H250" s="248">
        <v>54.090000000000003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160</v>
      </c>
      <c r="AU250" s="254" t="s">
        <v>86</v>
      </c>
      <c r="AV250" s="14" t="s">
        <v>86</v>
      </c>
      <c r="AW250" s="14" t="s">
        <v>32</v>
      </c>
      <c r="AX250" s="14" t="s">
        <v>76</v>
      </c>
      <c r="AY250" s="254" t="s">
        <v>151</v>
      </c>
    </row>
    <row r="251" s="14" customFormat="1">
      <c r="A251" s="14"/>
      <c r="B251" s="244"/>
      <c r="C251" s="245"/>
      <c r="D251" s="235" t="s">
        <v>160</v>
      </c>
      <c r="E251" s="246" t="s">
        <v>1</v>
      </c>
      <c r="F251" s="247" t="s">
        <v>319</v>
      </c>
      <c r="G251" s="245"/>
      <c r="H251" s="248">
        <v>107.52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4" t="s">
        <v>160</v>
      </c>
      <c r="AU251" s="254" t="s">
        <v>86</v>
      </c>
      <c r="AV251" s="14" t="s">
        <v>86</v>
      </c>
      <c r="AW251" s="14" t="s">
        <v>32</v>
      </c>
      <c r="AX251" s="14" t="s">
        <v>76</v>
      </c>
      <c r="AY251" s="254" t="s">
        <v>151</v>
      </c>
    </row>
    <row r="252" s="14" customFormat="1">
      <c r="A252" s="14"/>
      <c r="B252" s="244"/>
      <c r="C252" s="245"/>
      <c r="D252" s="235" t="s">
        <v>160</v>
      </c>
      <c r="E252" s="246" t="s">
        <v>1</v>
      </c>
      <c r="F252" s="247" t="s">
        <v>320</v>
      </c>
      <c r="G252" s="245"/>
      <c r="H252" s="248">
        <v>135.964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160</v>
      </c>
      <c r="AU252" s="254" t="s">
        <v>86</v>
      </c>
      <c r="AV252" s="14" t="s">
        <v>86</v>
      </c>
      <c r="AW252" s="14" t="s">
        <v>32</v>
      </c>
      <c r="AX252" s="14" t="s">
        <v>76</v>
      </c>
      <c r="AY252" s="254" t="s">
        <v>151</v>
      </c>
    </row>
    <row r="253" s="14" customFormat="1">
      <c r="A253" s="14"/>
      <c r="B253" s="244"/>
      <c r="C253" s="245"/>
      <c r="D253" s="235" t="s">
        <v>160</v>
      </c>
      <c r="E253" s="246" t="s">
        <v>1</v>
      </c>
      <c r="F253" s="247" t="s">
        <v>321</v>
      </c>
      <c r="G253" s="245"/>
      <c r="H253" s="248">
        <v>68.939999999999998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160</v>
      </c>
      <c r="AU253" s="254" t="s">
        <v>86</v>
      </c>
      <c r="AV253" s="14" t="s">
        <v>86</v>
      </c>
      <c r="AW253" s="14" t="s">
        <v>32</v>
      </c>
      <c r="AX253" s="14" t="s">
        <v>76</v>
      </c>
      <c r="AY253" s="254" t="s">
        <v>151</v>
      </c>
    </row>
    <row r="254" s="15" customFormat="1">
      <c r="A254" s="15"/>
      <c r="B254" s="255"/>
      <c r="C254" s="256"/>
      <c r="D254" s="235" t="s">
        <v>160</v>
      </c>
      <c r="E254" s="257" t="s">
        <v>1</v>
      </c>
      <c r="F254" s="258" t="s">
        <v>213</v>
      </c>
      <c r="G254" s="256"/>
      <c r="H254" s="259">
        <v>366.51400000000001</v>
      </c>
      <c r="I254" s="260"/>
      <c r="J254" s="256"/>
      <c r="K254" s="256"/>
      <c r="L254" s="261"/>
      <c r="M254" s="262"/>
      <c r="N254" s="263"/>
      <c r="O254" s="263"/>
      <c r="P254" s="263"/>
      <c r="Q254" s="263"/>
      <c r="R254" s="263"/>
      <c r="S254" s="263"/>
      <c r="T254" s="264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5" t="s">
        <v>160</v>
      </c>
      <c r="AU254" s="265" t="s">
        <v>86</v>
      </c>
      <c r="AV254" s="15" t="s">
        <v>158</v>
      </c>
      <c r="AW254" s="15" t="s">
        <v>32</v>
      </c>
      <c r="AX254" s="15" t="s">
        <v>84</v>
      </c>
      <c r="AY254" s="265" t="s">
        <v>151</v>
      </c>
    </row>
    <row r="255" s="2" customFormat="1" ht="24.15" customHeight="1">
      <c r="A255" s="39"/>
      <c r="B255" s="40"/>
      <c r="C255" s="220" t="s">
        <v>322</v>
      </c>
      <c r="D255" s="220" t="s">
        <v>153</v>
      </c>
      <c r="E255" s="221" t="s">
        <v>323</v>
      </c>
      <c r="F255" s="222" t="s">
        <v>324</v>
      </c>
      <c r="G255" s="223" t="s">
        <v>183</v>
      </c>
      <c r="H255" s="224">
        <v>1418.8230000000001</v>
      </c>
      <c r="I255" s="225"/>
      <c r="J255" s="226">
        <f>ROUND(I255*H255,2)</f>
        <v>0</v>
      </c>
      <c r="K255" s="222" t="s">
        <v>157</v>
      </c>
      <c r="L255" s="45"/>
      <c r="M255" s="227" t="s">
        <v>1</v>
      </c>
      <c r="N255" s="228" t="s">
        <v>41</v>
      </c>
      <c r="O255" s="92"/>
      <c r="P255" s="229">
        <f>O255*H255</f>
        <v>0</v>
      </c>
      <c r="Q255" s="229">
        <v>0.00025999999999999998</v>
      </c>
      <c r="R255" s="229">
        <f>Q255*H255</f>
        <v>0.36889398000000001</v>
      </c>
      <c r="S255" s="229">
        <v>0</v>
      </c>
      <c r="T255" s="23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1" t="s">
        <v>158</v>
      </c>
      <c r="AT255" s="231" t="s">
        <v>153</v>
      </c>
      <c r="AU255" s="231" t="s">
        <v>86</v>
      </c>
      <c r="AY255" s="18" t="s">
        <v>151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84</v>
      </c>
      <c r="BK255" s="232">
        <f>ROUND(I255*H255,2)</f>
        <v>0</v>
      </c>
      <c r="BL255" s="18" t="s">
        <v>158</v>
      </c>
      <c r="BM255" s="231" t="s">
        <v>325</v>
      </c>
    </row>
    <row r="256" s="2" customFormat="1" ht="24.15" customHeight="1">
      <c r="A256" s="39"/>
      <c r="B256" s="40"/>
      <c r="C256" s="220" t="s">
        <v>326</v>
      </c>
      <c r="D256" s="220" t="s">
        <v>153</v>
      </c>
      <c r="E256" s="221" t="s">
        <v>323</v>
      </c>
      <c r="F256" s="222" t="s">
        <v>324</v>
      </c>
      <c r="G256" s="223" t="s">
        <v>183</v>
      </c>
      <c r="H256" s="224">
        <v>433.82400000000001</v>
      </c>
      <c r="I256" s="225"/>
      <c r="J256" s="226">
        <f>ROUND(I256*H256,2)</f>
        <v>0</v>
      </c>
      <c r="K256" s="222" t="s">
        <v>157</v>
      </c>
      <c r="L256" s="45"/>
      <c r="M256" s="227" t="s">
        <v>1</v>
      </c>
      <c r="N256" s="228" t="s">
        <v>41</v>
      </c>
      <c r="O256" s="92"/>
      <c r="P256" s="229">
        <f>O256*H256</f>
        <v>0</v>
      </c>
      <c r="Q256" s="229">
        <v>0.00025999999999999998</v>
      </c>
      <c r="R256" s="229">
        <f>Q256*H256</f>
        <v>0.11279423999999999</v>
      </c>
      <c r="S256" s="229">
        <v>0</v>
      </c>
      <c r="T256" s="23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158</v>
      </c>
      <c r="AT256" s="231" t="s">
        <v>153</v>
      </c>
      <c r="AU256" s="231" t="s">
        <v>86</v>
      </c>
      <c r="AY256" s="18" t="s">
        <v>151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84</v>
      </c>
      <c r="BK256" s="232">
        <f>ROUND(I256*H256,2)</f>
        <v>0</v>
      </c>
      <c r="BL256" s="18" t="s">
        <v>158</v>
      </c>
      <c r="BM256" s="231" t="s">
        <v>327</v>
      </c>
    </row>
    <row r="257" s="14" customFormat="1">
      <c r="A257" s="14"/>
      <c r="B257" s="244"/>
      <c r="C257" s="245"/>
      <c r="D257" s="235" t="s">
        <v>160</v>
      </c>
      <c r="E257" s="246" t="s">
        <v>1</v>
      </c>
      <c r="F257" s="247" t="s">
        <v>101</v>
      </c>
      <c r="G257" s="245"/>
      <c r="H257" s="248">
        <v>433.82400000000001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160</v>
      </c>
      <c r="AU257" s="254" t="s">
        <v>86</v>
      </c>
      <c r="AV257" s="14" t="s">
        <v>86</v>
      </c>
      <c r="AW257" s="14" t="s">
        <v>32</v>
      </c>
      <c r="AX257" s="14" t="s">
        <v>84</v>
      </c>
      <c r="AY257" s="254" t="s">
        <v>151</v>
      </c>
    </row>
    <row r="258" s="2" customFormat="1" ht="24.15" customHeight="1">
      <c r="A258" s="39"/>
      <c r="B258" s="40"/>
      <c r="C258" s="220" t="s">
        <v>328</v>
      </c>
      <c r="D258" s="220" t="s">
        <v>153</v>
      </c>
      <c r="E258" s="221" t="s">
        <v>329</v>
      </c>
      <c r="F258" s="222" t="s">
        <v>330</v>
      </c>
      <c r="G258" s="223" t="s">
        <v>183</v>
      </c>
      <c r="H258" s="224">
        <v>1418.8230000000001</v>
      </c>
      <c r="I258" s="225"/>
      <c r="J258" s="226">
        <f>ROUND(I258*H258,2)</f>
        <v>0</v>
      </c>
      <c r="K258" s="222" t="s">
        <v>157</v>
      </c>
      <c r="L258" s="45"/>
      <c r="M258" s="227" t="s">
        <v>1</v>
      </c>
      <c r="N258" s="228" t="s">
        <v>41</v>
      </c>
      <c r="O258" s="92"/>
      <c r="P258" s="229">
        <f>O258*H258</f>
        <v>0</v>
      </c>
      <c r="Q258" s="229">
        <v>0.018380000000000001</v>
      </c>
      <c r="R258" s="229">
        <f>Q258*H258</f>
        <v>26.077966740000001</v>
      </c>
      <c r="S258" s="229">
        <v>0</v>
      </c>
      <c r="T258" s="23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158</v>
      </c>
      <c r="AT258" s="231" t="s">
        <v>153</v>
      </c>
      <c r="AU258" s="231" t="s">
        <v>86</v>
      </c>
      <c r="AY258" s="18" t="s">
        <v>151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84</v>
      </c>
      <c r="BK258" s="232">
        <f>ROUND(I258*H258,2)</f>
        <v>0</v>
      </c>
      <c r="BL258" s="18" t="s">
        <v>158</v>
      </c>
      <c r="BM258" s="231" t="s">
        <v>331</v>
      </c>
    </row>
    <row r="259" s="13" customFormat="1">
      <c r="A259" s="13"/>
      <c r="B259" s="233"/>
      <c r="C259" s="234"/>
      <c r="D259" s="235" t="s">
        <v>160</v>
      </c>
      <c r="E259" s="236" t="s">
        <v>1</v>
      </c>
      <c r="F259" s="237" t="s">
        <v>332</v>
      </c>
      <c r="G259" s="234"/>
      <c r="H259" s="236" t="s">
        <v>1</v>
      </c>
      <c r="I259" s="238"/>
      <c r="J259" s="234"/>
      <c r="K259" s="234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160</v>
      </c>
      <c r="AU259" s="243" t="s">
        <v>86</v>
      </c>
      <c r="AV259" s="13" t="s">
        <v>84</v>
      </c>
      <c r="AW259" s="13" t="s">
        <v>32</v>
      </c>
      <c r="AX259" s="13" t="s">
        <v>76</v>
      </c>
      <c r="AY259" s="243" t="s">
        <v>151</v>
      </c>
    </row>
    <row r="260" s="13" customFormat="1">
      <c r="A260" s="13"/>
      <c r="B260" s="233"/>
      <c r="C260" s="234"/>
      <c r="D260" s="235" t="s">
        <v>160</v>
      </c>
      <c r="E260" s="236" t="s">
        <v>1</v>
      </c>
      <c r="F260" s="237" t="s">
        <v>333</v>
      </c>
      <c r="G260" s="234"/>
      <c r="H260" s="236" t="s">
        <v>1</v>
      </c>
      <c r="I260" s="238"/>
      <c r="J260" s="234"/>
      <c r="K260" s="234"/>
      <c r="L260" s="239"/>
      <c r="M260" s="240"/>
      <c r="N260" s="241"/>
      <c r="O260" s="241"/>
      <c r="P260" s="241"/>
      <c r="Q260" s="241"/>
      <c r="R260" s="241"/>
      <c r="S260" s="241"/>
      <c r="T260" s="24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3" t="s">
        <v>160</v>
      </c>
      <c r="AU260" s="243" t="s">
        <v>86</v>
      </c>
      <c r="AV260" s="13" t="s">
        <v>84</v>
      </c>
      <c r="AW260" s="13" t="s">
        <v>32</v>
      </c>
      <c r="AX260" s="13" t="s">
        <v>76</v>
      </c>
      <c r="AY260" s="243" t="s">
        <v>151</v>
      </c>
    </row>
    <row r="261" s="14" customFormat="1">
      <c r="A261" s="14"/>
      <c r="B261" s="244"/>
      <c r="C261" s="245"/>
      <c r="D261" s="235" t="s">
        <v>160</v>
      </c>
      <c r="E261" s="246" t="s">
        <v>1</v>
      </c>
      <c r="F261" s="247" t="s">
        <v>334</v>
      </c>
      <c r="G261" s="245"/>
      <c r="H261" s="248">
        <v>34.979999999999997</v>
      </c>
      <c r="I261" s="249"/>
      <c r="J261" s="245"/>
      <c r="K261" s="245"/>
      <c r="L261" s="250"/>
      <c r="M261" s="251"/>
      <c r="N261" s="252"/>
      <c r="O261" s="252"/>
      <c r="P261" s="252"/>
      <c r="Q261" s="252"/>
      <c r="R261" s="252"/>
      <c r="S261" s="252"/>
      <c r="T261" s="25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4" t="s">
        <v>160</v>
      </c>
      <c r="AU261" s="254" t="s">
        <v>86</v>
      </c>
      <c r="AV261" s="14" t="s">
        <v>86</v>
      </c>
      <c r="AW261" s="14" t="s">
        <v>32</v>
      </c>
      <c r="AX261" s="14" t="s">
        <v>76</v>
      </c>
      <c r="AY261" s="254" t="s">
        <v>151</v>
      </c>
    </row>
    <row r="262" s="14" customFormat="1">
      <c r="A262" s="14"/>
      <c r="B262" s="244"/>
      <c r="C262" s="245"/>
      <c r="D262" s="235" t="s">
        <v>160</v>
      </c>
      <c r="E262" s="246" t="s">
        <v>1</v>
      </c>
      <c r="F262" s="247" t="s">
        <v>335</v>
      </c>
      <c r="G262" s="245"/>
      <c r="H262" s="248">
        <v>-6.0339999999999998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160</v>
      </c>
      <c r="AU262" s="254" t="s">
        <v>86</v>
      </c>
      <c r="AV262" s="14" t="s">
        <v>86</v>
      </c>
      <c r="AW262" s="14" t="s">
        <v>32</v>
      </c>
      <c r="AX262" s="14" t="s">
        <v>76</v>
      </c>
      <c r="AY262" s="254" t="s">
        <v>151</v>
      </c>
    </row>
    <row r="263" s="13" customFormat="1">
      <c r="A263" s="13"/>
      <c r="B263" s="233"/>
      <c r="C263" s="234"/>
      <c r="D263" s="235" t="s">
        <v>160</v>
      </c>
      <c r="E263" s="236" t="s">
        <v>1</v>
      </c>
      <c r="F263" s="237" t="s">
        <v>336</v>
      </c>
      <c r="G263" s="234"/>
      <c r="H263" s="236" t="s">
        <v>1</v>
      </c>
      <c r="I263" s="238"/>
      <c r="J263" s="234"/>
      <c r="K263" s="234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160</v>
      </c>
      <c r="AU263" s="243" t="s">
        <v>86</v>
      </c>
      <c r="AV263" s="13" t="s">
        <v>84</v>
      </c>
      <c r="AW263" s="13" t="s">
        <v>32</v>
      </c>
      <c r="AX263" s="13" t="s">
        <v>76</v>
      </c>
      <c r="AY263" s="243" t="s">
        <v>151</v>
      </c>
    </row>
    <row r="264" s="14" customFormat="1">
      <c r="A264" s="14"/>
      <c r="B264" s="244"/>
      <c r="C264" s="245"/>
      <c r="D264" s="235" t="s">
        <v>160</v>
      </c>
      <c r="E264" s="246" t="s">
        <v>1</v>
      </c>
      <c r="F264" s="247" t="s">
        <v>337</v>
      </c>
      <c r="G264" s="245"/>
      <c r="H264" s="248">
        <v>209.28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4" t="s">
        <v>160</v>
      </c>
      <c r="AU264" s="254" t="s">
        <v>86</v>
      </c>
      <c r="AV264" s="14" t="s">
        <v>86</v>
      </c>
      <c r="AW264" s="14" t="s">
        <v>32</v>
      </c>
      <c r="AX264" s="14" t="s">
        <v>76</v>
      </c>
      <c r="AY264" s="254" t="s">
        <v>151</v>
      </c>
    </row>
    <row r="265" s="14" customFormat="1">
      <c r="A265" s="14"/>
      <c r="B265" s="244"/>
      <c r="C265" s="245"/>
      <c r="D265" s="235" t="s">
        <v>160</v>
      </c>
      <c r="E265" s="246" t="s">
        <v>1</v>
      </c>
      <c r="F265" s="247" t="s">
        <v>338</v>
      </c>
      <c r="G265" s="245"/>
      <c r="H265" s="248">
        <v>-10.65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160</v>
      </c>
      <c r="AU265" s="254" t="s">
        <v>86</v>
      </c>
      <c r="AV265" s="14" t="s">
        <v>86</v>
      </c>
      <c r="AW265" s="14" t="s">
        <v>32</v>
      </c>
      <c r="AX265" s="14" t="s">
        <v>76</v>
      </c>
      <c r="AY265" s="254" t="s">
        <v>151</v>
      </c>
    </row>
    <row r="266" s="14" customFormat="1">
      <c r="A266" s="14"/>
      <c r="B266" s="244"/>
      <c r="C266" s="245"/>
      <c r="D266" s="235" t="s">
        <v>160</v>
      </c>
      <c r="E266" s="246" t="s">
        <v>1</v>
      </c>
      <c r="F266" s="247" t="s">
        <v>339</v>
      </c>
      <c r="G266" s="245"/>
      <c r="H266" s="248">
        <v>1.8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4" t="s">
        <v>160</v>
      </c>
      <c r="AU266" s="254" t="s">
        <v>86</v>
      </c>
      <c r="AV266" s="14" t="s">
        <v>86</v>
      </c>
      <c r="AW266" s="14" t="s">
        <v>32</v>
      </c>
      <c r="AX266" s="14" t="s">
        <v>76</v>
      </c>
      <c r="AY266" s="254" t="s">
        <v>151</v>
      </c>
    </row>
    <row r="267" s="14" customFormat="1">
      <c r="A267" s="14"/>
      <c r="B267" s="244"/>
      <c r="C267" s="245"/>
      <c r="D267" s="235" t="s">
        <v>160</v>
      </c>
      <c r="E267" s="246" t="s">
        <v>1</v>
      </c>
      <c r="F267" s="247" t="s">
        <v>340</v>
      </c>
      <c r="G267" s="245"/>
      <c r="H267" s="248">
        <v>71.400000000000006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160</v>
      </c>
      <c r="AU267" s="254" t="s">
        <v>86</v>
      </c>
      <c r="AV267" s="14" t="s">
        <v>86</v>
      </c>
      <c r="AW267" s="14" t="s">
        <v>32</v>
      </c>
      <c r="AX267" s="14" t="s">
        <v>76</v>
      </c>
      <c r="AY267" s="254" t="s">
        <v>151</v>
      </c>
    </row>
    <row r="268" s="14" customFormat="1">
      <c r="A268" s="14"/>
      <c r="B268" s="244"/>
      <c r="C268" s="245"/>
      <c r="D268" s="235" t="s">
        <v>160</v>
      </c>
      <c r="E268" s="246" t="s">
        <v>1</v>
      </c>
      <c r="F268" s="247" t="s">
        <v>341</v>
      </c>
      <c r="G268" s="245"/>
      <c r="H268" s="248">
        <v>-5.4000000000000004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160</v>
      </c>
      <c r="AU268" s="254" t="s">
        <v>86</v>
      </c>
      <c r="AV268" s="14" t="s">
        <v>86</v>
      </c>
      <c r="AW268" s="14" t="s">
        <v>32</v>
      </c>
      <c r="AX268" s="14" t="s">
        <v>76</v>
      </c>
      <c r="AY268" s="254" t="s">
        <v>151</v>
      </c>
    </row>
    <row r="269" s="14" customFormat="1">
      <c r="A269" s="14"/>
      <c r="B269" s="244"/>
      <c r="C269" s="245"/>
      <c r="D269" s="235" t="s">
        <v>160</v>
      </c>
      <c r="E269" s="246" t="s">
        <v>1</v>
      </c>
      <c r="F269" s="247" t="s">
        <v>342</v>
      </c>
      <c r="G269" s="245"/>
      <c r="H269" s="248">
        <v>-3.1779999999999999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160</v>
      </c>
      <c r="AU269" s="254" t="s">
        <v>86</v>
      </c>
      <c r="AV269" s="14" t="s">
        <v>86</v>
      </c>
      <c r="AW269" s="14" t="s">
        <v>32</v>
      </c>
      <c r="AX269" s="14" t="s">
        <v>76</v>
      </c>
      <c r="AY269" s="254" t="s">
        <v>151</v>
      </c>
    </row>
    <row r="270" s="14" customFormat="1">
      <c r="A270" s="14"/>
      <c r="B270" s="244"/>
      <c r="C270" s="245"/>
      <c r="D270" s="235" t="s">
        <v>160</v>
      </c>
      <c r="E270" s="246" t="s">
        <v>1</v>
      </c>
      <c r="F270" s="247" t="s">
        <v>343</v>
      </c>
      <c r="G270" s="245"/>
      <c r="H270" s="248">
        <v>-28.367999999999999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4" t="s">
        <v>160</v>
      </c>
      <c r="AU270" s="254" t="s">
        <v>86</v>
      </c>
      <c r="AV270" s="14" t="s">
        <v>86</v>
      </c>
      <c r="AW270" s="14" t="s">
        <v>32</v>
      </c>
      <c r="AX270" s="14" t="s">
        <v>76</v>
      </c>
      <c r="AY270" s="254" t="s">
        <v>151</v>
      </c>
    </row>
    <row r="271" s="14" customFormat="1">
      <c r="A271" s="14"/>
      <c r="B271" s="244"/>
      <c r="C271" s="245"/>
      <c r="D271" s="235" t="s">
        <v>160</v>
      </c>
      <c r="E271" s="246" t="s">
        <v>1</v>
      </c>
      <c r="F271" s="247" t="s">
        <v>344</v>
      </c>
      <c r="G271" s="245"/>
      <c r="H271" s="248">
        <v>-1.7729999999999999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4" t="s">
        <v>160</v>
      </c>
      <c r="AU271" s="254" t="s">
        <v>86</v>
      </c>
      <c r="AV271" s="14" t="s">
        <v>86</v>
      </c>
      <c r="AW271" s="14" t="s">
        <v>32</v>
      </c>
      <c r="AX271" s="14" t="s">
        <v>76</v>
      </c>
      <c r="AY271" s="254" t="s">
        <v>151</v>
      </c>
    </row>
    <row r="272" s="14" customFormat="1">
      <c r="A272" s="14"/>
      <c r="B272" s="244"/>
      <c r="C272" s="245"/>
      <c r="D272" s="235" t="s">
        <v>160</v>
      </c>
      <c r="E272" s="246" t="s">
        <v>1</v>
      </c>
      <c r="F272" s="247" t="s">
        <v>282</v>
      </c>
      <c r="G272" s="245"/>
      <c r="H272" s="248">
        <v>-3.0750000000000002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4" t="s">
        <v>160</v>
      </c>
      <c r="AU272" s="254" t="s">
        <v>86</v>
      </c>
      <c r="AV272" s="14" t="s">
        <v>86</v>
      </c>
      <c r="AW272" s="14" t="s">
        <v>32</v>
      </c>
      <c r="AX272" s="14" t="s">
        <v>76</v>
      </c>
      <c r="AY272" s="254" t="s">
        <v>151</v>
      </c>
    </row>
    <row r="273" s="13" customFormat="1">
      <c r="A273" s="13"/>
      <c r="B273" s="233"/>
      <c r="C273" s="234"/>
      <c r="D273" s="235" t="s">
        <v>160</v>
      </c>
      <c r="E273" s="236" t="s">
        <v>1</v>
      </c>
      <c r="F273" s="237" t="s">
        <v>345</v>
      </c>
      <c r="G273" s="234"/>
      <c r="H273" s="236" t="s">
        <v>1</v>
      </c>
      <c r="I273" s="238"/>
      <c r="J273" s="234"/>
      <c r="K273" s="234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160</v>
      </c>
      <c r="AU273" s="243" t="s">
        <v>86</v>
      </c>
      <c r="AV273" s="13" t="s">
        <v>84</v>
      </c>
      <c r="AW273" s="13" t="s">
        <v>32</v>
      </c>
      <c r="AX273" s="13" t="s">
        <v>76</v>
      </c>
      <c r="AY273" s="243" t="s">
        <v>151</v>
      </c>
    </row>
    <row r="274" s="14" customFormat="1">
      <c r="A274" s="14"/>
      <c r="B274" s="244"/>
      <c r="C274" s="245"/>
      <c r="D274" s="235" t="s">
        <v>160</v>
      </c>
      <c r="E274" s="246" t="s">
        <v>1</v>
      </c>
      <c r="F274" s="247" t="s">
        <v>346</v>
      </c>
      <c r="G274" s="245"/>
      <c r="H274" s="248">
        <v>8.6400000000000006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160</v>
      </c>
      <c r="AU274" s="254" t="s">
        <v>86</v>
      </c>
      <c r="AV274" s="14" t="s">
        <v>86</v>
      </c>
      <c r="AW274" s="14" t="s">
        <v>32</v>
      </c>
      <c r="AX274" s="14" t="s">
        <v>76</v>
      </c>
      <c r="AY274" s="254" t="s">
        <v>151</v>
      </c>
    </row>
    <row r="275" s="13" customFormat="1">
      <c r="A275" s="13"/>
      <c r="B275" s="233"/>
      <c r="C275" s="234"/>
      <c r="D275" s="235" t="s">
        <v>160</v>
      </c>
      <c r="E275" s="236" t="s">
        <v>1</v>
      </c>
      <c r="F275" s="237" t="s">
        <v>347</v>
      </c>
      <c r="G275" s="234"/>
      <c r="H275" s="236" t="s">
        <v>1</v>
      </c>
      <c r="I275" s="238"/>
      <c r="J275" s="234"/>
      <c r="K275" s="234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160</v>
      </c>
      <c r="AU275" s="243" t="s">
        <v>86</v>
      </c>
      <c r="AV275" s="13" t="s">
        <v>84</v>
      </c>
      <c r="AW275" s="13" t="s">
        <v>32</v>
      </c>
      <c r="AX275" s="13" t="s">
        <v>76</v>
      </c>
      <c r="AY275" s="243" t="s">
        <v>151</v>
      </c>
    </row>
    <row r="276" s="14" customFormat="1">
      <c r="A276" s="14"/>
      <c r="B276" s="244"/>
      <c r="C276" s="245"/>
      <c r="D276" s="235" t="s">
        <v>160</v>
      </c>
      <c r="E276" s="246" t="s">
        <v>1</v>
      </c>
      <c r="F276" s="247" t="s">
        <v>348</v>
      </c>
      <c r="G276" s="245"/>
      <c r="H276" s="248">
        <v>11.1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160</v>
      </c>
      <c r="AU276" s="254" t="s">
        <v>86</v>
      </c>
      <c r="AV276" s="14" t="s">
        <v>86</v>
      </c>
      <c r="AW276" s="14" t="s">
        <v>32</v>
      </c>
      <c r="AX276" s="14" t="s">
        <v>76</v>
      </c>
      <c r="AY276" s="254" t="s">
        <v>151</v>
      </c>
    </row>
    <row r="277" s="13" customFormat="1">
      <c r="A277" s="13"/>
      <c r="B277" s="233"/>
      <c r="C277" s="234"/>
      <c r="D277" s="235" t="s">
        <v>160</v>
      </c>
      <c r="E277" s="236" t="s">
        <v>1</v>
      </c>
      <c r="F277" s="237" t="s">
        <v>349</v>
      </c>
      <c r="G277" s="234"/>
      <c r="H277" s="236" t="s">
        <v>1</v>
      </c>
      <c r="I277" s="238"/>
      <c r="J277" s="234"/>
      <c r="K277" s="234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160</v>
      </c>
      <c r="AU277" s="243" t="s">
        <v>86</v>
      </c>
      <c r="AV277" s="13" t="s">
        <v>84</v>
      </c>
      <c r="AW277" s="13" t="s">
        <v>32</v>
      </c>
      <c r="AX277" s="13" t="s">
        <v>76</v>
      </c>
      <c r="AY277" s="243" t="s">
        <v>151</v>
      </c>
    </row>
    <row r="278" s="14" customFormat="1">
      <c r="A278" s="14"/>
      <c r="B278" s="244"/>
      <c r="C278" s="245"/>
      <c r="D278" s="235" t="s">
        <v>160</v>
      </c>
      <c r="E278" s="246" t="s">
        <v>1</v>
      </c>
      <c r="F278" s="247" t="s">
        <v>350</v>
      </c>
      <c r="G278" s="245"/>
      <c r="H278" s="248">
        <v>6.1100000000000003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160</v>
      </c>
      <c r="AU278" s="254" t="s">
        <v>86</v>
      </c>
      <c r="AV278" s="14" t="s">
        <v>86</v>
      </c>
      <c r="AW278" s="14" t="s">
        <v>32</v>
      </c>
      <c r="AX278" s="14" t="s">
        <v>76</v>
      </c>
      <c r="AY278" s="254" t="s">
        <v>151</v>
      </c>
    </row>
    <row r="279" s="13" customFormat="1">
      <c r="A279" s="13"/>
      <c r="B279" s="233"/>
      <c r="C279" s="234"/>
      <c r="D279" s="235" t="s">
        <v>160</v>
      </c>
      <c r="E279" s="236" t="s">
        <v>1</v>
      </c>
      <c r="F279" s="237" t="s">
        <v>351</v>
      </c>
      <c r="G279" s="234"/>
      <c r="H279" s="236" t="s">
        <v>1</v>
      </c>
      <c r="I279" s="238"/>
      <c r="J279" s="234"/>
      <c r="K279" s="234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160</v>
      </c>
      <c r="AU279" s="243" t="s">
        <v>86</v>
      </c>
      <c r="AV279" s="13" t="s">
        <v>84</v>
      </c>
      <c r="AW279" s="13" t="s">
        <v>32</v>
      </c>
      <c r="AX279" s="13" t="s">
        <v>76</v>
      </c>
      <c r="AY279" s="243" t="s">
        <v>151</v>
      </c>
    </row>
    <row r="280" s="14" customFormat="1">
      <c r="A280" s="14"/>
      <c r="B280" s="244"/>
      <c r="C280" s="245"/>
      <c r="D280" s="235" t="s">
        <v>160</v>
      </c>
      <c r="E280" s="246" t="s">
        <v>1</v>
      </c>
      <c r="F280" s="247" t="s">
        <v>352</v>
      </c>
      <c r="G280" s="245"/>
      <c r="H280" s="248">
        <v>8.6500000000000004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4" t="s">
        <v>160</v>
      </c>
      <c r="AU280" s="254" t="s">
        <v>86</v>
      </c>
      <c r="AV280" s="14" t="s">
        <v>86</v>
      </c>
      <c r="AW280" s="14" t="s">
        <v>32</v>
      </c>
      <c r="AX280" s="14" t="s">
        <v>76</v>
      </c>
      <c r="AY280" s="254" t="s">
        <v>151</v>
      </c>
    </row>
    <row r="281" s="13" customFormat="1">
      <c r="A281" s="13"/>
      <c r="B281" s="233"/>
      <c r="C281" s="234"/>
      <c r="D281" s="235" t="s">
        <v>160</v>
      </c>
      <c r="E281" s="236" t="s">
        <v>1</v>
      </c>
      <c r="F281" s="237" t="s">
        <v>353</v>
      </c>
      <c r="G281" s="234"/>
      <c r="H281" s="236" t="s">
        <v>1</v>
      </c>
      <c r="I281" s="238"/>
      <c r="J281" s="234"/>
      <c r="K281" s="234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160</v>
      </c>
      <c r="AU281" s="243" t="s">
        <v>86</v>
      </c>
      <c r="AV281" s="13" t="s">
        <v>84</v>
      </c>
      <c r="AW281" s="13" t="s">
        <v>32</v>
      </c>
      <c r="AX281" s="13" t="s">
        <v>76</v>
      </c>
      <c r="AY281" s="243" t="s">
        <v>151</v>
      </c>
    </row>
    <row r="282" s="14" customFormat="1">
      <c r="A282" s="14"/>
      <c r="B282" s="244"/>
      <c r="C282" s="245"/>
      <c r="D282" s="235" t="s">
        <v>160</v>
      </c>
      <c r="E282" s="246" t="s">
        <v>1</v>
      </c>
      <c r="F282" s="247" t="s">
        <v>354</v>
      </c>
      <c r="G282" s="245"/>
      <c r="H282" s="248">
        <v>9.1999999999999993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4" t="s">
        <v>160</v>
      </c>
      <c r="AU282" s="254" t="s">
        <v>86</v>
      </c>
      <c r="AV282" s="14" t="s">
        <v>86</v>
      </c>
      <c r="AW282" s="14" t="s">
        <v>32</v>
      </c>
      <c r="AX282" s="14" t="s">
        <v>76</v>
      </c>
      <c r="AY282" s="254" t="s">
        <v>151</v>
      </c>
    </row>
    <row r="283" s="13" customFormat="1">
      <c r="A283" s="13"/>
      <c r="B283" s="233"/>
      <c r="C283" s="234"/>
      <c r="D283" s="235" t="s">
        <v>160</v>
      </c>
      <c r="E283" s="236" t="s">
        <v>1</v>
      </c>
      <c r="F283" s="237" t="s">
        <v>355</v>
      </c>
      <c r="G283" s="234"/>
      <c r="H283" s="236" t="s">
        <v>1</v>
      </c>
      <c r="I283" s="238"/>
      <c r="J283" s="234"/>
      <c r="K283" s="234"/>
      <c r="L283" s="239"/>
      <c r="M283" s="240"/>
      <c r="N283" s="241"/>
      <c r="O283" s="241"/>
      <c r="P283" s="241"/>
      <c r="Q283" s="241"/>
      <c r="R283" s="241"/>
      <c r="S283" s="241"/>
      <c r="T283" s="24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3" t="s">
        <v>160</v>
      </c>
      <c r="AU283" s="243" t="s">
        <v>86</v>
      </c>
      <c r="AV283" s="13" t="s">
        <v>84</v>
      </c>
      <c r="AW283" s="13" t="s">
        <v>32</v>
      </c>
      <c r="AX283" s="13" t="s">
        <v>76</v>
      </c>
      <c r="AY283" s="243" t="s">
        <v>151</v>
      </c>
    </row>
    <row r="284" s="14" customFormat="1">
      <c r="A284" s="14"/>
      <c r="B284" s="244"/>
      <c r="C284" s="245"/>
      <c r="D284" s="235" t="s">
        <v>160</v>
      </c>
      <c r="E284" s="246" t="s">
        <v>1</v>
      </c>
      <c r="F284" s="247" t="s">
        <v>356</v>
      </c>
      <c r="G284" s="245"/>
      <c r="H284" s="248">
        <v>38.909999999999997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160</v>
      </c>
      <c r="AU284" s="254" t="s">
        <v>86</v>
      </c>
      <c r="AV284" s="14" t="s">
        <v>86</v>
      </c>
      <c r="AW284" s="14" t="s">
        <v>32</v>
      </c>
      <c r="AX284" s="14" t="s">
        <v>76</v>
      </c>
      <c r="AY284" s="254" t="s">
        <v>151</v>
      </c>
    </row>
    <row r="285" s="14" customFormat="1">
      <c r="A285" s="14"/>
      <c r="B285" s="244"/>
      <c r="C285" s="245"/>
      <c r="D285" s="235" t="s">
        <v>160</v>
      </c>
      <c r="E285" s="246" t="s">
        <v>1</v>
      </c>
      <c r="F285" s="247" t="s">
        <v>357</v>
      </c>
      <c r="G285" s="245"/>
      <c r="H285" s="248">
        <v>-1.5760000000000001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160</v>
      </c>
      <c r="AU285" s="254" t="s">
        <v>86</v>
      </c>
      <c r="AV285" s="14" t="s">
        <v>86</v>
      </c>
      <c r="AW285" s="14" t="s">
        <v>32</v>
      </c>
      <c r="AX285" s="14" t="s">
        <v>76</v>
      </c>
      <c r="AY285" s="254" t="s">
        <v>151</v>
      </c>
    </row>
    <row r="286" s="14" customFormat="1">
      <c r="A286" s="14"/>
      <c r="B286" s="244"/>
      <c r="C286" s="245"/>
      <c r="D286" s="235" t="s">
        <v>160</v>
      </c>
      <c r="E286" s="246" t="s">
        <v>1</v>
      </c>
      <c r="F286" s="247" t="s">
        <v>358</v>
      </c>
      <c r="G286" s="245"/>
      <c r="H286" s="248">
        <v>-5.8680000000000003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160</v>
      </c>
      <c r="AU286" s="254" t="s">
        <v>86</v>
      </c>
      <c r="AV286" s="14" t="s">
        <v>86</v>
      </c>
      <c r="AW286" s="14" t="s">
        <v>32</v>
      </c>
      <c r="AX286" s="14" t="s">
        <v>76</v>
      </c>
      <c r="AY286" s="254" t="s">
        <v>151</v>
      </c>
    </row>
    <row r="287" s="13" customFormat="1">
      <c r="A287" s="13"/>
      <c r="B287" s="233"/>
      <c r="C287" s="234"/>
      <c r="D287" s="235" t="s">
        <v>160</v>
      </c>
      <c r="E287" s="236" t="s">
        <v>1</v>
      </c>
      <c r="F287" s="237" t="s">
        <v>359</v>
      </c>
      <c r="G287" s="234"/>
      <c r="H287" s="236" t="s">
        <v>1</v>
      </c>
      <c r="I287" s="238"/>
      <c r="J287" s="234"/>
      <c r="K287" s="234"/>
      <c r="L287" s="239"/>
      <c r="M287" s="240"/>
      <c r="N287" s="241"/>
      <c r="O287" s="241"/>
      <c r="P287" s="241"/>
      <c r="Q287" s="241"/>
      <c r="R287" s="241"/>
      <c r="S287" s="241"/>
      <c r="T287" s="24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3" t="s">
        <v>160</v>
      </c>
      <c r="AU287" s="243" t="s">
        <v>86</v>
      </c>
      <c r="AV287" s="13" t="s">
        <v>84</v>
      </c>
      <c r="AW287" s="13" t="s">
        <v>32</v>
      </c>
      <c r="AX287" s="13" t="s">
        <v>76</v>
      </c>
      <c r="AY287" s="243" t="s">
        <v>151</v>
      </c>
    </row>
    <row r="288" s="14" customFormat="1">
      <c r="A288" s="14"/>
      <c r="B288" s="244"/>
      <c r="C288" s="245"/>
      <c r="D288" s="235" t="s">
        <v>160</v>
      </c>
      <c r="E288" s="246" t="s">
        <v>1</v>
      </c>
      <c r="F288" s="247" t="s">
        <v>360</v>
      </c>
      <c r="G288" s="245"/>
      <c r="H288" s="248">
        <v>42.390000000000001</v>
      </c>
      <c r="I288" s="249"/>
      <c r="J288" s="245"/>
      <c r="K288" s="245"/>
      <c r="L288" s="250"/>
      <c r="M288" s="251"/>
      <c r="N288" s="252"/>
      <c r="O288" s="252"/>
      <c r="P288" s="252"/>
      <c r="Q288" s="252"/>
      <c r="R288" s="252"/>
      <c r="S288" s="252"/>
      <c r="T288" s="25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4" t="s">
        <v>160</v>
      </c>
      <c r="AU288" s="254" t="s">
        <v>86</v>
      </c>
      <c r="AV288" s="14" t="s">
        <v>86</v>
      </c>
      <c r="AW288" s="14" t="s">
        <v>32</v>
      </c>
      <c r="AX288" s="14" t="s">
        <v>76</v>
      </c>
      <c r="AY288" s="254" t="s">
        <v>151</v>
      </c>
    </row>
    <row r="289" s="14" customFormat="1">
      <c r="A289" s="14"/>
      <c r="B289" s="244"/>
      <c r="C289" s="245"/>
      <c r="D289" s="235" t="s">
        <v>160</v>
      </c>
      <c r="E289" s="246" t="s">
        <v>1</v>
      </c>
      <c r="F289" s="247" t="s">
        <v>361</v>
      </c>
      <c r="G289" s="245"/>
      <c r="H289" s="248">
        <v>-3.1520000000000001</v>
      </c>
      <c r="I289" s="249"/>
      <c r="J289" s="245"/>
      <c r="K289" s="245"/>
      <c r="L289" s="250"/>
      <c r="M289" s="251"/>
      <c r="N289" s="252"/>
      <c r="O289" s="252"/>
      <c r="P289" s="252"/>
      <c r="Q289" s="252"/>
      <c r="R289" s="252"/>
      <c r="S289" s="252"/>
      <c r="T289" s="25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4" t="s">
        <v>160</v>
      </c>
      <c r="AU289" s="254" t="s">
        <v>86</v>
      </c>
      <c r="AV289" s="14" t="s">
        <v>86</v>
      </c>
      <c r="AW289" s="14" t="s">
        <v>32</v>
      </c>
      <c r="AX289" s="14" t="s">
        <v>76</v>
      </c>
      <c r="AY289" s="254" t="s">
        <v>151</v>
      </c>
    </row>
    <row r="290" s="13" customFormat="1">
      <c r="A290" s="13"/>
      <c r="B290" s="233"/>
      <c r="C290" s="234"/>
      <c r="D290" s="235" t="s">
        <v>160</v>
      </c>
      <c r="E290" s="236" t="s">
        <v>1</v>
      </c>
      <c r="F290" s="237" t="s">
        <v>362</v>
      </c>
      <c r="G290" s="234"/>
      <c r="H290" s="236" t="s">
        <v>1</v>
      </c>
      <c r="I290" s="238"/>
      <c r="J290" s="234"/>
      <c r="K290" s="234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160</v>
      </c>
      <c r="AU290" s="243" t="s">
        <v>86</v>
      </c>
      <c r="AV290" s="13" t="s">
        <v>84</v>
      </c>
      <c r="AW290" s="13" t="s">
        <v>32</v>
      </c>
      <c r="AX290" s="13" t="s">
        <v>76</v>
      </c>
      <c r="AY290" s="243" t="s">
        <v>151</v>
      </c>
    </row>
    <row r="291" s="14" customFormat="1">
      <c r="A291" s="14"/>
      <c r="B291" s="244"/>
      <c r="C291" s="245"/>
      <c r="D291" s="235" t="s">
        <v>160</v>
      </c>
      <c r="E291" s="246" t="s">
        <v>1</v>
      </c>
      <c r="F291" s="247" t="s">
        <v>363</v>
      </c>
      <c r="G291" s="245"/>
      <c r="H291" s="248">
        <v>13.26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160</v>
      </c>
      <c r="AU291" s="254" t="s">
        <v>86</v>
      </c>
      <c r="AV291" s="14" t="s">
        <v>86</v>
      </c>
      <c r="AW291" s="14" t="s">
        <v>32</v>
      </c>
      <c r="AX291" s="14" t="s">
        <v>76</v>
      </c>
      <c r="AY291" s="254" t="s">
        <v>151</v>
      </c>
    </row>
    <row r="292" s="14" customFormat="1">
      <c r="A292" s="14"/>
      <c r="B292" s="244"/>
      <c r="C292" s="245"/>
      <c r="D292" s="235" t="s">
        <v>160</v>
      </c>
      <c r="E292" s="246" t="s">
        <v>1</v>
      </c>
      <c r="F292" s="247" t="s">
        <v>364</v>
      </c>
      <c r="G292" s="245"/>
      <c r="H292" s="248">
        <v>4.7999999999999998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4" t="s">
        <v>160</v>
      </c>
      <c r="AU292" s="254" t="s">
        <v>86</v>
      </c>
      <c r="AV292" s="14" t="s">
        <v>86</v>
      </c>
      <c r="AW292" s="14" t="s">
        <v>32</v>
      </c>
      <c r="AX292" s="14" t="s">
        <v>76</v>
      </c>
      <c r="AY292" s="254" t="s">
        <v>151</v>
      </c>
    </row>
    <row r="293" s="13" customFormat="1">
      <c r="A293" s="13"/>
      <c r="B293" s="233"/>
      <c r="C293" s="234"/>
      <c r="D293" s="235" t="s">
        <v>160</v>
      </c>
      <c r="E293" s="236" t="s">
        <v>1</v>
      </c>
      <c r="F293" s="237" t="s">
        <v>365</v>
      </c>
      <c r="G293" s="234"/>
      <c r="H293" s="236" t="s">
        <v>1</v>
      </c>
      <c r="I293" s="238"/>
      <c r="J293" s="234"/>
      <c r="K293" s="234"/>
      <c r="L293" s="239"/>
      <c r="M293" s="240"/>
      <c r="N293" s="241"/>
      <c r="O293" s="241"/>
      <c r="P293" s="241"/>
      <c r="Q293" s="241"/>
      <c r="R293" s="241"/>
      <c r="S293" s="241"/>
      <c r="T293" s="24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3" t="s">
        <v>160</v>
      </c>
      <c r="AU293" s="243" t="s">
        <v>86</v>
      </c>
      <c r="AV293" s="13" t="s">
        <v>84</v>
      </c>
      <c r="AW293" s="13" t="s">
        <v>32</v>
      </c>
      <c r="AX293" s="13" t="s">
        <v>76</v>
      </c>
      <c r="AY293" s="243" t="s">
        <v>151</v>
      </c>
    </row>
    <row r="294" s="14" customFormat="1">
      <c r="A294" s="14"/>
      <c r="B294" s="244"/>
      <c r="C294" s="245"/>
      <c r="D294" s="235" t="s">
        <v>160</v>
      </c>
      <c r="E294" s="246" t="s">
        <v>1</v>
      </c>
      <c r="F294" s="247" t="s">
        <v>366</v>
      </c>
      <c r="G294" s="245"/>
      <c r="H294" s="248">
        <v>54.780000000000001</v>
      </c>
      <c r="I294" s="249"/>
      <c r="J294" s="245"/>
      <c r="K294" s="245"/>
      <c r="L294" s="250"/>
      <c r="M294" s="251"/>
      <c r="N294" s="252"/>
      <c r="O294" s="252"/>
      <c r="P294" s="252"/>
      <c r="Q294" s="252"/>
      <c r="R294" s="252"/>
      <c r="S294" s="252"/>
      <c r="T294" s="25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4" t="s">
        <v>160</v>
      </c>
      <c r="AU294" s="254" t="s">
        <v>86</v>
      </c>
      <c r="AV294" s="14" t="s">
        <v>86</v>
      </c>
      <c r="AW294" s="14" t="s">
        <v>32</v>
      </c>
      <c r="AX294" s="14" t="s">
        <v>76</v>
      </c>
      <c r="AY294" s="254" t="s">
        <v>151</v>
      </c>
    </row>
    <row r="295" s="14" customFormat="1">
      <c r="A295" s="14"/>
      <c r="B295" s="244"/>
      <c r="C295" s="245"/>
      <c r="D295" s="235" t="s">
        <v>160</v>
      </c>
      <c r="E295" s="246" t="s">
        <v>1</v>
      </c>
      <c r="F295" s="247" t="s">
        <v>361</v>
      </c>
      <c r="G295" s="245"/>
      <c r="H295" s="248">
        <v>-3.1520000000000001</v>
      </c>
      <c r="I295" s="249"/>
      <c r="J295" s="245"/>
      <c r="K295" s="245"/>
      <c r="L295" s="250"/>
      <c r="M295" s="251"/>
      <c r="N295" s="252"/>
      <c r="O295" s="252"/>
      <c r="P295" s="252"/>
      <c r="Q295" s="252"/>
      <c r="R295" s="252"/>
      <c r="S295" s="252"/>
      <c r="T295" s="25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4" t="s">
        <v>160</v>
      </c>
      <c r="AU295" s="254" t="s">
        <v>86</v>
      </c>
      <c r="AV295" s="14" t="s">
        <v>86</v>
      </c>
      <c r="AW295" s="14" t="s">
        <v>32</v>
      </c>
      <c r="AX295" s="14" t="s">
        <v>76</v>
      </c>
      <c r="AY295" s="254" t="s">
        <v>151</v>
      </c>
    </row>
    <row r="296" s="13" customFormat="1">
      <c r="A296" s="13"/>
      <c r="B296" s="233"/>
      <c r="C296" s="234"/>
      <c r="D296" s="235" t="s">
        <v>160</v>
      </c>
      <c r="E296" s="236" t="s">
        <v>1</v>
      </c>
      <c r="F296" s="237" t="s">
        <v>367</v>
      </c>
      <c r="G296" s="234"/>
      <c r="H296" s="236" t="s">
        <v>1</v>
      </c>
      <c r="I296" s="238"/>
      <c r="J296" s="234"/>
      <c r="K296" s="234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160</v>
      </c>
      <c r="AU296" s="243" t="s">
        <v>86</v>
      </c>
      <c r="AV296" s="13" t="s">
        <v>84</v>
      </c>
      <c r="AW296" s="13" t="s">
        <v>32</v>
      </c>
      <c r="AX296" s="13" t="s">
        <v>76</v>
      </c>
      <c r="AY296" s="243" t="s">
        <v>151</v>
      </c>
    </row>
    <row r="297" s="14" customFormat="1">
      <c r="A297" s="14"/>
      <c r="B297" s="244"/>
      <c r="C297" s="245"/>
      <c r="D297" s="235" t="s">
        <v>160</v>
      </c>
      <c r="E297" s="246" t="s">
        <v>1</v>
      </c>
      <c r="F297" s="247" t="s">
        <v>363</v>
      </c>
      <c r="G297" s="245"/>
      <c r="H297" s="248">
        <v>13.26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160</v>
      </c>
      <c r="AU297" s="254" t="s">
        <v>86</v>
      </c>
      <c r="AV297" s="14" t="s">
        <v>86</v>
      </c>
      <c r="AW297" s="14" t="s">
        <v>32</v>
      </c>
      <c r="AX297" s="14" t="s">
        <v>76</v>
      </c>
      <c r="AY297" s="254" t="s">
        <v>151</v>
      </c>
    </row>
    <row r="298" s="14" customFormat="1">
      <c r="A298" s="14"/>
      <c r="B298" s="244"/>
      <c r="C298" s="245"/>
      <c r="D298" s="235" t="s">
        <v>160</v>
      </c>
      <c r="E298" s="246" t="s">
        <v>1</v>
      </c>
      <c r="F298" s="247" t="s">
        <v>364</v>
      </c>
      <c r="G298" s="245"/>
      <c r="H298" s="248">
        <v>4.7999999999999998</v>
      </c>
      <c r="I298" s="249"/>
      <c r="J298" s="245"/>
      <c r="K298" s="245"/>
      <c r="L298" s="250"/>
      <c r="M298" s="251"/>
      <c r="N298" s="252"/>
      <c r="O298" s="252"/>
      <c r="P298" s="252"/>
      <c r="Q298" s="252"/>
      <c r="R298" s="252"/>
      <c r="S298" s="252"/>
      <c r="T298" s="25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4" t="s">
        <v>160</v>
      </c>
      <c r="AU298" s="254" t="s">
        <v>86</v>
      </c>
      <c r="AV298" s="14" t="s">
        <v>86</v>
      </c>
      <c r="AW298" s="14" t="s">
        <v>32</v>
      </c>
      <c r="AX298" s="14" t="s">
        <v>76</v>
      </c>
      <c r="AY298" s="254" t="s">
        <v>151</v>
      </c>
    </row>
    <row r="299" s="13" customFormat="1">
      <c r="A299" s="13"/>
      <c r="B299" s="233"/>
      <c r="C299" s="234"/>
      <c r="D299" s="235" t="s">
        <v>160</v>
      </c>
      <c r="E299" s="236" t="s">
        <v>1</v>
      </c>
      <c r="F299" s="237" t="s">
        <v>368</v>
      </c>
      <c r="G299" s="234"/>
      <c r="H299" s="236" t="s">
        <v>1</v>
      </c>
      <c r="I299" s="238"/>
      <c r="J299" s="234"/>
      <c r="K299" s="234"/>
      <c r="L299" s="239"/>
      <c r="M299" s="240"/>
      <c r="N299" s="241"/>
      <c r="O299" s="241"/>
      <c r="P299" s="241"/>
      <c r="Q299" s="241"/>
      <c r="R299" s="241"/>
      <c r="S299" s="241"/>
      <c r="T299" s="24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3" t="s">
        <v>160</v>
      </c>
      <c r="AU299" s="243" t="s">
        <v>86</v>
      </c>
      <c r="AV299" s="13" t="s">
        <v>84</v>
      </c>
      <c r="AW299" s="13" t="s">
        <v>32</v>
      </c>
      <c r="AX299" s="13" t="s">
        <v>76</v>
      </c>
      <c r="AY299" s="243" t="s">
        <v>151</v>
      </c>
    </row>
    <row r="300" s="14" customFormat="1">
      <c r="A300" s="14"/>
      <c r="B300" s="244"/>
      <c r="C300" s="245"/>
      <c r="D300" s="235" t="s">
        <v>160</v>
      </c>
      <c r="E300" s="246" t="s">
        <v>1</v>
      </c>
      <c r="F300" s="247" t="s">
        <v>369</v>
      </c>
      <c r="G300" s="245"/>
      <c r="H300" s="248">
        <v>41.100000000000001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4" t="s">
        <v>160</v>
      </c>
      <c r="AU300" s="254" t="s">
        <v>86</v>
      </c>
      <c r="AV300" s="14" t="s">
        <v>86</v>
      </c>
      <c r="AW300" s="14" t="s">
        <v>32</v>
      </c>
      <c r="AX300" s="14" t="s">
        <v>76</v>
      </c>
      <c r="AY300" s="254" t="s">
        <v>151</v>
      </c>
    </row>
    <row r="301" s="14" customFormat="1">
      <c r="A301" s="14"/>
      <c r="B301" s="244"/>
      <c r="C301" s="245"/>
      <c r="D301" s="235" t="s">
        <v>160</v>
      </c>
      <c r="E301" s="246" t="s">
        <v>1</v>
      </c>
      <c r="F301" s="247" t="s">
        <v>370</v>
      </c>
      <c r="G301" s="245"/>
      <c r="H301" s="248">
        <v>-1.379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160</v>
      </c>
      <c r="AU301" s="254" t="s">
        <v>86</v>
      </c>
      <c r="AV301" s="14" t="s">
        <v>86</v>
      </c>
      <c r="AW301" s="14" t="s">
        <v>32</v>
      </c>
      <c r="AX301" s="14" t="s">
        <v>76</v>
      </c>
      <c r="AY301" s="254" t="s">
        <v>151</v>
      </c>
    </row>
    <row r="302" s="14" customFormat="1">
      <c r="A302" s="14"/>
      <c r="B302" s="244"/>
      <c r="C302" s="245"/>
      <c r="D302" s="235" t="s">
        <v>160</v>
      </c>
      <c r="E302" s="246" t="s">
        <v>1</v>
      </c>
      <c r="F302" s="247" t="s">
        <v>357</v>
      </c>
      <c r="G302" s="245"/>
      <c r="H302" s="248">
        <v>-1.5760000000000001</v>
      </c>
      <c r="I302" s="249"/>
      <c r="J302" s="245"/>
      <c r="K302" s="245"/>
      <c r="L302" s="250"/>
      <c r="M302" s="251"/>
      <c r="N302" s="252"/>
      <c r="O302" s="252"/>
      <c r="P302" s="252"/>
      <c r="Q302" s="252"/>
      <c r="R302" s="252"/>
      <c r="S302" s="252"/>
      <c r="T302" s="25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4" t="s">
        <v>160</v>
      </c>
      <c r="AU302" s="254" t="s">
        <v>86</v>
      </c>
      <c r="AV302" s="14" t="s">
        <v>86</v>
      </c>
      <c r="AW302" s="14" t="s">
        <v>32</v>
      </c>
      <c r="AX302" s="14" t="s">
        <v>76</v>
      </c>
      <c r="AY302" s="254" t="s">
        <v>151</v>
      </c>
    </row>
    <row r="303" s="13" customFormat="1">
      <c r="A303" s="13"/>
      <c r="B303" s="233"/>
      <c r="C303" s="234"/>
      <c r="D303" s="235" t="s">
        <v>160</v>
      </c>
      <c r="E303" s="236" t="s">
        <v>1</v>
      </c>
      <c r="F303" s="237" t="s">
        <v>371</v>
      </c>
      <c r="G303" s="234"/>
      <c r="H303" s="236" t="s">
        <v>1</v>
      </c>
      <c r="I303" s="238"/>
      <c r="J303" s="234"/>
      <c r="K303" s="234"/>
      <c r="L303" s="239"/>
      <c r="M303" s="240"/>
      <c r="N303" s="241"/>
      <c r="O303" s="241"/>
      <c r="P303" s="241"/>
      <c r="Q303" s="241"/>
      <c r="R303" s="241"/>
      <c r="S303" s="241"/>
      <c r="T303" s="24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3" t="s">
        <v>160</v>
      </c>
      <c r="AU303" s="243" t="s">
        <v>86</v>
      </c>
      <c r="AV303" s="13" t="s">
        <v>84</v>
      </c>
      <c r="AW303" s="13" t="s">
        <v>32</v>
      </c>
      <c r="AX303" s="13" t="s">
        <v>76</v>
      </c>
      <c r="AY303" s="243" t="s">
        <v>151</v>
      </c>
    </row>
    <row r="304" s="14" customFormat="1">
      <c r="A304" s="14"/>
      <c r="B304" s="244"/>
      <c r="C304" s="245"/>
      <c r="D304" s="235" t="s">
        <v>160</v>
      </c>
      <c r="E304" s="246" t="s">
        <v>1</v>
      </c>
      <c r="F304" s="247" t="s">
        <v>372</v>
      </c>
      <c r="G304" s="245"/>
      <c r="H304" s="248">
        <v>29.501999999999999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160</v>
      </c>
      <c r="AU304" s="254" t="s">
        <v>86</v>
      </c>
      <c r="AV304" s="14" t="s">
        <v>86</v>
      </c>
      <c r="AW304" s="14" t="s">
        <v>32</v>
      </c>
      <c r="AX304" s="14" t="s">
        <v>76</v>
      </c>
      <c r="AY304" s="254" t="s">
        <v>151</v>
      </c>
    </row>
    <row r="305" s="14" customFormat="1">
      <c r="A305" s="14"/>
      <c r="B305" s="244"/>
      <c r="C305" s="245"/>
      <c r="D305" s="235" t="s">
        <v>160</v>
      </c>
      <c r="E305" s="246" t="s">
        <v>1</v>
      </c>
      <c r="F305" s="247" t="s">
        <v>373</v>
      </c>
      <c r="G305" s="245"/>
      <c r="H305" s="248">
        <v>-0.45000000000000001</v>
      </c>
      <c r="I305" s="249"/>
      <c r="J305" s="245"/>
      <c r="K305" s="245"/>
      <c r="L305" s="250"/>
      <c r="M305" s="251"/>
      <c r="N305" s="252"/>
      <c r="O305" s="252"/>
      <c r="P305" s="252"/>
      <c r="Q305" s="252"/>
      <c r="R305" s="252"/>
      <c r="S305" s="252"/>
      <c r="T305" s="25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4" t="s">
        <v>160</v>
      </c>
      <c r="AU305" s="254" t="s">
        <v>86</v>
      </c>
      <c r="AV305" s="14" t="s">
        <v>86</v>
      </c>
      <c r="AW305" s="14" t="s">
        <v>32</v>
      </c>
      <c r="AX305" s="14" t="s">
        <v>76</v>
      </c>
      <c r="AY305" s="254" t="s">
        <v>151</v>
      </c>
    </row>
    <row r="306" s="13" customFormat="1">
      <c r="A306" s="13"/>
      <c r="B306" s="233"/>
      <c r="C306" s="234"/>
      <c r="D306" s="235" t="s">
        <v>160</v>
      </c>
      <c r="E306" s="236" t="s">
        <v>1</v>
      </c>
      <c r="F306" s="237" t="s">
        <v>374</v>
      </c>
      <c r="G306" s="234"/>
      <c r="H306" s="236" t="s">
        <v>1</v>
      </c>
      <c r="I306" s="238"/>
      <c r="J306" s="234"/>
      <c r="K306" s="234"/>
      <c r="L306" s="239"/>
      <c r="M306" s="240"/>
      <c r="N306" s="241"/>
      <c r="O306" s="241"/>
      <c r="P306" s="241"/>
      <c r="Q306" s="241"/>
      <c r="R306" s="241"/>
      <c r="S306" s="241"/>
      <c r="T306" s="24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3" t="s">
        <v>160</v>
      </c>
      <c r="AU306" s="243" t="s">
        <v>86</v>
      </c>
      <c r="AV306" s="13" t="s">
        <v>84</v>
      </c>
      <c r="AW306" s="13" t="s">
        <v>32</v>
      </c>
      <c r="AX306" s="13" t="s">
        <v>76</v>
      </c>
      <c r="AY306" s="243" t="s">
        <v>151</v>
      </c>
    </row>
    <row r="307" s="14" customFormat="1">
      <c r="A307" s="14"/>
      <c r="B307" s="244"/>
      <c r="C307" s="245"/>
      <c r="D307" s="235" t="s">
        <v>160</v>
      </c>
      <c r="E307" s="246" t="s">
        <v>1</v>
      </c>
      <c r="F307" s="247" t="s">
        <v>375</v>
      </c>
      <c r="G307" s="245"/>
      <c r="H307" s="248">
        <v>64.909999999999997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160</v>
      </c>
      <c r="AU307" s="254" t="s">
        <v>86</v>
      </c>
      <c r="AV307" s="14" t="s">
        <v>86</v>
      </c>
      <c r="AW307" s="14" t="s">
        <v>32</v>
      </c>
      <c r="AX307" s="14" t="s">
        <v>76</v>
      </c>
      <c r="AY307" s="254" t="s">
        <v>151</v>
      </c>
    </row>
    <row r="308" s="14" customFormat="1">
      <c r="A308" s="14"/>
      <c r="B308" s="244"/>
      <c r="C308" s="245"/>
      <c r="D308" s="235" t="s">
        <v>160</v>
      </c>
      <c r="E308" s="246" t="s">
        <v>1</v>
      </c>
      <c r="F308" s="247" t="s">
        <v>376</v>
      </c>
      <c r="G308" s="245"/>
      <c r="H308" s="248">
        <v>-5.7400000000000002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160</v>
      </c>
      <c r="AU308" s="254" t="s">
        <v>86</v>
      </c>
      <c r="AV308" s="14" t="s">
        <v>86</v>
      </c>
      <c r="AW308" s="14" t="s">
        <v>32</v>
      </c>
      <c r="AX308" s="14" t="s">
        <v>76</v>
      </c>
      <c r="AY308" s="254" t="s">
        <v>151</v>
      </c>
    </row>
    <row r="309" s="14" customFormat="1">
      <c r="A309" s="14"/>
      <c r="B309" s="244"/>
      <c r="C309" s="245"/>
      <c r="D309" s="235" t="s">
        <v>160</v>
      </c>
      <c r="E309" s="246" t="s">
        <v>1</v>
      </c>
      <c r="F309" s="247" t="s">
        <v>377</v>
      </c>
      <c r="G309" s="245"/>
      <c r="H309" s="248">
        <v>66.113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4" t="s">
        <v>160</v>
      </c>
      <c r="AU309" s="254" t="s">
        <v>86</v>
      </c>
      <c r="AV309" s="14" t="s">
        <v>86</v>
      </c>
      <c r="AW309" s="14" t="s">
        <v>32</v>
      </c>
      <c r="AX309" s="14" t="s">
        <v>76</v>
      </c>
      <c r="AY309" s="254" t="s">
        <v>151</v>
      </c>
    </row>
    <row r="310" s="13" customFormat="1">
      <c r="A310" s="13"/>
      <c r="B310" s="233"/>
      <c r="C310" s="234"/>
      <c r="D310" s="235" t="s">
        <v>160</v>
      </c>
      <c r="E310" s="236" t="s">
        <v>1</v>
      </c>
      <c r="F310" s="237" t="s">
        <v>378</v>
      </c>
      <c r="G310" s="234"/>
      <c r="H310" s="236" t="s">
        <v>1</v>
      </c>
      <c r="I310" s="238"/>
      <c r="J310" s="234"/>
      <c r="K310" s="234"/>
      <c r="L310" s="239"/>
      <c r="M310" s="240"/>
      <c r="N310" s="241"/>
      <c r="O310" s="241"/>
      <c r="P310" s="241"/>
      <c r="Q310" s="241"/>
      <c r="R310" s="241"/>
      <c r="S310" s="241"/>
      <c r="T310" s="24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3" t="s">
        <v>160</v>
      </c>
      <c r="AU310" s="243" t="s">
        <v>86</v>
      </c>
      <c r="AV310" s="13" t="s">
        <v>84</v>
      </c>
      <c r="AW310" s="13" t="s">
        <v>32</v>
      </c>
      <c r="AX310" s="13" t="s">
        <v>76</v>
      </c>
      <c r="AY310" s="243" t="s">
        <v>151</v>
      </c>
    </row>
    <row r="311" s="14" customFormat="1">
      <c r="A311" s="14"/>
      <c r="B311" s="244"/>
      <c r="C311" s="245"/>
      <c r="D311" s="235" t="s">
        <v>160</v>
      </c>
      <c r="E311" s="246" t="s">
        <v>1</v>
      </c>
      <c r="F311" s="247" t="s">
        <v>379</v>
      </c>
      <c r="G311" s="245"/>
      <c r="H311" s="248">
        <v>38.640000000000001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4" t="s">
        <v>160</v>
      </c>
      <c r="AU311" s="254" t="s">
        <v>86</v>
      </c>
      <c r="AV311" s="14" t="s">
        <v>86</v>
      </c>
      <c r="AW311" s="14" t="s">
        <v>32</v>
      </c>
      <c r="AX311" s="14" t="s">
        <v>76</v>
      </c>
      <c r="AY311" s="254" t="s">
        <v>151</v>
      </c>
    </row>
    <row r="312" s="14" customFormat="1">
      <c r="A312" s="14"/>
      <c r="B312" s="244"/>
      <c r="C312" s="245"/>
      <c r="D312" s="235" t="s">
        <v>160</v>
      </c>
      <c r="E312" s="246" t="s">
        <v>1</v>
      </c>
      <c r="F312" s="247" t="s">
        <v>380</v>
      </c>
      <c r="G312" s="245"/>
      <c r="H312" s="248">
        <v>-2.9550000000000001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4" t="s">
        <v>160</v>
      </c>
      <c r="AU312" s="254" t="s">
        <v>86</v>
      </c>
      <c r="AV312" s="14" t="s">
        <v>86</v>
      </c>
      <c r="AW312" s="14" t="s">
        <v>32</v>
      </c>
      <c r="AX312" s="14" t="s">
        <v>76</v>
      </c>
      <c r="AY312" s="254" t="s">
        <v>151</v>
      </c>
    </row>
    <row r="313" s="14" customFormat="1">
      <c r="A313" s="14"/>
      <c r="B313" s="244"/>
      <c r="C313" s="245"/>
      <c r="D313" s="235" t="s">
        <v>160</v>
      </c>
      <c r="E313" s="246" t="s">
        <v>1</v>
      </c>
      <c r="F313" s="247" t="s">
        <v>381</v>
      </c>
      <c r="G313" s="245"/>
      <c r="H313" s="248">
        <v>29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160</v>
      </c>
      <c r="AU313" s="254" t="s">
        <v>86</v>
      </c>
      <c r="AV313" s="14" t="s">
        <v>86</v>
      </c>
      <c r="AW313" s="14" t="s">
        <v>32</v>
      </c>
      <c r="AX313" s="14" t="s">
        <v>76</v>
      </c>
      <c r="AY313" s="254" t="s">
        <v>151</v>
      </c>
    </row>
    <row r="314" s="13" customFormat="1">
      <c r="A314" s="13"/>
      <c r="B314" s="233"/>
      <c r="C314" s="234"/>
      <c r="D314" s="235" t="s">
        <v>160</v>
      </c>
      <c r="E314" s="236" t="s">
        <v>1</v>
      </c>
      <c r="F314" s="237" t="s">
        <v>382</v>
      </c>
      <c r="G314" s="234"/>
      <c r="H314" s="236" t="s">
        <v>1</v>
      </c>
      <c r="I314" s="238"/>
      <c r="J314" s="234"/>
      <c r="K314" s="234"/>
      <c r="L314" s="239"/>
      <c r="M314" s="240"/>
      <c r="N314" s="241"/>
      <c r="O314" s="241"/>
      <c r="P314" s="241"/>
      <c r="Q314" s="241"/>
      <c r="R314" s="241"/>
      <c r="S314" s="241"/>
      <c r="T314" s="24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3" t="s">
        <v>160</v>
      </c>
      <c r="AU314" s="243" t="s">
        <v>86</v>
      </c>
      <c r="AV314" s="13" t="s">
        <v>84</v>
      </c>
      <c r="AW314" s="13" t="s">
        <v>32</v>
      </c>
      <c r="AX314" s="13" t="s">
        <v>76</v>
      </c>
      <c r="AY314" s="243" t="s">
        <v>151</v>
      </c>
    </row>
    <row r="315" s="14" customFormat="1">
      <c r="A315" s="14"/>
      <c r="B315" s="244"/>
      <c r="C315" s="245"/>
      <c r="D315" s="235" t="s">
        <v>160</v>
      </c>
      <c r="E315" s="246" t="s">
        <v>1</v>
      </c>
      <c r="F315" s="247" t="s">
        <v>383</v>
      </c>
      <c r="G315" s="245"/>
      <c r="H315" s="248">
        <v>36.479999999999997</v>
      </c>
      <c r="I315" s="249"/>
      <c r="J315" s="245"/>
      <c r="K315" s="245"/>
      <c r="L315" s="250"/>
      <c r="M315" s="251"/>
      <c r="N315" s="252"/>
      <c r="O315" s="252"/>
      <c r="P315" s="252"/>
      <c r="Q315" s="252"/>
      <c r="R315" s="252"/>
      <c r="S315" s="252"/>
      <c r="T315" s="25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4" t="s">
        <v>160</v>
      </c>
      <c r="AU315" s="254" t="s">
        <v>86</v>
      </c>
      <c r="AV315" s="14" t="s">
        <v>86</v>
      </c>
      <c r="AW315" s="14" t="s">
        <v>32</v>
      </c>
      <c r="AX315" s="14" t="s">
        <v>76</v>
      </c>
      <c r="AY315" s="254" t="s">
        <v>151</v>
      </c>
    </row>
    <row r="316" s="14" customFormat="1">
      <c r="A316" s="14"/>
      <c r="B316" s="244"/>
      <c r="C316" s="245"/>
      <c r="D316" s="235" t="s">
        <v>160</v>
      </c>
      <c r="E316" s="246" t="s">
        <v>1</v>
      </c>
      <c r="F316" s="247" t="s">
        <v>384</v>
      </c>
      <c r="G316" s="245"/>
      <c r="H316" s="248">
        <v>-1.881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160</v>
      </c>
      <c r="AU316" s="254" t="s">
        <v>86</v>
      </c>
      <c r="AV316" s="14" t="s">
        <v>86</v>
      </c>
      <c r="AW316" s="14" t="s">
        <v>32</v>
      </c>
      <c r="AX316" s="14" t="s">
        <v>76</v>
      </c>
      <c r="AY316" s="254" t="s">
        <v>151</v>
      </c>
    </row>
    <row r="317" s="14" customFormat="1">
      <c r="A317" s="14"/>
      <c r="B317" s="244"/>
      <c r="C317" s="245"/>
      <c r="D317" s="235" t="s">
        <v>160</v>
      </c>
      <c r="E317" s="246" t="s">
        <v>1</v>
      </c>
      <c r="F317" s="247" t="s">
        <v>361</v>
      </c>
      <c r="G317" s="245"/>
      <c r="H317" s="248">
        <v>-3.1520000000000001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4" t="s">
        <v>160</v>
      </c>
      <c r="AU317" s="254" t="s">
        <v>86</v>
      </c>
      <c r="AV317" s="14" t="s">
        <v>86</v>
      </c>
      <c r="AW317" s="14" t="s">
        <v>32</v>
      </c>
      <c r="AX317" s="14" t="s">
        <v>76</v>
      </c>
      <c r="AY317" s="254" t="s">
        <v>151</v>
      </c>
    </row>
    <row r="318" s="14" customFormat="1">
      <c r="A318" s="14"/>
      <c r="B318" s="244"/>
      <c r="C318" s="245"/>
      <c r="D318" s="235" t="s">
        <v>160</v>
      </c>
      <c r="E318" s="246" t="s">
        <v>1</v>
      </c>
      <c r="F318" s="247" t="s">
        <v>344</v>
      </c>
      <c r="G318" s="245"/>
      <c r="H318" s="248">
        <v>-1.7729999999999999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160</v>
      </c>
      <c r="AU318" s="254" t="s">
        <v>86</v>
      </c>
      <c r="AV318" s="14" t="s">
        <v>86</v>
      </c>
      <c r="AW318" s="14" t="s">
        <v>32</v>
      </c>
      <c r="AX318" s="14" t="s">
        <v>76</v>
      </c>
      <c r="AY318" s="254" t="s">
        <v>151</v>
      </c>
    </row>
    <row r="319" s="14" customFormat="1">
      <c r="A319" s="14"/>
      <c r="B319" s="244"/>
      <c r="C319" s="245"/>
      <c r="D319" s="235" t="s">
        <v>160</v>
      </c>
      <c r="E319" s="246" t="s">
        <v>1</v>
      </c>
      <c r="F319" s="247" t="s">
        <v>342</v>
      </c>
      <c r="G319" s="245"/>
      <c r="H319" s="248">
        <v>-3.1779999999999999</v>
      </c>
      <c r="I319" s="249"/>
      <c r="J319" s="245"/>
      <c r="K319" s="245"/>
      <c r="L319" s="250"/>
      <c r="M319" s="251"/>
      <c r="N319" s="252"/>
      <c r="O319" s="252"/>
      <c r="P319" s="252"/>
      <c r="Q319" s="252"/>
      <c r="R319" s="252"/>
      <c r="S319" s="252"/>
      <c r="T319" s="25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4" t="s">
        <v>160</v>
      </c>
      <c r="AU319" s="254" t="s">
        <v>86</v>
      </c>
      <c r="AV319" s="14" t="s">
        <v>86</v>
      </c>
      <c r="AW319" s="14" t="s">
        <v>32</v>
      </c>
      <c r="AX319" s="14" t="s">
        <v>76</v>
      </c>
      <c r="AY319" s="254" t="s">
        <v>151</v>
      </c>
    </row>
    <row r="320" s="14" customFormat="1">
      <c r="A320" s="14"/>
      <c r="B320" s="244"/>
      <c r="C320" s="245"/>
      <c r="D320" s="235" t="s">
        <v>160</v>
      </c>
      <c r="E320" s="246" t="s">
        <v>1</v>
      </c>
      <c r="F320" s="247" t="s">
        <v>370</v>
      </c>
      <c r="G320" s="245"/>
      <c r="H320" s="248">
        <v>-1.379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4" t="s">
        <v>160</v>
      </c>
      <c r="AU320" s="254" t="s">
        <v>86</v>
      </c>
      <c r="AV320" s="14" t="s">
        <v>86</v>
      </c>
      <c r="AW320" s="14" t="s">
        <v>32</v>
      </c>
      <c r="AX320" s="14" t="s">
        <v>76</v>
      </c>
      <c r="AY320" s="254" t="s">
        <v>151</v>
      </c>
    </row>
    <row r="321" s="13" customFormat="1">
      <c r="A321" s="13"/>
      <c r="B321" s="233"/>
      <c r="C321" s="234"/>
      <c r="D321" s="235" t="s">
        <v>160</v>
      </c>
      <c r="E321" s="236" t="s">
        <v>1</v>
      </c>
      <c r="F321" s="237" t="s">
        <v>385</v>
      </c>
      <c r="G321" s="234"/>
      <c r="H321" s="236" t="s">
        <v>1</v>
      </c>
      <c r="I321" s="238"/>
      <c r="J321" s="234"/>
      <c r="K321" s="234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160</v>
      </c>
      <c r="AU321" s="243" t="s">
        <v>86</v>
      </c>
      <c r="AV321" s="13" t="s">
        <v>84</v>
      </c>
      <c r="AW321" s="13" t="s">
        <v>32</v>
      </c>
      <c r="AX321" s="13" t="s">
        <v>76</v>
      </c>
      <c r="AY321" s="243" t="s">
        <v>151</v>
      </c>
    </row>
    <row r="322" s="14" customFormat="1">
      <c r="A322" s="14"/>
      <c r="B322" s="244"/>
      <c r="C322" s="245"/>
      <c r="D322" s="235" t="s">
        <v>160</v>
      </c>
      <c r="E322" s="246" t="s">
        <v>1</v>
      </c>
      <c r="F322" s="247" t="s">
        <v>386</v>
      </c>
      <c r="G322" s="245"/>
      <c r="H322" s="248">
        <v>6.8700000000000001</v>
      </c>
      <c r="I322" s="249"/>
      <c r="J322" s="245"/>
      <c r="K322" s="245"/>
      <c r="L322" s="250"/>
      <c r="M322" s="251"/>
      <c r="N322" s="252"/>
      <c r="O322" s="252"/>
      <c r="P322" s="252"/>
      <c r="Q322" s="252"/>
      <c r="R322" s="252"/>
      <c r="S322" s="252"/>
      <c r="T322" s="253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4" t="s">
        <v>160</v>
      </c>
      <c r="AU322" s="254" t="s">
        <v>86</v>
      </c>
      <c r="AV322" s="14" t="s">
        <v>86</v>
      </c>
      <c r="AW322" s="14" t="s">
        <v>32</v>
      </c>
      <c r="AX322" s="14" t="s">
        <v>76</v>
      </c>
      <c r="AY322" s="254" t="s">
        <v>151</v>
      </c>
    </row>
    <row r="323" s="13" customFormat="1">
      <c r="A323" s="13"/>
      <c r="B323" s="233"/>
      <c r="C323" s="234"/>
      <c r="D323" s="235" t="s">
        <v>160</v>
      </c>
      <c r="E323" s="236" t="s">
        <v>1</v>
      </c>
      <c r="F323" s="237" t="s">
        <v>387</v>
      </c>
      <c r="G323" s="234"/>
      <c r="H323" s="236" t="s">
        <v>1</v>
      </c>
      <c r="I323" s="238"/>
      <c r="J323" s="234"/>
      <c r="K323" s="234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160</v>
      </c>
      <c r="AU323" s="243" t="s">
        <v>86</v>
      </c>
      <c r="AV323" s="13" t="s">
        <v>84</v>
      </c>
      <c r="AW323" s="13" t="s">
        <v>32</v>
      </c>
      <c r="AX323" s="13" t="s">
        <v>76</v>
      </c>
      <c r="AY323" s="243" t="s">
        <v>151</v>
      </c>
    </row>
    <row r="324" s="14" customFormat="1">
      <c r="A324" s="14"/>
      <c r="B324" s="244"/>
      <c r="C324" s="245"/>
      <c r="D324" s="235" t="s">
        <v>160</v>
      </c>
      <c r="E324" s="246" t="s">
        <v>1</v>
      </c>
      <c r="F324" s="247" t="s">
        <v>388</v>
      </c>
      <c r="G324" s="245"/>
      <c r="H324" s="248">
        <v>11.4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4" t="s">
        <v>160</v>
      </c>
      <c r="AU324" s="254" t="s">
        <v>86</v>
      </c>
      <c r="AV324" s="14" t="s">
        <v>86</v>
      </c>
      <c r="AW324" s="14" t="s">
        <v>32</v>
      </c>
      <c r="AX324" s="14" t="s">
        <v>76</v>
      </c>
      <c r="AY324" s="254" t="s">
        <v>151</v>
      </c>
    </row>
    <row r="325" s="13" customFormat="1">
      <c r="A325" s="13"/>
      <c r="B325" s="233"/>
      <c r="C325" s="234"/>
      <c r="D325" s="235" t="s">
        <v>160</v>
      </c>
      <c r="E325" s="236" t="s">
        <v>1</v>
      </c>
      <c r="F325" s="237" t="s">
        <v>389</v>
      </c>
      <c r="G325" s="234"/>
      <c r="H325" s="236" t="s">
        <v>1</v>
      </c>
      <c r="I325" s="238"/>
      <c r="J325" s="234"/>
      <c r="K325" s="234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160</v>
      </c>
      <c r="AU325" s="243" t="s">
        <v>86</v>
      </c>
      <c r="AV325" s="13" t="s">
        <v>84</v>
      </c>
      <c r="AW325" s="13" t="s">
        <v>32</v>
      </c>
      <c r="AX325" s="13" t="s">
        <v>76</v>
      </c>
      <c r="AY325" s="243" t="s">
        <v>151</v>
      </c>
    </row>
    <row r="326" s="14" customFormat="1">
      <c r="A326" s="14"/>
      <c r="B326" s="244"/>
      <c r="C326" s="245"/>
      <c r="D326" s="235" t="s">
        <v>160</v>
      </c>
      <c r="E326" s="246" t="s">
        <v>1</v>
      </c>
      <c r="F326" s="247" t="s">
        <v>390</v>
      </c>
      <c r="G326" s="245"/>
      <c r="H326" s="248">
        <v>41.039999999999999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4" t="s">
        <v>160</v>
      </c>
      <c r="AU326" s="254" t="s">
        <v>86</v>
      </c>
      <c r="AV326" s="14" t="s">
        <v>86</v>
      </c>
      <c r="AW326" s="14" t="s">
        <v>32</v>
      </c>
      <c r="AX326" s="14" t="s">
        <v>76</v>
      </c>
      <c r="AY326" s="254" t="s">
        <v>151</v>
      </c>
    </row>
    <row r="327" s="13" customFormat="1">
      <c r="A327" s="13"/>
      <c r="B327" s="233"/>
      <c r="C327" s="234"/>
      <c r="D327" s="235" t="s">
        <v>160</v>
      </c>
      <c r="E327" s="236" t="s">
        <v>1</v>
      </c>
      <c r="F327" s="237" t="s">
        <v>391</v>
      </c>
      <c r="G327" s="234"/>
      <c r="H327" s="236" t="s">
        <v>1</v>
      </c>
      <c r="I327" s="238"/>
      <c r="J327" s="234"/>
      <c r="K327" s="234"/>
      <c r="L327" s="239"/>
      <c r="M327" s="240"/>
      <c r="N327" s="241"/>
      <c r="O327" s="241"/>
      <c r="P327" s="241"/>
      <c r="Q327" s="241"/>
      <c r="R327" s="241"/>
      <c r="S327" s="241"/>
      <c r="T327" s="24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3" t="s">
        <v>160</v>
      </c>
      <c r="AU327" s="243" t="s">
        <v>86</v>
      </c>
      <c r="AV327" s="13" t="s">
        <v>84</v>
      </c>
      <c r="AW327" s="13" t="s">
        <v>32</v>
      </c>
      <c r="AX327" s="13" t="s">
        <v>76</v>
      </c>
      <c r="AY327" s="243" t="s">
        <v>151</v>
      </c>
    </row>
    <row r="328" s="14" customFormat="1">
      <c r="A328" s="14"/>
      <c r="B328" s="244"/>
      <c r="C328" s="245"/>
      <c r="D328" s="235" t="s">
        <v>160</v>
      </c>
      <c r="E328" s="246" t="s">
        <v>1</v>
      </c>
      <c r="F328" s="247" t="s">
        <v>392</v>
      </c>
      <c r="G328" s="245"/>
      <c r="H328" s="248">
        <v>8.0800000000000001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160</v>
      </c>
      <c r="AU328" s="254" t="s">
        <v>86</v>
      </c>
      <c r="AV328" s="14" t="s">
        <v>86</v>
      </c>
      <c r="AW328" s="14" t="s">
        <v>32</v>
      </c>
      <c r="AX328" s="14" t="s">
        <v>76</v>
      </c>
      <c r="AY328" s="254" t="s">
        <v>151</v>
      </c>
    </row>
    <row r="329" s="14" customFormat="1">
      <c r="A329" s="14"/>
      <c r="B329" s="244"/>
      <c r="C329" s="245"/>
      <c r="D329" s="235" t="s">
        <v>160</v>
      </c>
      <c r="E329" s="246" t="s">
        <v>1</v>
      </c>
      <c r="F329" s="247" t="s">
        <v>393</v>
      </c>
      <c r="G329" s="245"/>
      <c r="H329" s="248">
        <v>2.6000000000000001</v>
      </c>
      <c r="I329" s="249"/>
      <c r="J329" s="245"/>
      <c r="K329" s="245"/>
      <c r="L329" s="250"/>
      <c r="M329" s="251"/>
      <c r="N329" s="252"/>
      <c r="O329" s="252"/>
      <c r="P329" s="252"/>
      <c r="Q329" s="252"/>
      <c r="R329" s="252"/>
      <c r="S329" s="252"/>
      <c r="T329" s="25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4" t="s">
        <v>160</v>
      </c>
      <c r="AU329" s="254" t="s">
        <v>86</v>
      </c>
      <c r="AV329" s="14" t="s">
        <v>86</v>
      </c>
      <c r="AW329" s="14" t="s">
        <v>32</v>
      </c>
      <c r="AX329" s="14" t="s">
        <v>76</v>
      </c>
      <c r="AY329" s="254" t="s">
        <v>151</v>
      </c>
    </row>
    <row r="330" s="13" customFormat="1">
      <c r="A330" s="13"/>
      <c r="B330" s="233"/>
      <c r="C330" s="234"/>
      <c r="D330" s="235" t="s">
        <v>160</v>
      </c>
      <c r="E330" s="236" t="s">
        <v>1</v>
      </c>
      <c r="F330" s="237" t="s">
        <v>394</v>
      </c>
      <c r="G330" s="234"/>
      <c r="H330" s="236" t="s">
        <v>1</v>
      </c>
      <c r="I330" s="238"/>
      <c r="J330" s="234"/>
      <c r="K330" s="234"/>
      <c r="L330" s="239"/>
      <c r="M330" s="240"/>
      <c r="N330" s="241"/>
      <c r="O330" s="241"/>
      <c r="P330" s="241"/>
      <c r="Q330" s="241"/>
      <c r="R330" s="241"/>
      <c r="S330" s="241"/>
      <c r="T330" s="24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3" t="s">
        <v>160</v>
      </c>
      <c r="AU330" s="243" t="s">
        <v>86</v>
      </c>
      <c r="AV330" s="13" t="s">
        <v>84</v>
      </c>
      <c r="AW330" s="13" t="s">
        <v>32</v>
      </c>
      <c r="AX330" s="13" t="s">
        <v>76</v>
      </c>
      <c r="AY330" s="243" t="s">
        <v>151</v>
      </c>
    </row>
    <row r="331" s="14" customFormat="1">
      <c r="A331" s="14"/>
      <c r="B331" s="244"/>
      <c r="C331" s="245"/>
      <c r="D331" s="235" t="s">
        <v>160</v>
      </c>
      <c r="E331" s="246" t="s">
        <v>1</v>
      </c>
      <c r="F331" s="247" t="s">
        <v>395</v>
      </c>
      <c r="G331" s="245"/>
      <c r="H331" s="248">
        <v>53.100000000000001</v>
      </c>
      <c r="I331" s="249"/>
      <c r="J331" s="245"/>
      <c r="K331" s="245"/>
      <c r="L331" s="250"/>
      <c r="M331" s="251"/>
      <c r="N331" s="252"/>
      <c r="O331" s="252"/>
      <c r="P331" s="252"/>
      <c r="Q331" s="252"/>
      <c r="R331" s="252"/>
      <c r="S331" s="252"/>
      <c r="T331" s="253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4" t="s">
        <v>160</v>
      </c>
      <c r="AU331" s="254" t="s">
        <v>86</v>
      </c>
      <c r="AV331" s="14" t="s">
        <v>86</v>
      </c>
      <c r="AW331" s="14" t="s">
        <v>32</v>
      </c>
      <c r="AX331" s="14" t="s">
        <v>76</v>
      </c>
      <c r="AY331" s="254" t="s">
        <v>151</v>
      </c>
    </row>
    <row r="332" s="14" customFormat="1">
      <c r="A332" s="14"/>
      <c r="B332" s="244"/>
      <c r="C332" s="245"/>
      <c r="D332" s="235" t="s">
        <v>160</v>
      </c>
      <c r="E332" s="246" t="s">
        <v>1</v>
      </c>
      <c r="F332" s="247" t="s">
        <v>396</v>
      </c>
      <c r="G332" s="245"/>
      <c r="H332" s="248">
        <v>-0.81100000000000005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160</v>
      </c>
      <c r="AU332" s="254" t="s">
        <v>86</v>
      </c>
      <c r="AV332" s="14" t="s">
        <v>86</v>
      </c>
      <c r="AW332" s="14" t="s">
        <v>32</v>
      </c>
      <c r="AX332" s="14" t="s">
        <v>76</v>
      </c>
      <c r="AY332" s="254" t="s">
        <v>151</v>
      </c>
    </row>
    <row r="333" s="14" customFormat="1">
      <c r="A333" s="14"/>
      <c r="B333" s="244"/>
      <c r="C333" s="245"/>
      <c r="D333" s="235" t="s">
        <v>160</v>
      </c>
      <c r="E333" s="246" t="s">
        <v>1</v>
      </c>
      <c r="F333" s="247" t="s">
        <v>370</v>
      </c>
      <c r="G333" s="245"/>
      <c r="H333" s="248">
        <v>-1.379</v>
      </c>
      <c r="I333" s="249"/>
      <c r="J333" s="245"/>
      <c r="K333" s="245"/>
      <c r="L333" s="250"/>
      <c r="M333" s="251"/>
      <c r="N333" s="252"/>
      <c r="O333" s="252"/>
      <c r="P333" s="252"/>
      <c r="Q333" s="252"/>
      <c r="R333" s="252"/>
      <c r="S333" s="252"/>
      <c r="T333" s="25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4" t="s">
        <v>160</v>
      </c>
      <c r="AU333" s="254" t="s">
        <v>86</v>
      </c>
      <c r="AV333" s="14" t="s">
        <v>86</v>
      </c>
      <c r="AW333" s="14" t="s">
        <v>32</v>
      </c>
      <c r="AX333" s="14" t="s">
        <v>76</v>
      </c>
      <c r="AY333" s="254" t="s">
        <v>151</v>
      </c>
    </row>
    <row r="334" s="14" customFormat="1">
      <c r="A334" s="14"/>
      <c r="B334" s="244"/>
      <c r="C334" s="245"/>
      <c r="D334" s="235" t="s">
        <v>160</v>
      </c>
      <c r="E334" s="246" t="s">
        <v>1</v>
      </c>
      <c r="F334" s="247" t="s">
        <v>397</v>
      </c>
      <c r="G334" s="245"/>
      <c r="H334" s="248">
        <v>-9.7799999999999994</v>
      </c>
      <c r="I334" s="249"/>
      <c r="J334" s="245"/>
      <c r="K334" s="245"/>
      <c r="L334" s="250"/>
      <c r="M334" s="251"/>
      <c r="N334" s="252"/>
      <c r="O334" s="252"/>
      <c r="P334" s="252"/>
      <c r="Q334" s="252"/>
      <c r="R334" s="252"/>
      <c r="S334" s="252"/>
      <c r="T334" s="25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4" t="s">
        <v>160</v>
      </c>
      <c r="AU334" s="254" t="s">
        <v>86</v>
      </c>
      <c r="AV334" s="14" t="s">
        <v>86</v>
      </c>
      <c r="AW334" s="14" t="s">
        <v>32</v>
      </c>
      <c r="AX334" s="14" t="s">
        <v>76</v>
      </c>
      <c r="AY334" s="254" t="s">
        <v>151</v>
      </c>
    </row>
    <row r="335" s="13" customFormat="1">
      <c r="A335" s="13"/>
      <c r="B335" s="233"/>
      <c r="C335" s="234"/>
      <c r="D335" s="235" t="s">
        <v>160</v>
      </c>
      <c r="E335" s="236" t="s">
        <v>1</v>
      </c>
      <c r="F335" s="237" t="s">
        <v>398</v>
      </c>
      <c r="G335" s="234"/>
      <c r="H335" s="236" t="s">
        <v>1</v>
      </c>
      <c r="I335" s="238"/>
      <c r="J335" s="234"/>
      <c r="K335" s="234"/>
      <c r="L335" s="239"/>
      <c r="M335" s="240"/>
      <c r="N335" s="241"/>
      <c r="O335" s="241"/>
      <c r="P335" s="241"/>
      <c r="Q335" s="241"/>
      <c r="R335" s="241"/>
      <c r="S335" s="241"/>
      <c r="T335" s="24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3" t="s">
        <v>160</v>
      </c>
      <c r="AU335" s="243" t="s">
        <v>86</v>
      </c>
      <c r="AV335" s="13" t="s">
        <v>84</v>
      </c>
      <c r="AW335" s="13" t="s">
        <v>32</v>
      </c>
      <c r="AX335" s="13" t="s">
        <v>76</v>
      </c>
      <c r="AY335" s="243" t="s">
        <v>151</v>
      </c>
    </row>
    <row r="336" s="14" customFormat="1">
      <c r="A336" s="14"/>
      <c r="B336" s="244"/>
      <c r="C336" s="245"/>
      <c r="D336" s="235" t="s">
        <v>160</v>
      </c>
      <c r="E336" s="246" t="s">
        <v>1</v>
      </c>
      <c r="F336" s="247" t="s">
        <v>399</v>
      </c>
      <c r="G336" s="245"/>
      <c r="H336" s="248">
        <v>66.120000000000005</v>
      </c>
      <c r="I336" s="249"/>
      <c r="J336" s="245"/>
      <c r="K336" s="245"/>
      <c r="L336" s="250"/>
      <c r="M336" s="251"/>
      <c r="N336" s="252"/>
      <c r="O336" s="252"/>
      <c r="P336" s="252"/>
      <c r="Q336" s="252"/>
      <c r="R336" s="252"/>
      <c r="S336" s="252"/>
      <c r="T336" s="25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4" t="s">
        <v>160</v>
      </c>
      <c r="AU336" s="254" t="s">
        <v>86</v>
      </c>
      <c r="AV336" s="14" t="s">
        <v>86</v>
      </c>
      <c r="AW336" s="14" t="s">
        <v>32</v>
      </c>
      <c r="AX336" s="14" t="s">
        <v>76</v>
      </c>
      <c r="AY336" s="254" t="s">
        <v>151</v>
      </c>
    </row>
    <row r="337" s="14" customFormat="1">
      <c r="A337" s="14"/>
      <c r="B337" s="244"/>
      <c r="C337" s="245"/>
      <c r="D337" s="235" t="s">
        <v>160</v>
      </c>
      <c r="E337" s="246" t="s">
        <v>1</v>
      </c>
      <c r="F337" s="247" t="s">
        <v>396</v>
      </c>
      <c r="G337" s="245"/>
      <c r="H337" s="248">
        <v>-0.81100000000000005</v>
      </c>
      <c r="I337" s="249"/>
      <c r="J337" s="245"/>
      <c r="K337" s="245"/>
      <c r="L337" s="250"/>
      <c r="M337" s="251"/>
      <c r="N337" s="252"/>
      <c r="O337" s="252"/>
      <c r="P337" s="252"/>
      <c r="Q337" s="252"/>
      <c r="R337" s="252"/>
      <c r="S337" s="252"/>
      <c r="T337" s="25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4" t="s">
        <v>160</v>
      </c>
      <c r="AU337" s="254" t="s">
        <v>86</v>
      </c>
      <c r="AV337" s="14" t="s">
        <v>86</v>
      </c>
      <c r="AW337" s="14" t="s">
        <v>32</v>
      </c>
      <c r="AX337" s="14" t="s">
        <v>76</v>
      </c>
      <c r="AY337" s="254" t="s">
        <v>151</v>
      </c>
    </row>
    <row r="338" s="14" customFormat="1">
      <c r="A338" s="14"/>
      <c r="B338" s="244"/>
      <c r="C338" s="245"/>
      <c r="D338" s="235" t="s">
        <v>160</v>
      </c>
      <c r="E338" s="246" t="s">
        <v>1</v>
      </c>
      <c r="F338" s="247" t="s">
        <v>370</v>
      </c>
      <c r="G338" s="245"/>
      <c r="H338" s="248">
        <v>-1.379</v>
      </c>
      <c r="I338" s="249"/>
      <c r="J338" s="245"/>
      <c r="K338" s="245"/>
      <c r="L338" s="250"/>
      <c r="M338" s="251"/>
      <c r="N338" s="252"/>
      <c r="O338" s="252"/>
      <c r="P338" s="252"/>
      <c r="Q338" s="252"/>
      <c r="R338" s="252"/>
      <c r="S338" s="252"/>
      <c r="T338" s="25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4" t="s">
        <v>160</v>
      </c>
      <c r="AU338" s="254" t="s">
        <v>86</v>
      </c>
      <c r="AV338" s="14" t="s">
        <v>86</v>
      </c>
      <c r="AW338" s="14" t="s">
        <v>32</v>
      </c>
      <c r="AX338" s="14" t="s">
        <v>76</v>
      </c>
      <c r="AY338" s="254" t="s">
        <v>151</v>
      </c>
    </row>
    <row r="339" s="13" customFormat="1">
      <c r="A339" s="13"/>
      <c r="B339" s="233"/>
      <c r="C339" s="234"/>
      <c r="D339" s="235" t="s">
        <v>160</v>
      </c>
      <c r="E339" s="236" t="s">
        <v>1</v>
      </c>
      <c r="F339" s="237" t="s">
        <v>400</v>
      </c>
      <c r="G339" s="234"/>
      <c r="H339" s="236" t="s">
        <v>1</v>
      </c>
      <c r="I339" s="238"/>
      <c r="J339" s="234"/>
      <c r="K339" s="234"/>
      <c r="L339" s="239"/>
      <c r="M339" s="240"/>
      <c r="N339" s="241"/>
      <c r="O339" s="241"/>
      <c r="P339" s="241"/>
      <c r="Q339" s="241"/>
      <c r="R339" s="241"/>
      <c r="S339" s="241"/>
      <c r="T339" s="24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3" t="s">
        <v>160</v>
      </c>
      <c r="AU339" s="243" t="s">
        <v>86</v>
      </c>
      <c r="AV339" s="13" t="s">
        <v>84</v>
      </c>
      <c r="AW339" s="13" t="s">
        <v>32</v>
      </c>
      <c r="AX339" s="13" t="s">
        <v>76</v>
      </c>
      <c r="AY339" s="243" t="s">
        <v>151</v>
      </c>
    </row>
    <row r="340" s="14" customFormat="1">
      <c r="A340" s="14"/>
      <c r="B340" s="244"/>
      <c r="C340" s="245"/>
      <c r="D340" s="235" t="s">
        <v>160</v>
      </c>
      <c r="E340" s="246" t="s">
        <v>1</v>
      </c>
      <c r="F340" s="247" t="s">
        <v>401</v>
      </c>
      <c r="G340" s="245"/>
      <c r="H340" s="248">
        <v>19.66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4" t="s">
        <v>160</v>
      </c>
      <c r="AU340" s="254" t="s">
        <v>86</v>
      </c>
      <c r="AV340" s="14" t="s">
        <v>86</v>
      </c>
      <c r="AW340" s="14" t="s">
        <v>32</v>
      </c>
      <c r="AX340" s="14" t="s">
        <v>76</v>
      </c>
      <c r="AY340" s="254" t="s">
        <v>151</v>
      </c>
    </row>
    <row r="341" s="14" customFormat="1">
      <c r="A341" s="14"/>
      <c r="B341" s="244"/>
      <c r="C341" s="245"/>
      <c r="D341" s="235" t="s">
        <v>160</v>
      </c>
      <c r="E341" s="246" t="s">
        <v>1</v>
      </c>
      <c r="F341" s="247" t="s">
        <v>402</v>
      </c>
      <c r="G341" s="245"/>
      <c r="H341" s="248">
        <v>5.2000000000000002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4" t="s">
        <v>160</v>
      </c>
      <c r="AU341" s="254" t="s">
        <v>86</v>
      </c>
      <c r="AV341" s="14" t="s">
        <v>86</v>
      </c>
      <c r="AW341" s="14" t="s">
        <v>32</v>
      </c>
      <c r="AX341" s="14" t="s">
        <v>76</v>
      </c>
      <c r="AY341" s="254" t="s">
        <v>151</v>
      </c>
    </row>
    <row r="342" s="13" customFormat="1">
      <c r="A342" s="13"/>
      <c r="B342" s="233"/>
      <c r="C342" s="234"/>
      <c r="D342" s="235" t="s">
        <v>160</v>
      </c>
      <c r="E342" s="236" t="s">
        <v>1</v>
      </c>
      <c r="F342" s="237" t="s">
        <v>403</v>
      </c>
      <c r="G342" s="234"/>
      <c r="H342" s="236" t="s">
        <v>1</v>
      </c>
      <c r="I342" s="238"/>
      <c r="J342" s="234"/>
      <c r="K342" s="234"/>
      <c r="L342" s="239"/>
      <c r="M342" s="240"/>
      <c r="N342" s="241"/>
      <c r="O342" s="241"/>
      <c r="P342" s="241"/>
      <c r="Q342" s="241"/>
      <c r="R342" s="241"/>
      <c r="S342" s="241"/>
      <c r="T342" s="24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3" t="s">
        <v>160</v>
      </c>
      <c r="AU342" s="243" t="s">
        <v>86</v>
      </c>
      <c r="AV342" s="13" t="s">
        <v>84</v>
      </c>
      <c r="AW342" s="13" t="s">
        <v>32</v>
      </c>
      <c r="AX342" s="13" t="s">
        <v>76</v>
      </c>
      <c r="AY342" s="243" t="s">
        <v>151</v>
      </c>
    </row>
    <row r="343" s="14" customFormat="1">
      <c r="A343" s="14"/>
      <c r="B343" s="244"/>
      <c r="C343" s="245"/>
      <c r="D343" s="235" t="s">
        <v>160</v>
      </c>
      <c r="E343" s="246" t="s">
        <v>1</v>
      </c>
      <c r="F343" s="247" t="s">
        <v>404</v>
      </c>
      <c r="G343" s="245"/>
      <c r="H343" s="248">
        <v>102.42</v>
      </c>
      <c r="I343" s="249"/>
      <c r="J343" s="245"/>
      <c r="K343" s="245"/>
      <c r="L343" s="250"/>
      <c r="M343" s="251"/>
      <c r="N343" s="252"/>
      <c r="O343" s="252"/>
      <c r="P343" s="252"/>
      <c r="Q343" s="252"/>
      <c r="R343" s="252"/>
      <c r="S343" s="252"/>
      <c r="T343" s="25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4" t="s">
        <v>160</v>
      </c>
      <c r="AU343" s="254" t="s">
        <v>86</v>
      </c>
      <c r="AV343" s="14" t="s">
        <v>86</v>
      </c>
      <c r="AW343" s="14" t="s">
        <v>32</v>
      </c>
      <c r="AX343" s="14" t="s">
        <v>76</v>
      </c>
      <c r="AY343" s="254" t="s">
        <v>151</v>
      </c>
    </row>
    <row r="344" s="14" customFormat="1">
      <c r="A344" s="14"/>
      <c r="B344" s="244"/>
      <c r="C344" s="245"/>
      <c r="D344" s="235" t="s">
        <v>160</v>
      </c>
      <c r="E344" s="246" t="s">
        <v>1</v>
      </c>
      <c r="F344" s="247" t="s">
        <v>405</v>
      </c>
      <c r="G344" s="245"/>
      <c r="H344" s="248">
        <v>-6.3040000000000003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4" t="s">
        <v>160</v>
      </c>
      <c r="AU344" s="254" t="s">
        <v>86</v>
      </c>
      <c r="AV344" s="14" t="s">
        <v>86</v>
      </c>
      <c r="AW344" s="14" t="s">
        <v>32</v>
      </c>
      <c r="AX344" s="14" t="s">
        <v>76</v>
      </c>
      <c r="AY344" s="254" t="s">
        <v>151</v>
      </c>
    </row>
    <row r="345" s="14" customFormat="1">
      <c r="A345" s="14"/>
      <c r="B345" s="244"/>
      <c r="C345" s="245"/>
      <c r="D345" s="235" t="s">
        <v>160</v>
      </c>
      <c r="E345" s="246" t="s">
        <v>1</v>
      </c>
      <c r="F345" s="247" t="s">
        <v>406</v>
      </c>
      <c r="G345" s="245"/>
      <c r="H345" s="248">
        <v>1.53</v>
      </c>
      <c r="I345" s="249"/>
      <c r="J345" s="245"/>
      <c r="K345" s="245"/>
      <c r="L345" s="250"/>
      <c r="M345" s="251"/>
      <c r="N345" s="252"/>
      <c r="O345" s="252"/>
      <c r="P345" s="252"/>
      <c r="Q345" s="252"/>
      <c r="R345" s="252"/>
      <c r="S345" s="252"/>
      <c r="T345" s="253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4" t="s">
        <v>160</v>
      </c>
      <c r="AU345" s="254" t="s">
        <v>86</v>
      </c>
      <c r="AV345" s="14" t="s">
        <v>86</v>
      </c>
      <c r="AW345" s="14" t="s">
        <v>32</v>
      </c>
      <c r="AX345" s="14" t="s">
        <v>76</v>
      </c>
      <c r="AY345" s="254" t="s">
        <v>151</v>
      </c>
    </row>
    <row r="346" s="13" customFormat="1">
      <c r="A346" s="13"/>
      <c r="B346" s="233"/>
      <c r="C346" s="234"/>
      <c r="D346" s="235" t="s">
        <v>160</v>
      </c>
      <c r="E346" s="236" t="s">
        <v>1</v>
      </c>
      <c r="F346" s="237" t="s">
        <v>407</v>
      </c>
      <c r="G346" s="234"/>
      <c r="H346" s="236" t="s">
        <v>1</v>
      </c>
      <c r="I346" s="238"/>
      <c r="J346" s="234"/>
      <c r="K346" s="234"/>
      <c r="L346" s="239"/>
      <c r="M346" s="240"/>
      <c r="N346" s="241"/>
      <c r="O346" s="241"/>
      <c r="P346" s="241"/>
      <c r="Q346" s="241"/>
      <c r="R346" s="241"/>
      <c r="S346" s="241"/>
      <c r="T346" s="24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3" t="s">
        <v>160</v>
      </c>
      <c r="AU346" s="243" t="s">
        <v>86</v>
      </c>
      <c r="AV346" s="13" t="s">
        <v>84</v>
      </c>
      <c r="AW346" s="13" t="s">
        <v>32</v>
      </c>
      <c r="AX346" s="13" t="s">
        <v>76</v>
      </c>
      <c r="AY346" s="243" t="s">
        <v>151</v>
      </c>
    </row>
    <row r="347" s="14" customFormat="1">
      <c r="A347" s="14"/>
      <c r="B347" s="244"/>
      <c r="C347" s="245"/>
      <c r="D347" s="235" t="s">
        <v>160</v>
      </c>
      <c r="E347" s="246" t="s">
        <v>1</v>
      </c>
      <c r="F347" s="247" t="s">
        <v>408</v>
      </c>
      <c r="G347" s="245"/>
      <c r="H347" s="248">
        <v>34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4" t="s">
        <v>160</v>
      </c>
      <c r="AU347" s="254" t="s">
        <v>86</v>
      </c>
      <c r="AV347" s="14" t="s">
        <v>86</v>
      </c>
      <c r="AW347" s="14" t="s">
        <v>32</v>
      </c>
      <c r="AX347" s="14" t="s">
        <v>76</v>
      </c>
      <c r="AY347" s="254" t="s">
        <v>151</v>
      </c>
    </row>
    <row r="348" s="14" customFormat="1">
      <c r="A348" s="14"/>
      <c r="B348" s="244"/>
      <c r="C348" s="245"/>
      <c r="D348" s="235" t="s">
        <v>160</v>
      </c>
      <c r="E348" s="246" t="s">
        <v>1</v>
      </c>
      <c r="F348" s="247" t="s">
        <v>409</v>
      </c>
      <c r="G348" s="245"/>
      <c r="H348" s="248">
        <v>9.5999999999999996</v>
      </c>
      <c r="I348" s="249"/>
      <c r="J348" s="245"/>
      <c r="K348" s="245"/>
      <c r="L348" s="250"/>
      <c r="M348" s="251"/>
      <c r="N348" s="252"/>
      <c r="O348" s="252"/>
      <c r="P348" s="252"/>
      <c r="Q348" s="252"/>
      <c r="R348" s="252"/>
      <c r="S348" s="252"/>
      <c r="T348" s="25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4" t="s">
        <v>160</v>
      </c>
      <c r="AU348" s="254" t="s">
        <v>86</v>
      </c>
      <c r="AV348" s="14" t="s">
        <v>86</v>
      </c>
      <c r="AW348" s="14" t="s">
        <v>32</v>
      </c>
      <c r="AX348" s="14" t="s">
        <v>76</v>
      </c>
      <c r="AY348" s="254" t="s">
        <v>151</v>
      </c>
    </row>
    <row r="349" s="13" customFormat="1">
      <c r="A349" s="13"/>
      <c r="B349" s="233"/>
      <c r="C349" s="234"/>
      <c r="D349" s="235" t="s">
        <v>160</v>
      </c>
      <c r="E349" s="236" t="s">
        <v>1</v>
      </c>
      <c r="F349" s="237" t="s">
        <v>410</v>
      </c>
      <c r="G349" s="234"/>
      <c r="H349" s="236" t="s">
        <v>1</v>
      </c>
      <c r="I349" s="238"/>
      <c r="J349" s="234"/>
      <c r="K349" s="234"/>
      <c r="L349" s="239"/>
      <c r="M349" s="240"/>
      <c r="N349" s="241"/>
      <c r="O349" s="241"/>
      <c r="P349" s="241"/>
      <c r="Q349" s="241"/>
      <c r="R349" s="241"/>
      <c r="S349" s="241"/>
      <c r="T349" s="24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3" t="s">
        <v>160</v>
      </c>
      <c r="AU349" s="243" t="s">
        <v>86</v>
      </c>
      <c r="AV349" s="13" t="s">
        <v>84</v>
      </c>
      <c r="AW349" s="13" t="s">
        <v>32</v>
      </c>
      <c r="AX349" s="13" t="s">
        <v>76</v>
      </c>
      <c r="AY349" s="243" t="s">
        <v>151</v>
      </c>
    </row>
    <row r="350" s="14" customFormat="1">
      <c r="A350" s="14"/>
      <c r="B350" s="244"/>
      <c r="C350" s="245"/>
      <c r="D350" s="235" t="s">
        <v>160</v>
      </c>
      <c r="E350" s="246" t="s">
        <v>1</v>
      </c>
      <c r="F350" s="247" t="s">
        <v>411</v>
      </c>
      <c r="G350" s="245"/>
      <c r="H350" s="248">
        <v>102.48</v>
      </c>
      <c r="I350" s="249"/>
      <c r="J350" s="245"/>
      <c r="K350" s="245"/>
      <c r="L350" s="250"/>
      <c r="M350" s="251"/>
      <c r="N350" s="252"/>
      <c r="O350" s="252"/>
      <c r="P350" s="252"/>
      <c r="Q350" s="252"/>
      <c r="R350" s="252"/>
      <c r="S350" s="252"/>
      <c r="T350" s="25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4" t="s">
        <v>160</v>
      </c>
      <c r="AU350" s="254" t="s">
        <v>86</v>
      </c>
      <c r="AV350" s="14" t="s">
        <v>86</v>
      </c>
      <c r="AW350" s="14" t="s">
        <v>32</v>
      </c>
      <c r="AX350" s="14" t="s">
        <v>76</v>
      </c>
      <c r="AY350" s="254" t="s">
        <v>151</v>
      </c>
    </row>
    <row r="351" s="14" customFormat="1">
      <c r="A351" s="14"/>
      <c r="B351" s="244"/>
      <c r="C351" s="245"/>
      <c r="D351" s="235" t="s">
        <v>160</v>
      </c>
      <c r="E351" s="246" t="s">
        <v>1</v>
      </c>
      <c r="F351" s="247" t="s">
        <v>405</v>
      </c>
      <c r="G351" s="245"/>
      <c r="H351" s="248">
        <v>-6.3040000000000003</v>
      </c>
      <c r="I351" s="249"/>
      <c r="J351" s="245"/>
      <c r="K351" s="245"/>
      <c r="L351" s="250"/>
      <c r="M351" s="251"/>
      <c r="N351" s="252"/>
      <c r="O351" s="252"/>
      <c r="P351" s="252"/>
      <c r="Q351" s="252"/>
      <c r="R351" s="252"/>
      <c r="S351" s="252"/>
      <c r="T351" s="253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4" t="s">
        <v>160</v>
      </c>
      <c r="AU351" s="254" t="s">
        <v>86</v>
      </c>
      <c r="AV351" s="14" t="s">
        <v>86</v>
      </c>
      <c r="AW351" s="14" t="s">
        <v>32</v>
      </c>
      <c r="AX351" s="14" t="s">
        <v>76</v>
      </c>
      <c r="AY351" s="254" t="s">
        <v>151</v>
      </c>
    </row>
    <row r="352" s="14" customFormat="1">
      <c r="A352" s="14"/>
      <c r="B352" s="244"/>
      <c r="C352" s="245"/>
      <c r="D352" s="235" t="s">
        <v>160</v>
      </c>
      <c r="E352" s="246" t="s">
        <v>1</v>
      </c>
      <c r="F352" s="247" t="s">
        <v>406</v>
      </c>
      <c r="G352" s="245"/>
      <c r="H352" s="248">
        <v>1.53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160</v>
      </c>
      <c r="AU352" s="254" t="s">
        <v>86</v>
      </c>
      <c r="AV352" s="14" t="s">
        <v>86</v>
      </c>
      <c r="AW352" s="14" t="s">
        <v>32</v>
      </c>
      <c r="AX352" s="14" t="s">
        <v>76</v>
      </c>
      <c r="AY352" s="254" t="s">
        <v>151</v>
      </c>
    </row>
    <row r="353" s="13" customFormat="1">
      <c r="A353" s="13"/>
      <c r="B353" s="233"/>
      <c r="C353" s="234"/>
      <c r="D353" s="235" t="s">
        <v>160</v>
      </c>
      <c r="E353" s="236" t="s">
        <v>1</v>
      </c>
      <c r="F353" s="237" t="s">
        <v>412</v>
      </c>
      <c r="G353" s="234"/>
      <c r="H353" s="236" t="s">
        <v>1</v>
      </c>
      <c r="I353" s="238"/>
      <c r="J353" s="234"/>
      <c r="K353" s="234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160</v>
      </c>
      <c r="AU353" s="243" t="s">
        <v>86</v>
      </c>
      <c r="AV353" s="13" t="s">
        <v>84</v>
      </c>
      <c r="AW353" s="13" t="s">
        <v>32</v>
      </c>
      <c r="AX353" s="13" t="s">
        <v>76</v>
      </c>
      <c r="AY353" s="243" t="s">
        <v>151</v>
      </c>
    </row>
    <row r="354" s="14" customFormat="1">
      <c r="A354" s="14"/>
      <c r="B354" s="244"/>
      <c r="C354" s="245"/>
      <c r="D354" s="235" t="s">
        <v>160</v>
      </c>
      <c r="E354" s="246" t="s">
        <v>1</v>
      </c>
      <c r="F354" s="247" t="s">
        <v>413</v>
      </c>
      <c r="G354" s="245"/>
      <c r="H354" s="248">
        <v>53.759999999999998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160</v>
      </c>
      <c r="AU354" s="254" t="s">
        <v>86</v>
      </c>
      <c r="AV354" s="14" t="s">
        <v>86</v>
      </c>
      <c r="AW354" s="14" t="s">
        <v>32</v>
      </c>
      <c r="AX354" s="14" t="s">
        <v>76</v>
      </c>
      <c r="AY354" s="254" t="s">
        <v>151</v>
      </c>
    </row>
    <row r="355" s="14" customFormat="1">
      <c r="A355" s="14"/>
      <c r="B355" s="244"/>
      <c r="C355" s="245"/>
      <c r="D355" s="235" t="s">
        <v>160</v>
      </c>
      <c r="E355" s="246" t="s">
        <v>1</v>
      </c>
      <c r="F355" s="247" t="s">
        <v>414</v>
      </c>
      <c r="G355" s="245"/>
      <c r="H355" s="248">
        <v>-2.387</v>
      </c>
      <c r="I355" s="249"/>
      <c r="J355" s="245"/>
      <c r="K355" s="245"/>
      <c r="L355" s="250"/>
      <c r="M355" s="251"/>
      <c r="N355" s="252"/>
      <c r="O355" s="252"/>
      <c r="P355" s="252"/>
      <c r="Q355" s="252"/>
      <c r="R355" s="252"/>
      <c r="S355" s="252"/>
      <c r="T355" s="253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4" t="s">
        <v>160</v>
      </c>
      <c r="AU355" s="254" t="s">
        <v>86</v>
      </c>
      <c r="AV355" s="14" t="s">
        <v>86</v>
      </c>
      <c r="AW355" s="14" t="s">
        <v>32</v>
      </c>
      <c r="AX355" s="14" t="s">
        <v>76</v>
      </c>
      <c r="AY355" s="254" t="s">
        <v>151</v>
      </c>
    </row>
    <row r="356" s="13" customFormat="1">
      <c r="A356" s="13"/>
      <c r="B356" s="233"/>
      <c r="C356" s="234"/>
      <c r="D356" s="235" t="s">
        <v>160</v>
      </c>
      <c r="E356" s="236" t="s">
        <v>1</v>
      </c>
      <c r="F356" s="237" t="s">
        <v>415</v>
      </c>
      <c r="G356" s="234"/>
      <c r="H356" s="236" t="s">
        <v>1</v>
      </c>
      <c r="I356" s="238"/>
      <c r="J356" s="234"/>
      <c r="K356" s="234"/>
      <c r="L356" s="239"/>
      <c r="M356" s="240"/>
      <c r="N356" s="241"/>
      <c r="O356" s="241"/>
      <c r="P356" s="241"/>
      <c r="Q356" s="241"/>
      <c r="R356" s="241"/>
      <c r="S356" s="241"/>
      <c r="T356" s="242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3" t="s">
        <v>160</v>
      </c>
      <c r="AU356" s="243" t="s">
        <v>86</v>
      </c>
      <c r="AV356" s="13" t="s">
        <v>84</v>
      </c>
      <c r="AW356" s="13" t="s">
        <v>32</v>
      </c>
      <c r="AX356" s="13" t="s">
        <v>76</v>
      </c>
      <c r="AY356" s="243" t="s">
        <v>151</v>
      </c>
    </row>
    <row r="357" s="14" customFormat="1">
      <c r="A357" s="14"/>
      <c r="B357" s="244"/>
      <c r="C357" s="245"/>
      <c r="D357" s="235" t="s">
        <v>160</v>
      </c>
      <c r="E357" s="246" t="s">
        <v>1</v>
      </c>
      <c r="F357" s="247" t="s">
        <v>416</v>
      </c>
      <c r="G357" s="245"/>
      <c r="H357" s="248">
        <v>48.719999999999999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4" t="s">
        <v>160</v>
      </c>
      <c r="AU357" s="254" t="s">
        <v>86</v>
      </c>
      <c r="AV357" s="14" t="s">
        <v>86</v>
      </c>
      <c r="AW357" s="14" t="s">
        <v>32</v>
      </c>
      <c r="AX357" s="14" t="s">
        <v>76</v>
      </c>
      <c r="AY357" s="254" t="s">
        <v>151</v>
      </c>
    </row>
    <row r="358" s="13" customFormat="1">
      <c r="A358" s="13"/>
      <c r="B358" s="233"/>
      <c r="C358" s="234"/>
      <c r="D358" s="235" t="s">
        <v>160</v>
      </c>
      <c r="E358" s="236" t="s">
        <v>1</v>
      </c>
      <c r="F358" s="237" t="s">
        <v>417</v>
      </c>
      <c r="G358" s="234"/>
      <c r="H358" s="236" t="s">
        <v>1</v>
      </c>
      <c r="I358" s="238"/>
      <c r="J358" s="234"/>
      <c r="K358" s="234"/>
      <c r="L358" s="239"/>
      <c r="M358" s="240"/>
      <c r="N358" s="241"/>
      <c r="O358" s="241"/>
      <c r="P358" s="241"/>
      <c r="Q358" s="241"/>
      <c r="R358" s="241"/>
      <c r="S358" s="241"/>
      <c r="T358" s="24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3" t="s">
        <v>160</v>
      </c>
      <c r="AU358" s="243" t="s">
        <v>86</v>
      </c>
      <c r="AV358" s="13" t="s">
        <v>84</v>
      </c>
      <c r="AW358" s="13" t="s">
        <v>32</v>
      </c>
      <c r="AX358" s="13" t="s">
        <v>76</v>
      </c>
      <c r="AY358" s="243" t="s">
        <v>151</v>
      </c>
    </row>
    <row r="359" s="14" customFormat="1">
      <c r="A359" s="14"/>
      <c r="B359" s="244"/>
      <c r="C359" s="245"/>
      <c r="D359" s="235" t="s">
        <v>160</v>
      </c>
      <c r="E359" s="246" t="s">
        <v>1</v>
      </c>
      <c r="F359" s="247" t="s">
        <v>418</v>
      </c>
      <c r="G359" s="245"/>
      <c r="H359" s="248">
        <v>68.159999999999997</v>
      </c>
      <c r="I359" s="249"/>
      <c r="J359" s="245"/>
      <c r="K359" s="245"/>
      <c r="L359" s="250"/>
      <c r="M359" s="251"/>
      <c r="N359" s="252"/>
      <c r="O359" s="252"/>
      <c r="P359" s="252"/>
      <c r="Q359" s="252"/>
      <c r="R359" s="252"/>
      <c r="S359" s="252"/>
      <c r="T359" s="25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4" t="s">
        <v>160</v>
      </c>
      <c r="AU359" s="254" t="s">
        <v>86</v>
      </c>
      <c r="AV359" s="14" t="s">
        <v>86</v>
      </c>
      <c r="AW359" s="14" t="s">
        <v>32</v>
      </c>
      <c r="AX359" s="14" t="s">
        <v>76</v>
      </c>
      <c r="AY359" s="254" t="s">
        <v>151</v>
      </c>
    </row>
    <row r="360" s="14" customFormat="1">
      <c r="A360" s="14"/>
      <c r="B360" s="244"/>
      <c r="C360" s="245"/>
      <c r="D360" s="235" t="s">
        <v>160</v>
      </c>
      <c r="E360" s="246" t="s">
        <v>1</v>
      </c>
      <c r="F360" s="247" t="s">
        <v>357</v>
      </c>
      <c r="G360" s="245"/>
      <c r="H360" s="248">
        <v>-1.5760000000000001</v>
      </c>
      <c r="I360" s="249"/>
      <c r="J360" s="245"/>
      <c r="K360" s="245"/>
      <c r="L360" s="250"/>
      <c r="M360" s="251"/>
      <c r="N360" s="252"/>
      <c r="O360" s="252"/>
      <c r="P360" s="252"/>
      <c r="Q360" s="252"/>
      <c r="R360" s="252"/>
      <c r="S360" s="252"/>
      <c r="T360" s="253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4" t="s">
        <v>160</v>
      </c>
      <c r="AU360" s="254" t="s">
        <v>86</v>
      </c>
      <c r="AV360" s="14" t="s">
        <v>86</v>
      </c>
      <c r="AW360" s="14" t="s">
        <v>32</v>
      </c>
      <c r="AX360" s="14" t="s">
        <v>76</v>
      </c>
      <c r="AY360" s="254" t="s">
        <v>151</v>
      </c>
    </row>
    <row r="361" s="13" customFormat="1">
      <c r="A361" s="13"/>
      <c r="B361" s="233"/>
      <c r="C361" s="234"/>
      <c r="D361" s="235" t="s">
        <v>160</v>
      </c>
      <c r="E361" s="236" t="s">
        <v>1</v>
      </c>
      <c r="F361" s="237" t="s">
        <v>419</v>
      </c>
      <c r="G361" s="234"/>
      <c r="H361" s="236" t="s">
        <v>1</v>
      </c>
      <c r="I361" s="238"/>
      <c r="J361" s="234"/>
      <c r="K361" s="234"/>
      <c r="L361" s="239"/>
      <c r="M361" s="240"/>
      <c r="N361" s="241"/>
      <c r="O361" s="241"/>
      <c r="P361" s="241"/>
      <c r="Q361" s="241"/>
      <c r="R361" s="241"/>
      <c r="S361" s="241"/>
      <c r="T361" s="24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3" t="s">
        <v>160</v>
      </c>
      <c r="AU361" s="243" t="s">
        <v>86</v>
      </c>
      <c r="AV361" s="13" t="s">
        <v>84</v>
      </c>
      <c r="AW361" s="13" t="s">
        <v>32</v>
      </c>
      <c r="AX361" s="13" t="s">
        <v>76</v>
      </c>
      <c r="AY361" s="243" t="s">
        <v>151</v>
      </c>
    </row>
    <row r="362" s="14" customFormat="1">
      <c r="A362" s="14"/>
      <c r="B362" s="244"/>
      <c r="C362" s="245"/>
      <c r="D362" s="235" t="s">
        <v>160</v>
      </c>
      <c r="E362" s="246" t="s">
        <v>1</v>
      </c>
      <c r="F362" s="247" t="s">
        <v>420</v>
      </c>
      <c r="G362" s="245"/>
      <c r="H362" s="248">
        <v>36.659999999999997</v>
      </c>
      <c r="I362" s="249"/>
      <c r="J362" s="245"/>
      <c r="K362" s="245"/>
      <c r="L362" s="250"/>
      <c r="M362" s="251"/>
      <c r="N362" s="252"/>
      <c r="O362" s="252"/>
      <c r="P362" s="252"/>
      <c r="Q362" s="252"/>
      <c r="R362" s="252"/>
      <c r="S362" s="252"/>
      <c r="T362" s="25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4" t="s">
        <v>160</v>
      </c>
      <c r="AU362" s="254" t="s">
        <v>86</v>
      </c>
      <c r="AV362" s="14" t="s">
        <v>86</v>
      </c>
      <c r="AW362" s="14" t="s">
        <v>32</v>
      </c>
      <c r="AX362" s="14" t="s">
        <v>76</v>
      </c>
      <c r="AY362" s="254" t="s">
        <v>151</v>
      </c>
    </row>
    <row r="363" s="14" customFormat="1">
      <c r="A363" s="14"/>
      <c r="B363" s="244"/>
      <c r="C363" s="245"/>
      <c r="D363" s="235" t="s">
        <v>160</v>
      </c>
      <c r="E363" s="246" t="s">
        <v>1</v>
      </c>
      <c r="F363" s="247" t="s">
        <v>357</v>
      </c>
      <c r="G363" s="245"/>
      <c r="H363" s="248">
        <v>-1.5760000000000001</v>
      </c>
      <c r="I363" s="249"/>
      <c r="J363" s="245"/>
      <c r="K363" s="245"/>
      <c r="L363" s="250"/>
      <c r="M363" s="251"/>
      <c r="N363" s="252"/>
      <c r="O363" s="252"/>
      <c r="P363" s="252"/>
      <c r="Q363" s="252"/>
      <c r="R363" s="252"/>
      <c r="S363" s="252"/>
      <c r="T363" s="253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4" t="s">
        <v>160</v>
      </c>
      <c r="AU363" s="254" t="s">
        <v>86</v>
      </c>
      <c r="AV363" s="14" t="s">
        <v>86</v>
      </c>
      <c r="AW363" s="14" t="s">
        <v>32</v>
      </c>
      <c r="AX363" s="14" t="s">
        <v>76</v>
      </c>
      <c r="AY363" s="254" t="s">
        <v>151</v>
      </c>
    </row>
    <row r="364" s="13" customFormat="1">
      <c r="A364" s="13"/>
      <c r="B364" s="233"/>
      <c r="C364" s="234"/>
      <c r="D364" s="235" t="s">
        <v>160</v>
      </c>
      <c r="E364" s="236" t="s">
        <v>1</v>
      </c>
      <c r="F364" s="237" t="s">
        <v>421</v>
      </c>
      <c r="G364" s="234"/>
      <c r="H364" s="236" t="s">
        <v>1</v>
      </c>
      <c r="I364" s="238"/>
      <c r="J364" s="234"/>
      <c r="K364" s="234"/>
      <c r="L364" s="239"/>
      <c r="M364" s="240"/>
      <c r="N364" s="241"/>
      <c r="O364" s="241"/>
      <c r="P364" s="241"/>
      <c r="Q364" s="241"/>
      <c r="R364" s="241"/>
      <c r="S364" s="241"/>
      <c r="T364" s="24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3" t="s">
        <v>160</v>
      </c>
      <c r="AU364" s="243" t="s">
        <v>86</v>
      </c>
      <c r="AV364" s="13" t="s">
        <v>84</v>
      </c>
      <c r="AW364" s="13" t="s">
        <v>32</v>
      </c>
      <c r="AX364" s="13" t="s">
        <v>76</v>
      </c>
      <c r="AY364" s="243" t="s">
        <v>151</v>
      </c>
    </row>
    <row r="365" s="14" customFormat="1">
      <c r="A365" s="14"/>
      <c r="B365" s="244"/>
      <c r="C365" s="245"/>
      <c r="D365" s="235" t="s">
        <v>160</v>
      </c>
      <c r="E365" s="246" t="s">
        <v>1</v>
      </c>
      <c r="F365" s="247" t="s">
        <v>422</v>
      </c>
      <c r="G365" s="245"/>
      <c r="H365" s="248">
        <v>36.359999999999999</v>
      </c>
      <c r="I365" s="249"/>
      <c r="J365" s="245"/>
      <c r="K365" s="245"/>
      <c r="L365" s="250"/>
      <c r="M365" s="251"/>
      <c r="N365" s="252"/>
      <c r="O365" s="252"/>
      <c r="P365" s="252"/>
      <c r="Q365" s="252"/>
      <c r="R365" s="252"/>
      <c r="S365" s="252"/>
      <c r="T365" s="25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4" t="s">
        <v>160</v>
      </c>
      <c r="AU365" s="254" t="s">
        <v>86</v>
      </c>
      <c r="AV365" s="14" t="s">
        <v>86</v>
      </c>
      <c r="AW365" s="14" t="s">
        <v>32</v>
      </c>
      <c r="AX365" s="14" t="s">
        <v>76</v>
      </c>
      <c r="AY365" s="254" t="s">
        <v>151</v>
      </c>
    </row>
    <row r="366" s="14" customFormat="1">
      <c r="A366" s="14"/>
      <c r="B366" s="244"/>
      <c r="C366" s="245"/>
      <c r="D366" s="235" t="s">
        <v>160</v>
      </c>
      <c r="E366" s="246" t="s">
        <v>1</v>
      </c>
      <c r="F366" s="247" t="s">
        <v>357</v>
      </c>
      <c r="G366" s="245"/>
      <c r="H366" s="248">
        <v>-1.5760000000000001</v>
      </c>
      <c r="I366" s="249"/>
      <c r="J366" s="245"/>
      <c r="K366" s="245"/>
      <c r="L366" s="250"/>
      <c r="M366" s="251"/>
      <c r="N366" s="252"/>
      <c r="O366" s="252"/>
      <c r="P366" s="252"/>
      <c r="Q366" s="252"/>
      <c r="R366" s="252"/>
      <c r="S366" s="252"/>
      <c r="T366" s="253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4" t="s">
        <v>160</v>
      </c>
      <c r="AU366" s="254" t="s">
        <v>86</v>
      </c>
      <c r="AV366" s="14" t="s">
        <v>86</v>
      </c>
      <c r="AW366" s="14" t="s">
        <v>32</v>
      </c>
      <c r="AX366" s="14" t="s">
        <v>76</v>
      </c>
      <c r="AY366" s="254" t="s">
        <v>151</v>
      </c>
    </row>
    <row r="367" s="15" customFormat="1">
      <c r="A367" s="15"/>
      <c r="B367" s="255"/>
      <c r="C367" s="256"/>
      <c r="D367" s="235" t="s">
        <v>160</v>
      </c>
      <c r="E367" s="257" t="s">
        <v>1</v>
      </c>
      <c r="F367" s="258" t="s">
        <v>213</v>
      </c>
      <c r="G367" s="256"/>
      <c r="H367" s="259">
        <v>1418.8230000000001</v>
      </c>
      <c r="I367" s="260"/>
      <c r="J367" s="256"/>
      <c r="K367" s="256"/>
      <c r="L367" s="261"/>
      <c r="M367" s="262"/>
      <c r="N367" s="263"/>
      <c r="O367" s="263"/>
      <c r="P367" s="263"/>
      <c r="Q367" s="263"/>
      <c r="R367" s="263"/>
      <c r="S367" s="263"/>
      <c r="T367" s="264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5" t="s">
        <v>160</v>
      </c>
      <c r="AU367" s="265" t="s">
        <v>86</v>
      </c>
      <c r="AV367" s="15" t="s">
        <v>158</v>
      </c>
      <c r="AW367" s="15" t="s">
        <v>32</v>
      </c>
      <c r="AX367" s="15" t="s">
        <v>84</v>
      </c>
      <c r="AY367" s="265" t="s">
        <v>151</v>
      </c>
    </row>
    <row r="368" s="2" customFormat="1" ht="24.15" customHeight="1">
      <c r="A368" s="39"/>
      <c r="B368" s="40"/>
      <c r="C368" s="220" t="s">
        <v>423</v>
      </c>
      <c r="D368" s="220" t="s">
        <v>153</v>
      </c>
      <c r="E368" s="221" t="s">
        <v>424</v>
      </c>
      <c r="F368" s="222" t="s">
        <v>425</v>
      </c>
      <c r="G368" s="223" t="s">
        <v>183</v>
      </c>
      <c r="H368" s="224">
        <v>433.82400000000001</v>
      </c>
      <c r="I368" s="225"/>
      <c r="J368" s="226">
        <f>ROUND(I368*H368,2)</f>
        <v>0</v>
      </c>
      <c r="K368" s="222" t="s">
        <v>157</v>
      </c>
      <c r="L368" s="45"/>
      <c r="M368" s="227" t="s">
        <v>1</v>
      </c>
      <c r="N368" s="228" t="s">
        <v>41</v>
      </c>
      <c r="O368" s="92"/>
      <c r="P368" s="229">
        <f>O368*H368</f>
        <v>0</v>
      </c>
      <c r="Q368" s="229">
        <v>0.021000000000000001</v>
      </c>
      <c r="R368" s="229">
        <f>Q368*H368</f>
        <v>9.1103040000000011</v>
      </c>
      <c r="S368" s="229">
        <v>0</v>
      </c>
      <c r="T368" s="230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1" t="s">
        <v>158</v>
      </c>
      <c r="AT368" s="231" t="s">
        <v>153</v>
      </c>
      <c r="AU368" s="231" t="s">
        <v>86</v>
      </c>
      <c r="AY368" s="18" t="s">
        <v>151</v>
      </c>
      <c r="BE368" s="232">
        <f>IF(N368="základní",J368,0)</f>
        <v>0</v>
      </c>
      <c r="BF368" s="232">
        <f>IF(N368="snížená",J368,0)</f>
        <v>0</v>
      </c>
      <c r="BG368" s="232">
        <f>IF(N368="zákl. přenesená",J368,0)</f>
        <v>0</v>
      </c>
      <c r="BH368" s="232">
        <f>IF(N368="sníž. přenesená",J368,0)</f>
        <v>0</v>
      </c>
      <c r="BI368" s="232">
        <f>IF(N368="nulová",J368,0)</f>
        <v>0</v>
      </c>
      <c r="BJ368" s="18" t="s">
        <v>84</v>
      </c>
      <c r="BK368" s="232">
        <f>ROUND(I368*H368,2)</f>
        <v>0</v>
      </c>
      <c r="BL368" s="18" t="s">
        <v>158</v>
      </c>
      <c r="BM368" s="231" t="s">
        <v>426</v>
      </c>
    </row>
    <row r="369" s="14" customFormat="1">
      <c r="A369" s="14"/>
      <c r="B369" s="244"/>
      <c r="C369" s="245"/>
      <c r="D369" s="235" t="s">
        <v>160</v>
      </c>
      <c r="E369" s="246" t="s">
        <v>1</v>
      </c>
      <c r="F369" s="247" t="s">
        <v>101</v>
      </c>
      <c r="G369" s="245"/>
      <c r="H369" s="248">
        <v>433.82400000000001</v>
      </c>
      <c r="I369" s="249"/>
      <c r="J369" s="245"/>
      <c r="K369" s="245"/>
      <c r="L369" s="250"/>
      <c r="M369" s="251"/>
      <c r="N369" s="252"/>
      <c r="O369" s="252"/>
      <c r="P369" s="252"/>
      <c r="Q369" s="252"/>
      <c r="R369" s="252"/>
      <c r="S369" s="252"/>
      <c r="T369" s="25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4" t="s">
        <v>160</v>
      </c>
      <c r="AU369" s="254" t="s">
        <v>86</v>
      </c>
      <c r="AV369" s="14" t="s">
        <v>86</v>
      </c>
      <c r="AW369" s="14" t="s">
        <v>32</v>
      </c>
      <c r="AX369" s="14" t="s">
        <v>84</v>
      </c>
      <c r="AY369" s="254" t="s">
        <v>151</v>
      </c>
    </row>
    <row r="370" s="2" customFormat="1" ht="16.5" customHeight="1">
      <c r="A370" s="39"/>
      <c r="B370" s="40"/>
      <c r="C370" s="220" t="s">
        <v>427</v>
      </c>
      <c r="D370" s="220" t="s">
        <v>153</v>
      </c>
      <c r="E370" s="221" t="s">
        <v>428</v>
      </c>
      <c r="F370" s="222" t="s">
        <v>429</v>
      </c>
      <c r="G370" s="223" t="s">
        <v>183</v>
      </c>
      <c r="H370" s="224">
        <v>64.873999999999995</v>
      </c>
      <c r="I370" s="225"/>
      <c r="J370" s="226">
        <f>ROUND(I370*H370,2)</f>
        <v>0</v>
      </c>
      <c r="K370" s="222" t="s">
        <v>157</v>
      </c>
      <c r="L370" s="45"/>
      <c r="M370" s="227" t="s">
        <v>1</v>
      </c>
      <c r="N370" s="228" t="s">
        <v>41</v>
      </c>
      <c r="O370" s="92"/>
      <c r="P370" s="229">
        <f>O370*H370</f>
        <v>0</v>
      </c>
      <c r="Q370" s="229">
        <v>0.00198</v>
      </c>
      <c r="R370" s="229">
        <f>Q370*H370</f>
        <v>0.12845051999999999</v>
      </c>
      <c r="S370" s="229">
        <v>6.0000000000000002E-05</v>
      </c>
      <c r="T370" s="230">
        <f>S370*H370</f>
        <v>0.0038924399999999996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1" t="s">
        <v>158</v>
      </c>
      <c r="AT370" s="231" t="s">
        <v>153</v>
      </c>
      <c r="AU370" s="231" t="s">
        <v>86</v>
      </c>
      <c r="AY370" s="18" t="s">
        <v>151</v>
      </c>
      <c r="BE370" s="232">
        <f>IF(N370="základní",J370,0)</f>
        <v>0</v>
      </c>
      <c r="BF370" s="232">
        <f>IF(N370="snížená",J370,0)</f>
        <v>0</v>
      </c>
      <c r="BG370" s="232">
        <f>IF(N370="zákl. přenesená",J370,0)</f>
        <v>0</v>
      </c>
      <c r="BH370" s="232">
        <f>IF(N370="sníž. přenesená",J370,0)</f>
        <v>0</v>
      </c>
      <c r="BI370" s="232">
        <f>IF(N370="nulová",J370,0)</f>
        <v>0</v>
      </c>
      <c r="BJ370" s="18" t="s">
        <v>84</v>
      </c>
      <c r="BK370" s="232">
        <f>ROUND(I370*H370,2)</f>
        <v>0</v>
      </c>
      <c r="BL370" s="18" t="s">
        <v>158</v>
      </c>
      <c r="BM370" s="231" t="s">
        <v>430</v>
      </c>
    </row>
    <row r="371" s="13" customFormat="1">
      <c r="A371" s="13"/>
      <c r="B371" s="233"/>
      <c r="C371" s="234"/>
      <c r="D371" s="235" t="s">
        <v>160</v>
      </c>
      <c r="E371" s="236" t="s">
        <v>1</v>
      </c>
      <c r="F371" s="237" t="s">
        <v>431</v>
      </c>
      <c r="G371" s="234"/>
      <c r="H371" s="236" t="s">
        <v>1</v>
      </c>
      <c r="I371" s="238"/>
      <c r="J371" s="234"/>
      <c r="K371" s="234"/>
      <c r="L371" s="239"/>
      <c r="M371" s="240"/>
      <c r="N371" s="241"/>
      <c r="O371" s="241"/>
      <c r="P371" s="241"/>
      <c r="Q371" s="241"/>
      <c r="R371" s="241"/>
      <c r="S371" s="241"/>
      <c r="T371" s="24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3" t="s">
        <v>160</v>
      </c>
      <c r="AU371" s="243" t="s">
        <v>86</v>
      </c>
      <c r="AV371" s="13" t="s">
        <v>84</v>
      </c>
      <c r="AW371" s="13" t="s">
        <v>32</v>
      </c>
      <c r="AX371" s="13" t="s">
        <v>76</v>
      </c>
      <c r="AY371" s="243" t="s">
        <v>151</v>
      </c>
    </row>
    <row r="372" s="14" customFormat="1">
      <c r="A372" s="14"/>
      <c r="B372" s="244"/>
      <c r="C372" s="245"/>
      <c r="D372" s="235" t="s">
        <v>160</v>
      </c>
      <c r="E372" s="246" t="s">
        <v>1</v>
      </c>
      <c r="F372" s="247" t="s">
        <v>432</v>
      </c>
      <c r="G372" s="245"/>
      <c r="H372" s="248">
        <v>52.415999999999997</v>
      </c>
      <c r="I372" s="249"/>
      <c r="J372" s="245"/>
      <c r="K372" s="245"/>
      <c r="L372" s="250"/>
      <c r="M372" s="251"/>
      <c r="N372" s="252"/>
      <c r="O372" s="252"/>
      <c r="P372" s="252"/>
      <c r="Q372" s="252"/>
      <c r="R372" s="252"/>
      <c r="S372" s="252"/>
      <c r="T372" s="25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4" t="s">
        <v>160</v>
      </c>
      <c r="AU372" s="254" t="s">
        <v>86</v>
      </c>
      <c r="AV372" s="14" t="s">
        <v>86</v>
      </c>
      <c r="AW372" s="14" t="s">
        <v>32</v>
      </c>
      <c r="AX372" s="14" t="s">
        <v>76</v>
      </c>
      <c r="AY372" s="254" t="s">
        <v>151</v>
      </c>
    </row>
    <row r="373" s="14" customFormat="1">
      <c r="A373" s="14"/>
      <c r="B373" s="244"/>
      <c r="C373" s="245"/>
      <c r="D373" s="235" t="s">
        <v>160</v>
      </c>
      <c r="E373" s="246" t="s">
        <v>1</v>
      </c>
      <c r="F373" s="247" t="s">
        <v>433</v>
      </c>
      <c r="G373" s="245"/>
      <c r="H373" s="248">
        <v>1.845</v>
      </c>
      <c r="I373" s="249"/>
      <c r="J373" s="245"/>
      <c r="K373" s="245"/>
      <c r="L373" s="250"/>
      <c r="M373" s="251"/>
      <c r="N373" s="252"/>
      <c r="O373" s="252"/>
      <c r="P373" s="252"/>
      <c r="Q373" s="252"/>
      <c r="R373" s="252"/>
      <c r="S373" s="252"/>
      <c r="T373" s="25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4" t="s">
        <v>160</v>
      </c>
      <c r="AU373" s="254" t="s">
        <v>86</v>
      </c>
      <c r="AV373" s="14" t="s">
        <v>86</v>
      </c>
      <c r="AW373" s="14" t="s">
        <v>32</v>
      </c>
      <c r="AX373" s="14" t="s">
        <v>76</v>
      </c>
      <c r="AY373" s="254" t="s">
        <v>151</v>
      </c>
    </row>
    <row r="374" s="14" customFormat="1">
      <c r="A374" s="14"/>
      <c r="B374" s="244"/>
      <c r="C374" s="245"/>
      <c r="D374" s="235" t="s">
        <v>160</v>
      </c>
      <c r="E374" s="246" t="s">
        <v>1</v>
      </c>
      <c r="F374" s="247" t="s">
        <v>434</v>
      </c>
      <c r="G374" s="245"/>
      <c r="H374" s="248">
        <v>9.5329999999999995</v>
      </c>
      <c r="I374" s="249"/>
      <c r="J374" s="245"/>
      <c r="K374" s="245"/>
      <c r="L374" s="250"/>
      <c r="M374" s="251"/>
      <c r="N374" s="252"/>
      <c r="O374" s="252"/>
      <c r="P374" s="252"/>
      <c r="Q374" s="252"/>
      <c r="R374" s="252"/>
      <c r="S374" s="252"/>
      <c r="T374" s="25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4" t="s">
        <v>160</v>
      </c>
      <c r="AU374" s="254" t="s">
        <v>86</v>
      </c>
      <c r="AV374" s="14" t="s">
        <v>86</v>
      </c>
      <c r="AW374" s="14" t="s">
        <v>32</v>
      </c>
      <c r="AX374" s="14" t="s">
        <v>76</v>
      </c>
      <c r="AY374" s="254" t="s">
        <v>151</v>
      </c>
    </row>
    <row r="375" s="14" customFormat="1">
      <c r="A375" s="14"/>
      <c r="B375" s="244"/>
      <c r="C375" s="245"/>
      <c r="D375" s="235" t="s">
        <v>160</v>
      </c>
      <c r="E375" s="246" t="s">
        <v>1</v>
      </c>
      <c r="F375" s="247" t="s">
        <v>435</v>
      </c>
      <c r="G375" s="245"/>
      <c r="H375" s="248">
        <v>1.0800000000000001</v>
      </c>
      <c r="I375" s="249"/>
      <c r="J375" s="245"/>
      <c r="K375" s="245"/>
      <c r="L375" s="250"/>
      <c r="M375" s="251"/>
      <c r="N375" s="252"/>
      <c r="O375" s="252"/>
      <c r="P375" s="252"/>
      <c r="Q375" s="252"/>
      <c r="R375" s="252"/>
      <c r="S375" s="252"/>
      <c r="T375" s="253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4" t="s">
        <v>160</v>
      </c>
      <c r="AU375" s="254" t="s">
        <v>86</v>
      </c>
      <c r="AV375" s="14" t="s">
        <v>86</v>
      </c>
      <c r="AW375" s="14" t="s">
        <v>32</v>
      </c>
      <c r="AX375" s="14" t="s">
        <v>76</v>
      </c>
      <c r="AY375" s="254" t="s">
        <v>151</v>
      </c>
    </row>
    <row r="376" s="15" customFormat="1">
      <c r="A376" s="15"/>
      <c r="B376" s="255"/>
      <c r="C376" s="256"/>
      <c r="D376" s="235" t="s">
        <v>160</v>
      </c>
      <c r="E376" s="257" t="s">
        <v>1</v>
      </c>
      <c r="F376" s="258" t="s">
        <v>213</v>
      </c>
      <c r="G376" s="256"/>
      <c r="H376" s="259">
        <v>64.873999999999995</v>
      </c>
      <c r="I376" s="260"/>
      <c r="J376" s="256"/>
      <c r="K376" s="256"/>
      <c r="L376" s="261"/>
      <c r="M376" s="262"/>
      <c r="N376" s="263"/>
      <c r="O376" s="263"/>
      <c r="P376" s="263"/>
      <c r="Q376" s="263"/>
      <c r="R376" s="263"/>
      <c r="S376" s="263"/>
      <c r="T376" s="264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5" t="s">
        <v>160</v>
      </c>
      <c r="AU376" s="265" t="s">
        <v>86</v>
      </c>
      <c r="AV376" s="15" t="s">
        <v>158</v>
      </c>
      <c r="AW376" s="15" t="s">
        <v>32</v>
      </c>
      <c r="AX376" s="15" t="s">
        <v>84</v>
      </c>
      <c r="AY376" s="265" t="s">
        <v>151</v>
      </c>
    </row>
    <row r="377" s="2" customFormat="1" ht="24.15" customHeight="1">
      <c r="A377" s="39"/>
      <c r="B377" s="40"/>
      <c r="C377" s="220" t="s">
        <v>436</v>
      </c>
      <c r="D377" s="220" t="s">
        <v>153</v>
      </c>
      <c r="E377" s="221" t="s">
        <v>437</v>
      </c>
      <c r="F377" s="222" t="s">
        <v>438</v>
      </c>
      <c r="G377" s="223" t="s">
        <v>194</v>
      </c>
      <c r="H377" s="224">
        <v>1</v>
      </c>
      <c r="I377" s="225"/>
      <c r="J377" s="226">
        <f>ROUND(I377*H377,2)</f>
        <v>0</v>
      </c>
      <c r="K377" s="222" t="s">
        <v>157</v>
      </c>
      <c r="L377" s="45"/>
      <c r="M377" s="227" t="s">
        <v>1</v>
      </c>
      <c r="N377" s="228" t="s">
        <v>41</v>
      </c>
      <c r="O377" s="92"/>
      <c r="P377" s="229">
        <f>O377*H377</f>
        <v>0</v>
      </c>
      <c r="Q377" s="229">
        <v>0.014659999999999999</v>
      </c>
      <c r="R377" s="229">
        <f>Q377*H377</f>
        <v>0.014659999999999999</v>
      </c>
      <c r="S377" s="229">
        <v>0</v>
      </c>
      <c r="T377" s="230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1" t="s">
        <v>158</v>
      </c>
      <c r="AT377" s="231" t="s">
        <v>153</v>
      </c>
      <c r="AU377" s="231" t="s">
        <v>86</v>
      </c>
      <c r="AY377" s="18" t="s">
        <v>151</v>
      </c>
      <c r="BE377" s="232">
        <f>IF(N377="základní",J377,0)</f>
        <v>0</v>
      </c>
      <c r="BF377" s="232">
        <f>IF(N377="snížená",J377,0)</f>
        <v>0</v>
      </c>
      <c r="BG377" s="232">
        <f>IF(N377="zákl. přenesená",J377,0)</f>
        <v>0</v>
      </c>
      <c r="BH377" s="232">
        <f>IF(N377="sníž. přenesená",J377,0)</f>
        <v>0</v>
      </c>
      <c r="BI377" s="232">
        <f>IF(N377="nulová",J377,0)</f>
        <v>0</v>
      </c>
      <c r="BJ377" s="18" t="s">
        <v>84</v>
      </c>
      <c r="BK377" s="232">
        <f>ROUND(I377*H377,2)</f>
        <v>0</v>
      </c>
      <c r="BL377" s="18" t="s">
        <v>158</v>
      </c>
      <c r="BM377" s="231" t="s">
        <v>439</v>
      </c>
    </row>
    <row r="378" s="13" customFormat="1">
      <c r="A378" s="13"/>
      <c r="B378" s="233"/>
      <c r="C378" s="234"/>
      <c r="D378" s="235" t="s">
        <v>160</v>
      </c>
      <c r="E378" s="236" t="s">
        <v>1</v>
      </c>
      <c r="F378" s="237" t="s">
        <v>190</v>
      </c>
      <c r="G378" s="234"/>
      <c r="H378" s="236" t="s">
        <v>1</v>
      </c>
      <c r="I378" s="238"/>
      <c r="J378" s="234"/>
      <c r="K378" s="234"/>
      <c r="L378" s="239"/>
      <c r="M378" s="240"/>
      <c r="N378" s="241"/>
      <c r="O378" s="241"/>
      <c r="P378" s="241"/>
      <c r="Q378" s="241"/>
      <c r="R378" s="241"/>
      <c r="S378" s="241"/>
      <c r="T378" s="24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3" t="s">
        <v>160</v>
      </c>
      <c r="AU378" s="243" t="s">
        <v>86</v>
      </c>
      <c r="AV378" s="13" t="s">
        <v>84</v>
      </c>
      <c r="AW378" s="13" t="s">
        <v>32</v>
      </c>
      <c r="AX378" s="13" t="s">
        <v>76</v>
      </c>
      <c r="AY378" s="243" t="s">
        <v>151</v>
      </c>
    </row>
    <row r="379" s="14" customFormat="1">
      <c r="A379" s="14"/>
      <c r="B379" s="244"/>
      <c r="C379" s="245"/>
      <c r="D379" s="235" t="s">
        <v>160</v>
      </c>
      <c r="E379" s="246" t="s">
        <v>1</v>
      </c>
      <c r="F379" s="247" t="s">
        <v>440</v>
      </c>
      <c r="G379" s="245"/>
      <c r="H379" s="248">
        <v>1</v>
      </c>
      <c r="I379" s="249"/>
      <c r="J379" s="245"/>
      <c r="K379" s="245"/>
      <c r="L379" s="250"/>
      <c r="M379" s="251"/>
      <c r="N379" s="252"/>
      <c r="O379" s="252"/>
      <c r="P379" s="252"/>
      <c r="Q379" s="252"/>
      <c r="R379" s="252"/>
      <c r="S379" s="252"/>
      <c r="T379" s="25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4" t="s">
        <v>160</v>
      </c>
      <c r="AU379" s="254" t="s">
        <v>86</v>
      </c>
      <c r="AV379" s="14" t="s">
        <v>86</v>
      </c>
      <c r="AW379" s="14" t="s">
        <v>32</v>
      </c>
      <c r="AX379" s="14" t="s">
        <v>84</v>
      </c>
      <c r="AY379" s="254" t="s">
        <v>151</v>
      </c>
    </row>
    <row r="380" s="2" customFormat="1" ht="33" customHeight="1">
      <c r="A380" s="39"/>
      <c r="B380" s="40"/>
      <c r="C380" s="220" t="s">
        <v>441</v>
      </c>
      <c r="D380" s="220" t="s">
        <v>153</v>
      </c>
      <c r="E380" s="221" t="s">
        <v>442</v>
      </c>
      <c r="F380" s="222" t="s">
        <v>443</v>
      </c>
      <c r="G380" s="223" t="s">
        <v>156</v>
      </c>
      <c r="H380" s="224">
        <v>16.443000000000001</v>
      </c>
      <c r="I380" s="225"/>
      <c r="J380" s="226">
        <f>ROUND(I380*H380,2)</f>
        <v>0</v>
      </c>
      <c r="K380" s="222" t="s">
        <v>157</v>
      </c>
      <c r="L380" s="45"/>
      <c r="M380" s="227" t="s">
        <v>1</v>
      </c>
      <c r="N380" s="228" t="s">
        <v>41</v>
      </c>
      <c r="O380" s="92"/>
      <c r="P380" s="229">
        <f>O380*H380</f>
        <v>0</v>
      </c>
      <c r="Q380" s="229">
        <v>2.3010199999999998</v>
      </c>
      <c r="R380" s="229">
        <f>Q380*H380</f>
        <v>37.835671859999998</v>
      </c>
      <c r="S380" s="229">
        <v>0</v>
      </c>
      <c r="T380" s="230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1" t="s">
        <v>158</v>
      </c>
      <c r="AT380" s="231" t="s">
        <v>153</v>
      </c>
      <c r="AU380" s="231" t="s">
        <v>86</v>
      </c>
      <c r="AY380" s="18" t="s">
        <v>151</v>
      </c>
      <c r="BE380" s="232">
        <f>IF(N380="základní",J380,0)</f>
        <v>0</v>
      </c>
      <c r="BF380" s="232">
        <f>IF(N380="snížená",J380,0)</f>
        <v>0</v>
      </c>
      <c r="BG380" s="232">
        <f>IF(N380="zákl. přenesená",J380,0)</f>
        <v>0</v>
      </c>
      <c r="BH380" s="232">
        <f>IF(N380="sníž. přenesená",J380,0)</f>
        <v>0</v>
      </c>
      <c r="BI380" s="232">
        <f>IF(N380="nulová",J380,0)</f>
        <v>0</v>
      </c>
      <c r="BJ380" s="18" t="s">
        <v>84</v>
      </c>
      <c r="BK380" s="232">
        <f>ROUND(I380*H380,2)</f>
        <v>0</v>
      </c>
      <c r="BL380" s="18" t="s">
        <v>158</v>
      </c>
      <c r="BM380" s="231" t="s">
        <v>444</v>
      </c>
    </row>
    <row r="381" s="13" customFormat="1">
      <c r="A381" s="13"/>
      <c r="B381" s="233"/>
      <c r="C381" s="234"/>
      <c r="D381" s="235" t="s">
        <v>160</v>
      </c>
      <c r="E381" s="236" t="s">
        <v>1</v>
      </c>
      <c r="F381" s="237" t="s">
        <v>445</v>
      </c>
      <c r="G381" s="234"/>
      <c r="H381" s="236" t="s">
        <v>1</v>
      </c>
      <c r="I381" s="238"/>
      <c r="J381" s="234"/>
      <c r="K381" s="234"/>
      <c r="L381" s="239"/>
      <c r="M381" s="240"/>
      <c r="N381" s="241"/>
      <c r="O381" s="241"/>
      <c r="P381" s="241"/>
      <c r="Q381" s="241"/>
      <c r="R381" s="241"/>
      <c r="S381" s="241"/>
      <c r="T381" s="24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3" t="s">
        <v>160</v>
      </c>
      <c r="AU381" s="243" t="s">
        <v>86</v>
      </c>
      <c r="AV381" s="13" t="s">
        <v>84</v>
      </c>
      <c r="AW381" s="13" t="s">
        <v>32</v>
      </c>
      <c r="AX381" s="13" t="s">
        <v>76</v>
      </c>
      <c r="AY381" s="243" t="s">
        <v>151</v>
      </c>
    </row>
    <row r="382" s="14" customFormat="1">
      <c r="A382" s="14"/>
      <c r="B382" s="244"/>
      <c r="C382" s="245"/>
      <c r="D382" s="235" t="s">
        <v>160</v>
      </c>
      <c r="E382" s="246" t="s">
        <v>1</v>
      </c>
      <c r="F382" s="247" t="s">
        <v>446</v>
      </c>
      <c r="G382" s="245"/>
      <c r="H382" s="248">
        <v>4.9800000000000004</v>
      </c>
      <c r="I382" s="249"/>
      <c r="J382" s="245"/>
      <c r="K382" s="245"/>
      <c r="L382" s="250"/>
      <c r="M382" s="251"/>
      <c r="N382" s="252"/>
      <c r="O382" s="252"/>
      <c r="P382" s="252"/>
      <c r="Q382" s="252"/>
      <c r="R382" s="252"/>
      <c r="S382" s="252"/>
      <c r="T382" s="253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4" t="s">
        <v>160</v>
      </c>
      <c r="AU382" s="254" t="s">
        <v>86</v>
      </c>
      <c r="AV382" s="14" t="s">
        <v>86</v>
      </c>
      <c r="AW382" s="14" t="s">
        <v>32</v>
      </c>
      <c r="AX382" s="14" t="s">
        <v>76</v>
      </c>
      <c r="AY382" s="254" t="s">
        <v>151</v>
      </c>
    </row>
    <row r="383" s="14" customFormat="1">
      <c r="A383" s="14"/>
      <c r="B383" s="244"/>
      <c r="C383" s="245"/>
      <c r="D383" s="235" t="s">
        <v>160</v>
      </c>
      <c r="E383" s="246" t="s">
        <v>1</v>
      </c>
      <c r="F383" s="247" t="s">
        <v>447</v>
      </c>
      <c r="G383" s="245"/>
      <c r="H383" s="248">
        <v>0.377</v>
      </c>
      <c r="I383" s="249"/>
      <c r="J383" s="245"/>
      <c r="K383" s="245"/>
      <c r="L383" s="250"/>
      <c r="M383" s="251"/>
      <c r="N383" s="252"/>
      <c r="O383" s="252"/>
      <c r="P383" s="252"/>
      <c r="Q383" s="252"/>
      <c r="R383" s="252"/>
      <c r="S383" s="252"/>
      <c r="T383" s="25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4" t="s">
        <v>160</v>
      </c>
      <c r="AU383" s="254" t="s">
        <v>86</v>
      </c>
      <c r="AV383" s="14" t="s">
        <v>86</v>
      </c>
      <c r="AW383" s="14" t="s">
        <v>32</v>
      </c>
      <c r="AX383" s="14" t="s">
        <v>76</v>
      </c>
      <c r="AY383" s="254" t="s">
        <v>151</v>
      </c>
    </row>
    <row r="384" s="14" customFormat="1">
      <c r="A384" s="14"/>
      <c r="B384" s="244"/>
      <c r="C384" s="245"/>
      <c r="D384" s="235" t="s">
        <v>160</v>
      </c>
      <c r="E384" s="246" t="s">
        <v>1</v>
      </c>
      <c r="F384" s="247" t="s">
        <v>448</v>
      </c>
      <c r="G384" s="245"/>
      <c r="H384" s="248">
        <v>7.077</v>
      </c>
      <c r="I384" s="249"/>
      <c r="J384" s="245"/>
      <c r="K384" s="245"/>
      <c r="L384" s="250"/>
      <c r="M384" s="251"/>
      <c r="N384" s="252"/>
      <c r="O384" s="252"/>
      <c r="P384" s="252"/>
      <c r="Q384" s="252"/>
      <c r="R384" s="252"/>
      <c r="S384" s="252"/>
      <c r="T384" s="253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4" t="s">
        <v>160</v>
      </c>
      <c r="AU384" s="254" t="s">
        <v>86</v>
      </c>
      <c r="AV384" s="14" t="s">
        <v>86</v>
      </c>
      <c r="AW384" s="14" t="s">
        <v>32</v>
      </c>
      <c r="AX384" s="14" t="s">
        <v>76</v>
      </c>
      <c r="AY384" s="254" t="s">
        <v>151</v>
      </c>
    </row>
    <row r="385" s="14" customFormat="1">
      <c r="A385" s="14"/>
      <c r="B385" s="244"/>
      <c r="C385" s="245"/>
      <c r="D385" s="235" t="s">
        <v>160</v>
      </c>
      <c r="E385" s="246" t="s">
        <v>1</v>
      </c>
      <c r="F385" s="247" t="s">
        <v>449</v>
      </c>
      <c r="G385" s="245"/>
      <c r="H385" s="248">
        <v>2.569</v>
      </c>
      <c r="I385" s="249"/>
      <c r="J385" s="245"/>
      <c r="K385" s="245"/>
      <c r="L385" s="250"/>
      <c r="M385" s="251"/>
      <c r="N385" s="252"/>
      <c r="O385" s="252"/>
      <c r="P385" s="252"/>
      <c r="Q385" s="252"/>
      <c r="R385" s="252"/>
      <c r="S385" s="252"/>
      <c r="T385" s="25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4" t="s">
        <v>160</v>
      </c>
      <c r="AU385" s="254" t="s">
        <v>86</v>
      </c>
      <c r="AV385" s="14" t="s">
        <v>86</v>
      </c>
      <c r="AW385" s="14" t="s">
        <v>32</v>
      </c>
      <c r="AX385" s="14" t="s">
        <v>76</v>
      </c>
      <c r="AY385" s="254" t="s">
        <v>151</v>
      </c>
    </row>
    <row r="386" s="14" customFormat="1">
      <c r="A386" s="14"/>
      <c r="B386" s="244"/>
      <c r="C386" s="245"/>
      <c r="D386" s="235" t="s">
        <v>160</v>
      </c>
      <c r="E386" s="246" t="s">
        <v>1</v>
      </c>
      <c r="F386" s="247" t="s">
        <v>450</v>
      </c>
      <c r="G386" s="245"/>
      <c r="H386" s="248">
        <v>0.54000000000000004</v>
      </c>
      <c r="I386" s="249"/>
      <c r="J386" s="245"/>
      <c r="K386" s="245"/>
      <c r="L386" s="250"/>
      <c r="M386" s="251"/>
      <c r="N386" s="252"/>
      <c r="O386" s="252"/>
      <c r="P386" s="252"/>
      <c r="Q386" s="252"/>
      <c r="R386" s="252"/>
      <c r="S386" s="252"/>
      <c r="T386" s="253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4" t="s">
        <v>160</v>
      </c>
      <c r="AU386" s="254" t="s">
        <v>86</v>
      </c>
      <c r="AV386" s="14" t="s">
        <v>86</v>
      </c>
      <c r="AW386" s="14" t="s">
        <v>32</v>
      </c>
      <c r="AX386" s="14" t="s">
        <v>76</v>
      </c>
      <c r="AY386" s="254" t="s">
        <v>151</v>
      </c>
    </row>
    <row r="387" s="14" customFormat="1">
      <c r="A387" s="14"/>
      <c r="B387" s="244"/>
      <c r="C387" s="245"/>
      <c r="D387" s="235" t="s">
        <v>160</v>
      </c>
      <c r="E387" s="246" t="s">
        <v>1</v>
      </c>
      <c r="F387" s="247" t="s">
        <v>451</v>
      </c>
      <c r="G387" s="245"/>
      <c r="H387" s="248">
        <v>0.90000000000000002</v>
      </c>
      <c r="I387" s="249"/>
      <c r="J387" s="245"/>
      <c r="K387" s="245"/>
      <c r="L387" s="250"/>
      <c r="M387" s="251"/>
      <c r="N387" s="252"/>
      <c r="O387" s="252"/>
      <c r="P387" s="252"/>
      <c r="Q387" s="252"/>
      <c r="R387" s="252"/>
      <c r="S387" s="252"/>
      <c r="T387" s="253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4" t="s">
        <v>160</v>
      </c>
      <c r="AU387" s="254" t="s">
        <v>86</v>
      </c>
      <c r="AV387" s="14" t="s">
        <v>86</v>
      </c>
      <c r="AW387" s="14" t="s">
        <v>32</v>
      </c>
      <c r="AX387" s="14" t="s">
        <v>76</v>
      </c>
      <c r="AY387" s="254" t="s">
        <v>151</v>
      </c>
    </row>
    <row r="388" s="15" customFormat="1">
      <c r="A388" s="15"/>
      <c r="B388" s="255"/>
      <c r="C388" s="256"/>
      <c r="D388" s="235" t="s">
        <v>160</v>
      </c>
      <c r="E388" s="257" t="s">
        <v>1</v>
      </c>
      <c r="F388" s="258" t="s">
        <v>213</v>
      </c>
      <c r="G388" s="256"/>
      <c r="H388" s="259">
        <v>16.443000000000001</v>
      </c>
      <c r="I388" s="260"/>
      <c r="J388" s="256"/>
      <c r="K388" s="256"/>
      <c r="L388" s="261"/>
      <c r="M388" s="262"/>
      <c r="N388" s="263"/>
      <c r="O388" s="263"/>
      <c r="P388" s="263"/>
      <c r="Q388" s="263"/>
      <c r="R388" s="263"/>
      <c r="S388" s="263"/>
      <c r="T388" s="264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65" t="s">
        <v>160</v>
      </c>
      <c r="AU388" s="265" t="s">
        <v>86</v>
      </c>
      <c r="AV388" s="15" t="s">
        <v>158</v>
      </c>
      <c r="AW388" s="15" t="s">
        <v>32</v>
      </c>
      <c r="AX388" s="15" t="s">
        <v>84</v>
      </c>
      <c r="AY388" s="265" t="s">
        <v>151</v>
      </c>
    </row>
    <row r="389" s="2" customFormat="1" ht="33" customHeight="1">
      <c r="A389" s="39"/>
      <c r="B389" s="40"/>
      <c r="C389" s="220" t="s">
        <v>452</v>
      </c>
      <c r="D389" s="220" t="s">
        <v>153</v>
      </c>
      <c r="E389" s="221" t="s">
        <v>453</v>
      </c>
      <c r="F389" s="222" t="s">
        <v>454</v>
      </c>
      <c r="G389" s="223" t="s">
        <v>156</v>
      </c>
      <c r="H389" s="224">
        <v>8.7829999999999995</v>
      </c>
      <c r="I389" s="225"/>
      <c r="J389" s="226">
        <f>ROUND(I389*H389,2)</f>
        <v>0</v>
      </c>
      <c r="K389" s="222" t="s">
        <v>157</v>
      </c>
      <c r="L389" s="45"/>
      <c r="M389" s="227" t="s">
        <v>1</v>
      </c>
      <c r="N389" s="228" t="s">
        <v>41</v>
      </c>
      <c r="O389" s="92"/>
      <c r="P389" s="229">
        <f>O389*H389</f>
        <v>0</v>
      </c>
      <c r="Q389" s="229">
        <v>2.5018699999999998</v>
      </c>
      <c r="R389" s="229">
        <f>Q389*H389</f>
        <v>21.973924209999996</v>
      </c>
      <c r="S389" s="229">
        <v>0</v>
      </c>
      <c r="T389" s="230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1" t="s">
        <v>158</v>
      </c>
      <c r="AT389" s="231" t="s">
        <v>153</v>
      </c>
      <c r="AU389" s="231" t="s">
        <v>86</v>
      </c>
      <c r="AY389" s="18" t="s">
        <v>151</v>
      </c>
      <c r="BE389" s="232">
        <f>IF(N389="základní",J389,0)</f>
        <v>0</v>
      </c>
      <c r="BF389" s="232">
        <f>IF(N389="snížená",J389,0)</f>
        <v>0</v>
      </c>
      <c r="BG389" s="232">
        <f>IF(N389="zákl. přenesená",J389,0)</f>
        <v>0</v>
      </c>
      <c r="BH389" s="232">
        <f>IF(N389="sníž. přenesená",J389,0)</f>
        <v>0</v>
      </c>
      <c r="BI389" s="232">
        <f>IF(N389="nulová",J389,0)</f>
        <v>0</v>
      </c>
      <c r="BJ389" s="18" t="s">
        <v>84</v>
      </c>
      <c r="BK389" s="232">
        <f>ROUND(I389*H389,2)</f>
        <v>0</v>
      </c>
      <c r="BL389" s="18" t="s">
        <v>158</v>
      </c>
      <c r="BM389" s="231" t="s">
        <v>455</v>
      </c>
    </row>
    <row r="390" s="14" customFormat="1">
      <c r="A390" s="14"/>
      <c r="B390" s="244"/>
      <c r="C390" s="245"/>
      <c r="D390" s="235" t="s">
        <v>160</v>
      </c>
      <c r="E390" s="246" t="s">
        <v>1</v>
      </c>
      <c r="F390" s="247" t="s">
        <v>456</v>
      </c>
      <c r="G390" s="245"/>
      <c r="H390" s="248">
        <v>2.6739999999999999</v>
      </c>
      <c r="I390" s="249"/>
      <c r="J390" s="245"/>
      <c r="K390" s="245"/>
      <c r="L390" s="250"/>
      <c r="M390" s="251"/>
      <c r="N390" s="252"/>
      <c r="O390" s="252"/>
      <c r="P390" s="252"/>
      <c r="Q390" s="252"/>
      <c r="R390" s="252"/>
      <c r="S390" s="252"/>
      <c r="T390" s="253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4" t="s">
        <v>160</v>
      </c>
      <c r="AU390" s="254" t="s">
        <v>86</v>
      </c>
      <c r="AV390" s="14" t="s">
        <v>86</v>
      </c>
      <c r="AW390" s="14" t="s">
        <v>32</v>
      </c>
      <c r="AX390" s="14" t="s">
        <v>76</v>
      </c>
      <c r="AY390" s="254" t="s">
        <v>151</v>
      </c>
    </row>
    <row r="391" s="14" customFormat="1">
      <c r="A391" s="14"/>
      <c r="B391" s="244"/>
      <c r="C391" s="245"/>
      <c r="D391" s="235" t="s">
        <v>160</v>
      </c>
      <c r="E391" s="246" t="s">
        <v>1</v>
      </c>
      <c r="F391" s="247" t="s">
        <v>457</v>
      </c>
      <c r="G391" s="245"/>
      <c r="H391" s="248">
        <v>6.109</v>
      </c>
      <c r="I391" s="249"/>
      <c r="J391" s="245"/>
      <c r="K391" s="245"/>
      <c r="L391" s="250"/>
      <c r="M391" s="251"/>
      <c r="N391" s="252"/>
      <c r="O391" s="252"/>
      <c r="P391" s="252"/>
      <c r="Q391" s="252"/>
      <c r="R391" s="252"/>
      <c r="S391" s="252"/>
      <c r="T391" s="25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4" t="s">
        <v>160</v>
      </c>
      <c r="AU391" s="254" t="s">
        <v>86</v>
      </c>
      <c r="AV391" s="14" t="s">
        <v>86</v>
      </c>
      <c r="AW391" s="14" t="s">
        <v>32</v>
      </c>
      <c r="AX391" s="14" t="s">
        <v>76</v>
      </c>
      <c r="AY391" s="254" t="s">
        <v>151</v>
      </c>
    </row>
    <row r="392" s="15" customFormat="1">
      <c r="A392" s="15"/>
      <c r="B392" s="255"/>
      <c r="C392" s="256"/>
      <c r="D392" s="235" t="s">
        <v>160</v>
      </c>
      <c r="E392" s="257" t="s">
        <v>1</v>
      </c>
      <c r="F392" s="258" t="s">
        <v>213</v>
      </c>
      <c r="G392" s="256"/>
      <c r="H392" s="259">
        <v>8.7829999999999995</v>
      </c>
      <c r="I392" s="260"/>
      <c r="J392" s="256"/>
      <c r="K392" s="256"/>
      <c r="L392" s="261"/>
      <c r="M392" s="262"/>
      <c r="N392" s="263"/>
      <c r="O392" s="263"/>
      <c r="P392" s="263"/>
      <c r="Q392" s="263"/>
      <c r="R392" s="263"/>
      <c r="S392" s="263"/>
      <c r="T392" s="264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65" t="s">
        <v>160</v>
      </c>
      <c r="AU392" s="265" t="s">
        <v>86</v>
      </c>
      <c r="AV392" s="15" t="s">
        <v>158</v>
      </c>
      <c r="AW392" s="15" t="s">
        <v>32</v>
      </c>
      <c r="AX392" s="15" t="s">
        <v>84</v>
      </c>
      <c r="AY392" s="265" t="s">
        <v>151</v>
      </c>
    </row>
    <row r="393" s="2" customFormat="1" ht="33" customHeight="1">
      <c r="A393" s="39"/>
      <c r="B393" s="40"/>
      <c r="C393" s="220" t="s">
        <v>458</v>
      </c>
      <c r="D393" s="220" t="s">
        <v>153</v>
      </c>
      <c r="E393" s="221" t="s">
        <v>459</v>
      </c>
      <c r="F393" s="222" t="s">
        <v>460</v>
      </c>
      <c r="G393" s="223" t="s">
        <v>156</v>
      </c>
      <c r="H393" s="224">
        <v>24.663</v>
      </c>
      <c r="I393" s="225"/>
      <c r="J393" s="226">
        <f>ROUND(I393*H393,2)</f>
        <v>0</v>
      </c>
      <c r="K393" s="222" t="s">
        <v>157</v>
      </c>
      <c r="L393" s="45"/>
      <c r="M393" s="227" t="s">
        <v>1</v>
      </c>
      <c r="N393" s="228" t="s">
        <v>41</v>
      </c>
      <c r="O393" s="92"/>
      <c r="P393" s="229">
        <f>O393*H393</f>
        <v>0</v>
      </c>
      <c r="Q393" s="229">
        <v>2.5018699999999998</v>
      </c>
      <c r="R393" s="229">
        <f>Q393*H393</f>
        <v>61.703619809999999</v>
      </c>
      <c r="S393" s="229">
        <v>0</v>
      </c>
      <c r="T393" s="230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1" t="s">
        <v>158</v>
      </c>
      <c r="AT393" s="231" t="s">
        <v>153</v>
      </c>
      <c r="AU393" s="231" t="s">
        <v>86</v>
      </c>
      <c r="AY393" s="18" t="s">
        <v>151</v>
      </c>
      <c r="BE393" s="232">
        <f>IF(N393="základní",J393,0)</f>
        <v>0</v>
      </c>
      <c r="BF393" s="232">
        <f>IF(N393="snížená",J393,0)</f>
        <v>0</v>
      </c>
      <c r="BG393" s="232">
        <f>IF(N393="zákl. přenesená",J393,0)</f>
        <v>0</v>
      </c>
      <c r="BH393" s="232">
        <f>IF(N393="sníž. přenesená",J393,0)</f>
        <v>0</v>
      </c>
      <c r="BI393" s="232">
        <f>IF(N393="nulová",J393,0)</f>
        <v>0</v>
      </c>
      <c r="BJ393" s="18" t="s">
        <v>84</v>
      </c>
      <c r="BK393" s="232">
        <f>ROUND(I393*H393,2)</f>
        <v>0</v>
      </c>
      <c r="BL393" s="18" t="s">
        <v>158</v>
      </c>
      <c r="BM393" s="231" t="s">
        <v>461</v>
      </c>
    </row>
    <row r="394" s="13" customFormat="1">
      <c r="A394" s="13"/>
      <c r="B394" s="233"/>
      <c r="C394" s="234"/>
      <c r="D394" s="235" t="s">
        <v>160</v>
      </c>
      <c r="E394" s="236" t="s">
        <v>1</v>
      </c>
      <c r="F394" s="237" t="s">
        <v>462</v>
      </c>
      <c r="G394" s="234"/>
      <c r="H394" s="236" t="s">
        <v>1</v>
      </c>
      <c r="I394" s="238"/>
      <c r="J394" s="234"/>
      <c r="K394" s="234"/>
      <c r="L394" s="239"/>
      <c r="M394" s="240"/>
      <c r="N394" s="241"/>
      <c r="O394" s="241"/>
      <c r="P394" s="241"/>
      <c r="Q394" s="241"/>
      <c r="R394" s="241"/>
      <c r="S394" s="241"/>
      <c r="T394" s="24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3" t="s">
        <v>160</v>
      </c>
      <c r="AU394" s="243" t="s">
        <v>86</v>
      </c>
      <c r="AV394" s="13" t="s">
        <v>84</v>
      </c>
      <c r="AW394" s="13" t="s">
        <v>32</v>
      </c>
      <c r="AX394" s="13" t="s">
        <v>76</v>
      </c>
      <c r="AY394" s="243" t="s">
        <v>151</v>
      </c>
    </row>
    <row r="395" s="14" customFormat="1">
      <c r="A395" s="14"/>
      <c r="B395" s="244"/>
      <c r="C395" s="245"/>
      <c r="D395" s="235" t="s">
        <v>160</v>
      </c>
      <c r="E395" s="246" t="s">
        <v>1</v>
      </c>
      <c r="F395" s="247" t="s">
        <v>463</v>
      </c>
      <c r="G395" s="245"/>
      <c r="H395" s="248">
        <v>7.4690000000000003</v>
      </c>
      <c r="I395" s="249"/>
      <c r="J395" s="245"/>
      <c r="K395" s="245"/>
      <c r="L395" s="250"/>
      <c r="M395" s="251"/>
      <c r="N395" s="252"/>
      <c r="O395" s="252"/>
      <c r="P395" s="252"/>
      <c r="Q395" s="252"/>
      <c r="R395" s="252"/>
      <c r="S395" s="252"/>
      <c r="T395" s="25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4" t="s">
        <v>160</v>
      </c>
      <c r="AU395" s="254" t="s">
        <v>86</v>
      </c>
      <c r="AV395" s="14" t="s">
        <v>86</v>
      </c>
      <c r="AW395" s="14" t="s">
        <v>32</v>
      </c>
      <c r="AX395" s="14" t="s">
        <v>76</v>
      </c>
      <c r="AY395" s="254" t="s">
        <v>151</v>
      </c>
    </row>
    <row r="396" s="14" customFormat="1">
      <c r="A396" s="14"/>
      <c r="B396" s="244"/>
      <c r="C396" s="245"/>
      <c r="D396" s="235" t="s">
        <v>160</v>
      </c>
      <c r="E396" s="246" t="s">
        <v>1</v>
      </c>
      <c r="F396" s="247" t="s">
        <v>464</v>
      </c>
      <c r="G396" s="245"/>
      <c r="H396" s="248">
        <v>0.56599999999999995</v>
      </c>
      <c r="I396" s="249"/>
      <c r="J396" s="245"/>
      <c r="K396" s="245"/>
      <c r="L396" s="250"/>
      <c r="M396" s="251"/>
      <c r="N396" s="252"/>
      <c r="O396" s="252"/>
      <c r="P396" s="252"/>
      <c r="Q396" s="252"/>
      <c r="R396" s="252"/>
      <c r="S396" s="252"/>
      <c r="T396" s="253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4" t="s">
        <v>160</v>
      </c>
      <c r="AU396" s="254" t="s">
        <v>86</v>
      </c>
      <c r="AV396" s="14" t="s">
        <v>86</v>
      </c>
      <c r="AW396" s="14" t="s">
        <v>32</v>
      </c>
      <c r="AX396" s="14" t="s">
        <v>76</v>
      </c>
      <c r="AY396" s="254" t="s">
        <v>151</v>
      </c>
    </row>
    <row r="397" s="14" customFormat="1">
      <c r="A397" s="14"/>
      <c r="B397" s="244"/>
      <c r="C397" s="245"/>
      <c r="D397" s="235" t="s">
        <v>160</v>
      </c>
      <c r="E397" s="246" t="s">
        <v>1</v>
      </c>
      <c r="F397" s="247" t="s">
        <v>465</v>
      </c>
      <c r="G397" s="245"/>
      <c r="H397" s="248">
        <v>10.615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4" t="s">
        <v>160</v>
      </c>
      <c r="AU397" s="254" t="s">
        <v>86</v>
      </c>
      <c r="AV397" s="14" t="s">
        <v>86</v>
      </c>
      <c r="AW397" s="14" t="s">
        <v>32</v>
      </c>
      <c r="AX397" s="14" t="s">
        <v>76</v>
      </c>
      <c r="AY397" s="254" t="s">
        <v>151</v>
      </c>
    </row>
    <row r="398" s="14" customFormat="1">
      <c r="A398" s="14"/>
      <c r="B398" s="244"/>
      <c r="C398" s="245"/>
      <c r="D398" s="235" t="s">
        <v>160</v>
      </c>
      <c r="E398" s="246" t="s">
        <v>1</v>
      </c>
      <c r="F398" s="247" t="s">
        <v>466</v>
      </c>
      <c r="G398" s="245"/>
      <c r="H398" s="248">
        <v>3.8530000000000002</v>
      </c>
      <c r="I398" s="249"/>
      <c r="J398" s="245"/>
      <c r="K398" s="245"/>
      <c r="L398" s="250"/>
      <c r="M398" s="251"/>
      <c r="N398" s="252"/>
      <c r="O398" s="252"/>
      <c r="P398" s="252"/>
      <c r="Q398" s="252"/>
      <c r="R398" s="252"/>
      <c r="S398" s="252"/>
      <c r="T398" s="253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4" t="s">
        <v>160</v>
      </c>
      <c r="AU398" s="254" t="s">
        <v>86</v>
      </c>
      <c r="AV398" s="14" t="s">
        <v>86</v>
      </c>
      <c r="AW398" s="14" t="s">
        <v>32</v>
      </c>
      <c r="AX398" s="14" t="s">
        <v>76</v>
      </c>
      <c r="AY398" s="254" t="s">
        <v>151</v>
      </c>
    </row>
    <row r="399" s="14" customFormat="1">
      <c r="A399" s="14"/>
      <c r="B399" s="244"/>
      <c r="C399" s="245"/>
      <c r="D399" s="235" t="s">
        <v>160</v>
      </c>
      <c r="E399" s="246" t="s">
        <v>1</v>
      </c>
      <c r="F399" s="247" t="s">
        <v>467</v>
      </c>
      <c r="G399" s="245"/>
      <c r="H399" s="248">
        <v>0.81000000000000005</v>
      </c>
      <c r="I399" s="249"/>
      <c r="J399" s="245"/>
      <c r="K399" s="245"/>
      <c r="L399" s="250"/>
      <c r="M399" s="251"/>
      <c r="N399" s="252"/>
      <c r="O399" s="252"/>
      <c r="P399" s="252"/>
      <c r="Q399" s="252"/>
      <c r="R399" s="252"/>
      <c r="S399" s="252"/>
      <c r="T399" s="253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4" t="s">
        <v>160</v>
      </c>
      <c r="AU399" s="254" t="s">
        <v>86</v>
      </c>
      <c r="AV399" s="14" t="s">
        <v>86</v>
      </c>
      <c r="AW399" s="14" t="s">
        <v>32</v>
      </c>
      <c r="AX399" s="14" t="s">
        <v>76</v>
      </c>
      <c r="AY399" s="254" t="s">
        <v>151</v>
      </c>
    </row>
    <row r="400" s="14" customFormat="1">
      <c r="A400" s="14"/>
      <c r="B400" s="244"/>
      <c r="C400" s="245"/>
      <c r="D400" s="235" t="s">
        <v>160</v>
      </c>
      <c r="E400" s="246" t="s">
        <v>1</v>
      </c>
      <c r="F400" s="247" t="s">
        <v>468</v>
      </c>
      <c r="G400" s="245"/>
      <c r="H400" s="248">
        <v>1.3500000000000001</v>
      </c>
      <c r="I400" s="249"/>
      <c r="J400" s="245"/>
      <c r="K400" s="245"/>
      <c r="L400" s="250"/>
      <c r="M400" s="251"/>
      <c r="N400" s="252"/>
      <c r="O400" s="252"/>
      <c r="P400" s="252"/>
      <c r="Q400" s="252"/>
      <c r="R400" s="252"/>
      <c r="S400" s="252"/>
      <c r="T400" s="25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4" t="s">
        <v>160</v>
      </c>
      <c r="AU400" s="254" t="s">
        <v>86</v>
      </c>
      <c r="AV400" s="14" t="s">
        <v>86</v>
      </c>
      <c r="AW400" s="14" t="s">
        <v>32</v>
      </c>
      <c r="AX400" s="14" t="s">
        <v>76</v>
      </c>
      <c r="AY400" s="254" t="s">
        <v>151</v>
      </c>
    </row>
    <row r="401" s="15" customFormat="1">
      <c r="A401" s="15"/>
      <c r="B401" s="255"/>
      <c r="C401" s="256"/>
      <c r="D401" s="235" t="s">
        <v>160</v>
      </c>
      <c r="E401" s="257" t="s">
        <v>1</v>
      </c>
      <c r="F401" s="258" t="s">
        <v>213</v>
      </c>
      <c r="G401" s="256"/>
      <c r="H401" s="259">
        <v>24.663</v>
      </c>
      <c r="I401" s="260"/>
      <c r="J401" s="256"/>
      <c r="K401" s="256"/>
      <c r="L401" s="261"/>
      <c r="M401" s="262"/>
      <c r="N401" s="263"/>
      <c r="O401" s="263"/>
      <c r="P401" s="263"/>
      <c r="Q401" s="263"/>
      <c r="R401" s="263"/>
      <c r="S401" s="263"/>
      <c r="T401" s="264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65" t="s">
        <v>160</v>
      </c>
      <c r="AU401" s="265" t="s">
        <v>86</v>
      </c>
      <c r="AV401" s="15" t="s">
        <v>158</v>
      </c>
      <c r="AW401" s="15" t="s">
        <v>32</v>
      </c>
      <c r="AX401" s="15" t="s">
        <v>84</v>
      </c>
      <c r="AY401" s="265" t="s">
        <v>151</v>
      </c>
    </row>
    <row r="402" s="2" customFormat="1" ht="24.15" customHeight="1">
      <c r="A402" s="39"/>
      <c r="B402" s="40"/>
      <c r="C402" s="220" t="s">
        <v>469</v>
      </c>
      <c r="D402" s="220" t="s">
        <v>153</v>
      </c>
      <c r="E402" s="221" t="s">
        <v>470</v>
      </c>
      <c r="F402" s="222" t="s">
        <v>471</v>
      </c>
      <c r="G402" s="223" t="s">
        <v>156</v>
      </c>
      <c r="H402" s="224">
        <v>16.443000000000001</v>
      </c>
      <c r="I402" s="225"/>
      <c r="J402" s="226">
        <f>ROUND(I402*H402,2)</f>
        <v>0</v>
      </c>
      <c r="K402" s="222" t="s">
        <v>157</v>
      </c>
      <c r="L402" s="45"/>
      <c r="M402" s="227" t="s">
        <v>1</v>
      </c>
      <c r="N402" s="228" t="s">
        <v>41</v>
      </c>
      <c r="O402" s="92"/>
      <c r="P402" s="229">
        <f>O402*H402</f>
        <v>0</v>
      </c>
      <c r="Q402" s="229">
        <v>0</v>
      </c>
      <c r="R402" s="229">
        <f>Q402*H402</f>
        <v>0</v>
      </c>
      <c r="S402" s="229">
        <v>0</v>
      </c>
      <c r="T402" s="230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1" t="s">
        <v>158</v>
      </c>
      <c r="AT402" s="231" t="s">
        <v>153</v>
      </c>
      <c r="AU402" s="231" t="s">
        <v>86</v>
      </c>
      <c r="AY402" s="18" t="s">
        <v>151</v>
      </c>
      <c r="BE402" s="232">
        <f>IF(N402="základní",J402,0)</f>
        <v>0</v>
      </c>
      <c r="BF402" s="232">
        <f>IF(N402="snížená",J402,0)</f>
        <v>0</v>
      </c>
      <c r="BG402" s="232">
        <f>IF(N402="zákl. přenesená",J402,0)</f>
        <v>0</v>
      </c>
      <c r="BH402" s="232">
        <f>IF(N402="sníž. přenesená",J402,0)</f>
        <v>0</v>
      </c>
      <c r="BI402" s="232">
        <f>IF(N402="nulová",J402,0)</f>
        <v>0</v>
      </c>
      <c r="BJ402" s="18" t="s">
        <v>84</v>
      </c>
      <c r="BK402" s="232">
        <f>ROUND(I402*H402,2)</f>
        <v>0</v>
      </c>
      <c r="BL402" s="18" t="s">
        <v>158</v>
      </c>
      <c r="BM402" s="231" t="s">
        <v>472</v>
      </c>
    </row>
    <row r="403" s="2" customFormat="1" ht="33" customHeight="1">
      <c r="A403" s="39"/>
      <c r="B403" s="40"/>
      <c r="C403" s="220" t="s">
        <v>473</v>
      </c>
      <c r="D403" s="220" t="s">
        <v>153</v>
      </c>
      <c r="E403" s="221" t="s">
        <v>474</v>
      </c>
      <c r="F403" s="222" t="s">
        <v>475</v>
      </c>
      <c r="G403" s="223" t="s">
        <v>156</v>
      </c>
      <c r="H403" s="224">
        <v>8.7829999999999995</v>
      </c>
      <c r="I403" s="225"/>
      <c r="J403" s="226">
        <f>ROUND(I403*H403,2)</f>
        <v>0</v>
      </c>
      <c r="K403" s="222" t="s">
        <v>157</v>
      </c>
      <c r="L403" s="45"/>
      <c r="M403" s="227" t="s">
        <v>1</v>
      </c>
      <c r="N403" s="228" t="s">
        <v>41</v>
      </c>
      <c r="O403" s="92"/>
      <c r="P403" s="229">
        <f>O403*H403</f>
        <v>0</v>
      </c>
      <c r="Q403" s="229">
        <v>0</v>
      </c>
      <c r="R403" s="229">
        <f>Q403*H403</f>
        <v>0</v>
      </c>
      <c r="S403" s="229">
        <v>0</v>
      </c>
      <c r="T403" s="230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1" t="s">
        <v>158</v>
      </c>
      <c r="AT403" s="231" t="s">
        <v>153</v>
      </c>
      <c r="AU403" s="231" t="s">
        <v>86</v>
      </c>
      <c r="AY403" s="18" t="s">
        <v>151</v>
      </c>
      <c r="BE403" s="232">
        <f>IF(N403="základní",J403,0)</f>
        <v>0</v>
      </c>
      <c r="BF403" s="232">
        <f>IF(N403="snížená",J403,0)</f>
        <v>0</v>
      </c>
      <c r="BG403" s="232">
        <f>IF(N403="zákl. přenesená",J403,0)</f>
        <v>0</v>
      </c>
      <c r="BH403" s="232">
        <f>IF(N403="sníž. přenesená",J403,0)</f>
        <v>0</v>
      </c>
      <c r="BI403" s="232">
        <f>IF(N403="nulová",J403,0)</f>
        <v>0</v>
      </c>
      <c r="BJ403" s="18" t="s">
        <v>84</v>
      </c>
      <c r="BK403" s="232">
        <f>ROUND(I403*H403,2)</f>
        <v>0</v>
      </c>
      <c r="BL403" s="18" t="s">
        <v>158</v>
      </c>
      <c r="BM403" s="231" t="s">
        <v>476</v>
      </c>
    </row>
    <row r="404" s="2" customFormat="1" ht="33" customHeight="1">
      <c r="A404" s="39"/>
      <c r="B404" s="40"/>
      <c r="C404" s="220" t="s">
        <v>477</v>
      </c>
      <c r="D404" s="220" t="s">
        <v>153</v>
      </c>
      <c r="E404" s="221" t="s">
        <v>478</v>
      </c>
      <c r="F404" s="222" t="s">
        <v>479</v>
      </c>
      <c r="G404" s="223" t="s">
        <v>156</v>
      </c>
      <c r="H404" s="224">
        <v>24.663</v>
      </c>
      <c r="I404" s="225"/>
      <c r="J404" s="226">
        <f>ROUND(I404*H404,2)</f>
        <v>0</v>
      </c>
      <c r="K404" s="222" t="s">
        <v>157</v>
      </c>
      <c r="L404" s="45"/>
      <c r="M404" s="227" t="s">
        <v>1</v>
      </c>
      <c r="N404" s="228" t="s">
        <v>41</v>
      </c>
      <c r="O404" s="92"/>
      <c r="P404" s="229">
        <f>O404*H404</f>
        <v>0</v>
      </c>
      <c r="Q404" s="229">
        <v>0</v>
      </c>
      <c r="R404" s="229">
        <f>Q404*H404</f>
        <v>0</v>
      </c>
      <c r="S404" s="229">
        <v>0</v>
      </c>
      <c r="T404" s="230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1" t="s">
        <v>158</v>
      </c>
      <c r="AT404" s="231" t="s">
        <v>153</v>
      </c>
      <c r="AU404" s="231" t="s">
        <v>86</v>
      </c>
      <c r="AY404" s="18" t="s">
        <v>151</v>
      </c>
      <c r="BE404" s="232">
        <f>IF(N404="základní",J404,0)</f>
        <v>0</v>
      </c>
      <c r="BF404" s="232">
        <f>IF(N404="snížená",J404,0)</f>
        <v>0</v>
      </c>
      <c r="BG404" s="232">
        <f>IF(N404="zákl. přenesená",J404,0)</f>
        <v>0</v>
      </c>
      <c r="BH404" s="232">
        <f>IF(N404="sníž. přenesená",J404,0)</f>
        <v>0</v>
      </c>
      <c r="BI404" s="232">
        <f>IF(N404="nulová",J404,0)</f>
        <v>0</v>
      </c>
      <c r="BJ404" s="18" t="s">
        <v>84</v>
      </c>
      <c r="BK404" s="232">
        <f>ROUND(I404*H404,2)</f>
        <v>0</v>
      </c>
      <c r="BL404" s="18" t="s">
        <v>158</v>
      </c>
      <c r="BM404" s="231" t="s">
        <v>480</v>
      </c>
    </row>
    <row r="405" s="2" customFormat="1" ht="16.5" customHeight="1">
      <c r="A405" s="39"/>
      <c r="B405" s="40"/>
      <c r="C405" s="220" t="s">
        <v>481</v>
      </c>
      <c r="D405" s="220" t="s">
        <v>153</v>
      </c>
      <c r="E405" s="221" t="s">
        <v>482</v>
      </c>
      <c r="F405" s="222" t="s">
        <v>483</v>
      </c>
      <c r="G405" s="223" t="s">
        <v>173</v>
      </c>
      <c r="H405" s="224">
        <v>1.296</v>
      </c>
      <c r="I405" s="225"/>
      <c r="J405" s="226">
        <f>ROUND(I405*H405,2)</f>
        <v>0</v>
      </c>
      <c r="K405" s="222" t="s">
        <v>157</v>
      </c>
      <c r="L405" s="45"/>
      <c r="M405" s="227" t="s">
        <v>1</v>
      </c>
      <c r="N405" s="228" t="s">
        <v>41</v>
      </c>
      <c r="O405" s="92"/>
      <c r="P405" s="229">
        <f>O405*H405</f>
        <v>0</v>
      </c>
      <c r="Q405" s="229">
        <v>1.06277</v>
      </c>
      <c r="R405" s="229">
        <f>Q405*H405</f>
        <v>1.3773499200000001</v>
      </c>
      <c r="S405" s="229">
        <v>0</v>
      </c>
      <c r="T405" s="230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1" t="s">
        <v>158</v>
      </c>
      <c r="AT405" s="231" t="s">
        <v>153</v>
      </c>
      <c r="AU405" s="231" t="s">
        <v>86</v>
      </c>
      <c r="AY405" s="18" t="s">
        <v>151</v>
      </c>
      <c r="BE405" s="232">
        <f>IF(N405="základní",J405,0)</f>
        <v>0</v>
      </c>
      <c r="BF405" s="232">
        <f>IF(N405="snížená",J405,0)</f>
        <v>0</v>
      </c>
      <c r="BG405" s="232">
        <f>IF(N405="zákl. přenesená",J405,0)</f>
        <v>0</v>
      </c>
      <c r="BH405" s="232">
        <f>IF(N405="sníž. přenesená",J405,0)</f>
        <v>0</v>
      </c>
      <c r="BI405" s="232">
        <f>IF(N405="nulová",J405,0)</f>
        <v>0</v>
      </c>
      <c r="BJ405" s="18" t="s">
        <v>84</v>
      </c>
      <c r="BK405" s="232">
        <f>ROUND(I405*H405,2)</f>
        <v>0</v>
      </c>
      <c r="BL405" s="18" t="s">
        <v>158</v>
      </c>
      <c r="BM405" s="231" t="s">
        <v>484</v>
      </c>
    </row>
    <row r="406" s="14" customFormat="1">
      <c r="A406" s="14"/>
      <c r="B406" s="244"/>
      <c r="C406" s="245"/>
      <c r="D406" s="235" t="s">
        <v>160</v>
      </c>
      <c r="E406" s="246" t="s">
        <v>1</v>
      </c>
      <c r="F406" s="247" t="s">
        <v>485</v>
      </c>
      <c r="G406" s="245"/>
      <c r="H406" s="248">
        <v>87.829999999999998</v>
      </c>
      <c r="I406" s="249"/>
      <c r="J406" s="245"/>
      <c r="K406" s="245"/>
      <c r="L406" s="250"/>
      <c r="M406" s="251"/>
      <c r="N406" s="252"/>
      <c r="O406" s="252"/>
      <c r="P406" s="252"/>
      <c r="Q406" s="252"/>
      <c r="R406" s="252"/>
      <c r="S406" s="252"/>
      <c r="T406" s="25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4" t="s">
        <v>160</v>
      </c>
      <c r="AU406" s="254" t="s">
        <v>86</v>
      </c>
      <c r="AV406" s="14" t="s">
        <v>86</v>
      </c>
      <c r="AW406" s="14" t="s">
        <v>32</v>
      </c>
      <c r="AX406" s="14" t="s">
        <v>76</v>
      </c>
      <c r="AY406" s="254" t="s">
        <v>151</v>
      </c>
    </row>
    <row r="407" s="14" customFormat="1">
      <c r="A407" s="14"/>
      <c r="B407" s="244"/>
      <c r="C407" s="245"/>
      <c r="D407" s="235" t="s">
        <v>160</v>
      </c>
      <c r="E407" s="246" t="s">
        <v>1</v>
      </c>
      <c r="F407" s="247" t="s">
        <v>486</v>
      </c>
      <c r="G407" s="245"/>
      <c r="H407" s="248">
        <v>164.41999999999999</v>
      </c>
      <c r="I407" s="249"/>
      <c r="J407" s="245"/>
      <c r="K407" s="245"/>
      <c r="L407" s="250"/>
      <c r="M407" s="251"/>
      <c r="N407" s="252"/>
      <c r="O407" s="252"/>
      <c r="P407" s="252"/>
      <c r="Q407" s="252"/>
      <c r="R407" s="252"/>
      <c r="S407" s="252"/>
      <c r="T407" s="25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4" t="s">
        <v>160</v>
      </c>
      <c r="AU407" s="254" t="s">
        <v>86</v>
      </c>
      <c r="AV407" s="14" t="s">
        <v>86</v>
      </c>
      <c r="AW407" s="14" t="s">
        <v>32</v>
      </c>
      <c r="AX407" s="14" t="s">
        <v>76</v>
      </c>
      <c r="AY407" s="254" t="s">
        <v>151</v>
      </c>
    </row>
    <row r="408" s="16" customFormat="1">
      <c r="A408" s="16"/>
      <c r="B408" s="266"/>
      <c r="C408" s="267"/>
      <c r="D408" s="235" t="s">
        <v>160</v>
      </c>
      <c r="E408" s="268" t="s">
        <v>1</v>
      </c>
      <c r="F408" s="269" t="s">
        <v>487</v>
      </c>
      <c r="G408" s="267"/>
      <c r="H408" s="270">
        <v>252.25</v>
      </c>
      <c r="I408" s="271"/>
      <c r="J408" s="267"/>
      <c r="K408" s="267"/>
      <c r="L408" s="272"/>
      <c r="M408" s="273"/>
      <c r="N408" s="274"/>
      <c r="O408" s="274"/>
      <c r="P408" s="274"/>
      <c r="Q408" s="274"/>
      <c r="R408" s="274"/>
      <c r="S408" s="274"/>
      <c r="T408" s="275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T408" s="276" t="s">
        <v>160</v>
      </c>
      <c r="AU408" s="276" t="s">
        <v>86</v>
      </c>
      <c r="AV408" s="16" t="s">
        <v>166</v>
      </c>
      <c r="AW408" s="16" t="s">
        <v>32</v>
      </c>
      <c r="AX408" s="16" t="s">
        <v>76</v>
      </c>
      <c r="AY408" s="276" t="s">
        <v>151</v>
      </c>
    </row>
    <row r="409" s="14" customFormat="1">
      <c r="A409" s="14"/>
      <c r="B409" s="244"/>
      <c r="C409" s="245"/>
      <c r="D409" s="235" t="s">
        <v>160</v>
      </c>
      <c r="E409" s="246" t="s">
        <v>1</v>
      </c>
      <c r="F409" s="247" t="s">
        <v>488</v>
      </c>
      <c r="G409" s="245"/>
      <c r="H409" s="248">
        <v>1.296</v>
      </c>
      <c r="I409" s="249"/>
      <c r="J409" s="245"/>
      <c r="K409" s="245"/>
      <c r="L409" s="250"/>
      <c r="M409" s="251"/>
      <c r="N409" s="252"/>
      <c r="O409" s="252"/>
      <c r="P409" s="252"/>
      <c r="Q409" s="252"/>
      <c r="R409" s="252"/>
      <c r="S409" s="252"/>
      <c r="T409" s="253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4" t="s">
        <v>160</v>
      </c>
      <c r="AU409" s="254" t="s">
        <v>86</v>
      </c>
      <c r="AV409" s="14" t="s">
        <v>86</v>
      </c>
      <c r="AW409" s="14" t="s">
        <v>32</v>
      </c>
      <c r="AX409" s="14" t="s">
        <v>84</v>
      </c>
      <c r="AY409" s="254" t="s">
        <v>151</v>
      </c>
    </row>
    <row r="410" s="2" customFormat="1" ht="24.15" customHeight="1">
      <c r="A410" s="39"/>
      <c r="B410" s="40"/>
      <c r="C410" s="220" t="s">
        <v>489</v>
      </c>
      <c r="D410" s="220" t="s">
        <v>153</v>
      </c>
      <c r="E410" s="221" t="s">
        <v>490</v>
      </c>
      <c r="F410" s="222" t="s">
        <v>491</v>
      </c>
      <c r="G410" s="223" t="s">
        <v>194</v>
      </c>
      <c r="H410" s="224">
        <v>42</v>
      </c>
      <c r="I410" s="225"/>
      <c r="J410" s="226">
        <f>ROUND(I410*H410,2)</f>
        <v>0</v>
      </c>
      <c r="K410" s="222" t="s">
        <v>157</v>
      </c>
      <c r="L410" s="45"/>
      <c r="M410" s="227" t="s">
        <v>1</v>
      </c>
      <c r="N410" s="228" t="s">
        <v>41</v>
      </c>
      <c r="O410" s="92"/>
      <c r="P410" s="229">
        <f>O410*H410</f>
        <v>0</v>
      </c>
      <c r="Q410" s="229">
        <v>0.017770000000000001</v>
      </c>
      <c r="R410" s="229">
        <f>Q410*H410</f>
        <v>0.74634</v>
      </c>
      <c r="S410" s="229">
        <v>0</v>
      </c>
      <c r="T410" s="230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1" t="s">
        <v>158</v>
      </c>
      <c r="AT410" s="231" t="s">
        <v>153</v>
      </c>
      <c r="AU410" s="231" t="s">
        <v>86</v>
      </c>
      <c r="AY410" s="18" t="s">
        <v>151</v>
      </c>
      <c r="BE410" s="232">
        <f>IF(N410="základní",J410,0)</f>
        <v>0</v>
      </c>
      <c r="BF410" s="232">
        <f>IF(N410="snížená",J410,0)</f>
        <v>0</v>
      </c>
      <c r="BG410" s="232">
        <f>IF(N410="zákl. přenesená",J410,0)</f>
        <v>0</v>
      </c>
      <c r="BH410" s="232">
        <f>IF(N410="sníž. přenesená",J410,0)</f>
        <v>0</v>
      </c>
      <c r="BI410" s="232">
        <f>IF(N410="nulová",J410,0)</f>
        <v>0</v>
      </c>
      <c r="BJ410" s="18" t="s">
        <v>84</v>
      </c>
      <c r="BK410" s="232">
        <f>ROUND(I410*H410,2)</f>
        <v>0</v>
      </c>
      <c r="BL410" s="18" t="s">
        <v>158</v>
      </c>
      <c r="BM410" s="231" t="s">
        <v>492</v>
      </c>
    </row>
    <row r="411" s="13" customFormat="1">
      <c r="A411" s="13"/>
      <c r="B411" s="233"/>
      <c r="C411" s="234"/>
      <c r="D411" s="235" t="s">
        <v>160</v>
      </c>
      <c r="E411" s="236" t="s">
        <v>1</v>
      </c>
      <c r="F411" s="237" t="s">
        <v>493</v>
      </c>
      <c r="G411" s="234"/>
      <c r="H411" s="236" t="s">
        <v>1</v>
      </c>
      <c r="I411" s="238"/>
      <c r="J411" s="234"/>
      <c r="K411" s="234"/>
      <c r="L411" s="239"/>
      <c r="M411" s="240"/>
      <c r="N411" s="241"/>
      <c r="O411" s="241"/>
      <c r="P411" s="241"/>
      <c r="Q411" s="241"/>
      <c r="R411" s="241"/>
      <c r="S411" s="241"/>
      <c r="T411" s="24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3" t="s">
        <v>160</v>
      </c>
      <c r="AU411" s="243" t="s">
        <v>86</v>
      </c>
      <c r="AV411" s="13" t="s">
        <v>84</v>
      </c>
      <c r="AW411" s="13" t="s">
        <v>32</v>
      </c>
      <c r="AX411" s="13" t="s">
        <v>76</v>
      </c>
      <c r="AY411" s="243" t="s">
        <v>151</v>
      </c>
    </row>
    <row r="412" s="14" customFormat="1">
      <c r="A412" s="14"/>
      <c r="B412" s="244"/>
      <c r="C412" s="245"/>
      <c r="D412" s="235" t="s">
        <v>160</v>
      </c>
      <c r="E412" s="246" t="s">
        <v>1</v>
      </c>
      <c r="F412" s="247" t="s">
        <v>494</v>
      </c>
      <c r="G412" s="245"/>
      <c r="H412" s="248">
        <v>14</v>
      </c>
      <c r="I412" s="249"/>
      <c r="J412" s="245"/>
      <c r="K412" s="245"/>
      <c r="L412" s="250"/>
      <c r="M412" s="251"/>
      <c r="N412" s="252"/>
      <c r="O412" s="252"/>
      <c r="P412" s="252"/>
      <c r="Q412" s="252"/>
      <c r="R412" s="252"/>
      <c r="S412" s="252"/>
      <c r="T412" s="25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4" t="s">
        <v>160</v>
      </c>
      <c r="AU412" s="254" t="s">
        <v>86</v>
      </c>
      <c r="AV412" s="14" t="s">
        <v>86</v>
      </c>
      <c r="AW412" s="14" t="s">
        <v>32</v>
      </c>
      <c r="AX412" s="14" t="s">
        <v>76</v>
      </c>
      <c r="AY412" s="254" t="s">
        <v>151</v>
      </c>
    </row>
    <row r="413" s="13" customFormat="1">
      <c r="A413" s="13"/>
      <c r="B413" s="233"/>
      <c r="C413" s="234"/>
      <c r="D413" s="235" t="s">
        <v>160</v>
      </c>
      <c r="E413" s="236" t="s">
        <v>1</v>
      </c>
      <c r="F413" s="237" t="s">
        <v>495</v>
      </c>
      <c r="G413" s="234"/>
      <c r="H413" s="236" t="s">
        <v>1</v>
      </c>
      <c r="I413" s="238"/>
      <c r="J413" s="234"/>
      <c r="K413" s="234"/>
      <c r="L413" s="239"/>
      <c r="M413" s="240"/>
      <c r="N413" s="241"/>
      <c r="O413" s="241"/>
      <c r="P413" s="241"/>
      <c r="Q413" s="241"/>
      <c r="R413" s="241"/>
      <c r="S413" s="241"/>
      <c r="T413" s="24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3" t="s">
        <v>160</v>
      </c>
      <c r="AU413" s="243" t="s">
        <v>86</v>
      </c>
      <c r="AV413" s="13" t="s">
        <v>84</v>
      </c>
      <c r="AW413" s="13" t="s">
        <v>32</v>
      </c>
      <c r="AX413" s="13" t="s">
        <v>76</v>
      </c>
      <c r="AY413" s="243" t="s">
        <v>151</v>
      </c>
    </row>
    <row r="414" s="14" customFormat="1">
      <c r="A414" s="14"/>
      <c r="B414" s="244"/>
      <c r="C414" s="245"/>
      <c r="D414" s="235" t="s">
        <v>160</v>
      </c>
      <c r="E414" s="246" t="s">
        <v>1</v>
      </c>
      <c r="F414" s="247" t="s">
        <v>496</v>
      </c>
      <c r="G414" s="245"/>
      <c r="H414" s="248">
        <v>28</v>
      </c>
      <c r="I414" s="249"/>
      <c r="J414" s="245"/>
      <c r="K414" s="245"/>
      <c r="L414" s="250"/>
      <c r="M414" s="251"/>
      <c r="N414" s="252"/>
      <c r="O414" s="252"/>
      <c r="P414" s="252"/>
      <c r="Q414" s="252"/>
      <c r="R414" s="252"/>
      <c r="S414" s="252"/>
      <c r="T414" s="253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4" t="s">
        <v>160</v>
      </c>
      <c r="AU414" s="254" t="s">
        <v>86</v>
      </c>
      <c r="AV414" s="14" t="s">
        <v>86</v>
      </c>
      <c r="AW414" s="14" t="s">
        <v>32</v>
      </c>
      <c r="AX414" s="14" t="s">
        <v>76</v>
      </c>
      <c r="AY414" s="254" t="s">
        <v>151</v>
      </c>
    </row>
    <row r="415" s="15" customFormat="1">
      <c r="A415" s="15"/>
      <c r="B415" s="255"/>
      <c r="C415" s="256"/>
      <c r="D415" s="235" t="s">
        <v>160</v>
      </c>
      <c r="E415" s="257" t="s">
        <v>1</v>
      </c>
      <c r="F415" s="258" t="s">
        <v>213</v>
      </c>
      <c r="G415" s="256"/>
      <c r="H415" s="259">
        <v>42</v>
      </c>
      <c r="I415" s="260"/>
      <c r="J415" s="256"/>
      <c r="K415" s="256"/>
      <c r="L415" s="261"/>
      <c r="M415" s="262"/>
      <c r="N415" s="263"/>
      <c r="O415" s="263"/>
      <c r="P415" s="263"/>
      <c r="Q415" s="263"/>
      <c r="R415" s="263"/>
      <c r="S415" s="263"/>
      <c r="T415" s="264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65" t="s">
        <v>160</v>
      </c>
      <c r="AU415" s="265" t="s">
        <v>86</v>
      </c>
      <c r="AV415" s="15" t="s">
        <v>158</v>
      </c>
      <c r="AW415" s="15" t="s">
        <v>32</v>
      </c>
      <c r="AX415" s="15" t="s">
        <v>84</v>
      </c>
      <c r="AY415" s="265" t="s">
        <v>151</v>
      </c>
    </row>
    <row r="416" s="2" customFormat="1" ht="24.15" customHeight="1">
      <c r="A416" s="39"/>
      <c r="B416" s="40"/>
      <c r="C416" s="277" t="s">
        <v>497</v>
      </c>
      <c r="D416" s="277" t="s">
        <v>498</v>
      </c>
      <c r="E416" s="278" t="s">
        <v>499</v>
      </c>
      <c r="F416" s="279" t="s">
        <v>500</v>
      </c>
      <c r="G416" s="280" t="s">
        <v>194</v>
      </c>
      <c r="H416" s="281">
        <v>10</v>
      </c>
      <c r="I416" s="282"/>
      <c r="J416" s="283">
        <f>ROUND(I416*H416,2)</f>
        <v>0</v>
      </c>
      <c r="K416" s="279" t="s">
        <v>157</v>
      </c>
      <c r="L416" s="284"/>
      <c r="M416" s="285" t="s">
        <v>1</v>
      </c>
      <c r="N416" s="286" t="s">
        <v>41</v>
      </c>
      <c r="O416" s="92"/>
      <c r="P416" s="229">
        <f>O416*H416</f>
        <v>0</v>
      </c>
      <c r="Q416" s="229">
        <v>0.012250000000000001</v>
      </c>
      <c r="R416" s="229">
        <f>Q416*H416</f>
        <v>0.1225</v>
      </c>
      <c r="S416" s="229">
        <v>0</v>
      </c>
      <c r="T416" s="230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1" t="s">
        <v>191</v>
      </c>
      <c r="AT416" s="231" t="s">
        <v>498</v>
      </c>
      <c r="AU416" s="231" t="s">
        <v>86</v>
      </c>
      <c r="AY416" s="18" t="s">
        <v>151</v>
      </c>
      <c r="BE416" s="232">
        <f>IF(N416="základní",J416,0)</f>
        <v>0</v>
      </c>
      <c r="BF416" s="232">
        <f>IF(N416="snížená",J416,0)</f>
        <v>0</v>
      </c>
      <c r="BG416" s="232">
        <f>IF(N416="zákl. přenesená",J416,0)</f>
        <v>0</v>
      </c>
      <c r="BH416" s="232">
        <f>IF(N416="sníž. přenesená",J416,0)</f>
        <v>0</v>
      </c>
      <c r="BI416" s="232">
        <f>IF(N416="nulová",J416,0)</f>
        <v>0</v>
      </c>
      <c r="BJ416" s="18" t="s">
        <v>84</v>
      </c>
      <c r="BK416" s="232">
        <f>ROUND(I416*H416,2)</f>
        <v>0</v>
      </c>
      <c r="BL416" s="18" t="s">
        <v>158</v>
      </c>
      <c r="BM416" s="231" t="s">
        <v>501</v>
      </c>
    </row>
    <row r="417" s="14" customFormat="1">
      <c r="A417" s="14"/>
      <c r="B417" s="244"/>
      <c r="C417" s="245"/>
      <c r="D417" s="235" t="s">
        <v>160</v>
      </c>
      <c r="E417" s="246" t="s">
        <v>1</v>
      </c>
      <c r="F417" s="247" t="s">
        <v>502</v>
      </c>
      <c r="G417" s="245"/>
      <c r="H417" s="248">
        <v>10</v>
      </c>
      <c r="I417" s="249"/>
      <c r="J417" s="245"/>
      <c r="K417" s="245"/>
      <c r="L417" s="250"/>
      <c r="M417" s="251"/>
      <c r="N417" s="252"/>
      <c r="O417" s="252"/>
      <c r="P417" s="252"/>
      <c r="Q417" s="252"/>
      <c r="R417" s="252"/>
      <c r="S417" s="252"/>
      <c r="T417" s="253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4" t="s">
        <v>160</v>
      </c>
      <c r="AU417" s="254" t="s">
        <v>86</v>
      </c>
      <c r="AV417" s="14" t="s">
        <v>86</v>
      </c>
      <c r="AW417" s="14" t="s">
        <v>32</v>
      </c>
      <c r="AX417" s="14" t="s">
        <v>84</v>
      </c>
      <c r="AY417" s="254" t="s">
        <v>151</v>
      </c>
    </row>
    <row r="418" s="2" customFormat="1" ht="24.15" customHeight="1">
      <c r="A418" s="39"/>
      <c r="B418" s="40"/>
      <c r="C418" s="277" t="s">
        <v>503</v>
      </c>
      <c r="D418" s="277" t="s">
        <v>498</v>
      </c>
      <c r="E418" s="278" t="s">
        <v>504</v>
      </c>
      <c r="F418" s="279" t="s">
        <v>505</v>
      </c>
      <c r="G418" s="280" t="s">
        <v>194</v>
      </c>
      <c r="H418" s="281">
        <v>3</v>
      </c>
      <c r="I418" s="282"/>
      <c r="J418" s="283">
        <f>ROUND(I418*H418,2)</f>
        <v>0</v>
      </c>
      <c r="K418" s="279" t="s">
        <v>157</v>
      </c>
      <c r="L418" s="284"/>
      <c r="M418" s="285" t="s">
        <v>1</v>
      </c>
      <c r="N418" s="286" t="s">
        <v>41</v>
      </c>
      <c r="O418" s="92"/>
      <c r="P418" s="229">
        <f>O418*H418</f>
        <v>0</v>
      </c>
      <c r="Q418" s="229">
        <v>0.014890000000000001</v>
      </c>
      <c r="R418" s="229">
        <f>Q418*H418</f>
        <v>0.044670000000000001</v>
      </c>
      <c r="S418" s="229">
        <v>0</v>
      </c>
      <c r="T418" s="230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1" t="s">
        <v>191</v>
      </c>
      <c r="AT418" s="231" t="s">
        <v>498</v>
      </c>
      <c r="AU418" s="231" t="s">
        <v>86</v>
      </c>
      <c r="AY418" s="18" t="s">
        <v>151</v>
      </c>
      <c r="BE418" s="232">
        <f>IF(N418="základní",J418,0)</f>
        <v>0</v>
      </c>
      <c r="BF418" s="232">
        <f>IF(N418="snížená",J418,0)</f>
        <v>0</v>
      </c>
      <c r="BG418" s="232">
        <f>IF(N418="zákl. přenesená",J418,0)</f>
        <v>0</v>
      </c>
      <c r="BH418" s="232">
        <f>IF(N418="sníž. přenesená",J418,0)</f>
        <v>0</v>
      </c>
      <c r="BI418" s="232">
        <f>IF(N418="nulová",J418,0)</f>
        <v>0</v>
      </c>
      <c r="BJ418" s="18" t="s">
        <v>84</v>
      </c>
      <c r="BK418" s="232">
        <f>ROUND(I418*H418,2)</f>
        <v>0</v>
      </c>
      <c r="BL418" s="18" t="s">
        <v>158</v>
      </c>
      <c r="BM418" s="231" t="s">
        <v>506</v>
      </c>
    </row>
    <row r="419" s="2" customFormat="1" ht="24.15" customHeight="1">
      <c r="A419" s="39"/>
      <c r="B419" s="40"/>
      <c r="C419" s="277" t="s">
        <v>507</v>
      </c>
      <c r="D419" s="277" t="s">
        <v>498</v>
      </c>
      <c r="E419" s="278" t="s">
        <v>508</v>
      </c>
      <c r="F419" s="279" t="s">
        <v>509</v>
      </c>
      <c r="G419" s="280" t="s">
        <v>194</v>
      </c>
      <c r="H419" s="281">
        <v>28</v>
      </c>
      <c r="I419" s="282"/>
      <c r="J419" s="283">
        <f>ROUND(I419*H419,2)</f>
        <v>0</v>
      </c>
      <c r="K419" s="279" t="s">
        <v>157</v>
      </c>
      <c r="L419" s="284"/>
      <c r="M419" s="285" t="s">
        <v>1</v>
      </c>
      <c r="N419" s="286" t="s">
        <v>41</v>
      </c>
      <c r="O419" s="92"/>
      <c r="P419" s="229">
        <f>O419*H419</f>
        <v>0</v>
      </c>
      <c r="Q419" s="229">
        <v>0.01521</v>
      </c>
      <c r="R419" s="229">
        <f>Q419*H419</f>
        <v>0.42587999999999998</v>
      </c>
      <c r="S419" s="229">
        <v>0</v>
      </c>
      <c r="T419" s="230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1" t="s">
        <v>191</v>
      </c>
      <c r="AT419" s="231" t="s">
        <v>498</v>
      </c>
      <c r="AU419" s="231" t="s">
        <v>86</v>
      </c>
      <c r="AY419" s="18" t="s">
        <v>151</v>
      </c>
      <c r="BE419" s="232">
        <f>IF(N419="základní",J419,0)</f>
        <v>0</v>
      </c>
      <c r="BF419" s="232">
        <f>IF(N419="snížená",J419,0)</f>
        <v>0</v>
      </c>
      <c r="BG419" s="232">
        <f>IF(N419="zákl. přenesená",J419,0)</f>
        <v>0</v>
      </c>
      <c r="BH419" s="232">
        <f>IF(N419="sníž. přenesená",J419,0)</f>
        <v>0</v>
      </c>
      <c r="BI419" s="232">
        <f>IF(N419="nulová",J419,0)</f>
        <v>0</v>
      </c>
      <c r="BJ419" s="18" t="s">
        <v>84</v>
      </c>
      <c r="BK419" s="232">
        <f>ROUND(I419*H419,2)</f>
        <v>0</v>
      </c>
      <c r="BL419" s="18" t="s">
        <v>158</v>
      </c>
      <c r="BM419" s="231" t="s">
        <v>510</v>
      </c>
    </row>
    <row r="420" s="14" customFormat="1">
      <c r="A420" s="14"/>
      <c r="B420" s="244"/>
      <c r="C420" s="245"/>
      <c r="D420" s="235" t="s">
        <v>160</v>
      </c>
      <c r="E420" s="246" t="s">
        <v>1</v>
      </c>
      <c r="F420" s="247" t="s">
        <v>511</v>
      </c>
      <c r="G420" s="245"/>
      <c r="H420" s="248">
        <v>28</v>
      </c>
      <c r="I420" s="249"/>
      <c r="J420" s="245"/>
      <c r="K420" s="245"/>
      <c r="L420" s="250"/>
      <c r="M420" s="251"/>
      <c r="N420" s="252"/>
      <c r="O420" s="252"/>
      <c r="P420" s="252"/>
      <c r="Q420" s="252"/>
      <c r="R420" s="252"/>
      <c r="S420" s="252"/>
      <c r="T420" s="253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4" t="s">
        <v>160</v>
      </c>
      <c r="AU420" s="254" t="s">
        <v>86</v>
      </c>
      <c r="AV420" s="14" t="s">
        <v>86</v>
      </c>
      <c r="AW420" s="14" t="s">
        <v>32</v>
      </c>
      <c r="AX420" s="14" t="s">
        <v>84</v>
      </c>
      <c r="AY420" s="254" t="s">
        <v>151</v>
      </c>
    </row>
    <row r="421" s="2" customFormat="1" ht="24.15" customHeight="1">
      <c r="A421" s="39"/>
      <c r="B421" s="40"/>
      <c r="C421" s="277" t="s">
        <v>512</v>
      </c>
      <c r="D421" s="277" t="s">
        <v>498</v>
      </c>
      <c r="E421" s="278" t="s">
        <v>513</v>
      </c>
      <c r="F421" s="279" t="s">
        <v>514</v>
      </c>
      <c r="G421" s="280" t="s">
        <v>194</v>
      </c>
      <c r="H421" s="281">
        <v>1</v>
      </c>
      <c r="I421" s="282"/>
      <c r="J421" s="283">
        <f>ROUND(I421*H421,2)</f>
        <v>0</v>
      </c>
      <c r="K421" s="279" t="s">
        <v>157</v>
      </c>
      <c r="L421" s="284"/>
      <c r="M421" s="285" t="s">
        <v>1</v>
      </c>
      <c r="N421" s="286" t="s">
        <v>41</v>
      </c>
      <c r="O421" s="92"/>
      <c r="P421" s="229">
        <f>O421*H421</f>
        <v>0</v>
      </c>
      <c r="Q421" s="229">
        <v>0.01553</v>
      </c>
      <c r="R421" s="229">
        <f>Q421*H421</f>
        <v>0.01553</v>
      </c>
      <c r="S421" s="229">
        <v>0</v>
      </c>
      <c r="T421" s="230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1" t="s">
        <v>191</v>
      </c>
      <c r="AT421" s="231" t="s">
        <v>498</v>
      </c>
      <c r="AU421" s="231" t="s">
        <v>86</v>
      </c>
      <c r="AY421" s="18" t="s">
        <v>151</v>
      </c>
      <c r="BE421" s="232">
        <f>IF(N421="základní",J421,0)</f>
        <v>0</v>
      </c>
      <c r="BF421" s="232">
        <f>IF(N421="snížená",J421,0)</f>
        <v>0</v>
      </c>
      <c r="BG421" s="232">
        <f>IF(N421="zákl. přenesená",J421,0)</f>
        <v>0</v>
      </c>
      <c r="BH421" s="232">
        <f>IF(N421="sníž. přenesená",J421,0)</f>
        <v>0</v>
      </c>
      <c r="BI421" s="232">
        <f>IF(N421="nulová",J421,0)</f>
        <v>0</v>
      </c>
      <c r="BJ421" s="18" t="s">
        <v>84</v>
      </c>
      <c r="BK421" s="232">
        <f>ROUND(I421*H421,2)</f>
        <v>0</v>
      </c>
      <c r="BL421" s="18" t="s">
        <v>158</v>
      </c>
      <c r="BM421" s="231" t="s">
        <v>515</v>
      </c>
    </row>
    <row r="422" s="12" customFormat="1" ht="22.8" customHeight="1">
      <c r="A422" s="12"/>
      <c r="B422" s="204"/>
      <c r="C422" s="205"/>
      <c r="D422" s="206" t="s">
        <v>75</v>
      </c>
      <c r="E422" s="218" t="s">
        <v>197</v>
      </c>
      <c r="F422" s="218" t="s">
        <v>516</v>
      </c>
      <c r="G422" s="205"/>
      <c r="H422" s="205"/>
      <c r="I422" s="208"/>
      <c r="J422" s="219">
        <f>BK422</f>
        <v>0</v>
      </c>
      <c r="K422" s="205"/>
      <c r="L422" s="210"/>
      <c r="M422" s="211"/>
      <c r="N422" s="212"/>
      <c r="O422" s="212"/>
      <c r="P422" s="213">
        <f>SUM(P423:P593)</f>
        <v>0</v>
      </c>
      <c r="Q422" s="212"/>
      <c r="R422" s="213">
        <f>SUM(R423:R593)</f>
        <v>0.11141627999999999</v>
      </c>
      <c r="S422" s="212"/>
      <c r="T422" s="214">
        <f>SUM(T423:T593)</f>
        <v>263.32070799999997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15" t="s">
        <v>84</v>
      </c>
      <c r="AT422" s="216" t="s">
        <v>75</v>
      </c>
      <c r="AU422" s="216" t="s">
        <v>84</v>
      </c>
      <c r="AY422" s="215" t="s">
        <v>151</v>
      </c>
      <c r="BK422" s="217">
        <f>SUM(BK423:BK593)</f>
        <v>0</v>
      </c>
    </row>
    <row r="423" s="2" customFormat="1" ht="33" customHeight="1">
      <c r="A423" s="39"/>
      <c r="B423" s="40"/>
      <c r="C423" s="220" t="s">
        <v>517</v>
      </c>
      <c r="D423" s="220" t="s">
        <v>153</v>
      </c>
      <c r="E423" s="221" t="s">
        <v>518</v>
      </c>
      <c r="F423" s="222" t="s">
        <v>519</v>
      </c>
      <c r="G423" s="223" t="s">
        <v>183</v>
      </c>
      <c r="H423" s="224">
        <v>516.48400000000004</v>
      </c>
      <c r="I423" s="225"/>
      <c r="J423" s="226">
        <f>ROUND(I423*H423,2)</f>
        <v>0</v>
      </c>
      <c r="K423" s="222" t="s">
        <v>157</v>
      </c>
      <c r="L423" s="45"/>
      <c r="M423" s="227" t="s">
        <v>1</v>
      </c>
      <c r="N423" s="228" t="s">
        <v>41</v>
      </c>
      <c r="O423" s="92"/>
      <c r="P423" s="229">
        <f>O423*H423</f>
        <v>0</v>
      </c>
      <c r="Q423" s="229">
        <v>0.00012999999999999999</v>
      </c>
      <c r="R423" s="229">
        <f>Q423*H423</f>
        <v>0.067142919999999995</v>
      </c>
      <c r="S423" s="229">
        <v>0</v>
      </c>
      <c r="T423" s="230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1" t="s">
        <v>158</v>
      </c>
      <c r="AT423" s="231" t="s">
        <v>153</v>
      </c>
      <c r="AU423" s="231" t="s">
        <v>86</v>
      </c>
      <c r="AY423" s="18" t="s">
        <v>151</v>
      </c>
      <c r="BE423" s="232">
        <f>IF(N423="základní",J423,0)</f>
        <v>0</v>
      </c>
      <c r="BF423" s="232">
        <f>IF(N423="snížená",J423,0)</f>
        <v>0</v>
      </c>
      <c r="BG423" s="232">
        <f>IF(N423="zákl. přenesená",J423,0)</f>
        <v>0</v>
      </c>
      <c r="BH423" s="232">
        <f>IF(N423="sníž. přenesená",J423,0)</f>
        <v>0</v>
      </c>
      <c r="BI423" s="232">
        <f>IF(N423="nulová",J423,0)</f>
        <v>0</v>
      </c>
      <c r="BJ423" s="18" t="s">
        <v>84</v>
      </c>
      <c r="BK423" s="232">
        <f>ROUND(I423*H423,2)</f>
        <v>0</v>
      </c>
      <c r="BL423" s="18" t="s">
        <v>158</v>
      </c>
      <c r="BM423" s="231" t="s">
        <v>520</v>
      </c>
    </row>
    <row r="424" s="14" customFormat="1">
      <c r="A424" s="14"/>
      <c r="B424" s="244"/>
      <c r="C424" s="245"/>
      <c r="D424" s="235" t="s">
        <v>160</v>
      </c>
      <c r="E424" s="246" t="s">
        <v>1</v>
      </c>
      <c r="F424" s="247" t="s">
        <v>521</v>
      </c>
      <c r="G424" s="245"/>
      <c r="H424" s="248">
        <v>516.48400000000004</v>
      </c>
      <c r="I424" s="249"/>
      <c r="J424" s="245"/>
      <c r="K424" s="245"/>
      <c r="L424" s="250"/>
      <c r="M424" s="251"/>
      <c r="N424" s="252"/>
      <c r="O424" s="252"/>
      <c r="P424" s="252"/>
      <c r="Q424" s="252"/>
      <c r="R424" s="252"/>
      <c r="S424" s="252"/>
      <c r="T424" s="253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4" t="s">
        <v>160</v>
      </c>
      <c r="AU424" s="254" t="s">
        <v>86</v>
      </c>
      <c r="AV424" s="14" t="s">
        <v>86</v>
      </c>
      <c r="AW424" s="14" t="s">
        <v>32</v>
      </c>
      <c r="AX424" s="14" t="s">
        <v>84</v>
      </c>
      <c r="AY424" s="254" t="s">
        <v>151</v>
      </c>
    </row>
    <row r="425" s="2" customFormat="1" ht="24.15" customHeight="1">
      <c r="A425" s="39"/>
      <c r="B425" s="40"/>
      <c r="C425" s="220" t="s">
        <v>522</v>
      </c>
      <c r="D425" s="220" t="s">
        <v>153</v>
      </c>
      <c r="E425" s="221" t="s">
        <v>523</v>
      </c>
      <c r="F425" s="222" t="s">
        <v>524</v>
      </c>
      <c r="G425" s="223" t="s">
        <v>183</v>
      </c>
      <c r="H425" s="224">
        <v>516.48400000000004</v>
      </c>
      <c r="I425" s="225"/>
      <c r="J425" s="226">
        <f>ROUND(I425*H425,2)</f>
        <v>0</v>
      </c>
      <c r="K425" s="222" t="s">
        <v>157</v>
      </c>
      <c r="L425" s="45"/>
      <c r="M425" s="227" t="s">
        <v>1</v>
      </c>
      <c r="N425" s="228" t="s">
        <v>41</v>
      </c>
      <c r="O425" s="92"/>
      <c r="P425" s="229">
        <f>O425*H425</f>
        <v>0</v>
      </c>
      <c r="Q425" s="229">
        <v>4.0000000000000003E-05</v>
      </c>
      <c r="R425" s="229">
        <f>Q425*H425</f>
        <v>0.020659360000000002</v>
      </c>
      <c r="S425" s="229">
        <v>0</v>
      </c>
      <c r="T425" s="230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1" t="s">
        <v>158</v>
      </c>
      <c r="AT425" s="231" t="s">
        <v>153</v>
      </c>
      <c r="AU425" s="231" t="s">
        <v>86</v>
      </c>
      <c r="AY425" s="18" t="s">
        <v>151</v>
      </c>
      <c r="BE425" s="232">
        <f>IF(N425="základní",J425,0)</f>
        <v>0</v>
      </c>
      <c r="BF425" s="232">
        <f>IF(N425="snížená",J425,0)</f>
        <v>0</v>
      </c>
      <c r="BG425" s="232">
        <f>IF(N425="zákl. přenesená",J425,0)</f>
        <v>0</v>
      </c>
      <c r="BH425" s="232">
        <f>IF(N425="sníž. přenesená",J425,0)</f>
        <v>0</v>
      </c>
      <c r="BI425" s="232">
        <f>IF(N425="nulová",J425,0)</f>
        <v>0</v>
      </c>
      <c r="BJ425" s="18" t="s">
        <v>84</v>
      </c>
      <c r="BK425" s="232">
        <f>ROUND(I425*H425,2)</f>
        <v>0</v>
      </c>
      <c r="BL425" s="18" t="s">
        <v>158</v>
      </c>
      <c r="BM425" s="231" t="s">
        <v>525</v>
      </c>
    </row>
    <row r="426" s="14" customFormat="1">
      <c r="A426" s="14"/>
      <c r="B426" s="244"/>
      <c r="C426" s="245"/>
      <c r="D426" s="235" t="s">
        <v>160</v>
      </c>
      <c r="E426" s="246" t="s">
        <v>1</v>
      </c>
      <c r="F426" s="247" t="s">
        <v>521</v>
      </c>
      <c r="G426" s="245"/>
      <c r="H426" s="248">
        <v>516.48400000000004</v>
      </c>
      <c r="I426" s="249"/>
      <c r="J426" s="245"/>
      <c r="K426" s="245"/>
      <c r="L426" s="250"/>
      <c r="M426" s="251"/>
      <c r="N426" s="252"/>
      <c r="O426" s="252"/>
      <c r="P426" s="252"/>
      <c r="Q426" s="252"/>
      <c r="R426" s="252"/>
      <c r="S426" s="252"/>
      <c r="T426" s="253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4" t="s">
        <v>160</v>
      </c>
      <c r="AU426" s="254" t="s">
        <v>86</v>
      </c>
      <c r="AV426" s="14" t="s">
        <v>86</v>
      </c>
      <c r="AW426" s="14" t="s">
        <v>32</v>
      </c>
      <c r="AX426" s="14" t="s">
        <v>84</v>
      </c>
      <c r="AY426" s="254" t="s">
        <v>151</v>
      </c>
    </row>
    <row r="427" s="2" customFormat="1" ht="24.15" customHeight="1">
      <c r="A427" s="39"/>
      <c r="B427" s="40"/>
      <c r="C427" s="220" t="s">
        <v>526</v>
      </c>
      <c r="D427" s="220" t="s">
        <v>153</v>
      </c>
      <c r="E427" s="221" t="s">
        <v>527</v>
      </c>
      <c r="F427" s="222" t="s">
        <v>528</v>
      </c>
      <c r="G427" s="223" t="s">
        <v>183</v>
      </c>
      <c r="H427" s="224">
        <v>146.07300000000001</v>
      </c>
      <c r="I427" s="225"/>
      <c r="J427" s="226">
        <f>ROUND(I427*H427,2)</f>
        <v>0</v>
      </c>
      <c r="K427" s="222" t="s">
        <v>157</v>
      </c>
      <c r="L427" s="45"/>
      <c r="M427" s="227" t="s">
        <v>1</v>
      </c>
      <c r="N427" s="228" t="s">
        <v>41</v>
      </c>
      <c r="O427" s="92"/>
      <c r="P427" s="229">
        <f>O427*H427</f>
        <v>0</v>
      </c>
      <c r="Q427" s="229">
        <v>0</v>
      </c>
      <c r="R427" s="229">
        <f>Q427*H427</f>
        <v>0</v>
      </c>
      <c r="S427" s="229">
        <v>0.080000000000000002</v>
      </c>
      <c r="T427" s="230">
        <f>S427*H427</f>
        <v>11.685840000000001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1" t="s">
        <v>158</v>
      </c>
      <c r="AT427" s="231" t="s">
        <v>153</v>
      </c>
      <c r="AU427" s="231" t="s">
        <v>86</v>
      </c>
      <c r="AY427" s="18" t="s">
        <v>151</v>
      </c>
      <c r="BE427" s="232">
        <f>IF(N427="základní",J427,0)</f>
        <v>0</v>
      </c>
      <c r="BF427" s="232">
        <f>IF(N427="snížená",J427,0)</f>
        <v>0</v>
      </c>
      <c r="BG427" s="232">
        <f>IF(N427="zákl. přenesená",J427,0)</f>
        <v>0</v>
      </c>
      <c r="BH427" s="232">
        <f>IF(N427="sníž. přenesená",J427,0)</f>
        <v>0</v>
      </c>
      <c r="BI427" s="232">
        <f>IF(N427="nulová",J427,0)</f>
        <v>0</v>
      </c>
      <c r="BJ427" s="18" t="s">
        <v>84</v>
      </c>
      <c r="BK427" s="232">
        <f>ROUND(I427*H427,2)</f>
        <v>0</v>
      </c>
      <c r="BL427" s="18" t="s">
        <v>158</v>
      </c>
      <c r="BM427" s="231" t="s">
        <v>529</v>
      </c>
    </row>
    <row r="428" s="13" customFormat="1">
      <c r="A428" s="13"/>
      <c r="B428" s="233"/>
      <c r="C428" s="234"/>
      <c r="D428" s="235" t="s">
        <v>160</v>
      </c>
      <c r="E428" s="236" t="s">
        <v>1</v>
      </c>
      <c r="F428" s="237" t="s">
        <v>530</v>
      </c>
      <c r="G428" s="234"/>
      <c r="H428" s="236" t="s">
        <v>1</v>
      </c>
      <c r="I428" s="238"/>
      <c r="J428" s="234"/>
      <c r="K428" s="234"/>
      <c r="L428" s="239"/>
      <c r="M428" s="240"/>
      <c r="N428" s="241"/>
      <c r="O428" s="241"/>
      <c r="P428" s="241"/>
      <c r="Q428" s="241"/>
      <c r="R428" s="241"/>
      <c r="S428" s="241"/>
      <c r="T428" s="24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3" t="s">
        <v>160</v>
      </c>
      <c r="AU428" s="243" t="s">
        <v>86</v>
      </c>
      <c r="AV428" s="13" t="s">
        <v>84</v>
      </c>
      <c r="AW428" s="13" t="s">
        <v>32</v>
      </c>
      <c r="AX428" s="13" t="s">
        <v>76</v>
      </c>
      <c r="AY428" s="243" t="s">
        <v>151</v>
      </c>
    </row>
    <row r="429" s="14" customFormat="1">
      <c r="A429" s="14"/>
      <c r="B429" s="244"/>
      <c r="C429" s="245"/>
      <c r="D429" s="235" t="s">
        <v>160</v>
      </c>
      <c r="E429" s="246" t="s">
        <v>1</v>
      </c>
      <c r="F429" s="247" t="s">
        <v>531</v>
      </c>
      <c r="G429" s="245"/>
      <c r="H429" s="248">
        <v>35.700000000000003</v>
      </c>
      <c r="I429" s="249"/>
      <c r="J429" s="245"/>
      <c r="K429" s="245"/>
      <c r="L429" s="250"/>
      <c r="M429" s="251"/>
      <c r="N429" s="252"/>
      <c r="O429" s="252"/>
      <c r="P429" s="252"/>
      <c r="Q429" s="252"/>
      <c r="R429" s="252"/>
      <c r="S429" s="252"/>
      <c r="T429" s="25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4" t="s">
        <v>160</v>
      </c>
      <c r="AU429" s="254" t="s">
        <v>86</v>
      </c>
      <c r="AV429" s="14" t="s">
        <v>86</v>
      </c>
      <c r="AW429" s="14" t="s">
        <v>32</v>
      </c>
      <c r="AX429" s="14" t="s">
        <v>76</v>
      </c>
      <c r="AY429" s="254" t="s">
        <v>151</v>
      </c>
    </row>
    <row r="430" s="14" customFormat="1">
      <c r="A430" s="14"/>
      <c r="B430" s="244"/>
      <c r="C430" s="245"/>
      <c r="D430" s="235" t="s">
        <v>160</v>
      </c>
      <c r="E430" s="246" t="s">
        <v>1</v>
      </c>
      <c r="F430" s="247" t="s">
        <v>532</v>
      </c>
      <c r="G430" s="245"/>
      <c r="H430" s="248">
        <v>-5.9100000000000001</v>
      </c>
      <c r="I430" s="249"/>
      <c r="J430" s="245"/>
      <c r="K430" s="245"/>
      <c r="L430" s="250"/>
      <c r="M430" s="251"/>
      <c r="N430" s="252"/>
      <c r="O430" s="252"/>
      <c r="P430" s="252"/>
      <c r="Q430" s="252"/>
      <c r="R430" s="252"/>
      <c r="S430" s="252"/>
      <c r="T430" s="25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4" t="s">
        <v>160</v>
      </c>
      <c r="AU430" s="254" t="s">
        <v>86</v>
      </c>
      <c r="AV430" s="14" t="s">
        <v>86</v>
      </c>
      <c r="AW430" s="14" t="s">
        <v>32</v>
      </c>
      <c r="AX430" s="14" t="s">
        <v>76</v>
      </c>
      <c r="AY430" s="254" t="s">
        <v>151</v>
      </c>
    </row>
    <row r="431" s="14" customFormat="1">
      <c r="A431" s="14"/>
      <c r="B431" s="244"/>
      <c r="C431" s="245"/>
      <c r="D431" s="235" t="s">
        <v>160</v>
      </c>
      <c r="E431" s="246" t="s">
        <v>1</v>
      </c>
      <c r="F431" s="247" t="s">
        <v>533</v>
      </c>
      <c r="G431" s="245"/>
      <c r="H431" s="248">
        <v>30.059999999999999</v>
      </c>
      <c r="I431" s="249"/>
      <c r="J431" s="245"/>
      <c r="K431" s="245"/>
      <c r="L431" s="250"/>
      <c r="M431" s="251"/>
      <c r="N431" s="252"/>
      <c r="O431" s="252"/>
      <c r="P431" s="252"/>
      <c r="Q431" s="252"/>
      <c r="R431" s="252"/>
      <c r="S431" s="252"/>
      <c r="T431" s="253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4" t="s">
        <v>160</v>
      </c>
      <c r="AU431" s="254" t="s">
        <v>86</v>
      </c>
      <c r="AV431" s="14" t="s">
        <v>86</v>
      </c>
      <c r="AW431" s="14" t="s">
        <v>32</v>
      </c>
      <c r="AX431" s="14" t="s">
        <v>76</v>
      </c>
      <c r="AY431" s="254" t="s">
        <v>151</v>
      </c>
    </row>
    <row r="432" s="14" customFormat="1">
      <c r="A432" s="14"/>
      <c r="B432" s="244"/>
      <c r="C432" s="245"/>
      <c r="D432" s="235" t="s">
        <v>160</v>
      </c>
      <c r="E432" s="246" t="s">
        <v>1</v>
      </c>
      <c r="F432" s="247" t="s">
        <v>534</v>
      </c>
      <c r="G432" s="245"/>
      <c r="H432" s="248">
        <v>-3.5459999999999998</v>
      </c>
      <c r="I432" s="249"/>
      <c r="J432" s="245"/>
      <c r="K432" s="245"/>
      <c r="L432" s="250"/>
      <c r="M432" s="251"/>
      <c r="N432" s="252"/>
      <c r="O432" s="252"/>
      <c r="P432" s="252"/>
      <c r="Q432" s="252"/>
      <c r="R432" s="252"/>
      <c r="S432" s="252"/>
      <c r="T432" s="253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4" t="s">
        <v>160</v>
      </c>
      <c r="AU432" s="254" t="s">
        <v>86</v>
      </c>
      <c r="AV432" s="14" t="s">
        <v>86</v>
      </c>
      <c r="AW432" s="14" t="s">
        <v>32</v>
      </c>
      <c r="AX432" s="14" t="s">
        <v>76</v>
      </c>
      <c r="AY432" s="254" t="s">
        <v>151</v>
      </c>
    </row>
    <row r="433" s="14" customFormat="1">
      <c r="A433" s="14"/>
      <c r="B433" s="244"/>
      <c r="C433" s="245"/>
      <c r="D433" s="235" t="s">
        <v>160</v>
      </c>
      <c r="E433" s="246" t="s">
        <v>1</v>
      </c>
      <c r="F433" s="247" t="s">
        <v>535</v>
      </c>
      <c r="G433" s="245"/>
      <c r="H433" s="248">
        <v>6.6600000000000001</v>
      </c>
      <c r="I433" s="249"/>
      <c r="J433" s="245"/>
      <c r="K433" s="245"/>
      <c r="L433" s="250"/>
      <c r="M433" s="251"/>
      <c r="N433" s="252"/>
      <c r="O433" s="252"/>
      <c r="P433" s="252"/>
      <c r="Q433" s="252"/>
      <c r="R433" s="252"/>
      <c r="S433" s="252"/>
      <c r="T433" s="253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4" t="s">
        <v>160</v>
      </c>
      <c r="AU433" s="254" t="s">
        <v>86</v>
      </c>
      <c r="AV433" s="14" t="s">
        <v>86</v>
      </c>
      <c r="AW433" s="14" t="s">
        <v>32</v>
      </c>
      <c r="AX433" s="14" t="s">
        <v>76</v>
      </c>
      <c r="AY433" s="254" t="s">
        <v>151</v>
      </c>
    </row>
    <row r="434" s="14" customFormat="1">
      <c r="A434" s="14"/>
      <c r="B434" s="244"/>
      <c r="C434" s="245"/>
      <c r="D434" s="235" t="s">
        <v>160</v>
      </c>
      <c r="E434" s="246" t="s">
        <v>1</v>
      </c>
      <c r="F434" s="247" t="s">
        <v>536</v>
      </c>
      <c r="G434" s="245"/>
      <c r="H434" s="248">
        <v>9.4499999999999993</v>
      </c>
      <c r="I434" s="249"/>
      <c r="J434" s="245"/>
      <c r="K434" s="245"/>
      <c r="L434" s="250"/>
      <c r="M434" s="251"/>
      <c r="N434" s="252"/>
      <c r="O434" s="252"/>
      <c r="P434" s="252"/>
      <c r="Q434" s="252"/>
      <c r="R434" s="252"/>
      <c r="S434" s="252"/>
      <c r="T434" s="253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4" t="s">
        <v>160</v>
      </c>
      <c r="AU434" s="254" t="s">
        <v>86</v>
      </c>
      <c r="AV434" s="14" t="s">
        <v>86</v>
      </c>
      <c r="AW434" s="14" t="s">
        <v>32</v>
      </c>
      <c r="AX434" s="14" t="s">
        <v>76</v>
      </c>
      <c r="AY434" s="254" t="s">
        <v>151</v>
      </c>
    </row>
    <row r="435" s="14" customFormat="1">
      <c r="A435" s="14"/>
      <c r="B435" s="244"/>
      <c r="C435" s="245"/>
      <c r="D435" s="235" t="s">
        <v>160</v>
      </c>
      <c r="E435" s="246" t="s">
        <v>1</v>
      </c>
      <c r="F435" s="247" t="s">
        <v>357</v>
      </c>
      <c r="G435" s="245"/>
      <c r="H435" s="248">
        <v>-1.5760000000000001</v>
      </c>
      <c r="I435" s="249"/>
      <c r="J435" s="245"/>
      <c r="K435" s="245"/>
      <c r="L435" s="250"/>
      <c r="M435" s="251"/>
      <c r="N435" s="252"/>
      <c r="O435" s="252"/>
      <c r="P435" s="252"/>
      <c r="Q435" s="252"/>
      <c r="R435" s="252"/>
      <c r="S435" s="252"/>
      <c r="T435" s="25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4" t="s">
        <v>160</v>
      </c>
      <c r="AU435" s="254" t="s">
        <v>86</v>
      </c>
      <c r="AV435" s="14" t="s">
        <v>86</v>
      </c>
      <c r="AW435" s="14" t="s">
        <v>32</v>
      </c>
      <c r="AX435" s="14" t="s">
        <v>76</v>
      </c>
      <c r="AY435" s="254" t="s">
        <v>151</v>
      </c>
    </row>
    <row r="436" s="14" customFormat="1">
      <c r="A436" s="14"/>
      <c r="B436" s="244"/>
      <c r="C436" s="245"/>
      <c r="D436" s="235" t="s">
        <v>160</v>
      </c>
      <c r="E436" s="246" t="s">
        <v>1</v>
      </c>
      <c r="F436" s="247" t="s">
        <v>537</v>
      </c>
      <c r="G436" s="245"/>
      <c r="H436" s="248">
        <v>1.359</v>
      </c>
      <c r="I436" s="249"/>
      <c r="J436" s="245"/>
      <c r="K436" s="245"/>
      <c r="L436" s="250"/>
      <c r="M436" s="251"/>
      <c r="N436" s="252"/>
      <c r="O436" s="252"/>
      <c r="P436" s="252"/>
      <c r="Q436" s="252"/>
      <c r="R436" s="252"/>
      <c r="S436" s="252"/>
      <c r="T436" s="253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4" t="s">
        <v>160</v>
      </c>
      <c r="AU436" s="254" t="s">
        <v>86</v>
      </c>
      <c r="AV436" s="14" t="s">
        <v>86</v>
      </c>
      <c r="AW436" s="14" t="s">
        <v>32</v>
      </c>
      <c r="AX436" s="14" t="s">
        <v>76</v>
      </c>
      <c r="AY436" s="254" t="s">
        <v>151</v>
      </c>
    </row>
    <row r="437" s="14" customFormat="1">
      <c r="A437" s="14"/>
      <c r="B437" s="244"/>
      <c r="C437" s="245"/>
      <c r="D437" s="235" t="s">
        <v>160</v>
      </c>
      <c r="E437" s="246" t="s">
        <v>1</v>
      </c>
      <c r="F437" s="247" t="s">
        <v>538</v>
      </c>
      <c r="G437" s="245"/>
      <c r="H437" s="248">
        <v>2.2650000000000001</v>
      </c>
      <c r="I437" s="249"/>
      <c r="J437" s="245"/>
      <c r="K437" s="245"/>
      <c r="L437" s="250"/>
      <c r="M437" s="251"/>
      <c r="N437" s="252"/>
      <c r="O437" s="252"/>
      <c r="P437" s="252"/>
      <c r="Q437" s="252"/>
      <c r="R437" s="252"/>
      <c r="S437" s="252"/>
      <c r="T437" s="253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4" t="s">
        <v>160</v>
      </c>
      <c r="AU437" s="254" t="s">
        <v>86</v>
      </c>
      <c r="AV437" s="14" t="s">
        <v>86</v>
      </c>
      <c r="AW437" s="14" t="s">
        <v>32</v>
      </c>
      <c r="AX437" s="14" t="s">
        <v>76</v>
      </c>
      <c r="AY437" s="254" t="s">
        <v>151</v>
      </c>
    </row>
    <row r="438" s="14" customFormat="1">
      <c r="A438" s="14"/>
      <c r="B438" s="244"/>
      <c r="C438" s="245"/>
      <c r="D438" s="235" t="s">
        <v>160</v>
      </c>
      <c r="E438" s="246" t="s">
        <v>1</v>
      </c>
      <c r="F438" s="247" t="s">
        <v>539</v>
      </c>
      <c r="G438" s="245"/>
      <c r="H438" s="248">
        <v>17.100000000000001</v>
      </c>
      <c r="I438" s="249"/>
      <c r="J438" s="245"/>
      <c r="K438" s="245"/>
      <c r="L438" s="250"/>
      <c r="M438" s="251"/>
      <c r="N438" s="252"/>
      <c r="O438" s="252"/>
      <c r="P438" s="252"/>
      <c r="Q438" s="252"/>
      <c r="R438" s="252"/>
      <c r="S438" s="252"/>
      <c r="T438" s="253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4" t="s">
        <v>160</v>
      </c>
      <c r="AU438" s="254" t="s">
        <v>86</v>
      </c>
      <c r="AV438" s="14" t="s">
        <v>86</v>
      </c>
      <c r="AW438" s="14" t="s">
        <v>32</v>
      </c>
      <c r="AX438" s="14" t="s">
        <v>76</v>
      </c>
      <c r="AY438" s="254" t="s">
        <v>151</v>
      </c>
    </row>
    <row r="439" s="14" customFormat="1">
      <c r="A439" s="14"/>
      <c r="B439" s="244"/>
      <c r="C439" s="245"/>
      <c r="D439" s="235" t="s">
        <v>160</v>
      </c>
      <c r="E439" s="246" t="s">
        <v>1</v>
      </c>
      <c r="F439" s="247" t="s">
        <v>540</v>
      </c>
      <c r="G439" s="245"/>
      <c r="H439" s="248">
        <v>6.7800000000000002</v>
      </c>
      <c r="I439" s="249"/>
      <c r="J439" s="245"/>
      <c r="K439" s="245"/>
      <c r="L439" s="250"/>
      <c r="M439" s="251"/>
      <c r="N439" s="252"/>
      <c r="O439" s="252"/>
      <c r="P439" s="252"/>
      <c r="Q439" s="252"/>
      <c r="R439" s="252"/>
      <c r="S439" s="252"/>
      <c r="T439" s="253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4" t="s">
        <v>160</v>
      </c>
      <c r="AU439" s="254" t="s">
        <v>86</v>
      </c>
      <c r="AV439" s="14" t="s">
        <v>86</v>
      </c>
      <c r="AW439" s="14" t="s">
        <v>32</v>
      </c>
      <c r="AX439" s="14" t="s">
        <v>76</v>
      </c>
      <c r="AY439" s="254" t="s">
        <v>151</v>
      </c>
    </row>
    <row r="440" s="14" customFormat="1">
      <c r="A440" s="14"/>
      <c r="B440" s="244"/>
      <c r="C440" s="245"/>
      <c r="D440" s="235" t="s">
        <v>160</v>
      </c>
      <c r="E440" s="246" t="s">
        <v>1</v>
      </c>
      <c r="F440" s="247" t="s">
        <v>541</v>
      </c>
      <c r="G440" s="245"/>
      <c r="H440" s="248">
        <v>-1.1819999999999999</v>
      </c>
      <c r="I440" s="249"/>
      <c r="J440" s="245"/>
      <c r="K440" s="245"/>
      <c r="L440" s="250"/>
      <c r="M440" s="251"/>
      <c r="N440" s="252"/>
      <c r="O440" s="252"/>
      <c r="P440" s="252"/>
      <c r="Q440" s="252"/>
      <c r="R440" s="252"/>
      <c r="S440" s="252"/>
      <c r="T440" s="253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4" t="s">
        <v>160</v>
      </c>
      <c r="AU440" s="254" t="s">
        <v>86</v>
      </c>
      <c r="AV440" s="14" t="s">
        <v>86</v>
      </c>
      <c r="AW440" s="14" t="s">
        <v>32</v>
      </c>
      <c r="AX440" s="14" t="s">
        <v>76</v>
      </c>
      <c r="AY440" s="254" t="s">
        <v>151</v>
      </c>
    </row>
    <row r="441" s="14" customFormat="1">
      <c r="A441" s="14"/>
      <c r="B441" s="244"/>
      <c r="C441" s="245"/>
      <c r="D441" s="235" t="s">
        <v>160</v>
      </c>
      <c r="E441" s="246" t="s">
        <v>1</v>
      </c>
      <c r="F441" s="247" t="s">
        <v>542</v>
      </c>
      <c r="G441" s="245"/>
      <c r="H441" s="248">
        <v>26.670000000000002</v>
      </c>
      <c r="I441" s="249"/>
      <c r="J441" s="245"/>
      <c r="K441" s="245"/>
      <c r="L441" s="250"/>
      <c r="M441" s="251"/>
      <c r="N441" s="252"/>
      <c r="O441" s="252"/>
      <c r="P441" s="252"/>
      <c r="Q441" s="252"/>
      <c r="R441" s="252"/>
      <c r="S441" s="252"/>
      <c r="T441" s="25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4" t="s">
        <v>160</v>
      </c>
      <c r="AU441" s="254" t="s">
        <v>86</v>
      </c>
      <c r="AV441" s="14" t="s">
        <v>86</v>
      </c>
      <c r="AW441" s="14" t="s">
        <v>32</v>
      </c>
      <c r="AX441" s="14" t="s">
        <v>76</v>
      </c>
      <c r="AY441" s="254" t="s">
        <v>151</v>
      </c>
    </row>
    <row r="442" s="14" customFormat="1">
      <c r="A442" s="14"/>
      <c r="B442" s="244"/>
      <c r="C442" s="245"/>
      <c r="D442" s="235" t="s">
        <v>160</v>
      </c>
      <c r="E442" s="246" t="s">
        <v>1</v>
      </c>
      <c r="F442" s="247" t="s">
        <v>543</v>
      </c>
      <c r="G442" s="245"/>
      <c r="H442" s="248">
        <v>17.699999999999999</v>
      </c>
      <c r="I442" s="249"/>
      <c r="J442" s="245"/>
      <c r="K442" s="245"/>
      <c r="L442" s="250"/>
      <c r="M442" s="251"/>
      <c r="N442" s="252"/>
      <c r="O442" s="252"/>
      <c r="P442" s="252"/>
      <c r="Q442" s="252"/>
      <c r="R442" s="252"/>
      <c r="S442" s="252"/>
      <c r="T442" s="253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4" t="s">
        <v>160</v>
      </c>
      <c r="AU442" s="254" t="s">
        <v>86</v>
      </c>
      <c r="AV442" s="14" t="s">
        <v>86</v>
      </c>
      <c r="AW442" s="14" t="s">
        <v>32</v>
      </c>
      <c r="AX442" s="14" t="s">
        <v>76</v>
      </c>
      <c r="AY442" s="254" t="s">
        <v>151</v>
      </c>
    </row>
    <row r="443" s="14" customFormat="1">
      <c r="A443" s="14"/>
      <c r="B443" s="244"/>
      <c r="C443" s="245"/>
      <c r="D443" s="235" t="s">
        <v>160</v>
      </c>
      <c r="E443" s="246" t="s">
        <v>1</v>
      </c>
      <c r="F443" s="247" t="s">
        <v>370</v>
      </c>
      <c r="G443" s="245"/>
      <c r="H443" s="248">
        <v>-1.379</v>
      </c>
      <c r="I443" s="249"/>
      <c r="J443" s="245"/>
      <c r="K443" s="245"/>
      <c r="L443" s="250"/>
      <c r="M443" s="251"/>
      <c r="N443" s="252"/>
      <c r="O443" s="252"/>
      <c r="P443" s="252"/>
      <c r="Q443" s="252"/>
      <c r="R443" s="252"/>
      <c r="S443" s="252"/>
      <c r="T443" s="253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4" t="s">
        <v>160</v>
      </c>
      <c r="AU443" s="254" t="s">
        <v>86</v>
      </c>
      <c r="AV443" s="14" t="s">
        <v>86</v>
      </c>
      <c r="AW443" s="14" t="s">
        <v>32</v>
      </c>
      <c r="AX443" s="14" t="s">
        <v>76</v>
      </c>
      <c r="AY443" s="254" t="s">
        <v>151</v>
      </c>
    </row>
    <row r="444" s="14" customFormat="1">
      <c r="A444" s="14"/>
      <c r="B444" s="244"/>
      <c r="C444" s="245"/>
      <c r="D444" s="235" t="s">
        <v>160</v>
      </c>
      <c r="E444" s="246" t="s">
        <v>1</v>
      </c>
      <c r="F444" s="247" t="s">
        <v>544</v>
      </c>
      <c r="G444" s="245"/>
      <c r="H444" s="248">
        <v>-2.3639999999999999</v>
      </c>
      <c r="I444" s="249"/>
      <c r="J444" s="245"/>
      <c r="K444" s="245"/>
      <c r="L444" s="250"/>
      <c r="M444" s="251"/>
      <c r="N444" s="252"/>
      <c r="O444" s="252"/>
      <c r="P444" s="252"/>
      <c r="Q444" s="252"/>
      <c r="R444" s="252"/>
      <c r="S444" s="252"/>
      <c r="T444" s="253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4" t="s">
        <v>160</v>
      </c>
      <c r="AU444" s="254" t="s">
        <v>86</v>
      </c>
      <c r="AV444" s="14" t="s">
        <v>86</v>
      </c>
      <c r="AW444" s="14" t="s">
        <v>32</v>
      </c>
      <c r="AX444" s="14" t="s">
        <v>76</v>
      </c>
      <c r="AY444" s="254" t="s">
        <v>151</v>
      </c>
    </row>
    <row r="445" s="14" customFormat="1">
      <c r="A445" s="14"/>
      <c r="B445" s="244"/>
      <c r="C445" s="245"/>
      <c r="D445" s="235" t="s">
        <v>160</v>
      </c>
      <c r="E445" s="246" t="s">
        <v>1</v>
      </c>
      <c r="F445" s="247" t="s">
        <v>545</v>
      </c>
      <c r="G445" s="245"/>
      <c r="H445" s="248">
        <v>10.65</v>
      </c>
      <c r="I445" s="249"/>
      <c r="J445" s="245"/>
      <c r="K445" s="245"/>
      <c r="L445" s="250"/>
      <c r="M445" s="251"/>
      <c r="N445" s="252"/>
      <c r="O445" s="252"/>
      <c r="P445" s="252"/>
      <c r="Q445" s="252"/>
      <c r="R445" s="252"/>
      <c r="S445" s="252"/>
      <c r="T445" s="253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4" t="s">
        <v>160</v>
      </c>
      <c r="AU445" s="254" t="s">
        <v>86</v>
      </c>
      <c r="AV445" s="14" t="s">
        <v>86</v>
      </c>
      <c r="AW445" s="14" t="s">
        <v>32</v>
      </c>
      <c r="AX445" s="14" t="s">
        <v>76</v>
      </c>
      <c r="AY445" s="254" t="s">
        <v>151</v>
      </c>
    </row>
    <row r="446" s="14" customFormat="1">
      <c r="A446" s="14"/>
      <c r="B446" s="244"/>
      <c r="C446" s="245"/>
      <c r="D446" s="235" t="s">
        <v>160</v>
      </c>
      <c r="E446" s="246" t="s">
        <v>1</v>
      </c>
      <c r="F446" s="247" t="s">
        <v>544</v>
      </c>
      <c r="G446" s="245"/>
      <c r="H446" s="248">
        <v>-2.3639999999999999</v>
      </c>
      <c r="I446" s="249"/>
      <c r="J446" s="245"/>
      <c r="K446" s="245"/>
      <c r="L446" s="250"/>
      <c r="M446" s="251"/>
      <c r="N446" s="252"/>
      <c r="O446" s="252"/>
      <c r="P446" s="252"/>
      <c r="Q446" s="252"/>
      <c r="R446" s="252"/>
      <c r="S446" s="252"/>
      <c r="T446" s="253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4" t="s">
        <v>160</v>
      </c>
      <c r="AU446" s="254" t="s">
        <v>86</v>
      </c>
      <c r="AV446" s="14" t="s">
        <v>86</v>
      </c>
      <c r="AW446" s="14" t="s">
        <v>32</v>
      </c>
      <c r="AX446" s="14" t="s">
        <v>76</v>
      </c>
      <c r="AY446" s="254" t="s">
        <v>151</v>
      </c>
    </row>
    <row r="447" s="15" customFormat="1">
      <c r="A447" s="15"/>
      <c r="B447" s="255"/>
      <c r="C447" s="256"/>
      <c r="D447" s="235" t="s">
        <v>160</v>
      </c>
      <c r="E447" s="257" t="s">
        <v>1</v>
      </c>
      <c r="F447" s="258" t="s">
        <v>213</v>
      </c>
      <c r="G447" s="256"/>
      <c r="H447" s="259">
        <v>146.07300000000001</v>
      </c>
      <c r="I447" s="260"/>
      <c r="J447" s="256"/>
      <c r="K447" s="256"/>
      <c r="L447" s="261"/>
      <c r="M447" s="262"/>
      <c r="N447" s="263"/>
      <c r="O447" s="263"/>
      <c r="P447" s="263"/>
      <c r="Q447" s="263"/>
      <c r="R447" s="263"/>
      <c r="S447" s="263"/>
      <c r="T447" s="264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5" t="s">
        <v>160</v>
      </c>
      <c r="AU447" s="265" t="s">
        <v>86</v>
      </c>
      <c r="AV447" s="15" t="s">
        <v>158</v>
      </c>
      <c r="AW447" s="15" t="s">
        <v>32</v>
      </c>
      <c r="AX447" s="15" t="s">
        <v>84</v>
      </c>
      <c r="AY447" s="265" t="s">
        <v>151</v>
      </c>
    </row>
    <row r="448" s="2" customFormat="1" ht="24.15" customHeight="1">
      <c r="A448" s="39"/>
      <c r="B448" s="40"/>
      <c r="C448" s="220" t="s">
        <v>546</v>
      </c>
      <c r="D448" s="220" t="s">
        <v>153</v>
      </c>
      <c r="E448" s="221" t="s">
        <v>547</v>
      </c>
      <c r="F448" s="222" t="s">
        <v>548</v>
      </c>
      <c r="G448" s="223" t="s">
        <v>183</v>
      </c>
      <c r="H448" s="224">
        <v>203.655</v>
      </c>
      <c r="I448" s="225"/>
      <c r="J448" s="226">
        <f>ROUND(I448*H448,2)</f>
        <v>0</v>
      </c>
      <c r="K448" s="222" t="s">
        <v>157</v>
      </c>
      <c r="L448" s="45"/>
      <c r="M448" s="227" t="s">
        <v>1</v>
      </c>
      <c r="N448" s="228" t="s">
        <v>41</v>
      </c>
      <c r="O448" s="92"/>
      <c r="P448" s="229">
        <f>O448*H448</f>
        <v>0</v>
      </c>
      <c r="Q448" s="229">
        <v>0</v>
      </c>
      <c r="R448" s="229">
        <f>Q448*H448</f>
        <v>0</v>
      </c>
      <c r="S448" s="229">
        <v>0.14000000000000001</v>
      </c>
      <c r="T448" s="230">
        <f>S448*H448</f>
        <v>28.511700000000001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31" t="s">
        <v>158</v>
      </c>
      <c r="AT448" s="231" t="s">
        <v>153</v>
      </c>
      <c r="AU448" s="231" t="s">
        <v>86</v>
      </c>
      <c r="AY448" s="18" t="s">
        <v>151</v>
      </c>
      <c r="BE448" s="232">
        <f>IF(N448="základní",J448,0)</f>
        <v>0</v>
      </c>
      <c r="BF448" s="232">
        <f>IF(N448="snížená",J448,0)</f>
        <v>0</v>
      </c>
      <c r="BG448" s="232">
        <f>IF(N448="zákl. přenesená",J448,0)</f>
        <v>0</v>
      </c>
      <c r="BH448" s="232">
        <f>IF(N448="sníž. přenesená",J448,0)</f>
        <v>0</v>
      </c>
      <c r="BI448" s="232">
        <f>IF(N448="nulová",J448,0)</f>
        <v>0</v>
      </c>
      <c r="BJ448" s="18" t="s">
        <v>84</v>
      </c>
      <c r="BK448" s="232">
        <f>ROUND(I448*H448,2)</f>
        <v>0</v>
      </c>
      <c r="BL448" s="18" t="s">
        <v>158</v>
      </c>
      <c r="BM448" s="231" t="s">
        <v>549</v>
      </c>
    </row>
    <row r="449" s="13" customFormat="1">
      <c r="A449" s="13"/>
      <c r="B449" s="233"/>
      <c r="C449" s="234"/>
      <c r="D449" s="235" t="s">
        <v>160</v>
      </c>
      <c r="E449" s="236" t="s">
        <v>1</v>
      </c>
      <c r="F449" s="237" t="s">
        <v>530</v>
      </c>
      <c r="G449" s="234"/>
      <c r="H449" s="236" t="s">
        <v>1</v>
      </c>
      <c r="I449" s="238"/>
      <c r="J449" s="234"/>
      <c r="K449" s="234"/>
      <c r="L449" s="239"/>
      <c r="M449" s="240"/>
      <c r="N449" s="241"/>
      <c r="O449" s="241"/>
      <c r="P449" s="241"/>
      <c r="Q449" s="241"/>
      <c r="R449" s="241"/>
      <c r="S449" s="241"/>
      <c r="T449" s="24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3" t="s">
        <v>160</v>
      </c>
      <c r="AU449" s="243" t="s">
        <v>86</v>
      </c>
      <c r="AV449" s="13" t="s">
        <v>84</v>
      </c>
      <c r="AW449" s="13" t="s">
        <v>32</v>
      </c>
      <c r="AX449" s="13" t="s">
        <v>76</v>
      </c>
      <c r="AY449" s="243" t="s">
        <v>151</v>
      </c>
    </row>
    <row r="450" s="14" customFormat="1">
      <c r="A450" s="14"/>
      <c r="B450" s="244"/>
      <c r="C450" s="245"/>
      <c r="D450" s="235" t="s">
        <v>160</v>
      </c>
      <c r="E450" s="246" t="s">
        <v>1</v>
      </c>
      <c r="F450" s="247" t="s">
        <v>550</v>
      </c>
      <c r="G450" s="245"/>
      <c r="H450" s="248">
        <v>32.909999999999997</v>
      </c>
      <c r="I450" s="249"/>
      <c r="J450" s="245"/>
      <c r="K450" s="245"/>
      <c r="L450" s="250"/>
      <c r="M450" s="251"/>
      <c r="N450" s="252"/>
      <c r="O450" s="252"/>
      <c r="P450" s="252"/>
      <c r="Q450" s="252"/>
      <c r="R450" s="252"/>
      <c r="S450" s="252"/>
      <c r="T450" s="253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4" t="s">
        <v>160</v>
      </c>
      <c r="AU450" s="254" t="s">
        <v>86</v>
      </c>
      <c r="AV450" s="14" t="s">
        <v>86</v>
      </c>
      <c r="AW450" s="14" t="s">
        <v>32</v>
      </c>
      <c r="AX450" s="14" t="s">
        <v>76</v>
      </c>
      <c r="AY450" s="254" t="s">
        <v>151</v>
      </c>
    </row>
    <row r="451" s="14" customFormat="1">
      <c r="A451" s="14"/>
      <c r="B451" s="244"/>
      <c r="C451" s="245"/>
      <c r="D451" s="235" t="s">
        <v>160</v>
      </c>
      <c r="E451" s="246" t="s">
        <v>1</v>
      </c>
      <c r="F451" s="247" t="s">
        <v>370</v>
      </c>
      <c r="G451" s="245"/>
      <c r="H451" s="248">
        <v>-1.379</v>
      </c>
      <c r="I451" s="249"/>
      <c r="J451" s="245"/>
      <c r="K451" s="245"/>
      <c r="L451" s="250"/>
      <c r="M451" s="251"/>
      <c r="N451" s="252"/>
      <c r="O451" s="252"/>
      <c r="P451" s="252"/>
      <c r="Q451" s="252"/>
      <c r="R451" s="252"/>
      <c r="S451" s="252"/>
      <c r="T451" s="253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4" t="s">
        <v>160</v>
      </c>
      <c r="AU451" s="254" t="s">
        <v>86</v>
      </c>
      <c r="AV451" s="14" t="s">
        <v>86</v>
      </c>
      <c r="AW451" s="14" t="s">
        <v>32</v>
      </c>
      <c r="AX451" s="14" t="s">
        <v>76</v>
      </c>
      <c r="AY451" s="254" t="s">
        <v>151</v>
      </c>
    </row>
    <row r="452" s="14" customFormat="1">
      <c r="A452" s="14"/>
      <c r="B452" s="244"/>
      <c r="C452" s="245"/>
      <c r="D452" s="235" t="s">
        <v>160</v>
      </c>
      <c r="E452" s="246" t="s">
        <v>1</v>
      </c>
      <c r="F452" s="247" t="s">
        <v>551</v>
      </c>
      <c r="G452" s="245"/>
      <c r="H452" s="248">
        <v>-0.63</v>
      </c>
      <c r="I452" s="249"/>
      <c r="J452" s="245"/>
      <c r="K452" s="245"/>
      <c r="L452" s="250"/>
      <c r="M452" s="251"/>
      <c r="N452" s="252"/>
      <c r="O452" s="252"/>
      <c r="P452" s="252"/>
      <c r="Q452" s="252"/>
      <c r="R452" s="252"/>
      <c r="S452" s="252"/>
      <c r="T452" s="253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4" t="s">
        <v>160</v>
      </c>
      <c r="AU452" s="254" t="s">
        <v>86</v>
      </c>
      <c r="AV452" s="14" t="s">
        <v>86</v>
      </c>
      <c r="AW452" s="14" t="s">
        <v>32</v>
      </c>
      <c r="AX452" s="14" t="s">
        <v>76</v>
      </c>
      <c r="AY452" s="254" t="s">
        <v>151</v>
      </c>
    </row>
    <row r="453" s="14" customFormat="1">
      <c r="A453" s="14"/>
      <c r="B453" s="244"/>
      <c r="C453" s="245"/>
      <c r="D453" s="235" t="s">
        <v>160</v>
      </c>
      <c r="E453" s="246" t="s">
        <v>1</v>
      </c>
      <c r="F453" s="247" t="s">
        <v>552</v>
      </c>
      <c r="G453" s="245"/>
      <c r="H453" s="248">
        <v>5.4000000000000004</v>
      </c>
      <c r="I453" s="249"/>
      <c r="J453" s="245"/>
      <c r="K453" s="245"/>
      <c r="L453" s="250"/>
      <c r="M453" s="251"/>
      <c r="N453" s="252"/>
      <c r="O453" s="252"/>
      <c r="P453" s="252"/>
      <c r="Q453" s="252"/>
      <c r="R453" s="252"/>
      <c r="S453" s="252"/>
      <c r="T453" s="253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4" t="s">
        <v>160</v>
      </c>
      <c r="AU453" s="254" t="s">
        <v>86</v>
      </c>
      <c r="AV453" s="14" t="s">
        <v>86</v>
      </c>
      <c r="AW453" s="14" t="s">
        <v>32</v>
      </c>
      <c r="AX453" s="14" t="s">
        <v>76</v>
      </c>
      <c r="AY453" s="254" t="s">
        <v>151</v>
      </c>
    </row>
    <row r="454" s="14" customFormat="1">
      <c r="A454" s="14"/>
      <c r="B454" s="244"/>
      <c r="C454" s="245"/>
      <c r="D454" s="235" t="s">
        <v>160</v>
      </c>
      <c r="E454" s="246" t="s">
        <v>1</v>
      </c>
      <c r="F454" s="247" t="s">
        <v>553</v>
      </c>
      <c r="G454" s="245"/>
      <c r="H454" s="248">
        <v>10.050000000000001</v>
      </c>
      <c r="I454" s="249"/>
      <c r="J454" s="245"/>
      <c r="K454" s="245"/>
      <c r="L454" s="250"/>
      <c r="M454" s="251"/>
      <c r="N454" s="252"/>
      <c r="O454" s="252"/>
      <c r="P454" s="252"/>
      <c r="Q454" s="252"/>
      <c r="R454" s="252"/>
      <c r="S454" s="252"/>
      <c r="T454" s="253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4" t="s">
        <v>160</v>
      </c>
      <c r="AU454" s="254" t="s">
        <v>86</v>
      </c>
      <c r="AV454" s="14" t="s">
        <v>86</v>
      </c>
      <c r="AW454" s="14" t="s">
        <v>32</v>
      </c>
      <c r="AX454" s="14" t="s">
        <v>76</v>
      </c>
      <c r="AY454" s="254" t="s">
        <v>151</v>
      </c>
    </row>
    <row r="455" s="14" customFormat="1">
      <c r="A455" s="14"/>
      <c r="B455" s="244"/>
      <c r="C455" s="245"/>
      <c r="D455" s="235" t="s">
        <v>160</v>
      </c>
      <c r="E455" s="246" t="s">
        <v>1</v>
      </c>
      <c r="F455" s="247" t="s">
        <v>554</v>
      </c>
      <c r="G455" s="245"/>
      <c r="H455" s="248">
        <v>-2.758</v>
      </c>
      <c r="I455" s="249"/>
      <c r="J455" s="245"/>
      <c r="K455" s="245"/>
      <c r="L455" s="250"/>
      <c r="M455" s="251"/>
      <c r="N455" s="252"/>
      <c r="O455" s="252"/>
      <c r="P455" s="252"/>
      <c r="Q455" s="252"/>
      <c r="R455" s="252"/>
      <c r="S455" s="252"/>
      <c r="T455" s="25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4" t="s">
        <v>160</v>
      </c>
      <c r="AU455" s="254" t="s">
        <v>86</v>
      </c>
      <c r="AV455" s="14" t="s">
        <v>86</v>
      </c>
      <c r="AW455" s="14" t="s">
        <v>32</v>
      </c>
      <c r="AX455" s="14" t="s">
        <v>76</v>
      </c>
      <c r="AY455" s="254" t="s">
        <v>151</v>
      </c>
    </row>
    <row r="456" s="14" customFormat="1">
      <c r="A456" s="14"/>
      <c r="B456" s="244"/>
      <c r="C456" s="245"/>
      <c r="D456" s="235" t="s">
        <v>160</v>
      </c>
      <c r="E456" s="246" t="s">
        <v>1</v>
      </c>
      <c r="F456" s="247" t="s">
        <v>555</v>
      </c>
      <c r="G456" s="245"/>
      <c r="H456" s="248">
        <v>9.0600000000000005</v>
      </c>
      <c r="I456" s="249"/>
      <c r="J456" s="245"/>
      <c r="K456" s="245"/>
      <c r="L456" s="250"/>
      <c r="M456" s="251"/>
      <c r="N456" s="252"/>
      <c r="O456" s="252"/>
      <c r="P456" s="252"/>
      <c r="Q456" s="252"/>
      <c r="R456" s="252"/>
      <c r="S456" s="252"/>
      <c r="T456" s="253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4" t="s">
        <v>160</v>
      </c>
      <c r="AU456" s="254" t="s">
        <v>86</v>
      </c>
      <c r="AV456" s="14" t="s">
        <v>86</v>
      </c>
      <c r="AW456" s="14" t="s">
        <v>32</v>
      </c>
      <c r="AX456" s="14" t="s">
        <v>76</v>
      </c>
      <c r="AY456" s="254" t="s">
        <v>151</v>
      </c>
    </row>
    <row r="457" s="14" customFormat="1">
      <c r="A457" s="14"/>
      <c r="B457" s="244"/>
      <c r="C457" s="245"/>
      <c r="D457" s="235" t="s">
        <v>160</v>
      </c>
      <c r="E457" s="246" t="s">
        <v>1</v>
      </c>
      <c r="F457" s="247" t="s">
        <v>556</v>
      </c>
      <c r="G457" s="245"/>
      <c r="H457" s="248">
        <v>34.890000000000001</v>
      </c>
      <c r="I457" s="249"/>
      <c r="J457" s="245"/>
      <c r="K457" s="245"/>
      <c r="L457" s="250"/>
      <c r="M457" s="251"/>
      <c r="N457" s="252"/>
      <c r="O457" s="252"/>
      <c r="P457" s="252"/>
      <c r="Q457" s="252"/>
      <c r="R457" s="252"/>
      <c r="S457" s="252"/>
      <c r="T457" s="253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4" t="s">
        <v>160</v>
      </c>
      <c r="AU457" s="254" t="s">
        <v>86</v>
      </c>
      <c r="AV457" s="14" t="s">
        <v>86</v>
      </c>
      <c r="AW457" s="14" t="s">
        <v>32</v>
      </c>
      <c r="AX457" s="14" t="s">
        <v>76</v>
      </c>
      <c r="AY457" s="254" t="s">
        <v>151</v>
      </c>
    </row>
    <row r="458" s="14" customFormat="1">
      <c r="A458" s="14"/>
      <c r="B458" s="244"/>
      <c r="C458" s="245"/>
      <c r="D458" s="235" t="s">
        <v>160</v>
      </c>
      <c r="E458" s="246" t="s">
        <v>1</v>
      </c>
      <c r="F458" s="247" t="s">
        <v>541</v>
      </c>
      <c r="G458" s="245"/>
      <c r="H458" s="248">
        <v>-1.1819999999999999</v>
      </c>
      <c r="I458" s="249"/>
      <c r="J458" s="245"/>
      <c r="K458" s="245"/>
      <c r="L458" s="250"/>
      <c r="M458" s="251"/>
      <c r="N458" s="252"/>
      <c r="O458" s="252"/>
      <c r="P458" s="252"/>
      <c r="Q458" s="252"/>
      <c r="R458" s="252"/>
      <c r="S458" s="252"/>
      <c r="T458" s="253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4" t="s">
        <v>160</v>
      </c>
      <c r="AU458" s="254" t="s">
        <v>86</v>
      </c>
      <c r="AV458" s="14" t="s">
        <v>86</v>
      </c>
      <c r="AW458" s="14" t="s">
        <v>32</v>
      </c>
      <c r="AX458" s="14" t="s">
        <v>76</v>
      </c>
      <c r="AY458" s="254" t="s">
        <v>151</v>
      </c>
    </row>
    <row r="459" s="14" customFormat="1">
      <c r="A459" s="14"/>
      <c r="B459" s="244"/>
      <c r="C459" s="245"/>
      <c r="D459" s="235" t="s">
        <v>160</v>
      </c>
      <c r="E459" s="246" t="s">
        <v>1</v>
      </c>
      <c r="F459" s="247" t="s">
        <v>557</v>
      </c>
      <c r="G459" s="245"/>
      <c r="H459" s="248">
        <v>69.75</v>
      </c>
      <c r="I459" s="249"/>
      <c r="J459" s="245"/>
      <c r="K459" s="245"/>
      <c r="L459" s="250"/>
      <c r="M459" s="251"/>
      <c r="N459" s="252"/>
      <c r="O459" s="252"/>
      <c r="P459" s="252"/>
      <c r="Q459" s="252"/>
      <c r="R459" s="252"/>
      <c r="S459" s="252"/>
      <c r="T459" s="253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4" t="s">
        <v>160</v>
      </c>
      <c r="AU459" s="254" t="s">
        <v>86</v>
      </c>
      <c r="AV459" s="14" t="s">
        <v>86</v>
      </c>
      <c r="AW459" s="14" t="s">
        <v>32</v>
      </c>
      <c r="AX459" s="14" t="s">
        <v>76</v>
      </c>
      <c r="AY459" s="254" t="s">
        <v>151</v>
      </c>
    </row>
    <row r="460" s="14" customFormat="1">
      <c r="A460" s="14"/>
      <c r="B460" s="244"/>
      <c r="C460" s="245"/>
      <c r="D460" s="235" t="s">
        <v>160</v>
      </c>
      <c r="E460" s="246" t="s">
        <v>1</v>
      </c>
      <c r="F460" s="247" t="s">
        <v>558</v>
      </c>
      <c r="G460" s="245"/>
      <c r="H460" s="248">
        <v>17.850000000000001</v>
      </c>
      <c r="I460" s="249"/>
      <c r="J460" s="245"/>
      <c r="K460" s="245"/>
      <c r="L460" s="250"/>
      <c r="M460" s="251"/>
      <c r="N460" s="252"/>
      <c r="O460" s="252"/>
      <c r="P460" s="252"/>
      <c r="Q460" s="252"/>
      <c r="R460" s="252"/>
      <c r="S460" s="252"/>
      <c r="T460" s="253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4" t="s">
        <v>160</v>
      </c>
      <c r="AU460" s="254" t="s">
        <v>86</v>
      </c>
      <c r="AV460" s="14" t="s">
        <v>86</v>
      </c>
      <c r="AW460" s="14" t="s">
        <v>32</v>
      </c>
      <c r="AX460" s="14" t="s">
        <v>76</v>
      </c>
      <c r="AY460" s="254" t="s">
        <v>151</v>
      </c>
    </row>
    <row r="461" s="14" customFormat="1">
      <c r="A461" s="14"/>
      <c r="B461" s="244"/>
      <c r="C461" s="245"/>
      <c r="D461" s="235" t="s">
        <v>160</v>
      </c>
      <c r="E461" s="246" t="s">
        <v>1</v>
      </c>
      <c r="F461" s="247" t="s">
        <v>559</v>
      </c>
      <c r="G461" s="245"/>
      <c r="H461" s="248">
        <v>21.239999999999998</v>
      </c>
      <c r="I461" s="249"/>
      <c r="J461" s="245"/>
      <c r="K461" s="245"/>
      <c r="L461" s="250"/>
      <c r="M461" s="251"/>
      <c r="N461" s="252"/>
      <c r="O461" s="252"/>
      <c r="P461" s="252"/>
      <c r="Q461" s="252"/>
      <c r="R461" s="252"/>
      <c r="S461" s="252"/>
      <c r="T461" s="253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4" t="s">
        <v>160</v>
      </c>
      <c r="AU461" s="254" t="s">
        <v>86</v>
      </c>
      <c r="AV461" s="14" t="s">
        <v>86</v>
      </c>
      <c r="AW461" s="14" t="s">
        <v>32</v>
      </c>
      <c r="AX461" s="14" t="s">
        <v>76</v>
      </c>
      <c r="AY461" s="254" t="s">
        <v>151</v>
      </c>
    </row>
    <row r="462" s="14" customFormat="1">
      <c r="A462" s="14"/>
      <c r="B462" s="244"/>
      <c r="C462" s="245"/>
      <c r="D462" s="235" t="s">
        <v>160</v>
      </c>
      <c r="E462" s="246" t="s">
        <v>1</v>
      </c>
      <c r="F462" s="247" t="s">
        <v>560</v>
      </c>
      <c r="G462" s="245"/>
      <c r="H462" s="248">
        <v>-3.7429999999999999</v>
      </c>
      <c r="I462" s="249"/>
      <c r="J462" s="245"/>
      <c r="K462" s="245"/>
      <c r="L462" s="250"/>
      <c r="M462" s="251"/>
      <c r="N462" s="252"/>
      <c r="O462" s="252"/>
      <c r="P462" s="252"/>
      <c r="Q462" s="252"/>
      <c r="R462" s="252"/>
      <c r="S462" s="252"/>
      <c r="T462" s="25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4" t="s">
        <v>160</v>
      </c>
      <c r="AU462" s="254" t="s">
        <v>86</v>
      </c>
      <c r="AV462" s="14" t="s">
        <v>86</v>
      </c>
      <c r="AW462" s="14" t="s">
        <v>32</v>
      </c>
      <c r="AX462" s="14" t="s">
        <v>76</v>
      </c>
      <c r="AY462" s="254" t="s">
        <v>151</v>
      </c>
    </row>
    <row r="463" s="14" customFormat="1">
      <c r="A463" s="14"/>
      <c r="B463" s="244"/>
      <c r="C463" s="245"/>
      <c r="D463" s="235" t="s">
        <v>160</v>
      </c>
      <c r="E463" s="246" t="s">
        <v>1</v>
      </c>
      <c r="F463" s="247" t="s">
        <v>561</v>
      </c>
      <c r="G463" s="245"/>
      <c r="H463" s="248">
        <v>-2.8570000000000002</v>
      </c>
      <c r="I463" s="249"/>
      <c r="J463" s="245"/>
      <c r="K463" s="245"/>
      <c r="L463" s="250"/>
      <c r="M463" s="251"/>
      <c r="N463" s="252"/>
      <c r="O463" s="252"/>
      <c r="P463" s="252"/>
      <c r="Q463" s="252"/>
      <c r="R463" s="252"/>
      <c r="S463" s="252"/>
      <c r="T463" s="253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4" t="s">
        <v>160</v>
      </c>
      <c r="AU463" s="254" t="s">
        <v>86</v>
      </c>
      <c r="AV463" s="14" t="s">
        <v>86</v>
      </c>
      <c r="AW463" s="14" t="s">
        <v>32</v>
      </c>
      <c r="AX463" s="14" t="s">
        <v>76</v>
      </c>
      <c r="AY463" s="254" t="s">
        <v>151</v>
      </c>
    </row>
    <row r="464" s="14" customFormat="1">
      <c r="A464" s="14"/>
      <c r="B464" s="244"/>
      <c r="C464" s="245"/>
      <c r="D464" s="235" t="s">
        <v>160</v>
      </c>
      <c r="E464" s="246" t="s">
        <v>1</v>
      </c>
      <c r="F464" s="247" t="s">
        <v>562</v>
      </c>
      <c r="G464" s="245"/>
      <c r="H464" s="248">
        <v>2.544</v>
      </c>
      <c r="I464" s="249"/>
      <c r="J464" s="245"/>
      <c r="K464" s="245"/>
      <c r="L464" s="250"/>
      <c r="M464" s="251"/>
      <c r="N464" s="252"/>
      <c r="O464" s="252"/>
      <c r="P464" s="252"/>
      <c r="Q464" s="252"/>
      <c r="R464" s="252"/>
      <c r="S464" s="252"/>
      <c r="T464" s="253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4" t="s">
        <v>160</v>
      </c>
      <c r="AU464" s="254" t="s">
        <v>86</v>
      </c>
      <c r="AV464" s="14" t="s">
        <v>86</v>
      </c>
      <c r="AW464" s="14" t="s">
        <v>32</v>
      </c>
      <c r="AX464" s="14" t="s">
        <v>76</v>
      </c>
      <c r="AY464" s="254" t="s">
        <v>151</v>
      </c>
    </row>
    <row r="465" s="14" customFormat="1">
      <c r="A465" s="14"/>
      <c r="B465" s="244"/>
      <c r="C465" s="245"/>
      <c r="D465" s="235" t="s">
        <v>160</v>
      </c>
      <c r="E465" s="246" t="s">
        <v>1</v>
      </c>
      <c r="F465" s="247" t="s">
        <v>563</v>
      </c>
      <c r="G465" s="245"/>
      <c r="H465" s="248">
        <v>8.3100000000000005</v>
      </c>
      <c r="I465" s="249"/>
      <c r="J465" s="245"/>
      <c r="K465" s="245"/>
      <c r="L465" s="250"/>
      <c r="M465" s="251"/>
      <c r="N465" s="252"/>
      <c r="O465" s="252"/>
      <c r="P465" s="252"/>
      <c r="Q465" s="252"/>
      <c r="R465" s="252"/>
      <c r="S465" s="252"/>
      <c r="T465" s="253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4" t="s">
        <v>160</v>
      </c>
      <c r="AU465" s="254" t="s">
        <v>86</v>
      </c>
      <c r="AV465" s="14" t="s">
        <v>86</v>
      </c>
      <c r="AW465" s="14" t="s">
        <v>32</v>
      </c>
      <c r="AX465" s="14" t="s">
        <v>76</v>
      </c>
      <c r="AY465" s="254" t="s">
        <v>151</v>
      </c>
    </row>
    <row r="466" s="14" customFormat="1">
      <c r="A466" s="14"/>
      <c r="B466" s="244"/>
      <c r="C466" s="245"/>
      <c r="D466" s="235" t="s">
        <v>160</v>
      </c>
      <c r="E466" s="246" t="s">
        <v>1</v>
      </c>
      <c r="F466" s="247" t="s">
        <v>564</v>
      </c>
      <c r="G466" s="245"/>
      <c r="H466" s="248">
        <v>9.8699999999999992</v>
      </c>
      <c r="I466" s="249"/>
      <c r="J466" s="245"/>
      <c r="K466" s="245"/>
      <c r="L466" s="250"/>
      <c r="M466" s="251"/>
      <c r="N466" s="252"/>
      <c r="O466" s="252"/>
      <c r="P466" s="252"/>
      <c r="Q466" s="252"/>
      <c r="R466" s="252"/>
      <c r="S466" s="252"/>
      <c r="T466" s="253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4" t="s">
        <v>160</v>
      </c>
      <c r="AU466" s="254" t="s">
        <v>86</v>
      </c>
      <c r="AV466" s="14" t="s">
        <v>86</v>
      </c>
      <c r="AW466" s="14" t="s">
        <v>32</v>
      </c>
      <c r="AX466" s="14" t="s">
        <v>76</v>
      </c>
      <c r="AY466" s="254" t="s">
        <v>151</v>
      </c>
    </row>
    <row r="467" s="14" customFormat="1">
      <c r="A467" s="14"/>
      <c r="B467" s="244"/>
      <c r="C467" s="245"/>
      <c r="D467" s="235" t="s">
        <v>160</v>
      </c>
      <c r="E467" s="246" t="s">
        <v>1</v>
      </c>
      <c r="F467" s="247" t="s">
        <v>565</v>
      </c>
      <c r="G467" s="245"/>
      <c r="H467" s="248">
        <v>-5.6699999999999999</v>
      </c>
      <c r="I467" s="249"/>
      <c r="J467" s="245"/>
      <c r="K467" s="245"/>
      <c r="L467" s="250"/>
      <c r="M467" s="251"/>
      <c r="N467" s="252"/>
      <c r="O467" s="252"/>
      <c r="P467" s="252"/>
      <c r="Q467" s="252"/>
      <c r="R467" s="252"/>
      <c r="S467" s="252"/>
      <c r="T467" s="253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4" t="s">
        <v>160</v>
      </c>
      <c r="AU467" s="254" t="s">
        <v>86</v>
      </c>
      <c r="AV467" s="14" t="s">
        <v>86</v>
      </c>
      <c r="AW467" s="14" t="s">
        <v>32</v>
      </c>
      <c r="AX467" s="14" t="s">
        <v>76</v>
      </c>
      <c r="AY467" s="254" t="s">
        <v>151</v>
      </c>
    </row>
    <row r="468" s="15" customFormat="1">
      <c r="A468" s="15"/>
      <c r="B468" s="255"/>
      <c r="C468" s="256"/>
      <c r="D468" s="235" t="s">
        <v>160</v>
      </c>
      <c r="E468" s="257" t="s">
        <v>1</v>
      </c>
      <c r="F468" s="258" t="s">
        <v>213</v>
      </c>
      <c r="G468" s="256"/>
      <c r="H468" s="259">
        <v>203.655</v>
      </c>
      <c r="I468" s="260"/>
      <c r="J468" s="256"/>
      <c r="K468" s="256"/>
      <c r="L468" s="261"/>
      <c r="M468" s="262"/>
      <c r="N468" s="263"/>
      <c r="O468" s="263"/>
      <c r="P468" s="263"/>
      <c r="Q468" s="263"/>
      <c r="R468" s="263"/>
      <c r="S468" s="263"/>
      <c r="T468" s="264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65" t="s">
        <v>160</v>
      </c>
      <c r="AU468" s="265" t="s">
        <v>86</v>
      </c>
      <c r="AV468" s="15" t="s">
        <v>158</v>
      </c>
      <c r="AW468" s="15" t="s">
        <v>32</v>
      </c>
      <c r="AX468" s="15" t="s">
        <v>84</v>
      </c>
      <c r="AY468" s="265" t="s">
        <v>151</v>
      </c>
    </row>
    <row r="469" s="2" customFormat="1" ht="24.15" customHeight="1">
      <c r="A469" s="39"/>
      <c r="B469" s="40"/>
      <c r="C469" s="220" t="s">
        <v>566</v>
      </c>
      <c r="D469" s="220" t="s">
        <v>153</v>
      </c>
      <c r="E469" s="221" t="s">
        <v>567</v>
      </c>
      <c r="F469" s="222" t="s">
        <v>568</v>
      </c>
      <c r="G469" s="223" t="s">
        <v>156</v>
      </c>
      <c r="H469" s="224">
        <v>2.419</v>
      </c>
      <c r="I469" s="225"/>
      <c r="J469" s="226">
        <f>ROUND(I469*H469,2)</f>
        <v>0</v>
      </c>
      <c r="K469" s="222" t="s">
        <v>157</v>
      </c>
      <c r="L469" s="45"/>
      <c r="M469" s="227" t="s">
        <v>1</v>
      </c>
      <c r="N469" s="228" t="s">
        <v>41</v>
      </c>
      <c r="O469" s="92"/>
      <c r="P469" s="229">
        <f>O469*H469</f>
        <v>0</v>
      </c>
      <c r="Q469" s="229">
        <v>0</v>
      </c>
      <c r="R469" s="229">
        <f>Q469*H469</f>
        <v>0</v>
      </c>
      <c r="S469" s="229">
        <v>1</v>
      </c>
      <c r="T469" s="230">
        <f>S469*H469</f>
        <v>2.419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31" t="s">
        <v>158</v>
      </c>
      <c r="AT469" s="231" t="s">
        <v>153</v>
      </c>
      <c r="AU469" s="231" t="s">
        <v>86</v>
      </c>
      <c r="AY469" s="18" t="s">
        <v>151</v>
      </c>
      <c r="BE469" s="232">
        <f>IF(N469="základní",J469,0)</f>
        <v>0</v>
      </c>
      <c r="BF469" s="232">
        <f>IF(N469="snížená",J469,0)</f>
        <v>0</v>
      </c>
      <c r="BG469" s="232">
        <f>IF(N469="zákl. přenesená",J469,0)</f>
        <v>0</v>
      </c>
      <c r="BH469" s="232">
        <f>IF(N469="sníž. přenesená",J469,0)</f>
        <v>0</v>
      </c>
      <c r="BI469" s="232">
        <f>IF(N469="nulová",J469,0)</f>
        <v>0</v>
      </c>
      <c r="BJ469" s="18" t="s">
        <v>84</v>
      </c>
      <c r="BK469" s="232">
        <f>ROUND(I469*H469,2)</f>
        <v>0</v>
      </c>
      <c r="BL469" s="18" t="s">
        <v>158</v>
      </c>
      <c r="BM469" s="231" t="s">
        <v>569</v>
      </c>
    </row>
    <row r="470" s="14" customFormat="1">
      <c r="A470" s="14"/>
      <c r="B470" s="244"/>
      <c r="C470" s="245"/>
      <c r="D470" s="235" t="s">
        <v>160</v>
      </c>
      <c r="E470" s="246" t="s">
        <v>1</v>
      </c>
      <c r="F470" s="247" t="s">
        <v>570</v>
      </c>
      <c r="G470" s="245"/>
      <c r="H470" s="248">
        <v>1.7849999999999999</v>
      </c>
      <c r="I470" s="249"/>
      <c r="J470" s="245"/>
      <c r="K470" s="245"/>
      <c r="L470" s="250"/>
      <c r="M470" s="251"/>
      <c r="N470" s="252"/>
      <c r="O470" s="252"/>
      <c r="P470" s="252"/>
      <c r="Q470" s="252"/>
      <c r="R470" s="252"/>
      <c r="S470" s="252"/>
      <c r="T470" s="253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4" t="s">
        <v>160</v>
      </c>
      <c r="AU470" s="254" t="s">
        <v>86</v>
      </c>
      <c r="AV470" s="14" t="s">
        <v>86</v>
      </c>
      <c r="AW470" s="14" t="s">
        <v>32</v>
      </c>
      <c r="AX470" s="14" t="s">
        <v>76</v>
      </c>
      <c r="AY470" s="254" t="s">
        <v>151</v>
      </c>
    </row>
    <row r="471" s="14" customFormat="1">
      <c r="A471" s="14"/>
      <c r="B471" s="244"/>
      <c r="C471" s="245"/>
      <c r="D471" s="235" t="s">
        <v>160</v>
      </c>
      <c r="E471" s="246" t="s">
        <v>1</v>
      </c>
      <c r="F471" s="247" t="s">
        <v>571</v>
      </c>
      <c r="G471" s="245"/>
      <c r="H471" s="248">
        <v>0.63400000000000001</v>
      </c>
      <c r="I471" s="249"/>
      <c r="J471" s="245"/>
      <c r="K471" s="245"/>
      <c r="L471" s="250"/>
      <c r="M471" s="251"/>
      <c r="N471" s="252"/>
      <c r="O471" s="252"/>
      <c r="P471" s="252"/>
      <c r="Q471" s="252"/>
      <c r="R471" s="252"/>
      <c r="S471" s="252"/>
      <c r="T471" s="253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4" t="s">
        <v>160</v>
      </c>
      <c r="AU471" s="254" t="s">
        <v>86</v>
      </c>
      <c r="AV471" s="14" t="s">
        <v>86</v>
      </c>
      <c r="AW471" s="14" t="s">
        <v>32</v>
      </c>
      <c r="AX471" s="14" t="s">
        <v>76</v>
      </c>
      <c r="AY471" s="254" t="s">
        <v>151</v>
      </c>
    </row>
    <row r="472" s="15" customFormat="1">
      <c r="A472" s="15"/>
      <c r="B472" s="255"/>
      <c r="C472" s="256"/>
      <c r="D472" s="235" t="s">
        <v>160</v>
      </c>
      <c r="E472" s="257" t="s">
        <v>1</v>
      </c>
      <c r="F472" s="258" t="s">
        <v>213</v>
      </c>
      <c r="G472" s="256"/>
      <c r="H472" s="259">
        <v>2.419</v>
      </c>
      <c r="I472" s="260"/>
      <c r="J472" s="256"/>
      <c r="K472" s="256"/>
      <c r="L472" s="261"/>
      <c r="M472" s="262"/>
      <c r="N472" s="263"/>
      <c r="O472" s="263"/>
      <c r="P472" s="263"/>
      <c r="Q472" s="263"/>
      <c r="R472" s="263"/>
      <c r="S472" s="263"/>
      <c r="T472" s="264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65" t="s">
        <v>160</v>
      </c>
      <c r="AU472" s="265" t="s">
        <v>86</v>
      </c>
      <c r="AV472" s="15" t="s">
        <v>158</v>
      </c>
      <c r="AW472" s="15" t="s">
        <v>32</v>
      </c>
      <c r="AX472" s="15" t="s">
        <v>84</v>
      </c>
      <c r="AY472" s="265" t="s">
        <v>151</v>
      </c>
    </row>
    <row r="473" s="2" customFormat="1" ht="24.15" customHeight="1">
      <c r="A473" s="39"/>
      <c r="B473" s="40"/>
      <c r="C473" s="220" t="s">
        <v>572</v>
      </c>
      <c r="D473" s="220" t="s">
        <v>153</v>
      </c>
      <c r="E473" s="221" t="s">
        <v>573</v>
      </c>
      <c r="F473" s="222" t="s">
        <v>574</v>
      </c>
      <c r="G473" s="223" t="s">
        <v>183</v>
      </c>
      <c r="H473" s="224">
        <v>24.858000000000001</v>
      </c>
      <c r="I473" s="225"/>
      <c r="J473" s="226">
        <f>ROUND(I473*H473,2)</f>
        <v>0</v>
      </c>
      <c r="K473" s="222" t="s">
        <v>157</v>
      </c>
      <c r="L473" s="45"/>
      <c r="M473" s="227" t="s">
        <v>1</v>
      </c>
      <c r="N473" s="228" t="s">
        <v>41</v>
      </c>
      <c r="O473" s="92"/>
      <c r="P473" s="229">
        <f>O473*H473</f>
        <v>0</v>
      </c>
      <c r="Q473" s="229">
        <v>0</v>
      </c>
      <c r="R473" s="229">
        <f>Q473*H473</f>
        <v>0</v>
      </c>
      <c r="S473" s="229">
        <v>0.14999999999999999</v>
      </c>
      <c r="T473" s="230">
        <f>S473*H473</f>
        <v>3.7286999999999999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31" t="s">
        <v>158</v>
      </c>
      <c r="AT473" s="231" t="s">
        <v>153</v>
      </c>
      <c r="AU473" s="231" t="s">
        <v>86</v>
      </c>
      <c r="AY473" s="18" t="s">
        <v>151</v>
      </c>
      <c r="BE473" s="232">
        <f>IF(N473="základní",J473,0)</f>
        <v>0</v>
      </c>
      <c r="BF473" s="232">
        <f>IF(N473="snížená",J473,0)</f>
        <v>0</v>
      </c>
      <c r="BG473" s="232">
        <f>IF(N473="zákl. přenesená",J473,0)</f>
        <v>0</v>
      </c>
      <c r="BH473" s="232">
        <f>IF(N473="sníž. přenesená",J473,0)</f>
        <v>0</v>
      </c>
      <c r="BI473" s="232">
        <f>IF(N473="nulová",J473,0)</f>
        <v>0</v>
      </c>
      <c r="BJ473" s="18" t="s">
        <v>84</v>
      </c>
      <c r="BK473" s="232">
        <f>ROUND(I473*H473,2)</f>
        <v>0</v>
      </c>
      <c r="BL473" s="18" t="s">
        <v>158</v>
      </c>
      <c r="BM473" s="231" t="s">
        <v>575</v>
      </c>
    </row>
    <row r="474" s="14" customFormat="1">
      <c r="A474" s="14"/>
      <c r="B474" s="244"/>
      <c r="C474" s="245"/>
      <c r="D474" s="235" t="s">
        <v>160</v>
      </c>
      <c r="E474" s="246" t="s">
        <v>1</v>
      </c>
      <c r="F474" s="247" t="s">
        <v>576</v>
      </c>
      <c r="G474" s="245"/>
      <c r="H474" s="248">
        <v>0.63</v>
      </c>
      <c r="I474" s="249"/>
      <c r="J474" s="245"/>
      <c r="K474" s="245"/>
      <c r="L474" s="250"/>
      <c r="M474" s="251"/>
      <c r="N474" s="252"/>
      <c r="O474" s="252"/>
      <c r="P474" s="252"/>
      <c r="Q474" s="252"/>
      <c r="R474" s="252"/>
      <c r="S474" s="252"/>
      <c r="T474" s="253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4" t="s">
        <v>160</v>
      </c>
      <c r="AU474" s="254" t="s">
        <v>86</v>
      </c>
      <c r="AV474" s="14" t="s">
        <v>86</v>
      </c>
      <c r="AW474" s="14" t="s">
        <v>32</v>
      </c>
      <c r="AX474" s="14" t="s">
        <v>76</v>
      </c>
      <c r="AY474" s="254" t="s">
        <v>151</v>
      </c>
    </row>
    <row r="475" s="14" customFormat="1">
      <c r="A475" s="14"/>
      <c r="B475" s="244"/>
      <c r="C475" s="245"/>
      <c r="D475" s="235" t="s">
        <v>160</v>
      </c>
      <c r="E475" s="246" t="s">
        <v>1</v>
      </c>
      <c r="F475" s="247" t="s">
        <v>228</v>
      </c>
      <c r="G475" s="245"/>
      <c r="H475" s="248">
        <v>1.8700000000000001</v>
      </c>
      <c r="I475" s="249"/>
      <c r="J475" s="245"/>
      <c r="K475" s="245"/>
      <c r="L475" s="250"/>
      <c r="M475" s="251"/>
      <c r="N475" s="252"/>
      <c r="O475" s="252"/>
      <c r="P475" s="252"/>
      <c r="Q475" s="252"/>
      <c r="R475" s="252"/>
      <c r="S475" s="252"/>
      <c r="T475" s="25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4" t="s">
        <v>160</v>
      </c>
      <c r="AU475" s="254" t="s">
        <v>86</v>
      </c>
      <c r="AV475" s="14" t="s">
        <v>86</v>
      </c>
      <c r="AW475" s="14" t="s">
        <v>32</v>
      </c>
      <c r="AX475" s="14" t="s">
        <v>76</v>
      </c>
      <c r="AY475" s="254" t="s">
        <v>151</v>
      </c>
    </row>
    <row r="476" s="14" customFormat="1">
      <c r="A476" s="14"/>
      <c r="B476" s="244"/>
      <c r="C476" s="245"/>
      <c r="D476" s="235" t="s">
        <v>160</v>
      </c>
      <c r="E476" s="246" t="s">
        <v>1</v>
      </c>
      <c r="F476" s="247" t="s">
        <v>230</v>
      </c>
      <c r="G476" s="245"/>
      <c r="H476" s="248">
        <v>4.2400000000000002</v>
      </c>
      <c r="I476" s="249"/>
      <c r="J476" s="245"/>
      <c r="K476" s="245"/>
      <c r="L476" s="250"/>
      <c r="M476" s="251"/>
      <c r="N476" s="252"/>
      <c r="O476" s="252"/>
      <c r="P476" s="252"/>
      <c r="Q476" s="252"/>
      <c r="R476" s="252"/>
      <c r="S476" s="252"/>
      <c r="T476" s="253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4" t="s">
        <v>160</v>
      </c>
      <c r="AU476" s="254" t="s">
        <v>86</v>
      </c>
      <c r="AV476" s="14" t="s">
        <v>86</v>
      </c>
      <c r="AW476" s="14" t="s">
        <v>32</v>
      </c>
      <c r="AX476" s="14" t="s">
        <v>76</v>
      </c>
      <c r="AY476" s="254" t="s">
        <v>151</v>
      </c>
    </row>
    <row r="477" s="14" customFormat="1">
      <c r="A477" s="14"/>
      <c r="B477" s="244"/>
      <c r="C477" s="245"/>
      <c r="D477" s="235" t="s">
        <v>160</v>
      </c>
      <c r="E477" s="246" t="s">
        <v>1</v>
      </c>
      <c r="F477" s="247" t="s">
        <v>231</v>
      </c>
      <c r="G477" s="245"/>
      <c r="H477" s="248">
        <v>6.2999999999999998</v>
      </c>
      <c r="I477" s="249"/>
      <c r="J477" s="245"/>
      <c r="K477" s="245"/>
      <c r="L477" s="250"/>
      <c r="M477" s="251"/>
      <c r="N477" s="252"/>
      <c r="O477" s="252"/>
      <c r="P477" s="252"/>
      <c r="Q477" s="252"/>
      <c r="R477" s="252"/>
      <c r="S477" s="252"/>
      <c r="T477" s="253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4" t="s">
        <v>160</v>
      </c>
      <c r="AU477" s="254" t="s">
        <v>86</v>
      </c>
      <c r="AV477" s="14" t="s">
        <v>86</v>
      </c>
      <c r="AW477" s="14" t="s">
        <v>32</v>
      </c>
      <c r="AX477" s="14" t="s">
        <v>76</v>
      </c>
      <c r="AY477" s="254" t="s">
        <v>151</v>
      </c>
    </row>
    <row r="478" s="14" customFormat="1">
      <c r="A478" s="14"/>
      <c r="B478" s="244"/>
      <c r="C478" s="245"/>
      <c r="D478" s="235" t="s">
        <v>160</v>
      </c>
      <c r="E478" s="246" t="s">
        <v>1</v>
      </c>
      <c r="F478" s="247" t="s">
        <v>232</v>
      </c>
      <c r="G478" s="245"/>
      <c r="H478" s="248">
        <v>1.98</v>
      </c>
      <c r="I478" s="249"/>
      <c r="J478" s="245"/>
      <c r="K478" s="245"/>
      <c r="L478" s="250"/>
      <c r="M478" s="251"/>
      <c r="N478" s="252"/>
      <c r="O478" s="252"/>
      <c r="P478" s="252"/>
      <c r="Q478" s="252"/>
      <c r="R478" s="252"/>
      <c r="S478" s="252"/>
      <c r="T478" s="253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4" t="s">
        <v>160</v>
      </c>
      <c r="AU478" s="254" t="s">
        <v>86</v>
      </c>
      <c r="AV478" s="14" t="s">
        <v>86</v>
      </c>
      <c r="AW478" s="14" t="s">
        <v>32</v>
      </c>
      <c r="AX478" s="14" t="s">
        <v>76</v>
      </c>
      <c r="AY478" s="254" t="s">
        <v>151</v>
      </c>
    </row>
    <row r="479" s="14" customFormat="1">
      <c r="A479" s="14"/>
      <c r="B479" s="244"/>
      <c r="C479" s="245"/>
      <c r="D479" s="235" t="s">
        <v>160</v>
      </c>
      <c r="E479" s="246" t="s">
        <v>1</v>
      </c>
      <c r="F479" s="247" t="s">
        <v>577</v>
      </c>
      <c r="G479" s="245"/>
      <c r="H479" s="248">
        <v>2.3999999999999999</v>
      </c>
      <c r="I479" s="249"/>
      <c r="J479" s="245"/>
      <c r="K479" s="245"/>
      <c r="L479" s="250"/>
      <c r="M479" s="251"/>
      <c r="N479" s="252"/>
      <c r="O479" s="252"/>
      <c r="P479" s="252"/>
      <c r="Q479" s="252"/>
      <c r="R479" s="252"/>
      <c r="S479" s="252"/>
      <c r="T479" s="253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4" t="s">
        <v>160</v>
      </c>
      <c r="AU479" s="254" t="s">
        <v>86</v>
      </c>
      <c r="AV479" s="14" t="s">
        <v>86</v>
      </c>
      <c r="AW479" s="14" t="s">
        <v>32</v>
      </c>
      <c r="AX479" s="14" t="s">
        <v>76</v>
      </c>
      <c r="AY479" s="254" t="s">
        <v>151</v>
      </c>
    </row>
    <row r="480" s="14" customFormat="1">
      <c r="A480" s="14"/>
      <c r="B480" s="244"/>
      <c r="C480" s="245"/>
      <c r="D480" s="235" t="s">
        <v>160</v>
      </c>
      <c r="E480" s="246" t="s">
        <v>1</v>
      </c>
      <c r="F480" s="247" t="s">
        <v>233</v>
      </c>
      <c r="G480" s="245"/>
      <c r="H480" s="248">
        <v>1.768</v>
      </c>
      <c r="I480" s="249"/>
      <c r="J480" s="245"/>
      <c r="K480" s="245"/>
      <c r="L480" s="250"/>
      <c r="M480" s="251"/>
      <c r="N480" s="252"/>
      <c r="O480" s="252"/>
      <c r="P480" s="252"/>
      <c r="Q480" s="252"/>
      <c r="R480" s="252"/>
      <c r="S480" s="252"/>
      <c r="T480" s="253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4" t="s">
        <v>160</v>
      </c>
      <c r="AU480" s="254" t="s">
        <v>86</v>
      </c>
      <c r="AV480" s="14" t="s">
        <v>86</v>
      </c>
      <c r="AW480" s="14" t="s">
        <v>32</v>
      </c>
      <c r="AX480" s="14" t="s">
        <v>76</v>
      </c>
      <c r="AY480" s="254" t="s">
        <v>151</v>
      </c>
    </row>
    <row r="481" s="14" customFormat="1">
      <c r="A481" s="14"/>
      <c r="B481" s="244"/>
      <c r="C481" s="245"/>
      <c r="D481" s="235" t="s">
        <v>160</v>
      </c>
      <c r="E481" s="246" t="s">
        <v>1</v>
      </c>
      <c r="F481" s="247" t="s">
        <v>578</v>
      </c>
      <c r="G481" s="245"/>
      <c r="H481" s="248">
        <v>5.6699999999999999</v>
      </c>
      <c r="I481" s="249"/>
      <c r="J481" s="245"/>
      <c r="K481" s="245"/>
      <c r="L481" s="250"/>
      <c r="M481" s="251"/>
      <c r="N481" s="252"/>
      <c r="O481" s="252"/>
      <c r="P481" s="252"/>
      <c r="Q481" s="252"/>
      <c r="R481" s="252"/>
      <c r="S481" s="252"/>
      <c r="T481" s="253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4" t="s">
        <v>160</v>
      </c>
      <c r="AU481" s="254" t="s">
        <v>86</v>
      </c>
      <c r="AV481" s="14" t="s">
        <v>86</v>
      </c>
      <c r="AW481" s="14" t="s">
        <v>32</v>
      </c>
      <c r="AX481" s="14" t="s">
        <v>76</v>
      </c>
      <c r="AY481" s="254" t="s">
        <v>151</v>
      </c>
    </row>
    <row r="482" s="15" customFormat="1">
      <c r="A482" s="15"/>
      <c r="B482" s="255"/>
      <c r="C482" s="256"/>
      <c r="D482" s="235" t="s">
        <v>160</v>
      </c>
      <c r="E482" s="257" t="s">
        <v>1</v>
      </c>
      <c r="F482" s="258" t="s">
        <v>213</v>
      </c>
      <c r="G482" s="256"/>
      <c r="H482" s="259">
        <v>24.858000000000001</v>
      </c>
      <c r="I482" s="260"/>
      <c r="J482" s="256"/>
      <c r="K482" s="256"/>
      <c r="L482" s="261"/>
      <c r="M482" s="262"/>
      <c r="N482" s="263"/>
      <c r="O482" s="263"/>
      <c r="P482" s="263"/>
      <c r="Q482" s="263"/>
      <c r="R482" s="263"/>
      <c r="S482" s="263"/>
      <c r="T482" s="264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65" t="s">
        <v>160</v>
      </c>
      <c r="AU482" s="265" t="s">
        <v>86</v>
      </c>
      <c r="AV482" s="15" t="s">
        <v>158</v>
      </c>
      <c r="AW482" s="15" t="s">
        <v>32</v>
      </c>
      <c r="AX482" s="15" t="s">
        <v>84</v>
      </c>
      <c r="AY482" s="265" t="s">
        <v>151</v>
      </c>
    </row>
    <row r="483" s="2" customFormat="1" ht="37.8" customHeight="1">
      <c r="A483" s="39"/>
      <c r="B483" s="40"/>
      <c r="C483" s="220" t="s">
        <v>579</v>
      </c>
      <c r="D483" s="220" t="s">
        <v>153</v>
      </c>
      <c r="E483" s="221" t="s">
        <v>580</v>
      </c>
      <c r="F483" s="222" t="s">
        <v>581</v>
      </c>
      <c r="G483" s="223" t="s">
        <v>156</v>
      </c>
      <c r="H483" s="224">
        <v>41.106000000000002</v>
      </c>
      <c r="I483" s="225"/>
      <c r="J483" s="226">
        <f>ROUND(I483*H483,2)</f>
        <v>0</v>
      </c>
      <c r="K483" s="222" t="s">
        <v>157</v>
      </c>
      <c r="L483" s="45"/>
      <c r="M483" s="227" t="s">
        <v>1</v>
      </c>
      <c r="N483" s="228" t="s">
        <v>41</v>
      </c>
      <c r="O483" s="92"/>
      <c r="P483" s="229">
        <f>O483*H483</f>
        <v>0</v>
      </c>
      <c r="Q483" s="229">
        <v>0</v>
      </c>
      <c r="R483" s="229">
        <f>Q483*H483</f>
        <v>0</v>
      </c>
      <c r="S483" s="229">
        <v>2.2000000000000002</v>
      </c>
      <c r="T483" s="230">
        <f>S483*H483</f>
        <v>90.433200000000014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31" t="s">
        <v>158</v>
      </c>
      <c r="AT483" s="231" t="s">
        <v>153</v>
      </c>
      <c r="AU483" s="231" t="s">
        <v>86</v>
      </c>
      <c r="AY483" s="18" t="s">
        <v>151</v>
      </c>
      <c r="BE483" s="232">
        <f>IF(N483="základní",J483,0)</f>
        <v>0</v>
      </c>
      <c r="BF483" s="232">
        <f>IF(N483="snížená",J483,0)</f>
        <v>0</v>
      </c>
      <c r="BG483" s="232">
        <f>IF(N483="zákl. přenesená",J483,0)</f>
        <v>0</v>
      </c>
      <c r="BH483" s="232">
        <f>IF(N483="sníž. přenesená",J483,0)</f>
        <v>0</v>
      </c>
      <c r="BI483" s="232">
        <f>IF(N483="nulová",J483,0)</f>
        <v>0</v>
      </c>
      <c r="BJ483" s="18" t="s">
        <v>84</v>
      </c>
      <c r="BK483" s="232">
        <f>ROUND(I483*H483,2)</f>
        <v>0</v>
      </c>
      <c r="BL483" s="18" t="s">
        <v>158</v>
      </c>
      <c r="BM483" s="231" t="s">
        <v>582</v>
      </c>
    </row>
    <row r="484" s="13" customFormat="1">
      <c r="A484" s="13"/>
      <c r="B484" s="233"/>
      <c r="C484" s="234"/>
      <c r="D484" s="235" t="s">
        <v>160</v>
      </c>
      <c r="E484" s="236" t="s">
        <v>1</v>
      </c>
      <c r="F484" s="237" t="s">
        <v>583</v>
      </c>
      <c r="G484" s="234"/>
      <c r="H484" s="236" t="s">
        <v>1</v>
      </c>
      <c r="I484" s="238"/>
      <c r="J484" s="234"/>
      <c r="K484" s="234"/>
      <c r="L484" s="239"/>
      <c r="M484" s="240"/>
      <c r="N484" s="241"/>
      <c r="O484" s="241"/>
      <c r="P484" s="241"/>
      <c r="Q484" s="241"/>
      <c r="R484" s="241"/>
      <c r="S484" s="241"/>
      <c r="T484" s="242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3" t="s">
        <v>160</v>
      </c>
      <c r="AU484" s="243" t="s">
        <v>86</v>
      </c>
      <c r="AV484" s="13" t="s">
        <v>84</v>
      </c>
      <c r="AW484" s="13" t="s">
        <v>32</v>
      </c>
      <c r="AX484" s="13" t="s">
        <v>76</v>
      </c>
      <c r="AY484" s="243" t="s">
        <v>151</v>
      </c>
    </row>
    <row r="485" s="14" customFormat="1">
      <c r="A485" s="14"/>
      <c r="B485" s="244"/>
      <c r="C485" s="245"/>
      <c r="D485" s="235" t="s">
        <v>160</v>
      </c>
      <c r="E485" s="246" t="s">
        <v>1</v>
      </c>
      <c r="F485" s="247" t="s">
        <v>584</v>
      </c>
      <c r="G485" s="245"/>
      <c r="H485" s="248">
        <v>12.449</v>
      </c>
      <c r="I485" s="249"/>
      <c r="J485" s="245"/>
      <c r="K485" s="245"/>
      <c r="L485" s="250"/>
      <c r="M485" s="251"/>
      <c r="N485" s="252"/>
      <c r="O485" s="252"/>
      <c r="P485" s="252"/>
      <c r="Q485" s="252"/>
      <c r="R485" s="252"/>
      <c r="S485" s="252"/>
      <c r="T485" s="253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4" t="s">
        <v>160</v>
      </c>
      <c r="AU485" s="254" t="s">
        <v>86</v>
      </c>
      <c r="AV485" s="14" t="s">
        <v>86</v>
      </c>
      <c r="AW485" s="14" t="s">
        <v>32</v>
      </c>
      <c r="AX485" s="14" t="s">
        <v>76</v>
      </c>
      <c r="AY485" s="254" t="s">
        <v>151</v>
      </c>
    </row>
    <row r="486" s="14" customFormat="1">
      <c r="A486" s="14"/>
      <c r="B486" s="244"/>
      <c r="C486" s="245"/>
      <c r="D486" s="235" t="s">
        <v>160</v>
      </c>
      <c r="E486" s="246" t="s">
        <v>1</v>
      </c>
      <c r="F486" s="247" t="s">
        <v>585</v>
      </c>
      <c r="G486" s="245"/>
      <c r="H486" s="248">
        <v>0.94299999999999995</v>
      </c>
      <c r="I486" s="249"/>
      <c r="J486" s="245"/>
      <c r="K486" s="245"/>
      <c r="L486" s="250"/>
      <c r="M486" s="251"/>
      <c r="N486" s="252"/>
      <c r="O486" s="252"/>
      <c r="P486" s="252"/>
      <c r="Q486" s="252"/>
      <c r="R486" s="252"/>
      <c r="S486" s="252"/>
      <c r="T486" s="25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4" t="s">
        <v>160</v>
      </c>
      <c r="AU486" s="254" t="s">
        <v>86</v>
      </c>
      <c r="AV486" s="14" t="s">
        <v>86</v>
      </c>
      <c r="AW486" s="14" t="s">
        <v>32</v>
      </c>
      <c r="AX486" s="14" t="s">
        <v>76</v>
      </c>
      <c r="AY486" s="254" t="s">
        <v>151</v>
      </c>
    </row>
    <row r="487" s="14" customFormat="1">
      <c r="A487" s="14"/>
      <c r="B487" s="244"/>
      <c r="C487" s="245"/>
      <c r="D487" s="235" t="s">
        <v>160</v>
      </c>
      <c r="E487" s="246" t="s">
        <v>1</v>
      </c>
      <c r="F487" s="247" t="s">
        <v>586</v>
      </c>
      <c r="G487" s="245"/>
      <c r="H487" s="248">
        <v>17.692</v>
      </c>
      <c r="I487" s="249"/>
      <c r="J487" s="245"/>
      <c r="K487" s="245"/>
      <c r="L487" s="250"/>
      <c r="M487" s="251"/>
      <c r="N487" s="252"/>
      <c r="O487" s="252"/>
      <c r="P487" s="252"/>
      <c r="Q487" s="252"/>
      <c r="R487" s="252"/>
      <c r="S487" s="252"/>
      <c r="T487" s="253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4" t="s">
        <v>160</v>
      </c>
      <c r="AU487" s="254" t="s">
        <v>86</v>
      </c>
      <c r="AV487" s="14" t="s">
        <v>86</v>
      </c>
      <c r="AW487" s="14" t="s">
        <v>32</v>
      </c>
      <c r="AX487" s="14" t="s">
        <v>76</v>
      </c>
      <c r="AY487" s="254" t="s">
        <v>151</v>
      </c>
    </row>
    <row r="488" s="14" customFormat="1">
      <c r="A488" s="14"/>
      <c r="B488" s="244"/>
      <c r="C488" s="245"/>
      <c r="D488" s="235" t="s">
        <v>160</v>
      </c>
      <c r="E488" s="246" t="s">
        <v>1</v>
      </c>
      <c r="F488" s="247" t="s">
        <v>587</v>
      </c>
      <c r="G488" s="245"/>
      <c r="H488" s="248">
        <v>6.4219999999999997</v>
      </c>
      <c r="I488" s="249"/>
      <c r="J488" s="245"/>
      <c r="K488" s="245"/>
      <c r="L488" s="250"/>
      <c r="M488" s="251"/>
      <c r="N488" s="252"/>
      <c r="O488" s="252"/>
      <c r="P488" s="252"/>
      <c r="Q488" s="252"/>
      <c r="R488" s="252"/>
      <c r="S488" s="252"/>
      <c r="T488" s="253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4" t="s">
        <v>160</v>
      </c>
      <c r="AU488" s="254" t="s">
        <v>86</v>
      </c>
      <c r="AV488" s="14" t="s">
        <v>86</v>
      </c>
      <c r="AW488" s="14" t="s">
        <v>32</v>
      </c>
      <c r="AX488" s="14" t="s">
        <v>76</v>
      </c>
      <c r="AY488" s="254" t="s">
        <v>151</v>
      </c>
    </row>
    <row r="489" s="14" customFormat="1">
      <c r="A489" s="14"/>
      <c r="B489" s="244"/>
      <c r="C489" s="245"/>
      <c r="D489" s="235" t="s">
        <v>160</v>
      </c>
      <c r="E489" s="246" t="s">
        <v>1</v>
      </c>
      <c r="F489" s="247" t="s">
        <v>588</v>
      </c>
      <c r="G489" s="245"/>
      <c r="H489" s="248">
        <v>1.3500000000000001</v>
      </c>
      <c r="I489" s="249"/>
      <c r="J489" s="245"/>
      <c r="K489" s="245"/>
      <c r="L489" s="250"/>
      <c r="M489" s="251"/>
      <c r="N489" s="252"/>
      <c r="O489" s="252"/>
      <c r="P489" s="252"/>
      <c r="Q489" s="252"/>
      <c r="R489" s="252"/>
      <c r="S489" s="252"/>
      <c r="T489" s="253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4" t="s">
        <v>160</v>
      </c>
      <c r="AU489" s="254" t="s">
        <v>86</v>
      </c>
      <c r="AV489" s="14" t="s">
        <v>86</v>
      </c>
      <c r="AW489" s="14" t="s">
        <v>32</v>
      </c>
      <c r="AX489" s="14" t="s">
        <v>76</v>
      </c>
      <c r="AY489" s="254" t="s">
        <v>151</v>
      </c>
    </row>
    <row r="490" s="14" customFormat="1">
      <c r="A490" s="14"/>
      <c r="B490" s="244"/>
      <c r="C490" s="245"/>
      <c r="D490" s="235" t="s">
        <v>160</v>
      </c>
      <c r="E490" s="246" t="s">
        <v>1</v>
      </c>
      <c r="F490" s="247" t="s">
        <v>589</v>
      </c>
      <c r="G490" s="245"/>
      <c r="H490" s="248">
        <v>2.25</v>
      </c>
      <c r="I490" s="249"/>
      <c r="J490" s="245"/>
      <c r="K490" s="245"/>
      <c r="L490" s="250"/>
      <c r="M490" s="251"/>
      <c r="N490" s="252"/>
      <c r="O490" s="252"/>
      <c r="P490" s="252"/>
      <c r="Q490" s="252"/>
      <c r="R490" s="252"/>
      <c r="S490" s="252"/>
      <c r="T490" s="253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4" t="s">
        <v>160</v>
      </c>
      <c r="AU490" s="254" t="s">
        <v>86</v>
      </c>
      <c r="AV490" s="14" t="s">
        <v>86</v>
      </c>
      <c r="AW490" s="14" t="s">
        <v>32</v>
      </c>
      <c r="AX490" s="14" t="s">
        <v>76</v>
      </c>
      <c r="AY490" s="254" t="s">
        <v>151</v>
      </c>
    </row>
    <row r="491" s="15" customFormat="1">
      <c r="A491" s="15"/>
      <c r="B491" s="255"/>
      <c r="C491" s="256"/>
      <c r="D491" s="235" t="s">
        <v>160</v>
      </c>
      <c r="E491" s="257" t="s">
        <v>1</v>
      </c>
      <c r="F491" s="258" t="s">
        <v>213</v>
      </c>
      <c r="G491" s="256"/>
      <c r="H491" s="259">
        <v>41.106000000000002</v>
      </c>
      <c r="I491" s="260"/>
      <c r="J491" s="256"/>
      <c r="K491" s="256"/>
      <c r="L491" s="261"/>
      <c r="M491" s="262"/>
      <c r="N491" s="263"/>
      <c r="O491" s="263"/>
      <c r="P491" s="263"/>
      <c r="Q491" s="263"/>
      <c r="R491" s="263"/>
      <c r="S491" s="263"/>
      <c r="T491" s="264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65" t="s">
        <v>160</v>
      </c>
      <c r="AU491" s="265" t="s">
        <v>86</v>
      </c>
      <c r="AV491" s="15" t="s">
        <v>158</v>
      </c>
      <c r="AW491" s="15" t="s">
        <v>32</v>
      </c>
      <c r="AX491" s="15" t="s">
        <v>84</v>
      </c>
      <c r="AY491" s="265" t="s">
        <v>151</v>
      </c>
    </row>
    <row r="492" s="2" customFormat="1" ht="33" customHeight="1">
      <c r="A492" s="39"/>
      <c r="B492" s="40"/>
      <c r="C492" s="220" t="s">
        <v>590</v>
      </c>
      <c r="D492" s="220" t="s">
        <v>153</v>
      </c>
      <c r="E492" s="221" t="s">
        <v>591</v>
      </c>
      <c r="F492" s="222" t="s">
        <v>592</v>
      </c>
      <c r="G492" s="223" t="s">
        <v>156</v>
      </c>
      <c r="H492" s="224">
        <v>13.175000000000001</v>
      </c>
      <c r="I492" s="225"/>
      <c r="J492" s="226">
        <f>ROUND(I492*H492,2)</f>
        <v>0</v>
      </c>
      <c r="K492" s="222" t="s">
        <v>157</v>
      </c>
      <c r="L492" s="45"/>
      <c r="M492" s="227" t="s">
        <v>1</v>
      </c>
      <c r="N492" s="228" t="s">
        <v>41</v>
      </c>
      <c r="O492" s="92"/>
      <c r="P492" s="229">
        <f>O492*H492</f>
        <v>0</v>
      </c>
      <c r="Q492" s="229">
        <v>0</v>
      </c>
      <c r="R492" s="229">
        <f>Q492*H492</f>
        <v>0</v>
      </c>
      <c r="S492" s="229">
        <v>2.2000000000000002</v>
      </c>
      <c r="T492" s="230">
        <f>S492*H492</f>
        <v>28.985000000000003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31" t="s">
        <v>158</v>
      </c>
      <c r="AT492" s="231" t="s">
        <v>153</v>
      </c>
      <c r="AU492" s="231" t="s">
        <v>86</v>
      </c>
      <c r="AY492" s="18" t="s">
        <v>151</v>
      </c>
      <c r="BE492" s="232">
        <f>IF(N492="základní",J492,0)</f>
        <v>0</v>
      </c>
      <c r="BF492" s="232">
        <f>IF(N492="snížená",J492,0)</f>
        <v>0</v>
      </c>
      <c r="BG492" s="232">
        <f>IF(N492="zákl. přenesená",J492,0)</f>
        <v>0</v>
      </c>
      <c r="BH492" s="232">
        <f>IF(N492="sníž. přenesená",J492,0)</f>
        <v>0</v>
      </c>
      <c r="BI492" s="232">
        <f>IF(N492="nulová",J492,0)</f>
        <v>0</v>
      </c>
      <c r="BJ492" s="18" t="s">
        <v>84</v>
      </c>
      <c r="BK492" s="232">
        <f>ROUND(I492*H492,2)</f>
        <v>0</v>
      </c>
      <c r="BL492" s="18" t="s">
        <v>158</v>
      </c>
      <c r="BM492" s="231" t="s">
        <v>593</v>
      </c>
    </row>
    <row r="493" s="13" customFormat="1">
      <c r="A493" s="13"/>
      <c r="B493" s="233"/>
      <c r="C493" s="234"/>
      <c r="D493" s="235" t="s">
        <v>160</v>
      </c>
      <c r="E493" s="236" t="s">
        <v>1</v>
      </c>
      <c r="F493" s="237" t="s">
        <v>594</v>
      </c>
      <c r="G493" s="234"/>
      <c r="H493" s="236" t="s">
        <v>1</v>
      </c>
      <c r="I493" s="238"/>
      <c r="J493" s="234"/>
      <c r="K493" s="234"/>
      <c r="L493" s="239"/>
      <c r="M493" s="240"/>
      <c r="N493" s="241"/>
      <c r="O493" s="241"/>
      <c r="P493" s="241"/>
      <c r="Q493" s="241"/>
      <c r="R493" s="241"/>
      <c r="S493" s="241"/>
      <c r="T493" s="24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3" t="s">
        <v>160</v>
      </c>
      <c r="AU493" s="243" t="s">
        <v>86</v>
      </c>
      <c r="AV493" s="13" t="s">
        <v>84</v>
      </c>
      <c r="AW493" s="13" t="s">
        <v>32</v>
      </c>
      <c r="AX493" s="13" t="s">
        <v>76</v>
      </c>
      <c r="AY493" s="243" t="s">
        <v>151</v>
      </c>
    </row>
    <row r="494" s="14" customFormat="1">
      <c r="A494" s="14"/>
      <c r="B494" s="244"/>
      <c r="C494" s="245"/>
      <c r="D494" s="235" t="s">
        <v>160</v>
      </c>
      <c r="E494" s="246" t="s">
        <v>1</v>
      </c>
      <c r="F494" s="247" t="s">
        <v>595</v>
      </c>
      <c r="G494" s="245"/>
      <c r="H494" s="248">
        <v>4.0110000000000001</v>
      </c>
      <c r="I494" s="249"/>
      <c r="J494" s="245"/>
      <c r="K494" s="245"/>
      <c r="L494" s="250"/>
      <c r="M494" s="251"/>
      <c r="N494" s="252"/>
      <c r="O494" s="252"/>
      <c r="P494" s="252"/>
      <c r="Q494" s="252"/>
      <c r="R494" s="252"/>
      <c r="S494" s="252"/>
      <c r="T494" s="253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4" t="s">
        <v>160</v>
      </c>
      <c r="AU494" s="254" t="s">
        <v>86</v>
      </c>
      <c r="AV494" s="14" t="s">
        <v>86</v>
      </c>
      <c r="AW494" s="14" t="s">
        <v>32</v>
      </c>
      <c r="AX494" s="14" t="s">
        <v>76</v>
      </c>
      <c r="AY494" s="254" t="s">
        <v>151</v>
      </c>
    </row>
    <row r="495" s="14" customFormat="1">
      <c r="A495" s="14"/>
      <c r="B495" s="244"/>
      <c r="C495" s="245"/>
      <c r="D495" s="235" t="s">
        <v>160</v>
      </c>
      <c r="E495" s="246" t="s">
        <v>1</v>
      </c>
      <c r="F495" s="247" t="s">
        <v>596</v>
      </c>
      <c r="G495" s="245"/>
      <c r="H495" s="248">
        <v>9.1639999999999997</v>
      </c>
      <c r="I495" s="249"/>
      <c r="J495" s="245"/>
      <c r="K495" s="245"/>
      <c r="L495" s="250"/>
      <c r="M495" s="251"/>
      <c r="N495" s="252"/>
      <c r="O495" s="252"/>
      <c r="P495" s="252"/>
      <c r="Q495" s="252"/>
      <c r="R495" s="252"/>
      <c r="S495" s="252"/>
      <c r="T495" s="253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4" t="s">
        <v>160</v>
      </c>
      <c r="AU495" s="254" t="s">
        <v>86</v>
      </c>
      <c r="AV495" s="14" t="s">
        <v>86</v>
      </c>
      <c r="AW495" s="14" t="s">
        <v>32</v>
      </c>
      <c r="AX495" s="14" t="s">
        <v>76</v>
      </c>
      <c r="AY495" s="254" t="s">
        <v>151</v>
      </c>
    </row>
    <row r="496" s="15" customFormat="1">
      <c r="A496" s="15"/>
      <c r="B496" s="255"/>
      <c r="C496" s="256"/>
      <c r="D496" s="235" t="s">
        <v>160</v>
      </c>
      <c r="E496" s="257" t="s">
        <v>1</v>
      </c>
      <c r="F496" s="258" t="s">
        <v>213</v>
      </c>
      <c r="G496" s="256"/>
      <c r="H496" s="259">
        <v>13.175000000000001</v>
      </c>
      <c r="I496" s="260"/>
      <c r="J496" s="256"/>
      <c r="K496" s="256"/>
      <c r="L496" s="261"/>
      <c r="M496" s="262"/>
      <c r="N496" s="263"/>
      <c r="O496" s="263"/>
      <c r="P496" s="263"/>
      <c r="Q496" s="263"/>
      <c r="R496" s="263"/>
      <c r="S496" s="263"/>
      <c r="T496" s="264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65" t="s">
        <v>160</v>
      </c>
      <c r="AU496" s="265" t="s">
        <v>86</v>
      </c>
      <c r="AV496" s="15" t="s">
        <v>158</v>
      </c>
      <c r="AW496" s="15" t="s">
        <v>32</v>
      </c>
      <c r="AX496" s="15" t="s">
        <v>84</v>
      </c>
      <c r="AY496" s="265" t="s">
        <v>151</v>
      </c>
    </row>
    <row r="497" s="2" customFormat="1" ht="33" customHeight="1">
      <c r="A497" s="39"/>
      <c r="B497" s="40"/>
      <c r="C497" s="220" t="s">
        <v>597</v>
      </c>
      <c r="D497" s="220" t="s">
        <v>153</v>
      </c>
      <c r="E497" s="221" t="s">
        <v>598</v>
      </c>
      <c r="F497" s="222" t="s">
        <v>599</v>
      </c>
      <c r="G497" s="223" t="s">
        <v>156</v>
      </c>
      <c r="H497" s="224">
        <v>13.175000000000001</v>
      </c>
      <c r="I497" s="225"/>
      <c r="J497" s="226">
        <f>ROUND(I497*H497,2)</f>
        <v>0</v>
      </c>
      <c r="K497" s="222" t="s">
        <v>157</v>
      </c>
      <c r="L497" s="45"/>
      <c r="M497" s="227" t="s">
        <v>1</v>
      </c>
      <c r="N497" s="228" t="s">
        <v>41</v>
      </c>
      <c r="O497" s="92"/>
      <c r="P497" s="229">
        <f>O497*H497</f>
        <v>0</v>
      </c>
      <c r="Q497" s="229">
        <v>0</v>
      </c>
      <c r="R497" s="229">
        <f>Q497*H497</f>
        <v>0</v>
      </c>
      <c r="S497" s="229">
        <v>0.029000000000000001</v>
      </c>
      <c r="T497" s="230">
        <f>S497*H497</f>
        <v>0.38207500000000005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31" t="s">
        <v>158</v>
      </c>
      <c r="AT497" s="231" t="s">
        <v>153</v>
      </c>
      <c r="AU497" s="231" t="s">
        <v>86</v>
      </c>
      <c r="AY497" s="18" t="s">
        <v>151</v>
      </c>
      <c r="BE497" s="232">
        <f>IF(N497="základní",J497,0)</f>
        <v>0</v>
      </c>
      <c r="BF497" s="232">
        <f>IF(N497="snížená",J497,0)</f>
        <v>0</v>
      </c>
      <c r="BG497" s="232">
        <f>IF(N497="zákl. přenesená",J497,0)</f>
        <v>0</v>
      </c>
      <c r="BH497" s="232">
        <f>IF(N497="sníž. přenesená",J497,0)</f>
        <v>0</v>
      </c>
      <c r="BI497" s="232">
        <f>IF(N497="nulová",J497,0)</f>
        <v>0</v>
      </c>
      <c r="BJ497" s="18" t="s">
        <v>84</v>
      </c>
      <c r="BK497" s="232">
        <f>ROUND(I497*H497,2)</f>
        <v>0</v>
      </c>
      <c r="BL497" s="18" t="s">
        <v>158</v>
      </c>
      <c r="BM497" s="231" t="s">
        <v>600</v>
      </c>
    </row>
    <row r="498" s="2" customFormat="1" ht="33" customHeight="1">
      <c r="A498" s="39"/>
      <c r="B498" s="40"/>
      <c r="C498" s="220" t="s">
        <v>601</v>
      </c>
      <c r="D498" s="220" t="s">
        <v>153</v>
      </c>
      <c r="E498" s="221" t="s">
        <v>598</v>
      </c>
      <c r="F498" s="222" t="s">
        <v>599</v>
      </c>
      <c r="G498" s="223" t="s">
        <v>156</v>
      </c>
      <c r="H498" s="224">
        <v>41.106000000000002</v>
      </c>
      <c r="I498" s="225"/>
      <c r="J498" s="226">
        <f>ROUND(I498*H498,2)</f>
        <v>0</v>
      </c>
      <c r="K498" s="222" t="s">
        <v>157</v>
      </c>
      <c r="L498" s="45"/>
      <c r="M498" s="227" t="s">
        <v>1</v>
      </c>
      <c r="N498" s="228" t="s">
        <v>41</v>
      </c>
      <c r="O498" s="92"/>
      <c r="P498" s="229">
        <f>O498*H498</f>
        <v>0</v>
      </c>
      <c r="Q498" s="229">
        <v>0</v>
      </c>
      <c r="R498" s="229">
        <f>Q498*H498</f>
        <v>0</v>
      </c>
      <c r="S498" s="229">
        <v>0.029000000000000001</v>
      </c>
      <c r="T498" s="230">
        <f>S498*H498</f>
        <v>1.1920740000000001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31" t="s">
        <v>158</v>
      </c>
      <c r="AT498" s="231" t="s">
        <v>153</v>
      </c>
      <c r="AU498" s="231" t="s">
        <v>86</v>
      </c>
      <c r="AY498" s="18" t="s">
        <v>151</v>
      </c>
      <c r="BE498" s="232">
        <f>IF(N498="základní",J498,0)</f>
        <v>0</v>
      </c>
      <c r="BF498" s="232">
        <f>IF(N498="snížená",J498,0)</f>
        <v>0</v>
      </c>
      <c r="BG498" s="232">
        <f>IF(N498="zákl. přenesená",J498,0)</f>
        <v>0</v>
      </c>
      <c r="BH498" s="232">
        <f>IF(N498="sníž. přenesená",J498,0)</f>
        <v>0</v>
      </c>
      <c r="BI498" s="232">
        <f>IF(N498="nulová",J498,0)</f>
        <v>0</v>
      </c>
      <c r="BJ498" s="18" t="s">
        <v>84</v>
      </c>
      <c r="BK498" s="232">
        <f>ROUND(I498*H498,2)</f>
        <v>0</v>
      </c>
      <c r="BL498" s="18" t="s">
        <v>158</v>
      </c>
      <c r="BM498" s="231" t="s">
        <v>602</v>
      </c>
    </row>
    <row r="499" s="2" customFormat="1" ht="24.15" customHeight="1">
      <c r="A499" s="39"/>
      <c r="B499" s="40"/>
      <c r="C499" s="220" t="s">
        <v>603</v>
      </c>
      <c r="D499" s="220" t="s">
        <v>153</v>
      </c>
      <c r="E499" s="221" t="s">
        <v>604</v>
      </c>
      <c r="F499" s="222" t="s">
        <v>605</v>
      </c>
      <c r="G499" s="223" t="s">
        <v>183</v>
      </c>
      <c r="H499" s="224">
        <v>0.41999999999999998</v>
      </c>
      <c r="I499" s="225"/>
      <c r="J499" s="226">
        <f>ROUND(I499*H499,2)</f>
        <v>0</v>
      </c>
      <c r="K499" s="222" t="s">
        <v>157</v>
      </c>
      <c r="L499" s="45"/>
      <c r="M499" s="227" t="s">
        <v>1</v>
      </c>
      <c r="N499" s="228" t="s">
        <v>41</v>
      </c>
      <c r="O499" s="92"/>
      <c r="P499" s="229">
        <f>O499*H499</f>
        <v>0</v>
      </c>
      <c r="Q499" s="229">
        <v>0</v>
      </c>
      <c r="R499" s="229">
        <f>Q499*H499</f>
        <v>0</v>
      </c>
      <c r="S499" s="229">
        <v>0.27500000000000002</v>
      </c>
      <c r="T499" s="230">
        <f>S499*H499</f>
        <v>0.11550000000000001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1" t="s">
        <v>158</v>
      </c>
      <c r="AT499" s="231" t="s">
        <v>153</v>
      </c>
      <c r="AU499" s="231" t="s">
        <v>86</v>
      </c>
      <c r="AY499" s="18" t="s">
        <v>151</v>
      </c>
      <c r="BE499" s="232">
        <f>IF(N499="základní",J499,0)</f>
        <v>0</v>
      </c>
      <c r="BF499" s="232">
        <f>IF(N499="snížená",J499,0)</f>
        <v>0</v>
      </c>
      <c r="BG499" s="232">
        <f>IF(N499="zákl. přenesená",J499,0)</f>
        <v>0</v>
      </c>
      <c r="BH499" s="232">
        <f>IF(N499="sníž. přenesená",J499,0)</f>
        <v>0</v>
      </c>
      <c r="BI499" s="232">
        <f>IF(N499="nulová",J499,0)</f>
        <v>0</v>
      </c>
      <c r="BJ499" s="18" t="s">
        <v>84</v>
      </c>
      <c r="BK499" s="232">
        <f>ROUND(I499*H499,2)</f>
        <v>0</v>
      </c>
      <c r="BL499" s="18" t="s">
        <v>158</v>
      </c>
      <c r="BM499" s="231" t="s">
        <v>606</v>
      </c>
    </row>
    <row r="500" s="13" customFormat="1">
      <c r="A500" s="13"/>
      <c r="B500" s="233"/>
      <c r="C500" s="234"/>
      <c r="D500" s="235" t="s">
        <v>160</v>
      </c>
      <c r="E500" s="236" t="s">
        <v>1</v>
      </c>
      <c r="F500" s="237" t="s">
        <v>607</v>
      </c>
      <c r="G500" s="234"/>
      <c r="H500" s="236" t="s">
        <v>1</v>
      </c>
      <c r="I500" s="238"/>
      <c r="J500" s="234"/>
      <c r="K500" s="234"/>
      <c r="L500" s="239"/>
      <c r="M500" s="240"/>
      <c r="N500" s="241"/>
      <c r="O500" s="241"/>
      <c r="P500" s="241"/>
      <c r="Q500" s="241"/>
      <c r="R500" s="241"/>
      <c r="S500" s="241"/>
      <c r="T500" s="242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3" t="s">
        <v>160</v>
      </c>
      <c r="AU500" s="243" t="s">
        <v>86</v>
      </c>
      <c r="AV500" s="13" t="s">
        <v>84</v>
      </c>
      <c r="AW500" s="13" t="s">
        <v>32</v>
      </c>
      <c r="AX500" s="13" t="s">
        <v>76</v>
      </c>
      <c r="AY500" s="243" t="s">
        <v>151</v>
      </c>
    </row>
    <row r="501" s="14" customFormat="1">
      <c r="A501" s="14"/>
      <c r="B501" s="244"/>
      <c r="C501" s="245"/>
      <c r="D501" s="235" t="s">
        <v>160</v>
      </c>
      <c r="E501" s="246" t="s">
        <v>1</v>
      </c>
      <c r="F501" s="247" t="s">
        <v>608</v>
      </c>
      <c r="G501" s="245"/>
      <c r="H501" s="248">
        <v>0.41999999999999998</v>
      </c>
      <c r="I501" s="249"/>
      <c r="J501" s="245"/>
      <c r="K501" s="245"/>
      <c r="L501" s="250"/>
      <c r="M501" s="251"/>
      <c r="N501" s="252"/>
      <c r="O501" s="252"/>
      <c r="P501" s="252"/>
      <c r="Q501" s="252"/>
      <c r="R501" s="252"/>
      <c r="S501" s="252"/>
      <c r="T501" s="253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4" t="s">
        <v>160</v>
      </c>
      <c r="AU501" s="254" t="s">
        <v>86</v>
      </c>
      <c r="AV501" s="14" t="s">
        <v>86</v>
      </c>
      <c r="AW501" s="14" t="s">
        <v>32</v>
      </c>
      <c r="AX501" s="14" t="s">
        <v>84</v>
      </c>
      <c r="AY501" s="254" t="s">
        <v>151</v>
      </c>
    </row>
    <row r="502" s="2" customFormat="1" ht="24.15" customHeight="1">
      <c r="A502" s="39"/>
      <c r="B502" s="40"/>
      <c r="C502" s="220" t="s">
        <v>609</v>
      </c>
      <c r="D502" s="220" t="s">
        <v>153</v>
      </c>
      <c r="E502" s="221" t="s">
        <v>610</v>
      </c>
      <c r="F502" s="222" t="s">
        <v>611</v>
      </c>
      <c r="G502" s="223" t="s">
        <v>183</v>
      </c>
      <c r="H502" s="224">
        <v>9.1739999999999995</v>
      </c>
      <c r="I502" s="225"/>
      <c r="J502" s="226">
        <f>ROUND(I502*H502,2)</f>
        <v>0</v>
      </c>
      <c r="K502" s="222" t="s">
        <v>157</v>
      </c>
      <c r="L502" s="45"/>
      <c r="M502" s="227" t="s">
        <v>1</v>
      </c>
      <c r="N502" s="228" t="s">
        <v>41</v>
      </c>
      <c r="O502" s="92"/>
      <c r="P502" s="229">
        <f>O502*H502</f>
        <v>0</v>
      </c>
      <c r="Q502" s="229">
        <v>0</v>
      </c>
      <c r="R502" s="229">
        <f>Q502*H502</f>
        <v>0</v>
      </c>
      <c r="S502" s="229">
        <v>0.54500000000000004</v>
      </c>
      <c r="T502" s="230">
        <f>S502*H502</f>
        <v>4.9998300000000002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31" t="s">
        <v>158</v>
      </c>
      <c r="AT502" s="231" t="s">
        <v>153</v>
      </c>
      <c r="AU502" s="231" t="s">
        <v>86</v>
      </c>
      <c r="AY502" s="18" t="s">
        <v>151</v>
      </c>
      <c r="BE502" s="232">
        <f>IF(N502="základní",J502,0)</f>
        <v>0</v>
      </c>
      <c r="BF502" s="232">
        <f>IF(N502="snížená",J502,0)</f>
        <v>0</v>
      </c>
      <c r="BG502" s="232">
        <f>IF(N502="zákl. přenesená",J502,0)</f>
        <v>0</v>
      </c>
      <c r="BH502" s="232">
        <f>IF(N502="sníž. přenesená",J502,0)</f>
        <v>0</v>
      </c>
      <c r="BI502" s="232">
        <f>IF(N502="nulová",J502,0)</f>
        <v>0</v>
      </c>
      <c r="BJ502" s="18" t="s">
        <v>84</v>
      </c>
      <c r="BK502" s="232">
        <f>ROUND(I502*H502,2)</f>
        <v>0</v>
      </c>
      <c r="BL502" s="18" t="s">
        <v>158</v>
      </c>
      <c r="BM502" s="231" t="s">
        <v>612</v>
      </c>
    </row>
    <row r="503" s="14" customFormat="1">
      <c r="A503" s="14"/>
      <c r="B503" s="244"/>
      <c r="C503" s="245"/>
      <c r="D503" s="235" t="s">
        <v>160</v>
      </c>
      <c r="E503" s="246" t="s">
        <v>1</v>
      </c>
      <c r="F503" s="247" t="s">
        <v>613</v>
      </c>
      <c r="G503" s="245"/>
      <c r="H503" s="248">
        <v>2.2799999999999998</v>
      </c>
      <c r="I503" s="249"/>
      <c r="J503" s="245"/>
      <c r="K503" s="245"/>
      <c r="L503" s="250"/>
      <c r="M503" s="251"/>
      <c r="N503" s="252"/>
      <c r="O503" s="252"/>
      <c r="P503" s="252"/>
      <c r="Q503" s="252"/>
      <c r="R503" s="252"/>
      <c r="S503" s="252"/>
      <c r="T503" s="253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4" t="s">
        <v>160</v>
      </c>
      <c r="AU503" s="254" t="s">
        <v>86</v>
      </c>
      <c r="AV503" s="14" t="s">
        <v>86</v>
      </c>
      <c r="AW503" s="14" t="s">
        <v>32</v>
      </c>
      <c r="AX503" s="14" t="s">
        <v>76</v>
      </c>
      <c r="AY503" s="254" t="s">
        <v>151</v>
      </c>
    </row>
    <row r="504" s="14" customFormat="1">
      <c r="A504" s="14"/>
      <c r="B504" s="244"/>
      <c r="C504" s="245"/>
      <c r="D504" s="235" t="s">
        <v>160</v>
      </c>
      <c r="E504" s="246" t="s">
        <v>1</v>
      </c>
      <c r="F504" s="247" t="s">
        <v>614</v>
      </c>
      <c r="G504" s="245"/>
      <c r="H504" s="248">
        <v>2.0099999999999998</v>
      </c>
      <c r="I504" s="249"/>
      <c r="J504" s="245"/>
      <c r="K504" s="245"/>
      <c r="L504" s="250"/>
      <c r="M504" s="251"/>
      <c r="N504" s="252"/>
      <c r="O504" s="252"/>
      <c r="P504" s="252"/>
      <c r="Q504" s="252"/>
      <c r="R504" s="252"/>
      <c r="S504" s="252"/>
      <c r="T504" s="253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4" t="s">
        <v>160</v>
      </c>
      <c r="AU504" s="254" t="s">
        <v>86</v>
      </c>
      <c r="AV504" s="14" t="s">
        <v>86</v>
      </c>
      <c r="AW504" s="14" t="s">
        <v>32</v>
      </c>
      <c r="AX504" s="14" t="s">
        <v>76</v>
      </c>
      <c r="AY504" s="254" t="s">
        <v>151</v>
      </c>
    </row>
    <row r="505" s="14" customFormat="1">
      <c r="A505" s="14"/>
      <c r="B505" s="244"/>
      <c r="C505" s="245"/>
      <c r="D505" s="235" t="s">
        <v>160</v>
      </c>
      <c r="E505" s="246" t="s">
        <v>1</v>
      </c>
      <c r="F505" s="247" t="s">
        <v>615</v>
      </c>
      <c r="G505" s="245"/>
      <c r="H505" s="248">
        <v>2.1600000000000001</v>
      </c>
      <c r="I505" s="249"/>
      <c r="J505" s="245"/>
      <c r="K505" s="245"/>
      <c r="L505" s="250"/>
      <c r="M505" s="251"/>
      <c r="N505" s="252"/>
      <c r="O505" s="252"/>
      <c r="P505" s="252"/>
      <c r="Q505" s="252"/>
      <c r="R505" s="252"/>
      <c r="S505" s="252"/>
      <c r="T505" s="253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4" t="s">
        <v>160</v>
      </c>
      <c r="AU505" s="254" t="s">
        <v>86</v>
      </c>
      <c r="AV505" s="14" t="s">
        <v>86</v>
      </c>
      <c r="AW505" s="14" t="s">
        <v>32</v>
      </c>
      <c r="AX505" s="14" t="s">
        <v>76</v>
      </c>
      <c r="AY505" s="254" t="s">
        <v>151</v>
      </c>
    </row>
    <row r="506" s="14" customFormat="1">
      <c r="A506" s="14"/>
      <c r="B506" s="244"/>
      <c r="C506" s="245"/>
      <c r="D506" s="235" t="s">
        <v>160</v>
      </c>
      <c r="E506" s="246" t="s">
        <v>1</v>
      </c>
      <c r="F506" s="247" t="s">
        <v>616</v>
      </c>
      <c r="G506" s="245"/>
      <c r="H506" s="248">
        <v>0.71999999999999997</v>
      </c>
      <c r="I506" s="249"/>
      <c r="J506" s="245"/>
      <c r="K506" s="245"/>
      <c r="L506" s="250"/>
      <c r="M506" s="251"/>
      <c r="N506" s="252"/>
      <c r="O506" s="252"/>
      <c r="P506" s="252"/>
      <c r="Q506" s="252"/>
      <c r="R506" s="252"/>
      <c r="S506" s="252"/>
      <c r="T506" s="253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4" t="s">
        <v>160</v>
      </c>
      <c r="AU506" s="254" t="s">
        <v>86</v>
      </c>
      <c r="AV506" s="14" t="s">
        <v>86</v>
      </c>
      <c r="AW506" s="14" t="s">
        <v>32</v>
      </c>
      <c r="AX506" s="14" t="s">
        <v>76</v>
      </c>
      <c r="AY506" s="254" t="s">
        <v>151</v>
      </c>
    </row>
    <row r="507" s="14" customFormat="1">
      <c r="A507" s="14"/>
      <c r="B507" s="244"/>
      <c r="C507" s="245"/>
      <c r="D507" s="235" t="s">
        <v>160</v>
      </c>
      <c r="E507" s="246" t="s">
        <v>1</v>
      </c>
      <c r="F507" s="247" t="s">
        <v>617</v>
      </c>
      <c r="G507" s="245"/>
      <c r="H507" s="248">
        <v>0.68999999999999995</v>
      </c>
      <c r="I507" s="249"/>
      <c r="J507" s="245"/>
      <c r="K507" s="245"/>
      <c r="L507" s="250"/>
      <c r="M507" s="251"/>
      <c r="N507" s="252"/>
      <c r="O507" s="252"/>
      <c r="P507" s="252"/>
      <c r="Q507" s="252"/>
      <c r="R507" s="252"/>
      <c r="S507" s="252"/>
      <c r="T507" s="253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54" t="s">
        <v>160</v>
      </c>
      <c r="AU507" s="254" t="s">
        <v>86</v>
      </c>
      <c r="AV507" s="14" t="s">
        <v>86</v>
      </c>
      <c r="AW507" s="14" t="s">
        <v>32</v>
      </c>
      <c r="AX507" s="14" t="s">
        <v>76</v>
      </c>
      <c r="AY507" s="254" t="s">
        <v>151</v>
      </c>
    </row>
    <row r="508" s="14" customFormat="1">
      <c r="A508" s="14"/>
      <c r="B508" s="244"/>
      <c r="C508" s="245"/>
      <c r="D508" s="235" t="s">
        <v>160</v>
      </c>
      <c r="E508" s="246" t="s">
        <v>1</v>
      </c>
      <c r="F508" s="247" t="s">
        <v>618</v>
      </c>
      <c r="G508" s="245"/>
      <c r="H508" s="248">
        <v>0.59999999999999998</v>
      </c>
      <c r="I508" s="249"/>
      <c r="J508" s="245"/>
      <c r="K508" s="245"/>
      <c r="L508" s="250"/>
      <c r="M508" s="251"/>
      <c r="N508" s="252"/>
      <c r="O508" s="252"/>
      <c r="P508" s="252"/>
      <c r="Q508" s="252"/>
      <c r="R508" s="252"/>
      <c r="S508" s="252"/>
      <c r="T508" s="253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4" t="s">
        <v>160</v>
      </c>
      <c r="AU508" s="254" t="s">
        <v>86</v>
      </c>
      <c r="AV508" s="14" t="s">
        <v>86</v>
      </c>
      <c r="AW508" s="14" t="s">
        <v>32</v>
      </c>
      <c r="AX508" s="14" t="s">
        <v>76</v>
      </c>
      <c r="AY508" s="254" t="s">
        <v>151</v>
      </c>
    </row>
    <row r="509" s="16" customFormat="1">
      <c r="A509" s="16"/>
      <c r="B509" s="266"/>
      <c r="C509" s="267"/>
      <c r="D509" s="235" t="s">
        <v>160</v>
      </c>
      <c r="E509" s="268" t="s">
        <v>1</v>
      </c>
      <c r="F509" s="269" t="s">
        <v>487</v>
      </c>
      <c r="G509" s="267"/>
      <c r="H509" s="270">
        <v>8.4600000000000009</v>
      </c>
      <c r="I509" s="271"/>
      <c r="J509" s="267"/>
      <c r="K509" s="267"/>
      <c r="L509" s="272"/>
      <c r="M509" s="273"/>
      <c r="N509" s="274"/>
      <c r="O509" s="274"/>
      <c r="P509" s="274"/>
      <c r="Q509" s="274"/>
      <c r="R509" s="274"/>
      <c r="S509" s="274"/>
      <c r="T509" s="275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T509" s="276" t="s">
        <v>160</v>
      </c>
      <c r="AU509" s="276" t="s">
        <v>86</v>
      </c>
      <c r="AV509" s="16" t="s">
        <v>166</v>
      </c>
      <c r="AW509" s="16" t="s">
        <v>32</v>
      </c>
      <c r="AX509" s="16" t="s">
        <v>76</v>
      </c>
      <c r="AY509" s="276" t="s">
        <v>151</v>
      </c>
    </row>
    <row r="510" s="13" customFormat="1">
      <c r="A510" s="13"/>
      <c r="B510" s="233"/>
      <c r="C510" s="234"/>
      <c r="D510" s="235" t="s">
        <v>160</v>
      </c>
      <c r="E510" s="236" t="s">
        <v>1</v>
      </c>
      <c r="F510" s="237" t="s">
        <v>619</v>
      </c>
      <c r="G510" s="234"/>
      <c r="H510" s="236" t="s">
        <v>1</v>
      </c>
      <c r="I510" s="238"/>
      <c r="J510" s="234"/>
      <c r="K510" s="234"/>
      <c r="L510" s="239"/>
      <c r="M510" s="240"/>
      <c r="N510" s="241"/>
      <c r="O510" s="241"/>
      <c r="P510" s="241"/>
      <c r="Q510" s="241"/>
      <c r="R510" s="241"/>
      <c r="S510" s="241"/>
      <c r="T510" s="24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3" t="s">
        <v>160</v>
      </c>
      <c r="AU510" s="243" t="s">
        <v>86</v>
      </c>
      <c r="AV510" s="13" t="s">
        <v>84</v>
      </c>
      <c r="AW510" s="13" t="s">
        <v>32</v>
      </c>
      <c r="AX510" s="13" t="s">
        <v>76</v>
      </c>
      <c r="AY510" s="243" t="s">
        <v>151</v>
      </c>
    </row>
    <row r="511" s="14" customFormat="1">
      <c r="A511" s="14"/>
      <c r="B511" s="244"/>
      <c r="C511" s="245"/>
      <c r="D511" s="235" t="s">
        <v>160</v>
      </c>
      <c r="E511" s="246" t="s">
        <v>1</v>
      </c>
      <c r="F511" s="247" t="s">
        <v>620</v>
      </c>
      <c r="G511" s="245"/>
      <c r="H511" s="248">
        <v>0.20999999999999999</v>
      </c>
      <c r="I511" s="249"/>
      <c r="J511" s="245"/>
      <c r="K511" s="245"/>
      <c r="L511" s="250"/>
      <c r="M511" s="251"/>
      <c r="N511" s="252"/>
      <c r="O511" s="252"/>
      <c r="P511" s="252"/>
      <c r="Q511" s="252"/>
      <c r="R511" s="252"/>
      <c r="S511" s="252"/>
      <c r="T511" s="253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4" t="s">
        <v>160</v>
      </c>
      <c r="AU511" s="254" t="s">
        <v>86</v>
      </c>
      <c r="AV511" s="14" t="s">
        <v>86</v>
      </c>
      <c r="AW511" s="14" t="s">
        <v>32</v>
      </c>
      <c r="AX511" s="14" t="s">
        <v>76</v>
      </c>
      <c r="AY511" s="254" t="s">
        <v>151</v>
      </c>
    </row>
    <row r="512" s="14" customFormat="1">
      <c r="A512" s="14"/>
      <c r="B512" s="244"/>
      <c r="C512" s="245"/>
      <c r="D512" s="235" t="s">
        <v>160</v>
      </c>
      <c r="E512" s="246" t="s">
        <v>1</v>
      </c>
      <c r="F512" s="247" t="s">
        <v>621</v>
      </c>
      <c r="G512" s="245"/>
      <c r="H512" s="248">
        <v>0.504</v>
      </c>
      <c r="I512" s="249"/>
      <c r="J512" s="245"/>
      <c r="K512" s="245"/>
      <c r="L512" s="250"/>
      <c r="M512" s="251"/>
      <c r="N512" s="252"/>
      <c r="O512" s="252"/>
      <c r="P512" s="252"/>
      <c r="Q512" s="252"/>
      <c r="R512" s="252"/>
      <c r="S512" s="252"/>
      <c r="T512" s="253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4" t="s">
        <v>160</v>
      </c>
      <c r="AU512" s="254" t="s">
        <v>86</v>
      </c>
      <c r="AV512" s="14" t="s">
        <v>86</v>
      </c>
      <c r="AW512" s="14" t="s">
        <v>32</v>
      </c>
      <c r="AX512" s="14" t="s">
        <v>76</v>
      </c>
      <c r="AY512" s="254" t="s">
        <v>151</v>
      </c>
    </row>
    <row r="513" s="16" customFormat="1">
      <c r="A513" s="16"/>
      <c r="B513" s="266"/>
      <c r="C513" s="267"/>
      <c r="D513" s="235" t="s">
        <v>160</v>
      </c>
      <c r="E513" s="268" t="s">
        <v>1</v>
      </c>
      <c r="F513" s="269" t="s">
        <v>487</v>
      </c>
      <c r="G513" s="267"/>
      <c r="H513" s="270">
        <v>0.71399999999999997</v>
      </c>
      <c r="I513" s="271"/>
      <c r="J513" s="267"/>
      <c r="K513" s="267"/>
      <c r="L513" s="272"/>
      <c r="M513" s="273"/>
      <c r="N513" s="274"/>
      <c r="O513" s="274"/>
      <c r="P513" s="274"/>
      <c r="Q513" s="274"/>
      <c r="R513" s="274"/>
      <c r="S513" s="274"/>
      <c r="T513" s="275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T513" s="276" t="s">
        <v>160</v>
      </c>
      <c r="AU513" s="276" t="s">
        <v>86</v>
      </c>
      <c r="AV513" s="16" t="s">
        <v>166</v>
      </c>
      <c r="AW513" s="16" t="s">
        <v>32</v>
      </c>
      <c r="AX513" s="16" t="s">
        <v>76</v>
      </c>
      <c r="AY513" s="276" t="s">
        <v>151</v>
      </c>
    </row>
    <row r="514" s="15" customFormat="1">
      <c r="A514" s="15"/>
      <c r="B514" s="255"/>
      <c r="C514" s="256"/>
      <c r="D514" s="235" t="s">
        <v>160</v>
      </c>
      <c r="E514" s="257" t="s">
        <v>1</v>
      </c>
      <c r="F514" s="258" t="s">
        <v>213</v>
      </c>
      <c r="G514" s="256"/>
      <c r="H514" s="259">
        <v>9.1739999999999995</v>
      </c>
      <c r="I514" s="260"/>
      <c r="J514" s="256"/>
      <c r="K514" s="256"/>
      <c r="L514" s="261"/>
      <c r="M514" s="262"/>
      <c r="N514" s="263"/>
      <c r="O514" s="263"/>
      <c r="P514" s="263"/>
      <c r="Q514" s="263"/>
      <c r="R514" s="263"/>
      <c r="S514" s="263"/>
      <c r="T514" s="264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65" t="s">
        <v>160</v>
      </c>
      <c r="AU514" s="265" t="s">
        <v>86</v>
      </c>
      <c r="AV514" s="15" t="s">
        <v>158</v>
      </c>
      <c r="AW514" s="15" t="s">
        <v>32</v>
      </c>
      <c r="AX514" s="15" t="s">
        <v>84</v>
      </c>
      <c r="AY514" s="265" t="s">
        <v>151</v>
      </c>
    </row>
    <row r="515" s="2" customFormat="1" ht="21.75" customHeight="1">
      <c r="A515" s="39"/>
      <c r="B515" s="40"/>
      <c r="C515" s="220" t="s">
        <v>622</v>
      </c>
      <c r="D515" s="220" t="s">
        <v>153</v>
      </c>
      <c r="E515" s="221" t="s">
        <v>623</v>
      </c>
      <c r="F515" s="222" t="s">
        <v>624</v>
      </c>
      <c r="G515" s="223" t="s">
        <v>183</v>
      </c>
      <c r="H515" s="224">
        <v>57.917999999999999</v>
      </c>
      <c r="I515" s="225"/>
      <c r="J515" s="226">
        <f>ROUND(I515*H515,2)</f>
        <v>0</v>
      </c>
      <c r="K515" s="222" t="s">
        <v>157</v>
      </c>
      <c r="L515" s="45"/>
      <c r="M515" s="227" t="s">
        <v>1</v>
      </c>
      <c r="N515" s="228" t="s">
        <v>41</v>
      </c>
      <c r="O515" s="92"/>
      <c r="P515" s="229">
        <f>O515*H515</f>
        <v>0</v>
      </c>
      <c r="Q515" s="229">
        <v>0</v>
      </c>
      <c r="R515" s="229">
        <f>Q515*H515</f>
        <v>0</v>
      </c>
      <c r="S515" s="229">
        <v>0.075999999999999998</v>
      </c>
      <c r="T515" s="230">
        <f>S515*H515</f>
        <v>4.4017679999999997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31" t="s">
        <v>158</v>
      </c>
      <c r="AT515" s="231" t="s">
        <v>153</v>
      </c>
      <c r="AU515" s="231" t="s">
        <v>86</v>
      </c>
      <c r="AY515" s="18" t="s">
        <v>151</v>
      </c>
      <c r="BE515" s="232">
        <f>IF(N515="základní",J515,0)</f>
        <v>0</v>
      </c>
      <c r="BF515" s="232">
        <f>IF(N515="snížená",J515,0)</f>
        <v>0</v>
      </c>
      <c r="BG515" s="232">
        <f>IF(N515="zákl. přenesená",J515,0)</f>
        <v>0</v>
      </c>
      <c r="BH515" s="232">
        <f>IF(N515="sníž. přenesená",J515,0)</f>
        <v>0</v>
      </c>
      <c r="BI515" s="232">
        <f>IF(N515="nulová",J515,0)</f>
        <v>0</v>
      </c>
      <c r="BJ515" s="18" t="s">
        <v>84</v>
      </c>
      <c r="BK515" s="232">
        <f>ROUND(I515*H515,2)</f>
        <v>0</v>
      </c>
      <c r="BL515" s="18" t="s">
        <v>158</v>
      </c>
      <c r="BM515" s="231" t="s">
        <v>625</v>
      </c>
    </row>
    <row r="516" s="14" customFormat="1">
      <c r="A516" s="14"/>
      <c r="B516" s="244"/>
      <c r="C516" s="245"/>
      <c r="D516" s="235" t="s">
        <v>160</v>
      </c>
      <c r="E516" s="246" t="s">
        <v>1</v>
      </c>
      <c r="F516" s="247" t="s">
        <v>626</v>
      </c>
      <c r="G516" s="245"/>
      <c r="H516" s="248">
        <v>27.186</v>
      </c>
      <c r="I516" s="249"/>
      <c r="J516" s="245"/>
      <c r="K516" s="245"/>
      <c r="L516" s="250"/>
      <c r="M516" s="251"/>
      <c r="N516" s="252"/>
      <c r="O516" s="252"/>
      <c r="P516" s="252"/>
      <c r="Q516" s="252"/>
      <c r="R516" s="252"/>
      <c r="S516" s="252"/>
      <c r="T516" s="253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4" t="s">
        <v>160</v>
      </c>
      <c r="AU516" s="254" t="s">
        <v>86</v>
      </c>
      <c r="AV516" s="14" t="s">
        <v>86</v>
      </c>
      <c r="AW516" s="14" t="s">
        <v>32</v>
      </c>
      <c r="AX516" s="14" t="s">
        <v>76</v>
      </c>
      <c r="AY516" s="254" t="s">
        <v>151</v>
      </c>
    </row>
    <row r="517" s="14" customFormat="1">
      <c r="A517" s="14"/>
      <c r="B517" s="244"/>
      <c r="C517" s="245"/>
      <c r="D517" s="235" t="s">
        <v>160</v>
      </c>
      <c r="E517" s="246" t="s">
        <v>1</v>
      </c>
      <c r="F517" s="247" t="s">
        <v>627</v>
      </c>
      <c r="G517" s="245"/>
      <c r="H517" s="248">
        <v>5.516</v>
      </c>
      <c r="I517" s="249"/>
      <c r="J517" s="245"/>
      <c r="K517" s="245"/>
      <c r="L517" s="250"/>
      <c r="M517" s="251"/>
      <c r="N517" s="252"/>
      <c r="O517" s="252"/>
      <c r="P517" s="252"/>
      <c r="Q517" s="252"/>
      <c r="R517" s="252"/>
      <c r="S517" s="252"/>
      <c r="T517" s="253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4" t="s">
        <v>160</v>
      </c>
      <c r="AU517" s="254" t="s">
        <v>86</v>
      </c>
      <c r="AV517" s="14" t="s">
        <v>86</v>
      </c>
      <c r="AW517" s="14" t="s">
        <v>32</v>
      </c>
      <c r="AX517" s="14" t="s">
        <v>76</v>
      </c>
      <c r="AY517" s="254" t="s">
        <v>151</v>
      </c>
    </row>
    <row r="518" s="14" customFormat="1">
      <c r="A518" s="14"/>
      <c r="B518" s="244"/>
      <c r="C518" s="245"/>
      <c r="D518" s="235" t="s">
        <v>160</v>
      </c>
      <c r="E518" s="246" t="s">
        <v>1</v>
      </c>
      <c r="F518" s="247" t="s">
        <v>628</v>
      </c>
      <c r="G518" s="245"/>
      <c r="H518" s="248">
        <v>25.216000000000001</v>
      </c>
      <c r="I518" s="249"/>
      <c r="J518" s="245"/>
      <c r="K518" s="245"/>
      <c r="L518" s="250"/>
      <c r="M518" s="251"/>
      <c r="N518" s="252"/>
      <c r="O518" s="252"/>
      <c r="P518" s="252"/>
      <c r="Q518" s="252"/>
      <c r="R518" s="252"/>
      <c r="S518" s="252"/>
      <c r="T518" s="253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4" t="s">
        <v>160</v>
      </c>
      <c r="AU518" s="254" t="s">
        <v>86</v>
      </c>
      <c r="AV518" s="14" t="s">
        <v>86</v>
      </c>
      <c r="AW518" s="14" t="s">
        <v>32</v>
      </c>
      <c r="AX518" s="14" t="s">
        <v>76</v>
      </c>
      <c r="AY518" s="254" t="s">
        <v>151</v>
      </c>
    </row>
    <row r="519" s="15" customFormat="1">
      <c r="A519" s="15"/>
      <c r="B519" s="255"/>
      <c r="C519" s="256"/>
      <c r="D519" s="235" t="s">
        <v>160</v>
      </c>
      <c r="E519" s="257" t="s">
        <v>1</v>
      </c>
      <c r="F519" s="258" t="s">
        <v>213</v>
      </c>
      <c r="G519" s="256"/>
      <c r="H519" s="259">
        <v>57.917999999999999</v>
      </c>
      <c r="I519" s="260"/>
      <c r="J519" s="256"/>
      <c r="K519" s="256"/>
      <c r="L519" s="261"/>
      <c r="M519" s="262"/>
      <c r="N519" s="263"/>
      <c r="O519" s="263"/>
      <c r="P519" s="263"/>
      <c r="Q519" s="263"/>
      <c r="R519" s="263"/>
      <c r="S519" s="263"/>
      <c r="T519" s="264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65" t="s">
        <v>160</v>
      </c>
      <c r="AU519" s="265" t="s">
        <v>86</v>
      </c>
      <c r="AV519" s="15" t="s">
        <v>158</v>
      </c>
      <c r="AW519" s="15" t="s">
        <v>32</v>
      </c>
      <c r="AX519" s="15" t="s">
        <v>84</v>
      </c>
      <c r="AY519" s="265" t="s">
        <v>151</v>
      </c>
    </row>
    <row r="520" s="2" customFormat="1" ht="21.75" customHeight="1">
      <c r="A520" s="39"/>
      <c r="B520" s="40"/>
      <c r="C520" s="220" t="s">
        <v>629</v>
      </c>
      <c r="D520" s="220" t="s">
        <v>153</v>
      </c>
      <c r="E520" s="221" t="s">
        <v>630</v>
      </c>
      <c r="F520" s="222" t="s">
        <v>631</v>
      </c>
      <c r="G520" s="223" t="s">
        <v>183</v>
      </c>
      <c r="H520" s="224">
        <v>14.677</v>
      </c>
      <c r="I520" s="225"/>
      <c r="J520" s="226">
        <f>ROUND(I520*H520,2)</f>
        <v>0</v>
      </c>
      <c r="K520" s="222" t="s">
        <v>157</v>
      </c>
      <c r="L520" s="45"/>
      <c r="M520" s="227" t="s">
        <v>1</v>
      </c>
      <c r="N520" s="228" t="s">
        <v>41</v>
      </c>
      <c r="O520" s="92"/>
      <c r="P520" s="229">
        <f>O520*H520</f>
        <v>0</v>
      </c>
      <c r="Q520" s="229">
        <v>0</v>
      </c>
      <c r="R520" s="229">
        <f>Q520*H520</f>
        <v>0</v>
      </c>
      <c r="S520" s="229">
        <v>0.063</v>
      </c>
      <c r="T520" s="230">
        <f>S520*H520</f>
        <v>0.924651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31" t="s">
        <v>158</v>
      </c>
      <c r="AT520" s="231" t="s">
        <v>153</v>
      </c>
      <c r="AU520" s="231" t="s">
        <v>86</v>
      </c>
      <c r="AY520" s="18" t="s">
        <v>151</v>
      </c>
      <c r="BE520" s="232">
        <f>IF(N520="základní",J520,0)</f>
        <v>0</v>
      </c>
      <c r="BF520" s="232">
        <f>IF(N520="snížená",J520,0)</f>
        <v>0</v>
      </c>
      <c r="BG520" s="232">
        <f>IF(N520="zákl. přenesená",J520,0)</f>
        <v>0</v>
      </c>
      <c r="BH520" s="232">
        <f>IF(N520="sníž. přenesená",J520,0)</f>
        <v>0</v>
      </c>
      <c r="BI520" s="232">
        <f>IF(N520="nulová",J520,0)</f>
        <v>0</v>
      </c>
      <c r="BJ520" s="18" t="s">
        <v>84</v>
      </c>
      <c r="BK520" s="232">
        <f>ROUND(I520*H520,2)</f>
        <v>0</v>
      </c>
      <c r="BL520" s="18" t="s">
        <v>158</v>
      </c>
      <c r="BM520" s="231" t="s">
        <v>632</v>
      </c>
    </row>
    <row r="521" s="14" customFormat="1">
      <c r="A521" s="14"/>
      <c r="B521" s="244"/>
      <c r="C521" s="245"/>
      <c r="D521" s="235" t="s">
        <v>160</v>
      </c>
      <c r="E521" s="246" t="s">
        <v>1</v>
      </c>
      <c r="F521" s="247" t="s">
        <v>633</v>
      </c>
      <c r="G521" s="245"/>
      <c r="H521" s="248">
        <v>3.5459999999999998</v>
      </c>
      <c r="I521" s="249"/>
      <c r="J521" s="245"/>
      <c r="K521" s="245"/>
      <c r="L521" s="250"/>
      <c r="M521" s="251"/>
      <c r="N521" s="252"/>
      <c r="O521" s="252"/>
      <c r="P521" s="252"/>
      <c r="Q521" s="252"/>
      <c r="R521" s="252"/>
      <c r="S521" s="252"/>
      <c r="T521" s="253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4" t="s">
        <v>160</v>
      </c>
      <c r="AU521" s="254" t="s">
        <v>86</v>
      </c>
      <c r="AV521" s="14" t="s">
        <v>86</v>
      </c>
      <c r="AW521" s="14" t="s">
        <v>32</v>
      </c>
      <c r="AX521" s="14" t="s">
        <v>76</v>
      </c>
      <c r="AY521" s="254" t="s">
        <v>151</v>
      </c>
    </row>
    <row r="522" s="14" customFormat="1">
      <c r="A522" s="14"/>
      <c r="B522" s="244"/>
      <c r="C522" s="245"/>
      <c r="D522" s="235" t="s">
        <v>160</v>
      </c>
      <c r="E522" s="246" t="s">
        <v>1</v>
      </c>
      <c r="F522" s="247" t="s">
        <v>634</v>
      </c>
      <c r="G522" s="245"/>
      <c r="H522" s="248">
        <v>8.5700000000000003</v>
      </c>
      <c r="I522" s="249"/>
      <c r="J522" s="245"/>
      <c r="K522" s="245"/>
      <c r="L522" s="250"/>
      <c r="M522" s="251"/>
      <c r="N522" s="252"/>
      <c r="O522" s="252"/>
      <c r="P522" s="252"/>
      <c r="Q522" s="252"/>
      <c r="R522" s="252"/>
      <c r="S522" s="252"/>
      <c r="T522" s="253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4" t="s">
        <v>160</v>
      </c>
      <c r="AU522" s="254" t="s">
        <v>86</v>
      </c>
      <c r="AV522" s="14" t="s">
        <v>86</v>
      </c>
      <c r="AW522" s="14" t="s">
        <v>32</v>
      </c>
      <c r="AX522" s="14" t="s">
        <v>76</v>
      </c>
      <c r="AY522" s="254" t="s">
        <v>151</v>
      </c>
    </row>
    <row r="523" s="14" customFormat="1">
      <c r="A523" s="14"/>
      <c r="B523" s="244"/>
      <c r="C523" s="245"/>
      <c r="D523" s="235" t="s">
        <v>160</v>
      </c>
      <c r="E523" s="246" t="s">
        <v>1</v>
      </c>
      <c r="F523" s="247" t="s">
        <v>635</v>
      </c>
      <c r="G523" s="245"/>
      <c r="H523" s="248">
        <v>2.5609999999999999</v>
      </c>
      <c r="I523" s="249"/>
      <c r="J523" s="245"/>
      <c r="K523" s="245"/>
      <c r="L523" s="250"/>
      <c r="M523" s="251"/>
      <c r="N523" s="252"/>
      <c r="O523" s="252"/>
      <c r="P523" s="252"/>
      <c r="Q523" s="252"/>
      <c r="R523" s="252"/>
      <c r="S523" s="252"/>
      <c r="T523" s="253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4" t="s">
        <v>160</v>
      </c>
      <c r="AU523" s="254" t="s">
        <v>86</v>
      </c>
      <c r="AV523" s="14" t="s">
        <v>86</v>
      </c>
      <c r="AW523" s="14" t="s">
        <v>32</v>
      </c>
      <c r="AX523" s="14" t="s">
        <v>76</v>
      </c>
      <c r="AY523" s="254" t="s">
        <v>151</v>
      </c>
    </row>
    <row r="524" s="15" customFormat="1">
      <c r="A524" s="15"/>
      <c r="B524" s="255"/>
      <c r="C524" s="256"/>
      <c r="D524" s="235" t="s">
        <v>160</v>
      </c>
      <c r="E524" s="257" t="s">
        <v>1</v>
      </c>
      <c r="F524" s="258" t="s">
        <v>213</v>
      </c>
      <c r="G524" s="256"/>
      <c r="H524" s="259">
        <v>14.677</v>
      </c>
      <c r="I524" s="260"/>
      <c r="J524" s="256"/>
      <c r="K524" s="256"/>
      <c r="L524" s="261"/>
      <c r="M524" s="262"/>
      <c r="N524" s="263"/>
      <c r="O524" s="263"/>
      <c r="P524" s="263"/>
      <c r="Q524" s="263"/>
      <c r="R524" s="263"/>
      <c r="S524" s="263"/>
      <c r="T524" s="264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65" t="s">
        <v>160</v>
      </c>
      <c r="AU524" s="265" t="s">
        <v>86</v>
      </c>
      <c r="AV524" s="15" t="s">
        <v>158</v>
      </c>
      <c r="AW524" s="15" t="s">
        <v>32</v>
      </c>
      <c r="AX524" s="15" t="s">
        <v>84</v>
      </c>
      <c r="AY524" s="265" t="s">
        <v>151</v>
      </c>
    </row>
    <row r="525" s="2" customFormat="1" ht="24.15" customHeight="1">
      <c r="A525" s="39"/>
      <c r="B525" s="40"/>
      <c r="C525" s="220" t="s">
        <v>636</v>
      </c>
      <c r="D525" s="220" t="s">
        <v>153</v>
      </c>
      <c r="E525" s="221" t="s">
        <v>637</v>
      </c>
      <c r="F525" s="222" t="s">
        <v>638</v>
      </c>
      <c r="G525" s="223" t="s">
        <v>194</v>
      </c>
      <c r="H525" s="224">
        <v>13</v>
      </c>
      <c r="I525" s="225"/>
      <c r="J525" s="226">
        <f>ROUND(I525*H525,2)</f>
        <v>0</v>
      </c>
      <c r="K525" s="222" t="s">
        <v>157</v>
      </c>
      <c r="L525" s="45"/>
      <c r="M525" s="227" t="s">
        <v>1</v>
      </c>
      <c r="N525" s="228" t="s">
        <v>41</v>
      </c>
      <c r="O525" s="92"/>
      <c r="P525" s="229">
        <f>O525*H525</f>
        <v>0</v>
      </c>
      <c r="Q525" s="229">
        <v>0</v>
      </c>
      <c r="R525" s="229">
        <f>Q525*H525</f>
        <v>0</v>
      </c>
      <c r="S525" s="229">
        <v>0.069000000000000006</v>
      </c>
      <c r="T525" s="230">
        <f>S525*H525</f>
        <v>0.89700000000000002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31" t="s">
        <v>158</v>
      </c>
      <c r="AT525" s="231" t="s">
        <v>153</v>
      </c>
      <c r="AU525" s="231" t="s">
        <v>86</v>
      </c>
      <c r="AY525" s="18" t="s">
        <v>151</v>
      </c>
      <c r="BE525" s="232">
        <f>IF(N525="základní",J525,0)</f>
        <v>0</v>
      </c>
      <c r="BF525" s="232">
        <f>IF(N525="snížená",J525,0)</f>
        <v>0</v>
      </c>
      <c r="BG525" s="232">
        <f>IF(N525="zákl. přenesená",J525,0)</f>
        <v>0</v>
      </c>
      <c r="BH525" s="232">
        <f>IF(N525="sníž. přenesená",J525,0)</f>
        <v>0</v>
      </c>
      <c r="BI525" s="232">
        <f>IF(N525="nulová",J525,0)</f>
        <v>0</v>
      </c>
      <c r="BJ525" s="18" t="s">
        <v>84</v>
      </c>
      <c r="BK525" s="232">
        <f>ROUND(I525*H525,2)</f>
        <v>0</v>
      </c>
      <c r="BL525" s="18" t="s">
        <v>158</v>
      </c>
      <c r="BM525" s="231" t="s">
        <v>639</v>
      </c>
    </row>
    <row r="526" s="13" customFormat="1">
      <c r="A526" s="13"/>
      <c r="B526" s="233"/>
      <c r="C526" s="234"/>
      <c r="D526" s="235" t="s">
        <v>160</v>
      </c>
      <c r="E526" s="236" t="s">
        <v>1</v>
      </c>
      <c r="F526" s="237" t="s">
        <v>640</v>
      </c>
      <c r="G526" s="234"/>
      <c r="H526" s="236" t="s">
        <v>1</v>
      </c>
      <c r="I526" s="238"/>
      <c r="J526" s="234"/>
      <c r="K526" s="234"/>
      <c r="L526" s="239"/>
      <c r="M526" s="240"/>
      <c r="N526" s="241"/>
      <c r="O526" s="241"/>
      <c r="P526" s="241"/>
      <c r="Q526" s="241"/>
      <c r="R526" s="241"/>
      <c r="S526" s="241"/>
      <c r="T526" s="242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3" t="s">
        <v>160</v>
      </c>
      <c r="AU526" s="243" t="s">
        <v>86</v>
      </c>
      <c r="AV526" s="13" t="s">
        <v>84</v>
      </c>
      <c r="AW526" s="13" t="s">
        <v>32</v>
      </c>
      <c r="AX526" s="13" t="s">
        <v>76</v>
      </c>
      <c r="AY526" s="243" t="s">
        <v>151</v>
      </c>
    </row>
    <row r="527" s="14" customFormat="1">
      <c r="A527" s="14"/>
      <c r="B527" s="244"/>
      <c r="C527" s="245"/>
      <c r="D527" s="235" t="s">
        <v>160</v>
      </c>
      <c r="E527" s="246" t="s">
        <v>1</v>
      </c>
      <c r="F527" s="247" t="s">
        <v>207</v>
      </c>
      <c r="G527" s="245"/>
      <c r="H527" s="248">
        <v>11</v>
      </c>
      <c r="I527" s="249"/>
      <c r="J527" s="245"/>
      <c r="K527" s="245"/>
      <c r="L527" s="250"/>
      <c r="M527" s="251"/>
      <c r="N527" s="252"/>
      <c r="O527" s="252"/>
      <c r="P527" s="252"/>
      <c r="Q527" s="252"/>
      <c r="R527" s="252"/>
      <c r="S527" s="252"/>
      <c r="T527" s="253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4" t="s">
        <v>160</v>
      </c>
      <c r="AU527" s="254" t="s">
        <v>86</v>
      </c>
      <c r="AV527" s="14" t="s">
        <v>86</v>
      </c>
      <c r="AW527" s="14" t="s">
        <v>32</v>
      </c>
      <c r="AX527" s="14" t="s">
        <v>76</v>
      </c>
      <c r="AY527" s="254" t="s">
        <v>151</v>
      </c>
    </row>
    <row r="528" s="13" customFormat="1">
      <c r="A528" s="13"/>
      <c r="B528" s="233"/>
      <c r="C528" s="234"/>
      <c r="D528" s="235" t="s">
        <v>160</v>
      </c>
      <c r="E528" s="236" t="s">
        <v>1</v>
      </c>
      <c r="F528" s="237" t="s">
        <v>641</v>
      </c>
      <c r="G528" s="234"/>
      <c r="H528" s="236" t="s">
        <v>1</v>
      </c>
      <c r="I528" s="238"/>
      <c r="J528" s="234"/>
      <c r="K528" s="234"/>
      <c r="L528" s="239"/>
      <c r="M528" s="240"/>
      <c r="N528" s="241"/>
      <c r="O528" s="241"/>
      <c r="P528" s="241"/>
      <c r="Q528" s="241"/>
      <c r="R528" s="241"/>
      <c r="S528" s="241"/>
      <c r="T528" s="242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3" t="s">
        <v>160</v>
      </c>
      <c r="AU528" s="243" t="s">
        <v>86</v>
      </c>
      <c r="AV528" s="13" t="s">
        <v>84</v>
      </c>
      <c r="AW528" s="13" t="s">
        <v>32</v>
      </c>
      <c r="AX528" s="13" t="s">
        <v>76</v>
      </c>
      <c r="AY528" s="243" t="s">
        <v>151</v>
      </c>
    </row>
    <row r="529" s="14" customFormat="1">
      <c r="A529" s="14"/>
      <c r="B529" s="244"/>
      <c r="C529" s="245"/>
      <c r="D529" s="235" t="s">
        <v>160</v>
      </c>
      <c r="E529" s="246" t="s">
        <v>1</v>
      </c>
      <c r="F529" s="247" t="s">
        <v>86</v>
      </c>
      <c r="G529" s="245"/>
      <c r="H529" s="248">
        <v>2</v>
      </c>
      <c r="I529" s="249"/>
      <c r="J529" s="245"/>
      <c r="K529" s="245"/>
      <c r="L529" s="250"/>
      <c r="M529" s="251"/>
      <c r="N529" s="252"/>
      <c r="O529" s="252"/>
      <c r="P529" s="252"/>
      <c r="Q529" s="252"/>
      <c r="R529" s="252"/>
      <c r="S529" s="252"/>
      <c r="T529" s="253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4" t="s">
        <v>160</v>
      </c>
      <c r="AU529" s="254" t="s">
        <v>86</v>
      </c>
      <c r="AV529" s="14" t="s">
        <v>86</v>
      </c>
      <c r="AW529" s="14" t="s">
        <v>32</v>
      </c>
      <c r="AX529" s="14" t="s">
        <v>76</v>
      </c>
      <c r="AY529" s="254" t="s">
        <v>151</v>
      </c>
    </row>
    <row r="530" s="15" customFormat="1">
      <c r="A530" s="15"/>
      <c r="B530" s="255"/>
      <c r="C530" s="256"/>
      <c r="D530" s="235" t="s">
        <v>160</v>
      </c>
      <c r="E530" s="257" t="s">
        <v>1</v>
      </c>
      <c r="F530" s="258" t="s">
        <v>213</v>
      </c>
      <c r="G530" s="256"/>
      <c r="H530" s="259">
        <v>13</v>
      </c>
      <c r="I530" s="260"/>
      <c r="J530" s="256"/>
      <c r="K530" s="256"/>
      <c r="L530" s="261"/>
      <c r="M530" s="262"/>
      <c r="N530" s="263"/>
      <c r="O530" s="263"/>
      <c r="P530" s="263"/>
      <c r="Q530" s="263"/>
      <c r="R530" s="263"/>
      <c r="S530" s="263"/>
      <c r="T530" s="264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65" t="s">
        <v>160</v>
      </c>
      <c r="AU530" s="265" t="s">
        <v>86</v>
      </c>
      <c r="AV530" s="15" t="s">
        <v>158</v>
      </c>
      <c r="AW530" s="15" t="s">
        <v>32</v>
      </c>
      <c r="AX530" s="15" t="s">
        <v>84</v>
      </c>
      <c r="AY530" s="265" t="s">
        <v>151</v>
      </c>
    </row>
    <row r="531" s="2" customFormat="1" ht="24.15" customHeight="1">
      <c r="A531" s="39"/>
      <c r="B531" s="40"/>
      <c r="C531" s="220" t="s">
        <v>642</v>
      </c>
      <c r="D531" s="220" t="s">
        <v>153</v>
      </c>
      <c r="E531" s="221" t="s">
        <v>643</v>
      </c>
      <c r="F531" s="222" t="s">
        <v>644</v>
      </c>
      <c r="G531" s="223" t="s">
        <v>156</v>
      </c>
      <c r="H531" s="224">
        <v>0.127</v>
      </c>
      <c r="I531" s="225"/>
      <c r="J531" s="226">
        <f>ROUND(I531*H531,2)</f>
        <v>0</v>
      </c>
      <c r="K531" s="222" t="s">
        <v>157</v>
      </c>
      <c r="L531" s="45"/>
      <c r="M531" s="227" t="s">
        <v>1</v>
      </c>
      <c r="N531" s="228" t="s">
        <v>41</v>
      </c>
      <c r="O531" s="92"/>
      <c r="P531" s="229">
        <f>O531*H531</f>
        <v>0</v>
      </c>
      <c r="Q531" s="229">
        <v>0</v>
      </c>
      <c r="R531" s="229">
        <f>Q531*H531</f>
        <v>0</v>
      </c>
      <c r="S531" s="229">
        <v>1.8</v>
      </c>
      <c r="T531" s="230">
        <f>S531*H531</f>
        <v>0.2286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31" t="s">
        <v>158</v>
      </c>
      <c r="AT531" s="231" t="s">
        <v>153</v>
      </c>
      <c r="AU531" s="231" t="s">
        <v>86</v>
      </c>
      <c r="AY531" s="18" t="s">
        <v>151</v>
      </c>
      <c r="BE531" s="232">
        <f>IF(N531="základní",J531,0)</f>
        <v>0</v>
      </c>
      <c r="BF531" s="232">
        <f>IF(N531="snížená",J531,0)</f>
        <v>0</v>
      </c>
      <c r="BG531" s="232">
        <f>IF(N531="zákl. přenesená",J531,0)</f>
        <v>0</v>
      </c>
      <c r="BH531" s="232">
        <f>IF(N531="sníž. přenesená",J531,0)</f>
        <v>0</v>
      </c>
      <c r="BI531" s="232">
        <f>IF(N531="nulová",J531,0)</f>
        <v>0</v>
      </c>
      <c r="BJ531" s="18" t="s">
        <v>84</v>
      </c>
      <c r="BK531" s="232">
        <f>ROUND(I531*H531,2)</f>
        <v>0</v>
      </c>
      <c r="BL531" s="18" t="s">
        <v>158</v>
      </c>
      <c r="BM531" s="231" t="s">
        <v>645</v>
      </c>
    </row>
    <row r="532" s="14" customFormat="1">
      <c r="A532" s="14"/>
      <c r="B532" s="244"/>
      <c r="C532" s="245"/>
      <c r="D532" s="235" t="s">
        <v>160</v>
      </c>
      <c r="E532" s="246" t="s">
        <v>1</v>
      </c>
      <c r="F532" s="247" t="s">
        <v>646</v>
      </c>
      <c r="G532" s="245"/>
      <c r="H532" s="248">
        <v>0.127</v>
      </c>
      <c r="I532" s="249"/>
      <c r="J532" s="245"/>
      <c r="K532" s="245"/>
      <c r="L532" s="250"/>
      <c r="M532" s="251"/>
      <c r="N532" s="252"/>
      <c r="O532" s="252"/>
      <c r="P532" s="252"/>
      <c r="Q532" s="252"/>
      <c r="R532" s="252"/>
      <c r="S532" s="252"/>
      <c r="T532" s="253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4" t="s">
        <v>160</v>
      </c>
      <c r="AU532" s="254" t="s">
        <v>86</v>
      </c>
      <c r="AV532" s="14" t="s">
        <v>86</v>
      </c>
      <c r="AW532" s="14" t="s">
        <v>32</v>
      </c>
      <c r="AX532" s="14" t="s">
        <v>84</v>
      </c>
      <c r="AY532" s="254" t="s">
        <v>151</v>
      </c>
    </row>
    <row r="533" s="2" customFormat="1" ht="24.15" customHeight="1">
      <c r="A533" s="39"/>
      <c r="B533" s="40"/>
      <c r="C533" s="220" t="s">
        <v>647</v>
      </c>
      <c r="D533" s="220" t="s">
        <v>153</v>
      </c>
      <c r="E533" s="221" t="s">
        <v>648</v>
      </c>
      <c r="F533" s="222" t="s">
        <v>649</v>
      </c>
      <c r="G533" s="223" t="s">
        <v>183</v>
      </c>
      <c r="H533" s="224">
        <v>3.7799999999999998</v>
      </c>
      <c r="I533" s="225"/>
      <c r="J533" s="226">
        <f>ROUND(I533*H533,2)</f>
        <v>0</v>
      </c>
      <c r="K533" s="222" t="s">
        <v>157</v>
      </c>
      <c r="L533" s="45"/>
      <c r="M533" s="227" t="s">
        <v>1</v>
      </c>
      <c r="N533" s="228" t="s">
        <v>41</v>
      </c>
      <c r="O533" s="92"/>
      <c r="P533" s="229">
        <f>O533*H533</f>
        <v>0</v>
      </c>
      <c r="Q533" s="229">
        <v>0</v>
      </c>
      <c r="R533" s="229">
        <f>Q533*H533</f>
        <v>0</v>
      </c>
      <c r="S533" s="229">
        <v>0.17999999999999999</v>
      </c>
      <c r="T533" s="230">
        <f>S533*H533</f>
        <v>0.68039999999999989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31" t="s">
        <v>158</v>
      </c>
      <c r="AT533" s="231" t="s">
        <v>153</v>
      </c>
      <c r="AU533" s="231" t="s">
        <v>86</v>
      </c>
      <c r="AY533" s="18" t="s">
        <v>151</v>
      </c>
      <c r="BE533" s="232">
        <f>IF(N533="základní",J533,0)</f>
        <v>0</v>
      </c>
      <c r="BF533" s="232">
        <f>IF(N533="snížená",J533,0)</f>
        <v>0</v>
      </c>
      <c r="BG533" s="232">
        <f>IF(N533="zákl. přenesená",J533,0)</f>
        <v>0</v>
      </c>
      <c r="BH533" s="232">
        <f>IF(N533="sníž. přenesená",J533,0)</f>
        <v>0</v>
      </c>
      <c r="BI533" s="232">
        <f>IF(N533="nulová",J533,0)</f>
        <v>0</v>
      </c>
      <c r="BJ533" s="18" t="s">
        <v>84</v>
      </c>
      <c r="BK533" s="232">
        <f>ROUND(I533*H533,2)</f>
        <v>0</v>
      </c>
      <c r="BL533" s="18" t="s">
        <v>158</v>
      </c>
      <c r="BM533" s="231" t="s">
        <v>650</v>
      </c>
    </row>
    <row r="534" s="14" customFormat="1">
      <c r="A534" s="14"/>
      <c r="B534" s="244"/>
      <c r="C534" s="245"/>
      <c r="D534" s="235" t="s">
        <v>160</v>
      </c>
      <c r="E534" s="246" t="s">
        <v>1</v>
      </c>
      <c r="F534" s="247" t="s">
        <v>236</v>
      </c>
      <c r="G534" s="245"/>
      <c r="H534" s="248">
        <v>3.7799999999999998</v>
      </c>
      <c r="I534" s="249"/>
      <c r="J534" s="245"/>
      <c r="K534" s="245"/>
      <c r="L534" s="250"/>
      <c r="M534" s="251"/>
      <c r="N534" s="252"/>
      <c r="O534" s="252"/>
      <c r="P534" s="252"/>
      <c r="Q534" s="252"/>
      <c r="R534" s="252"/>
      <c r="S534" s="252"/>
      <c r="T534" s="253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4" t="s">
        <v>160</v>
      </c>
      <c r="AU534" s="254" t="s">
        <v>86</v>
      </c>
      <c r="AV534" s="14" t="s">
        <v>86</v>
      </c>
      <c r="AW534" s="14" t="s">
        <v>32</v>
      </c>
      <c r="AX534" s="14" t="s">
        <v>84</v>
      </c>
      <c r="AY534" s="254" t="s">
        <v>151</v>
      </c>
    </row>
    <row r="535" s="2" customFormat="1" ht="24.15" customHeight="1">
      <c r="A535" s="39"/>
      <c r="B535" s="40"/>
      <c r="C535" s="220" t="s">
        <v>651</v>
      </c>
      <c r="D535" s="220" t="s">
        <v>153</v>
      </c>
      <c r="E535" s="221" t="s">
        <v>652</v>
      </c>
      <c r="F535" s="222" t="s">
        <v>653</v>
      </c>
      <c r="G535" s="223" t="s">
        <v>183</v>
      </c>
      <c r="H535" s="224">
        <v>9.2400000000000002</v>
      </c>
      <c r="I535" s="225"/>
      <c r="J535" s="226">
        <f>ROUND(I535*H535,2)</f>
        <v>0</v>
      </c>
      <c r="K535" s="222" t="s">
        <v>157</v>
      </c>
      <c r="L535" s="45"/>
      <c r="M535" s="227" t="s">
        <v>1</v>
      </c>
      <c r="N535" s="228" t="s">
        <v>41</v>
      </c>
      <c r="O535" s="92"/>
      <c r="P535" s="229">
        <f>O535*H535</f>
        <v>0</v>
      </c>
      <c r="Q535" s="229">
        <v>0</v>
      </c>
      <c r="R535" s="229">
        <f>Q535*H535</f>
        <v>0</v>
      </c>
      <c r="S535" s="229">
        <v>0.27000000000000002</v>
      </c>
      <c r="T535" s="230">
        <f>S535*H535</f>
        <v>2.4948000000000001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31" t="s">
        <v>158</v>
      </c>
      <c r="AT535" s="231" t="s">
        <v>153</v>
      </c>
      <c r="AU535" s="231" t="s">
        <v>86</v>
      </c>
      <c r="AY535" s="18" t="s">
        <v>151</v>
      </c>
      <c r="BE535" s="232">
        <f>IF(N535="základní",J535,0)</f>
        <v>0</v>
      </c>
      <c r="BF535" s="232">
        <f>IF(N535="snížená",J535,0)</f>
        <v>0</v>
      </c>
      <c r="BG535" s="232">
        <f>IF(N535="zákl. přenesená",J535,0)</f>
        <v>0</v>
      </c>
      <c r="BH535" s="232">
        <f>IF(N535="sníž. přenesená",J535,0)</f>
        <v>0</v>
      </c>
      <c r="BI535" s="232">
        <f>IF(N535="nulová",J535,0)</f>
        <v>0</v>
      </c>
      <c r="BJ535" s="18" t="s">
        <v>84</v>
      </c>
      <c r="BK535" s="232">
        <f>ROUND(I535*H535,2)</f>
        <v>0</v>
      </c>
      <c r="BL535" s="18" t="s">
        <v>158</v>
      </c>
      <c r="BM535" s="231" t="s">
        <v>654</v>
      </c>
    </row>
    <row r="536" s="14" customFormat="1">
      <c r="A536" s="14"/>
      <c r="B536" s="244"/>
      <c r="C536" s="245"/>
      <c r="D536" s="235" t="s">
        <v>160</v>
      </c>
      <c r="E536" s="246" t="s">
        <v>1</v>
      </c>
      <c r="F536" s="247" t="s">
        <v>236</v>
      </c>
      <c r="G536" s="245"/>
      <c r="H536" s="248">
        <v>3.7799999999999998</v>
      </c>
      <c r="I536" s="249"/>
      <c r="J536" s="245"/>
      <c r="K536" s="245"/>
      <c r="L536" s="250"/>
      <c r="M536" s="251"/>
      <c r="N536" s="252"/>
      <c r="O536" s="252"/>
      <c r="P536" s="252"/>
      <c r="Q536" s="252"/>
      <c r="R536" s="252"/>
      <c r="S536" s="252"/>
      <c r="T536" s="253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4" t="s">
        <v>160</v>
      </c>
      <c r="AU536" s="254" t="s">
        <v>86</v>
      </c>
      <c r="AV536" s="14" t="s">
        <v>86</v>
      </c>
      <c r="AW536" s="14" t="s">
        <v>32</v>
      </c>
      <c r="AX536" s="14" t="s">
        <v>76</v>
      </c>
      <c r="AY536" s="254" t="s">
        <v>151</v>
      </c>
    </row>
    <row r="537" s="14" customFormat="1">
      <c r="A537" s="14"/>
      <c r="B537" s="244"/>
      <c r="C537" s="245"/>
      <c r="D537" s="235" t="s">
        <v>160</v>
      </c>
      <c r="E537" s="246" t="s">
        <v>1</v>
      </c>
      <c r="F537" s="247" t="s">
        <v>236</v>
      </c>
      <c r="G537" s="245"/>
      <c r="H537" s="248">
        <v>3.7799999999999998</v>
      </c>
      <c r="I537" s="249"/>
      <c r="J537" s="245"/>
      <c r="K537" s="245"/>
      <c r="L537" s="250"/>
      <c r="M537" s="251"/>
      <c r="N537" s="252"/>
      <c r="O537" s="252"/>
      <c r="P537" s="252"/>
      <c r="Q537" s="252"/>
      <c r="R537" s="252"/>
      <c r="S537" s="252"/>
      <c r="T537" s="253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4" t="s">
        <v>160</v>
      </c>
      <c r="AU537" s="254" t="s">
        <v>86</v>
      </c>
      <c r="AV537" s="14" t="s">
        <v>86</v>
      </c>
      <c r="AW537" s="14" t="s">
        <v>32</v>
      </c>
      <c r="AX537" s="14" t="s">
        <v>76</v>
      </c>
      <c r="AY537" s="254" t="s">
        <v>151</v>
      </c>
    </row>
    <row r="538" s="14" customFormat="1">
      <c r="A538" s="14"/>
      <c r="B538" s="244"/>
      <c r="C538" s="245"/>
      <c r="D538" s="235" t="s">
        <v>160</v>
      </c>
      <c r="E538" s="246" t="s">
        <v>1</v>
      </c>
      <c r="F538" s="247" t="s">
        <v>655</v>
      </c>
      <c r="G538" s="245"/>
      <c r="H538" s="248">
        <v>1.6799999999999999</v>
      </c>
      <c r="I538" s="249"/>
      <c r="J538" s="245"/>
      <c r="K538" s="245"/>
      <c r="L538" s="250"/>
      <c r="M538" s="251"/>
      <c r="N538" s="252"/>
      <c r="O538" s="252"/>
      <c r="P538" s="252"/>
      <c r="Q538" s="252"/>
      <c r="R538" s="252"/>
      <c r="S538" s="252"/>
      <c r="T538" s="253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4" t="s">
        <v>160</v>
      </c>
      <c r="AU538" s="254" t="s">
        <v>86</v>
      </c>
      <c r="AV538" s="14" t="s">
        <v>86</v>
      </c>
      <c r="AW538" s="14" t="s">
        <v>32</v>
      </c>
      <c r="AX538" s="14" t="s">
        <v>76</v>
      </c>
      <c r="AY538" s="254" t="s">
        <v>151</v>
      </c>
    </row>
    <row r="539" s="15" customFormat="1">
      <c r="A539" s="15"/>
      <c r="B539" s="255"/>
      <c r="C539" s="256"/>
      <c r="D539" s="235" t="s">
        <v>160</v>
      </c>
      <c r="E539" s="257" t="s">
        <v>1</v>
      </c>
      <c r="F539" s="258" t="s">
        <v>213</v>
      </c>
      <c r="G539" s="256"/>
      <c r="H539" s="259">
        <v>9.2400000000000002</v>
      </c>
      <c r="I539" s="260"/>
      <c r="J539" s="256"/>
      <c r="K539" s="256"/>
      <c r="L539" s="261"/>
      <c r="M539" s="262"/>
      <c r="N539" s="263"/>
      <c r="O539" s="263"/>
      <c r="P539" s="263"/>
      <c r="Q539" s="263"/>
      <c r="R539" s="263"/>
      <c r="S539" s="263"/>
      <c r="T539" s="264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T539" s="265" t="s">
        <v>160</v>
      </c>
      <c r="AU539" s="265" t="s">
        <v>86</v>
      </c>
      <c r="AV539" s="15" t="s">
        <v>158</v>
      </c>
      <c r="AW539" s="15" t="s">
        <v>32</v>
      </c>
      <c r="AX539" s="15" t="s">
        <v>84</v>
      </c>
      <c r="AY539" s="265" t="s">
        <v>151</v>
      </c>
    </row>
    <row r="540" s="2" customFormat="1" ht="24.15" customHeight="1">
      <c r="A540" s="39"/>
      <c r="B540" s="40"/>
      <c r="C540" s="220" t="s">
        <v>656</v>
      </c>
      <c r="D540" s="220" t="s">
        <v>153</v>
      </c>
      <c r="E540" s="221" t="s">
        <v>657</v>
      </c>
      <c r="F540" s="222" t="s">
        <v>658</v>
      </c>
      <c r="G540" s="223" t="s">
        <v>156</v>
      </c>
      <c r="H540" s="224">
        <v>0.93000000000000005</v>
      </c>
      <c r="I540" s="225"/>
      <c r="J540" s="226">
        <f>ROUND(I540*H540,2)</f>
        <v>0</v>
      </c>
      <c r="K540" s="222" t="s">
        <v>157</v>
      </c>
      <c r="L540" s="45"/>
      <c r="M540" s="227" t="s">
        <v>1</v>
      </c>
      <c r="N540" s="228" t="s">
        <v>41</v>
      </c>
      <c r="O540" s="92"/>
      <c r="P540" s="229">
        <f>O540*H540</f>
        <v>0</v>
      </c>
      <c r="Q540" s="229">
        <v>0</v>
      </c>
      <c r="R540" s="229">
        <f>Q540*H540</f>
        <v>0</v>
      </c>
      <c r="S540" s="229">
        <v>1.8</v>
      </c>
      <c r="T540" s="230">
        <f>S540*H540</f>
        <v>1.6740000000000002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31" t="s">
        <v>158</v>
      </c>
      <c r="AT540" s="231" t="s">
        <v>153</v>
      </c>
      <c r="AU540" s="231" t="s">
        <v>86</v>
      </c>
      <c r="AY540" s="18" t="s">
        <v>151</v>
      </c>
      <c r="BE540" s="232">
        <f>IF(N540="základní",J540,0)</f>
        <v>0</v>
      </c>
      <c r="BF540" s="232">
        <f>IF(N540="snížená",J540,0)</f>
        <v>0</v>
      </c>
      <c r="BG540" s="232">
        <f>IF(N540="zákl. přenesená",J540,0)</f>
        <v>0</v>
      </c>
      <c r="BH540" s="232">
        <f>IF(N540="sníž. přenesená",J540,0)</f>
        <v>0</v>
      </c>
      <c r="BI540" s="232">
        <f>IF(N540="nulová",J540,0)</f>
        <v>0</v>
      </c>
      <c r="BJ540" s="18" t="s">
        <v>84</v>
      </c>
      <c r="BK540" s="232">
        <f>ROUND(I540*H540,2)</f>
        <v>0</v>
      </c>
      <c r="BL540" s="18" t="s">
        <v>158</v>
      </c>
      <c r="BM540" s="231" t="s">
        <v>659</v>
      </c>
    </row>
    <row r="541" s="14" customFormat="1">
      <c r="A541" s="14"/>
      <c r="B541" s="244"/>
      <c r="C541" s="245"/>
      <c r="D541" s="235" t="s">
        <v>160</v>
      </c>
      <c r="E541" s="246" t="s">
        <v>1</v>
      </c>
      <c r="F541" s="247" t="s">
        <v>660</v>
      </c>
      <c r="G541" s="245"/>
      <c r="H541" s="248">
        <v>0.56699999999999995</v>
      </c>
      <c r="I541" s="249"/>
      <c r="J541" s="245"/>
      <c r="K541" s="245"/>
      <c r="L541" s="250"/>
      <c r="M541" s="251"/>
      <c r="N541" s="252"/>
      <c r="O541" s="252"/>
      <c r="P541" s="252"/>
      <c r="Q541" s="252"/>
      <c r="R541" s="252"/>
      <c r="S541" s="252"/>
      <c r="T541" s="253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4" t="s">
        <v>160</v>
      </c>
      <c r="AU541" s="254" t="s">
        <v>86</v>
      </c>
      <c r="AV541" s="14" t="s">
        <v>86</v>
      </c>
      <c r="AW541" s="14" t="s">
        <v>32</v>
      </c>
      <c r="AX541" s="14" t="s">
        <v>76</v>
      </c>
      <c r="AY541" s="254" t="s">
        <v>151</v>
      </c>
    </row>
    <row r="542" s="14" customFormat="1">
      <c r="A542" s="14"/>
      <c r="B542" s="244"/>
      <c r="C542" s="245"/>
      <c r="D542" s="235" t="s">
        <v>160</v>
      </c>
      <c r="E542" s="246" t="s">
        <v>1</v>
      </c>
      <c r="F542" s="247" t="s">
        <v>661</v>
      </c>
      <c r="G542" s="245"/>
      <c r="H542" s="248">
        <v>0.36299999999999999</v>
      </c>
      <c r="I542" s="249"/>
      <c r="J542" s="245"/>
      <c r="K542" s="245"/>
      <c r="L542" s="250"/>
      <c r="M542" s="251"/>
      <c r="N542" s="252"/>
      <c r="O542" s="252"/>
      <c r="P542" s="252"/>
      <c r="Q542" s="252"/>
      <c r="R542" s="252"/>
      <c r="S542" s="252"/>
      <c r="T542" s="253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4" t="s">
        <v>160</v>
      </c>
      <c r="AU542" s="254" t="s">
        <v>86</v>
      </c>
      <c r="AV542" s="14" t="s">
        <v>86</v>
      </c>
      <c r="AW542" s="14" t="s">
        <v>32</v>
      </c>
      <c r="AX542" s="14" t="s">
        <v>76</v>
      </c>
      <c r="AY542" s="254" t="s">
        <v>151</v>
      </c>
    </row>
    <row r="543" s="15" customFormat="1">
      <c r="A543" s="15"/>
      <c r="B543" s="255"/>
      <c r="C543" s="256"/>
      <c r="D543" s="235" t="s">
        <v>160</v>
      </c>
      <c r="E543" s="257" t="s">
        <v>1</v>
      </c>
      <c r="F543" s="258" t="s">
        <v>213</v>
      </c>
      <c r="G543" s="256"/>
      <c r="H543" s="259">
        <v>0.93000000000000005</v>
      </c>
      <c r="I543" s="260"/>
      <c r="J543" s="256"/>
      <c r="K543" s="256"/>
      <c r="L543" s="261"/>
      <c r="M543" s="262"/>
      <c r="N543" s="263"/>
      <c r="O543" s="263"/>
      <c r="P543" s="263"/>
      <c r="Q543" s="263"/>
      <c r="R543" s="263"/>
      <c r="S543" s="263"/>
      <c r="T543" s="264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65" t="s">
        <v>160</v>
      </c>
      <c r="AU543" s="265" t="s">
        <v>86</v>
      </c>
      <c r="AV543" s="15" t="s">
        <v>158</v>
      </c>
      <c r="AW543" s="15" t="s">
        <v>32</v>
      </c>
      <c r="AX543" s="15" t="s">
        <v>84</v>
      </c>
      <c r="AY543" s="265" t="s">
        <v>151</v>
      </c>
    </row>
    <row r="544" s="2" customFormat="1" ht="24.15" customHeight="1">
      <c r="A544" s="39"/>
      <c r="B544" s="40"/>
      <c r="C544" s="220" t="s">
        <v>662</v>
      </c>
      <c r="D544" s="220" t="s">
        <v>153</v>
      </c>
      <c r="E544" s="221" t="s">
        <v>663</v>
      </c>
      <c r="F544" s="222" t="s">
        <v>664</v>
      </c>
      <c r="G544" s="223" t="s">
        <v>156</v>
      </c>
      <c r="H544" s="224">
        <v>1.119</v>
      </c>
      <c r="I544" s="225"/>
      <c r="J544" s="226">
        <f>ROUND(I544*H544,2)</f>
        <v>0</v>
      </c>
      <c r="K544" s="222" t="s">
        <v>157</v>
      </c>
      <c r="L544" s="45"/>
      <c r="M544" s="227" t="s">
        <v>1</v>
      </c>
      <c r="N544" s="228" t="s">
        <v>41</v>
      </c>
      <c r="O544" s="92"/>
      <c r="P544" s="229">
        <f>O544*H544</f>
        <v>0</v>
      </c>
      <c r="Q544" s="229">
        <v>0</v>
      </c>
      <c r="R544" s="229">
        <f>Q544*H544</f>
        <v>0</v>
      </c>
      <c r="S544" s="229">
        <v>1.8</v>
      </c>
      <c r="T544" s="230">
        <f>S544*H544</f>
        <v>2.0142000000000002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31" t="s">
        <v>158</v>
      </c>
      <c r="AT544" s="231" t="s">
        <v>153</v>
      </c>
      <c r="AU544" s="231" t="s">
        <v>86</v>
      </c>
      <c r="AY544" s="18" t="s">
        <v>151</v>
      </c>
      <c r="BE544" s="232">
        <f>IF(N544="základní",J544,0)</f>
        <v>0</v>
      </c>
      <c r="BF544" s="232">
        <f>IF(N544="snížená",J544,0)</f>
        <v>0</v>
      </c>
      <c r="BG544" s="232">
        <f>IF(N544="zákl. přenesená",J544,0)</f>
        <v>0</v>
      </c>
      <c r="BH544" s="232">
        <f>IF(N544="sníž. přenesená",J544,0)</f>
        <v>0</v>
      </c>
      <c r="BI544" s="232">
        <f>IF(N544="nulová",J544,0)</f>
        <v>0</v>
      </c>
      <c r="BJ544" s="18" t="s">
        <v>84</v>
      </c>
      <c r="BK544" s="232">
        <f>ROUND(I544*H544,2)</f>
        <v>0</v>
      </c>
      <c r="BL544" s="18" t="s">
        <v>158</v>
      </c>
      <c r="BM544" s="231" t="s">
        <v>665</v>
      </c>
    </row>
    <row r="545" s="14" customFormat="1">
      <c r="A545" s="14"/>
      <c r="B545" s="244"/>
      <c r="C545" s="245"/>
      <c r="D545" s="235" t="s">
        <v>160</v>
      </c>
      <c r="E545" s="246" t="s">
        <v>1</v>
      </c>
      <c r="F545" s="247" t="s">
        <v>666</v>
      </c>
      <c r="G545" s="245"/>
      <c r="H545" s="248">
        <v>1.119</v>
      </c>
      <c r="I545" s="249"/>
      <c r="J545" s="245"/>
      <c r="K545" s="245"/>
      <c r="L545" s="250"/>
      <c r="M545" s="251"/>
      <c r="N545" s="252"/>
      <c r="O545" s="252"/>
      <c r="P545" s="252"/>
      <c r="Q545" s="252"/>
      <c r="R545" s="252"/>
      <c r="S545" s="252"/>
      <c r="T545" s="253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4" t="s">
        <v>160</v>
      </c>
      <c r="AU545" s="254" t="s">
        <v>86</v>
      </c>
      <c r="AV545" s="14" t="s">
        <v>86</v>
      </c>
      <c r="AW545" s="14" t="s">
        <v>32</v>
      </c>
      <c r="AX545" s="14" t="s">
        <v>84</v>
      </c>
      <c r="AY545" s="254" t="s">
        <v>151</v>
      </c>
    </row>
    <row r="546" s="2" customFormat="1" ht="24.15" customHeight="1">
      <c r="A546" s="39"/>
      <c r="B546" s="40"/>
      <c r="C546" s="220" t="s">
        <v>667</v>
      </c>
      <c r="D546" s="220" t="s">
        <v>153</v>
      </c>
      <c r="E546" s="221" t="s">
        <v>668</v>
      </c>
      <c r="F546" s="222" t="s">
        <v>669</v>
      </c>
      <c r="G546" s="223" t="s">
        <v>156</v>
      </c>
      <c r="H546" s="224">
        <v>0.14999999999999999</v>
      </c>
      <c r="I546" s="225"/>
      <c r="J546" s="226">
        <f>ROUND(I546*H546,2)</f>
        <v>0</v>
      </c>
      <c r="K546" s="222" t="s">
        <v>157</v>
      </c>
      <c r="L546" s="45"/>
      <c r="M546" s="227" t="s">
        <v>1</v>
      </c>
      <c r="N546" s="228" t="s">
        <v>41</v>
      </c>
      <c r="O546" s="92"/>
      <c r="P546" s="229">
        <f>O546*H546</f>
        <v>0</v>
      </c>
      <c r="Q546" s="229">
        <v>0</v>
      </c>
      <c r="R546" s="229">
        <f>Q546*H546</f>
        <v>0</v>
      </c>
      <c r="S546" s="229">
        <v>1.8</v>
      </c>
      <c r="T546" s="230">
        <f>S546*H546</f>
        <v>0.27000000000000002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31" t="s">
        <v>158</v>
      </c>
      <c r="AT546" s="231" t="s">
        <v>153</v>
      </c>
      <c r="AU546" s="231" t="s">
        <v>86</v>
      </c>
      <c r="AY546" s="18" t="s">
        <v>151</v>
      </c>
      <c r="BE546" s="232">
        <f>IF(N546="základní",J546,0)</f>
        <v>0</v>
      </c>
      <c r="BF546" s="232">
        <f>IF(N546="snížená",J546,0)</f>
        <v>0</v>
      </c>
      <c r="BG546" s="232">
        <f>IF(N546="zákl. přenesená",J546,0)</f>
        <v>0</v>
      </c>
      <c r="BH546" s="232">
        <f>IF(N546="sníž. přenesená",J546,0)</f>
        <v>0</v>
      </c>
      <c r="BI546" s="232">
        <f>IF(N546="nulová",J546,0)</f>
        <v>0</v>
      </c>
      <c r="BJ546" s="18" t="s">
        <v>84</v>
      </c>
      <c r="BK546" s="232">
        <f>ROUND(I546*H546,2)</f>
        <v>0</v>
      </c>
      <c r="BL546" s="18" t="s">
        <v>158</v>
      </c>
      <c r="BM546" s="231" t="s">
        <v>670</v>
      </c>
    </row>
    <row r="547" s="13" customFormat="1">
      <c r="A547" s="13"/>
      <c r="B547" s="233"/>
      <c r="C547" s="234"/>
      <c r="D547" s="235" t="s">
        <v>160</v>
      </c>
      <c r="E547" s="236" t="s">
        <v>1</v>
      </c>
      <c r="F547" s="237" t="s">
        <v>671</v>
      </c>
      <c r="G547" s="234"/>
      <c r="H547" s="236" t="s">
        <v>1</v>
      </c>
      <c r="I547" s="238"/>
      <c r="J547" s="234"/>
      <c r="K547" s="234"/>
      <c r="L547" s="239"/>
      <c r="M547" s="240"/>
      <c r="N547" s="241"/>
      <c r="O547" s="241"/>
      <c r="P547" s="241"/>
      <c r="Q547" s="241"/>
      <c r="R547" s="241"/>
      <c r="S547" s="241"/>
      <c r="T547" s="242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3" t="s">
        <v>160</v>
      </c>
      <c r="AU547" s="243" t="s">
        <v>86</v>
      </c>
      <c r="AV547" s="13" t="s">
        <v>84</v>
      </c>
      <c r="AW547" s="13" t="s">
        <v>32</v>
      </c>
      <c r="AX547" s="13" t="s">
        <v>76</v>
      </c>
      <c r="AY547" s="243" t="s">
        <v>151</v>
      </c>
    </row>
    <row r="548" s="14" customFormat="1">
      <c r="A548" s="14"/>
      <c r="B548" s="244"/>
      <c r="C548" s="245"/>
      <c r="D548" s="235" t="s">
        <v>160</v>
      </c>
      <c r="E548" s="246" t="s">
        <v>1</v>
      </c>
      <c r="F548" s="247" t="s">
        <v>672</v>
      </c>
      <c r="G548" s="245"/>
      <c r="H548" s="248">
        <v>0.14999999999999999</v>
      </c>
      <c r="I548" s="249"/>
      <c r="J548" s="245"/>
      <c r="K548" s="245"/>
      <c r="L548" s="250"/>
      <c r="M548" s="251"/>
      <c r="N548" s="252"/>
      <c r="O548" s="252"/>
      <c r="P548" s="252"/>
      <c r="Q548" s="252"/>
      <c r="R548" s="252"/>
      <c r="S548" s="252"/>
      <c r="T548" s="253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4" t="s">
        <v>160</v>
      </c>
      <c r="AU548" s="254" t="s">
        <v>86</v>
      </c>
      <c r="AV548" s="14" t="s">
        <v>86</v>
      </c>
      <c r="AW548" s="14" t="s">
        <v>32</v>
      </c>
      <c r="AX548" s="14" t="s">
        <v>84</v>
      </c>
      <c r="AY548" s="254" t="s">
        <v>151</v>
      </c>
    </row>
    <row r="549" s="2" customFormat="1" ht="33" customHeight="1">
      <c r="A549" s="39"/>
      <c r="B549" s="40"/>
      <c r="C549" s="220" t="s">
        <v>673</v>
      </c>
      <c r="D549" s="220" t="s">
        <v>153</v>
      </c>
      <c r="E549" s="221" t="s">
        <v>674</v>
      </c>
      <c r="F549" s="222" t="s">
        <v>675</v>
      </c>
      <c r="G549" s="223" t="s">
        <v>287</v>
      </c>
      <c r="H549" s="224">
        <v>34.700000000000003</v>
      </c>
      <c r="I549" s="225"/>
      <c r="J549" s="226">
        <f>ROUND(I549*H549,2)</f>
        <v>0</v>
      </c>
      <c r="K549" s="222" t="s">
        <v>157</v>
      </c>
      <c r="L549" s="45"/>
      <c r="M549" s="227" t="s">
        <v>1</v>
      </c>
      <c r="N549" s="228" t="s">
        <v>41</v>
      </c>
      <c r="O549" s="92"/>
      <c r="P549" s="229">
        <f>O549*H549</f>
        <v>0</v>
      </c>
      <c r="Q549" s="229">
        <v>0</v>
      </c>
      <c r="R549" s="229">
        <f>Q549*H549</f>
        <v>0</v>
      </c>
      <c r="S549" s="229">
        <v>0.027</v>
      </c>
      <c r="T549" s="230">
        <f>S549*H549</f>
        <v>0.93690000000000007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31" t="s">
        <v>158</v>
      </c>
      <c r="AT549" s="231" t="s">
        <v>153</v>
      </c>
      <c r="AU549" s="231" t="s">
        <v>86</v>
      </c>
      <c r="AY549" s="18" t="s">
        <v>151</v>
      </c>
      <c r="BE549" s="232">
        <f>IF(N549="základní",J549,0)</f>
        <v>0</v>
      </c>
      <c r="BF549" s="232">
        <f>IF(N549="snížená",J549,0)</f>
        <v>0</v>
      </c>
      <c r="BG549" s="232">
        <f>IF(N549="zákl. přenesená",J549,0)</f>
        <v>0</v>
      </c>
      <c r="BH549" s="232">
        <f>IF(N549="sníž. přenesená",J549,0)</f>
        <v>0</v>
      </c>
      <c r="BI549" s="232">
        <f>IF(N549="nulová",J549,0)</f>
        <v>0</v>
      </c>
      <c r="BJ549" s="18" t="s">
        <v>84</v>
      </c>
      <c r="BK549" s="232">
        <f>ROUND(I549*H549,2)</f>
        <v>0</v>
      </c>
      <c r="BL549" s="18" t="s">
        <v>158</v>
      </c>
      <c r="BM549" s="231" t="s">
        <v>676</v>
      </c>
    </row>
    <row r="550" s="14" customFormat="1">
      <c r="A550" s="14"/>
      <c r="B550" s="244"/>
      <c r="C550" s="245"/>
      <c r="D550" s="235" t="s">
        <v>160</v>
      </c>
      <c r="E550" s="246" t="s">
        <v>1</v>
      </c>
      <c r="F550" s="247" t="s">
        <v>677</v>
      </c>
      <c r="G550" s="245"/>
      <c r="H550" s="248">
        <v>12</v>
      </c>
      <c r="I550" s="249"/>
      <c r="J550" s="245"/>
      <c r="K550" s="245"/>
      <c r="L550" s="250"/>
      <c r="M550" s="251"/>
      <c r="N550" s="252"/>
      <c r="O550" s="252"/>
      <c r="P550" s="252"/>
      <c r="Q550" s="252"/>
      <c r="R550" s="252"/>
      <c r="S550" s="252"/>
      <c r="T550" s="253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4" t="s">
        <v>160</v>
      </c>
      <c r="AU550" s="254" t="s">
        <v>86</v>
      </c>
      <c r="AV550" s="14" t="s">
        <v>86</v>
      </c>
      <c r="AW550" s="14" t="s">
        <v>32</v>
      </c>
      <c r="AX550" s="14" t="s">
        <v>76</v>
      </c>
      <c r="AY550" s="254" t="s">
        <v>151</v>
      </c>
    </row>
    <row r="551" s="14" customFormat="1">
      <c r="A551" s="14"/>
      <c r="B551" s="244"/>
      <c r="C551" s="245"/>
      <c r="D551" s="235" t="s">
        <v>160</v>
      </c>
      <c r="E551" s="246" t="s">
        <v>1</v>
      </c>
      <c r="F551" s="247" t="s">
        <v>678</v>
      </c>
      <c r="G551" s="245"/>
      <c r="H551" s="248">
        <v>18</v>
      </c>
      <c r="I551" s="249"/>
      <c r="J551" s="245"/>
      <c r="K551" s="245"/>
      <c r="L551" s="250"/>
      <c r="M551" s="251"/>
      <c r="N551" s="252"/>
      <c r="O551" s="252"/>
      <c r="P551" s="252"/>
      <c r="Q551" s="252"/>
      <c r="R551" s="252"/>
      <c r="S551" s="252"/>
      <c r="T551" s="253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4" t="s">
        <v>160</v>
      </c>
      <c r="AU551" s="254" t="s">
        <v>86</v>
      </c>
      <c r="AV551" s="14" t="s">
        <v>86</v>
      </c>
      <c r="AW551" s="14" t="s">
        <v>32</v>
      </c>
      <c r="AX551" s="14" t="s">
        <v>76</v>
      </c>
      <c r="AY551" s="254" t="s">
        <v>151</v>
      </c>
    </row>
    <row r="552" s="14" customFormat="1">
      <c r="A552" s="14"/>
      <c r="B552" s="244"/>
      <c r="C552" s="245"/>
      <c r="D552" s="235" t="s">
        <v>160</v>
      </c>
      <c r="E552" s="246" t="s">
        <v>1</v>
      </c>
      <c r="F552" s="247" t="s">
        <v>679</v>
      </c>
      <c r="G552" s="245"/>
      <c r="H552" s="248">
        <v>2</v>
      </c>
      <c r="I552" s="249"/>
      <c r="J552" s="245"/>
      <c r="K552" s="245"/>
      <c r="L552" s="250"/>
      <c r="M552" s="251"/>
      <c r="N552" s="252"/>
      <c r="O552" s="252"/>
      <c r="P552" s="252"/>
      <c r="Q552" s="252"/>
      <c r="R552" s="252"/>
      <c r="S552" s="252"/>
      <c r="T552" s="253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4" t="s">
        <v>160</v>
      </c>
      <c r="AU552" s="254" t="s">
        <v>86</v>
      </c>
      <c r="AV552" s="14" t="s">
        <v>86</v>
      </c>
      <c r="AW552" s="14" t="s">
        <v>32</v>
      </c>
      <c r="AX552" s="14" t="s">
        <v>76</v>
      </c>
      <c r="AY552" s="254" t="s">
        <v>151</v>
      </c>
    </row>
    <row r="553" s="14" customFormat="1">
      <c r="A553" s="14"/>
      <c r="B553" s="244"/>
      <c r="C553" s="245"/>
      <c r="D553" s="235" t="s">
        <v>160</v>
      </c>
      <c r="E553" s="246" t="s">
        <v>1</v>
      </c>
      <c r="F553" s="247" t="s">
        <v>680</v>
      </c>
      <c r="G553" s="245"/>
      <c r="H553" s="248">
        <v>2.7000000000000002</v>
      </c>
      <c r="I553" s="249"/>
      <c r="J553" s="245"/>
      <c r="K553" s="245"/>
      <c r="L553" s="250"/>
      <c r="M553" s="251"/>
      <c r="N553" s="252"/>
      <c r="O553" s="252"/>
      <c r="P553" s="252"/>
      <c r="Q553" s="252"/>
      <c r="R553" s="252"/>
      <c r="S553" s="252"/>
      <c r="T553" s="253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4" t="s">
        <v>160</v>
      </c>
      <c r="AU553" s="254" t="s">
        <v>86</v>
      </c>
      <c r="AV553" s="14" t="s">
        <v>86</v>
      </c>
      <c r="AW553" s="14" t="s">
        <v>32</v>
      </c>
      <c r="AX553" s="14" t="s">
        <v>76</v>
      </c>
      <c r="AY553" s="254" t="s">
        <v>151</v>
      </c>
    </row>
    <row r="554" s="15" customFormat="1">
      <c r="A554" s="15"/>
      <c r="B554" s="255"/>
      <c r="C554" s="256"/>
      <c r="D554" s="235" t="s">
        <v>160</v>
      </c>
      <c r="E554" s="257" t="s">
        <v>1</v>
      </c>
      <c r="F554" s="258" t="s">
        <v>213</v>
      </c>
      <c r="G554" s="256"/>
      <c r="H554" s="259">
        <v>34.700000000000003</v>
      </c>
      <c r="I554" s="260"/>
      <c r="J554" s="256"/>
      <c r="K554" s="256"/>
      <c r="L554" s="261"/>
      <c r="M554" s="262"/>
      <c r="N554" s="263"/>
      <c r="O554" s="263"/>
      <c r="P554" s="263"/>
      <c r="Q554" s="263"/>
      <c r="R554" s="263"/>
      <c r="S554" s="263"/>
      <c r="T554" s="264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65" t="s">
        <v>160</v>
      </c>
      <c r="AU554" s="265" t="s">
        <v>86</v>
      </c>
      <c r="AV554" s="15" t="s">
        <v>158</v>
      </c>
      <c r="AW554" s="15" t="s">
        <v>32</v>
      </c>
      <c r="AX554" s="15" t="s">
        <v>84</v>
      </c>
      <c r="AY554" s="265" t="s">
        <v>151</v>
      </c>
    </row>
    <row r="555" s="2" customFormat="1" ht="24.15" customHeight="1">
      <c r="A555" s="39"/>
      <c r="B555" s="40"/>
      <c r="C555" s="220" t="s">
        <v>681</v>
      </c>
      <c r="D555" s="220" t="s">
        <v>153</v>
      </c>
      <c r="E555" s="221" t="s">
        <v>682</v>
      </c>
      <c r="F555" s="222" t="s">
        <v>683</v>
      </c>
      <c r="G555" s="223" t="s">
        <v>287</v>
      </c>
      <c r="H555" s="224">
        <v>13.199999999999999</v>
      </c>
      <c r="I555" s="225"/>
      <c r="J555" s="226">
        <f>ROUND(I555*H555,2)</f>
        <v>0</v>
      </c>
      <c r="K555" s="222" t="s">
        <v>157</v>
      </c>
      <c r="L555" s="45"/>
      <c r="M555" s="227" t="s">
        <v>1</v>
      </c>
      <c r="N555" s="228" t="s">
        <v>41</v>
      </c>
      <c r="O555" s="92"/>
      <c r="P555" s="229">
        <f>O555*H555</f>
        <v>0</v>
      </c>
      <c r="Q555" s="229">
        <v>0.00147</v>
      </c>
      <c r="R555" s="229">
        <f>Q555*H555</f>
        <v>0.019403999999999998</v>
      </c>
      <c r="S555" s="229">
        <v>0.039</v>
      </c>
      <c r="T555" s="230">
        <f>S555*H555</f>
        <v>0.51479999999999992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31" t="s">
        <v>158</v>
      </c>
      <c r="AT555" s="231" t="s">
        <v>153</v>
      </c>
      <c r="AU555" s="231" t="s">
        <v>86</v>
      </c>
      <c r="AY555" s="18" t="s">
        <v>151</v>
      </c>
      <c r="BE555" s="232">
        <f>IF(N555="základní",J555,0)</f>
        <v>0</v>
      </c>
      <c r="BF555" s="232">
        <f>IF(N555="snížená",J555,0)</f>
        <v>0</v>
      </c>
      <c r="BG555" s="232">
        <f>IF(N555="zákl. přenesená",J555,0)</f>
        <v>0</v>
      </c>
      <c r="BH555" s="232">
        <f>IF(N555="sníž. přenesená",J555,0)</f>
        <v>0</v>
      </c>
      <c r="BI555" s="232">
        <f>IF(N555="nulová",J555,0)</f>
        <v>0</v>
      </c>
      <c r="BJ555" s="18" t="s">
        <v>84</v>
      </c>
      <c r="BK555" s="232">
        <f>ROUND(I555*H555,2)</f>
        <v>0</v>
      </c>
      <c r="BL555" s="18" t="s">
        <v>158</v>
      </c>
      <c r="BM555" s="231" t="s">
        <v>684</v>
      </c>
    </row>
    <row r="556" s="13" customFormat="1">
      <c r="A556" s="13"/>
      <c r="B556" s="233"/>
      <c r="C556" s="234"/>
      <c r="D556" s="235" t="s">
        <v>160</v>
      </c>
      <c r="E556" s="236" t="s">
        <v>1</v>
      </c>
      <c r="F556" s="237" t="s">
        <v>685</v>
      </c>
      <c r="G556" s="234"/>
      <c r="H556" s="236" t="s">
        <v>1</v>
      </c>
      <c r="I556" s="238"/>
      <c r="J556" s="234"/>
      <c r="K556" s="234"/>
      <c r="L556" s="239"/>
      <c r="M556" s="240"/>
      <c r="N556" s="241"/>
      <c r="O556" s="241"/>
      <c r="P556" s="241"/>
      <c r="Q556" s="241"/>
      <c r="R556" s="241"/>
      <c r="S556" s="241"/>
      <c r="T556" s="242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3" t="s">
        <v>160</v>
      </c>
      <c r="AU556" s="243" t="s">
        <v>86</v>
      </c>
      <c r="AV556" s="13" t="s">
        <v>84</v>
      </c>
      <c r="AW556" s="13" t="s">
        <v>32</v>
      </c>
      <c r="AX556" s="13" t="s">
        <v>76</v>
      </c>
      <c r="AY556" s="243" t="s">
        <v>151</v>
      </c>
    </row>
    <row r="557" s="14" customFormat="1">
      <c r="A557" s="14"/>
      <c r="B557" s="244"/>
      <c r="C557" s="245"/>
      <c r="D557" s="235" t="s">
        <v>160</v>
      </c>
      <c r="E557" s="246" t="s">
        <v>1</v>
      </c>
      <c r="F557" s="247" t="s">
        <v>686</v>
      </c>
      <c r="G557" s="245"/>
      <c r="H557" s="248">
        <v>10.199999999999999</v>
      </c>
      <c r="I557" s="249"/>
      <c r="J557" s="245"/>
      <c r="K557" s="245"/>
      <c r="L557" s="250"/>
      <c r="M557" s="251"/>
      <c r="N557" s="252"/>
      <c r="O557" s="252"/>
      <c r="P557" s="252"/>
      <c r="Q557" s="252"/>
      <c r="R557" s="252"/>
      <c r="S557" s="252"/>
      <c r="T557" s="253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4" t="s">
        <v>160</v>
      </c>
      <c r="AU557" s="254" t="s">
        <v>86</v>
      </c>
      <c r="AV557" s="14" t="s">
        <v>86</v>
      </c>
      <c r="AW557" s="14" t="s">
        <v>32</v>
      </c>
      <c r="AX557" s="14" t="s">
        <v>76</v>
      </c>
      <c r="AY557" s="254" t="s">
        <v>151</v>
      </c>
    </row>
    <row r="558" s="14" customFormat="1">
      <c r="A558" s="14"/>
      <c r="B558" s="244"/>
      <c r="C558" s="245"/>
      <c r="D558" s="235" t="s">
        <v>160</v>
      </c>
      <c r="E558" s="246" t="s">
        <v>1</v>
      </c>
      <c r="F558" s="247" t="s">
        <v>687</v>
      </c>
      <c r="G558" s="245"/>
      <c r="H558" s="248">
        <v>3</v>
      </c>
      <c r="I558" s="249"/>
      <c r="J558" s="245"/>
      <c r="K558" s="245"/>
      <c r="L558" s="250"/>
      <c r="M558" s="251"/>
      <c r="N558" s="252"/>
      <c r="O558" s="252"/>
      <c r="P558" s="252"/>
      <c r="Q558" s="252"/>
      <c r="R558" s="252"/>
      <c r="S558" s="252"/>
      <c r="T558" s="253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4" t="s">
        <v>160</v>
      </c>
      <c r="AU558" s="254" t="s">
        <v>86</v>
      </c>
      <c r="AV558" s="14" t="s">
        <v>86</v>
      </c>
      <c r="AW558" s="14" t="s">
        <v>32</v>
      </c>
      <c r="AX558" s="14" t="s">
        <v>76</v>
      </c>
      <c r="AY558" s="254" t="s">
        <v>151</v>
      </c>
    </row>
    <row r="559" s="15" customFormat="1">
      <c r="A559" s="15"/>
      <c r="B559" s="255"/>
      <c r="C559" s="256"/>
      <c r="D559" s="235" t="s">
        <v>160</v>
      </c>
      <c r="E559" s="257" t="s">
        <v>1</v>
      </c>
      <c r="F559" s="258" t="s">
        <v>213</v>
      </c>
      <c r="G559" s="256"/>
      <c r="H559" s="259">
        <v>13.199999999999999</v>
      </c>
      <c r="I559" s="260"/>
      <c r="J559" s="256"/>
      <c r="K559" s="256"/>
      <c r="L559" s="261"/>
      <c r="M559" s="262"/>
      <c r="N559" s="263"/>
      <c r="O559" s="263"/>
      <c r="P559" s="263"/>
      <c r="Q559" s="263"/>
      <c r="R559" s="263"/>
      <c r="S559" s="263"/>
      <c r="T559" s="264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65" t="s">
        <v>160</v>
      </c>
      <c r="AU559" s="265" t="s">
        <v>86</v>
      </c>
      <c r="AV559" s="15" t="s">
        <v>158</v>
      </c>
      <c r="AW559" s="15" t="s">
        <v>32</v>
      </c>
      <c r="AX559" s="15" t="s">
        <v>84</v>
      </c>
      <c r="AY559" s="265" t="s">
        <v>151</v>
      </c>
    </row>
    <row r="560" s="2" customFormat="1" ht="24.15" customHeight="1">
      <c r="A560" s="39"/>
      <c r="B560" s="40"/>
      <c r="C560" s="220" t="s">
        <v>688</v>
      </c>
      <c r="D560" s="220" t="s">
        <v>153</v>
      </c>
      <c r="E560" s="221" t="s">
        <v>689</v>
      </c>
      <c r="F560" s="222" t="s">
        <v>690</v>
      </c>
      <c r="G560" s="223" t="s">
        <v>287</v>
      </c>
      <c r="H560" s="224">
        <v>0.20000000000000001</v>
      </c>
      <c r="I560" s="225"/>
      <c r="J560" s="226">
        <f>ROUND(I560*H560,2)</f>
        <v>0</v>
      </c>
      <c r="K560" s="222" t="s">
        <v>157</v>
      </c>
      <c r="L560" s="45"/>
      <c r="M560" s="227" t="s">
        <v>1</v>
      </c>
      <c r="N560" s="228" t="s">
        <v>41</v>
      </c>
      <c r="O560" s="92"/>
      <c r="P560" s="229">
        <f>O560*H560</f>
        <v>0</v>
      </c>
      <c r="Q560" s="229">
        <v>0.0035400000000000002</v>
      </c>
      <c r="R560" s="229">
        <f>Q560*H560</f>
        <v>0.00070800000000000008</v>
      </c>
      <c r="S560" s="229">
        <v>0.086999999999999994</v>
      </c>
      <c r="T560" s="230">
        <f>S560*H560</f>
        <v>0.017399999999999999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31" t="s">
        <v>158</v>
      </c>
      <c r="AT560" s="231" t="s">
        <v>153</v>
      </c>
      <c r="AU560" s="231" t="s">
        <v>86</v>
      </c>
      <c r="AY560" s="18" t="s">
        <v>151</v>
      </c>
      <c r="BE560" s="232">
        <f>IF(N560="základní",J560,0)</f>
        <v>0</v>
      </c>
      <c r="BF560" s="232">
        <f>IF(N560="snížená",J560,0)</f>
        <v>0</v>
      </c>
      <c r="BG560" s="232">
        <f>IF(N560="zákl. přenesená",J560,0)</f>
        <v>0</v>
      </c>
      <c r="BH560" s="232">
        <f>IF(N560="sníž. přenesená",J560,0)</f>
        <v>0</v>
      </c>
      <c r="BI560" s="232">
        <f>IF(N560="nulová",J560,0)</f>
        <v>0</v>
      </c>
      <c r="BJ560" s="18" t="s">
        <v>84</v>
      </c>
      <c r="BK560" s="232">
        <f>ROUND(I560*H560,2)</f>
        <v>0</v>
      </c>
      <c r="BL560" s="18" t="s">
        <v>158</v>
      </c>
      <c r="BM560" s="231" t="s">
        <v>691</v>
      </c>
    </row>
    <row r="561" s="2" customFormat="1" ht="24.15" customHeight="1">
      <c r="A561" s="39"/>
      <c r="B561" s="40"/>
      <c r="C561" s="220" t="s">
        <v>692</v>
      </c>
      <c r="D561" s="220" t="s">
        <v>153</v>
      </c>
      <c r="E561" s="221" t="s">
        <v>693</v>
      </c>
      <c r="F561" s="222" t="s">
        <v>694</v>
      </c>
      <c r="G561" s="223" t="s">
        <v>287</v>
      </c>
      <c r="H561" s="224">
        <v>0.20000000000000001</v>
      </c>
      <c r="I561" s="225"/>
      <c r="J561" s="226">
        <f>ROUND(I561*H561,2)</f>
        <v>0</v>
      </c>
      <c r="K561" s="222" t="s">
        <v>157</v>
      </c>
      <c r="L561" s="45"/>
      <c r="M561" s="227" t="s">
        <v>1</v>
      </c>
      <c r="N561" s="228" t="s">
        <v>41</v>
      </c>
      <c r="O561" s="92"/>
      <c r="P561" s="229">
        <f>O561*H561</f>
        <v>0</v>
      </c>
      <c r="Q561" s="229">
        <v>0.00413</v>
      </c>
      <c r="R561" s="229">
        <f>Q561*H561</f>
        <v>0.00082600000000000002</v>
      </c>
      <c r="S561" s="229">
        <v>0.16</v>
      </c>
      <c r="T561" s="230">
        <f>S561*H561</f>
        <v>0.032000000000000001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1" t="s">
        <v>158</v>
      </c>
      <c r="AT561" s="231" t="s">
        <v>153</v>
      </c>
      <c r="AU561" s="231" t="s">
        <v>86</v>
      </c>
      <c r="AY561" s="18" t="s">
        <v>151</v>
      </c>
      <c r="BE561" s="232">
        <f>IF(N561="základní",J561,0)</f>
        <v>0</v>
      </c>
      <c r="BF561" s="232">
        <f>IF(N561="snížená",J561,0)</f>
        <v>0</v>
      </c>
      <c r="BG561" s="232">
        <f>IF(N561="zákl. přenesená",J561,0)</f>
        <v>0</v>
      </c>
      <c r="BH561" s="232">
        <f>IF(N561="sníž. přenesená",J561,0)</f>
        <v>0</v>
      </c>
      <c r="BI561" s="232">
        <f>IF(N561="nulová",J561,0)</f>
        <v>0</v>
      </c>
      <c r="BJ561" s="18" t="s">
        <v>84</v>
      </c>
      <c r="BK561" s="232">
        <f>ROUND(I561*H561,2)</f>
        <v>0</v>
      </c>
      <c r="BL561" s="18" t="s">
        <v>158</v>
      </c>
      <c r="BM561" s="231" t="s">
        <v>695</v>
      </c>
    </row>
    <row r="562" s="2" customFormat="1" ht="24.15" customHeight="1">
      <c r="A562" s="39"/>
      <c r="B562" s="40"/>
      <c r="C562" s="220" t="s">
        <v>696</v>
      </c>
      <c r="D562" s="220" t="s">
        <v>153</v>
      </c>
      <c r="E562" s="221" t="s">
        <v>697</v>
      </c>
      <c r="F562" s="222" t="s">
        <v>698</v>
      </c>
      <c r="G562" s="223" t="s">
        <v>287</v>
      </c>
      <c r="H562" s="224">
        <v>0.59999999999999998</v>
      </c>
      <c r="I562" s="225"/>
      <c r="J562" s="226">
        <f>ROUND(I562*H562,2)</f>
        <v>0</v>
      </c>
      <c r="K562" s="222" t="s">
        <v>157</v>
      </c>
      <c r="L562" s="45"/>
      <c r="M562" s="227" t="s">
        <v>1</v>
      </c>
      <c r="N562" s="228" t="s">
        <v>41</v>
      </c>
      <c r="O562" s="92"/>
      <c r="P562" s="229">
        <f>O562*H562</f>
        <v>0</v>
      </c>
      <c r="Q562" s="229">
        <v>0.0044600000000000004</v>
      </c>
      <c r="R562" s="229">
        <f>Q562*H562</f>
        <v>0.002676</v>
      </c>
      <c r="S562" s="229">
        <v>0.20999999999999999</v>
      </c>
      <c r="T562" s="230">
        <f>S562*H562</f>
        <v>0.126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31" t="s">
        <v>158</v>
      </c>
      <c r="AT562" s="231" t="s">
        <v>153</v>
      </c>
      <c r="AU562" s="231" t="s">
        <v>86</v>
      </c>
      <c r="AY562" s="18" t="s">
        <v>151</v>
      </c>
      <c r="BE562" s="232">
        <f>IF(N562="základní",J562,0)</f>
        <v>0</v>
      </c>
      <c r="BF562" s="232">
        <f>IF(N562="snížená",J562,0)</f>
        <v>0</v>
      </c>
      <c r="BG562" s="232">
        <f>IF(N562="zákl. přenesená",J562,0)</f>
        <v>0</v>
      </c>
      <c r="BH562" s="232">
        <f>IF(N562="sníž. přenesená",J562,0)</f>
        <v>0</v>
      </c>
      <c r="BI562" s="232">
        <f>IF(N562="nulová",J562,0)</f>
        <v>0</v>
      </c>
      <c r="BJ562" s="18" t="s">
        <v>84</v>
      </c>
      <c r="BK562" s="232">
        <f>ROUND(I562*H562,2)</f>
        <v>0</v>
      </c>
      <c r="BL562" s="18" t="s">
        <v>158</v>
      </c>
      <c r="BM562" s="231" t="s">
        <v>699</v>
      </c>
    </row>
    <row r="563" s="14" customFormat="1">
      <c r="A563" s="14"/>
      <c r="B563" s="244"/>
      <c r="C563" s="245"/>
      <c r="D563" s="235" t="s">
        <v>160</v>
      </c>
      <c r="E563" s="246" t="s">
        <v>1</v>
      </c>
      <c r="F563" s="247" t="s">
        <v>700</v>
      </c>
      <c r="G563" s="245"/>
      <c r="H563" s="248">
        <v>0.59999999999999998</v>
      </c>
      <c r="I563" s="249"/>
      <c r="J563" s="245"/>
      <c r="K563" s="245"/>
      <c r="L563" s="250"/>
      <c r="M563" s="251"/>
      <c r="N563" s="252"/>
      <c r="O563" s="252"/>
      <c r="P563" s="252"/>
      <c r="Q563" s="252"/>
      <c r="R563" s="252"/>
      <c r="S563" s="252"/>
      <c r="T563" s="253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4" t="s">
        <v>160</v>
      </c>
      <c r="AU563" s="254" t="s">
        <v>86</v>
      </c>
      <c r="AV563" s="14" t="s">
        <v>86</v>
      </c>
      <c r="AW563" s="14" t="s">
        <v>32</v>
      </c>
      <c r="AX563" s="14" t="s">
        <v>84</v>
      </c>
      <c r="AY563" s="254" t="s">
        <v>151</v>
      </c>
    </row>
    <row r="564" s="2" customFormat="1" ht="37.8" customHeight="1">
      <c r="A564" s="39"/>
      <c r="B564" s="40"/>
      <c r="C564" s="220" t="s">
        <v>701</v>
      </c>
      <c r="D564" s="220" t="s">
        <v>153</v>
      </c>
      <c r="E564" s="221" t="s">
        <v>702</v>
      </c>
      <c r="F564" s="222" t="s">
        <v>703</v>
      </c>
      <c r="G564" s="223" t="s">
        <v>183</v>
      </c>
      <c r="H564" s="224">
        <v>366.51400000000001</v>
      </c>
      <c r="I564" s="225"/>
      <c r="J564" s="226">
        <f>ROUND(I564*H564,2)</f>
        <v>0</v>
      </c>
      <c r="K564" s="222" t="s">
        <v>157</v>
      </c>
      <c r="L564" s="45"/>
      <c r="M564" s="227" t="s">
        <v>1</v>
      </c>
      <c r="N564" s="228" t="s">
        <v>41</v>
      </c>
      <c r="O564" s="92"/>
      <c r="P564" s="229">
        <f>O564*H564</f>
        <v>0</v>
      </c>
      <c r="Q564" s="229">
        <v>0</v>
      </c>
      <c r="R564" s="229">
        <f>Q564*H564</f>
        <v>0</v>
      </c>
      <c r="S564" s="229">
        <v>0.050000000000000003</v>
      </c>
      <c r="T564" s="230">
        <f>S564*H564</f>
        <v>18.325700000000001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31" t="s">
        <v>158</v>
      </c>
      <c r="AT564" s="231" t="s">
        <v>153</v>
      </c>
      <c r="AU564" s="231" t="s">
        <v>86</v>
      </c>
      <c r="AY564" s="18" t="s">
        <v>151</v>
      </c>
      <c r="BE564" s="232">
        <f>IF(N564="základní",J564,0)</f>
        <v>0</v>
      </c>
      <c r="BF564" s="232">
        <f>IF(N564="snížená",J564,0)</f>
        <v>0</v>
      </c>
      <c r="BG564" s="232">
        <f>IF(N564="zákl. přenesená",J564,0)</f>
        <v>0</v>
      </c>
      <c r="BH564" s="232">
        <f>IF(N564="sníž. přenesená",J564,0)</f>
        <v>0</v>
      </c>
      <c r="BI564" s="232">
        <f>IF(N564="nulová",J564,0)</f>
        <v>0</v>
      </c>
      <c r="BJ564" s="18" t="s">
        <v>84</v>
      </c>
      <c r="BK564" s="232">
        <f>ROUND(I564*H564,2)</f>
        <v>0</v>
      </c>
      <c r="BL564" s="18" t="s">
        <v>158</v>
      </c>
      <c r="BM564" s="231" t="s">
        <v>704</v>
      </c>
    </row>
    <row r="565" s="13" customFormat="1">
      <c r="A565" s="13"/>
      <c r="B565" s="233"/>
      <c r="C565" s="234"/>
      <c r="D565" s="235" t="s">
        <v>160</v>
      </c>
      <c r="E565" s="236" t="s">
        <v>1</v>
      </c>
      <c r="F565" s="237" t="s">
        <v>317</v>
      </c>
      <c r="G565" s="234"/>
      <c r="H565" s="236" t="s">
        <v>1</v>
      </c>
      <c r="I565" s="238"/>
      <c r="J565" s="234"/>
      <c r="K565" s="234"/>
      <c r="L565" s="239"/>
      <c r="M565" s="240"/>
      <c r="N565" s="241"/>
      <c r="O565" s="241"/>
      <c r="P565" s="241"/>
      <c r="Q565" s="241"/>
      <c r="R565" s="241"/>
      <c r="S565" s="241"/>
      <c r="T565" s="242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3" t="s">
        <v>160</v>
      </c>
      <c r="AU565" s="243" t="s">
        <v>86</v>
      </c>
      <c r="AV565" s="13" t="s">
        <v>84</v>
      </c>
      <c r="AW565" s="13" t="s">
        <v>32</v>
      </c>
      <c r="AX565" s="13" t="s">
        <v>76</v>
      </c>
      <c r="AY565" s="243" t="s">
        <v>151</v>
      </c>
    </row>
    <row r="566" s="14" customFormat="1">
      <c r="A566" s="14"/>
      <c r="B566" s="244"/>
      <c r="C566" s="245"/>
      <c r="D566" s="235" t="s">
        <v>160</v>
      </c>
      <c r="E566" s="246" t="s">
        <v>1</v>
      </c>
      <c r="F566" s="247" t="s">
        <v>318</v>
      </c>
      <c r="G566" s="245"/>
      <c r="H566" s="248">
        <v>54.090000000000003</v>
      </c>
      <c r="I566" s="249"/>
      <c r="J566" s="245"/>
      <c r="K566" s="245"/>
      <c r="L566" s="250"/>
      <c r="M566" s="251"/>
      <c r="N566" s="252"/>
      <c r="O566" s="252"/>
      <c r="P566" s="252"/>
      <c r="Q566" s="252"/>
      <c r="R566" s="252"/>
      <c r="S566" s="252"/>
      <c r="T566" s="253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4" t="s">
        <v>160</v>
      </c>
      <c r="AU566" s="254" t="s">
        <v>86</v>
      </c>
      <c r="AV566" s="14" t="s">
        <v>86</v>
      </c>
      <c r="AW566" s="14" t="s">
        <v>32</v>
      </c>
      <c r="AX566" s="14" t="s">
        <v>76</v>
      </c>
      <c r="AY566" s="254" t="s">
        <v>151</v>
      </c>
    </row>
    <row r="567" s="14" customFormat="1">
      <c r="A567" s="14"/>
      <c r="B567" s="244"/>
      <c r="C567" s="245"/>
      <c r="D567" s="235" t="s">
        <v>160</v>
      </c>
      <c r="E567" s="246" t="s">
        <v>1</v>
      </c>
      <c r="F567" s="247" t="s">
        <v>319</v>
      </c>
      <c r="G567" s="245"/>
      <c r="H567" s="248">
        <v>107.52</v>
      </c>
      <c r="I567" s="249"/>
      <c r="J567" s="245"/>
      <c r="K567" s="245"/>
      <c r="L567" s="250"/>
      <c r="M567" s="251"/>
      <c r="N567" s="252"/>
      <c r="O567" s="252"/>
      <c r="P567" s="252"/>
      <c r="Q567" s="252"/>
      <c r="R567" s="252"/>
      <c r="S567" s="252"/>
      <c r="T567" s="253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4" t="s">
        <v>160</v>
      </c>
      <c r="AU567" s="254" t="s">
        <v>86</v>
      </c>
      <c r="AV567" s="14" t="s">
        <v>86</v>
      </c>
      <c r="AW567" s="14" t="s">
        <v>32</v>
      </c>
      <c r="AX567" s="14" t="s">
        <v>76</v>
      </c>
      <c r="AY567" s="254" t="s">
        <v>151</v>
      </c>
    </row>
    <row r="568" s="14" customFormat="1">
      <c r="A568" s="14"/>
      <c r="B568" s="244"/>
      <c r="C568" s="245"/>
      <c r="D568" s="235" t="s">
        <v>160</v>
      </c>
      <c r="E568" s="246" t="s">
        <v>1</v>
      </c>
      <c r="F568" s="247" t="s">
        <v>320</v>
      </c>
      <c r="G568" s="245"/>
      <c r="H568" s="248">
        <v>135.964</v>
      </c>
      <c r="I568" s="249"/>
      <c r="J568" s="245"/>
      <c r="K568" s="245"/>
      <c r="L568" s="250"/>
      <c r="M568" s="251"/>
      <c r="N568" s="252"/>
      <c r="O568" s="252"/>
      <c r="P568" s="252"/>
      <c r="Q568" s="252"/>
      <c r="R568" s="252"/>
      <c r="S568" s="252"/>
      <c r="T568" s="253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4" t="s">
        <v>160</v>
      </c>
      <c r="AU568" s="254" t="s">
        <v>86</v>
      </c>
      <c r="AV568" s="14" t="s">
        <v>86</v>
      </c>
      <c r="AW568" s="14" t="s">
        <v>32</v>
      </c>
      <c r="AX568" s="14" t="s">
        <v>76</v>
      </c>
      <c r="AY568" s="254" t="s">
        <v>151</v>
      </c>
    </row>
    <row r="569" s="14" customFormat="1">
      <c r="A569" s="14"/>
      <c r="B569" s="244"/>
      <c r="C569" s="245"/>
      <c r="D569" s="235" t="s">
        <v>160</v>
      </c>
      <c r="E569" s="246" t="s">
        <v>1</v>
      </c>
      <c r="F569" s="247" t="s">
        <v>321</v>
      </c>
      <c r="G569" s="245"/>
      <c r="H569" s="248">
        <v>68.939999999999998</v>
      </c>
      <c r="I569" s="249"/>
      <c r="J569" s="245"/>
      <c r="K569" s="245"/>
      <c r="L569" s="250"/>
      <c r="M569" s="251"/>
      <c r="N569" s="252"/>
      <c r="O569" s="252"/>
      <c r="P569" s="252"/>
      <c r="Q569" s="252"/>
      <c r="R569" s="252"/>
      <c r="S569" s="252"/>
      <c r="T569" s="253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4" t="s">
        <v>160</v>
      </c>
      <c r="AU569" s="254" t="s">
        <v>86</v>
      </c>
      <c r="AV569" s="14" t="s">
        <v>86</v>
      </c>
      <c r="AW569" s="14" t="s">
        <v>32</v>
      </c>
      <c r="AX569" s="14" t="s">
        <v>76</v>
      </c>
      <c r="AY569" s="254" t="s">
        <v>151</v>
      </c>
    </row>
    <row r="570" s="15" customFormat="1">
      <c r="A570" s="15"/>
      <c r="B570" s="255"/>
      <c r="C570" s="256"/>
      <c r="D570" s="235" t="s">
        <v>160</v>
      </c>
      <c r="E570" s="257" t="s">
        <v>1</v>
      </c>
      <c r="F570" s="258" t="s">
        <v>213</v>
      </c>
      <c r="G570" s="256"/>
      <c r="H570" s="259">
        <v>366.51400000000001</v>
      </c>
      <c r="I570" s="260"/>
      <c r="J570" s="256"/>
      <c r="K570" s="256"/>
      <c r="L570" s="261"/>
      <c r="M570" s="262"/>
      <c r="N570" s="263"/>
      <c r="O570" s="263"/>
      <c r="P570" s="263"/>
      <c r="Q570" s="263"/>
      <c r="R570" s="263"/>
      <c r="S570" s="263"/>
      <c r="T570" s="264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65" t="s">
        <v>160</v>
      </c>
      <c r="AU570" s="265" t="s">
        <v>86</v>
      </c>
      <c r="AV570" s="15" t="s">
        <v>158</v>
      </c>
      <c r="AW570" s="15" t="s">
        <v>32</v>
      </c>
      <c r="AX570" s="15" t="s">
        <v>84</v>
      </c>
      <c r="AY570" s="265" t="s">
        <v>151</v>
      </c>
    </row>
    <row r="571" s="2" customFormat="1" ht="37.8" customHeight="1">
      <c r="A571" s="39"/>
      <c r="B571" s="40"/>
      <c r="C571" s="220" t="s">
        <v>705</v>
      </c>
      <c r="D571" s="220" t="s">
        <v>153</v>
      </c>
      <c r="E571" s="221" t="s">
        <v>706</v>
      </c>
      <c r="F571" s="222" t="s">
        <v>707</v>
      </c>
      <c r="G571" s="223" t="s">
        <v>183</v>
      </c>
      <c r="H571" s="224">
        <v>1246.2950000000001</v>
      </c>
      <c r="I571" s="225"/>
      <c r="J571" s="226">
        <f>ROUND(I571*H571,2)</f>
        <v>0</v>
      </c>
      <c r="K571" s="222" t="s">
        <v>157</v>
      </c>
      <c r="L571" s="45"/>
      <c r="M571" s="227" t="s">
        <v>1</v>
      </c>
      <c r="N571" s="228" t="s">
        <v>41</v>
      </c>
      <c r="O571" s="92"/>
      <c r="P571" s="229">
        <f>O571*H571</f>
        <v>0</v>
      </c>
      <c r="Q571" s="229">
        <v>0</v>
      </c>
      <c r="R571" s="229">
        <f>Q571*H571</f>
        <v>0</v>
      </c>
      <c r="S571" s="229">
        <v>0.045999999999999999</v>
      </c>
      <c r="T571" s="230">
        <f>S571*H571</f>
        <v>57.329570000000004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31" t="s">
        <v>158</v>
      </c>
      <c r="AT571" s="231" t="s">
        <v>153</v>
      </c>
      <c r="AU571" s="231" t="s">
        <v>86</v>
      </c>
      <c r="AY571" s="18" t="s">
        <v>151</v>
      </c>
      <c r="BE571" s="232">
        <f>IF(N571="základní",J571,0)</f>
        <v>0</v>
      </c>
      <c r="BF571" s="232">
        <f>IF(N571="snížená",J571,0)</f>
        <v>0</v>
      </c>
      <c r="BG571" s="232">
        <f>IF(N571="zákl. přenesená",J571,0)</f>
        <v>0</v>
      </c>
      <c r="BH571" s="232">
        <f>IF(N571="sníž. přenesená",J571,0)</f>
        <v>0</v>
      </c>
      <c r="BI571" s="232">
        <f>IF(N571="nulová",J571,0)</f>
        <v>0</v>
      </c>
      <c r="BJ571" s="18" t="s">
        <v>84</v>
      </c>
      <c r="BK571" s="232">
        <f>ROUND(I571*H571,2)</f>
        <v>0</v>
      </c>
      <c r="BL571" s="18" t="s">
        <v>158</v>
      </c>
      <c r="BM571" s="231" t="s">
        <v>708</v>
      </c>
    </row>
    <row r="572" s="14" customFormat="1">
      <c r="A572" s="14"/>
      <c r="B572" s="244"/>
      <c r="C572" s="245"/>
      <c r="D572" s="235" t="s">
        <v>160</v>
      </c>
      <c r="E572" s="246" t="s">
        <v>1</v>
      </c>
      <c r="F572" s="247" t="s">
        <v>709</v>
      </c>
      <c r="G572" s="245"/>
      <c r="H572" s="248">
        <v>95.219999999999999</v>
      </c>
      <c r="I572" s="249"/>
      <c r="J572" s="245"/>
      <c r="K572" s="245"/>
      <c r="L572" s="250"/>
      <c r="M572" s="251"/>
      <c r="N572" s="252"/>
      <c r="O572" s="252"/>
      <c r="P572" s="252"/>
      <c r="Q572" s="252"/>
      <c r="R572" s="252"/>
      <c r="S572" s="252"/>
      <c r="T572" s="253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4" t="s">
        <v>160</v>
      </c>
      <c r="AU572" s="254" t="s">
        <v>86</v>
      </c>
      <c r="AV572" s="14" t="s">
        <v>86</v>
      </c>
      <c r="AW572" s="14" t="s">
        <v>32</v>
      </c>
      <c r="AX572" s="14" t="s">
        <v>76</v>
      </c>
      <c r="AY572" s="254" t="s">
        <v>151</v>
      </c>
    </row>
    <row r="573" s="14" customFormat="1">
      <c r="A573" s="14"/>
      <c r="B573" s="244"/>
      <c r="C573" s="245"/>
      <c r="D573" s="235" t="s">
        <v>160</v>
      </c>
      <c r="E573" s="246" t="s">
        <v>1</v>
      </c>
      <c r="F573" s="247" t="s">
        <v>710</v>
      </c>
      <c r="G573" s="245"/>
      <c r="H573" s="248">
        <v>-4.2000000000000002</v>
      </c>
      <c r="I573" s="249"/>
      <c r="J573" s="245"/>
      <c r="K573" s="245"/>
      <c r="L573" s="250"/>
      <c r="M573" s="251"/>
      <c r="N573" s="252"/>
      <c r="O573" s="252"/>
      <c r="P573" s="252"/>
      <c r="Q573" s="252"/>
      <c r="R573" s="252"/>
      <c r="S573" s="252"/>
      <c r="T573" s="253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4" t="s">
        <v>160</v>
      </c>
      <c r="AU573" s="254" t="s">
        <v>86</v>
      </c>
      <c r="AV573" s="14" t="s">
        <v>86</v>
      </c>
      <c r="AW573" s="14" t="s">
        <v>32</v>
      </c>
      <c r="AX573" s="14" t="s">
        <v>76</v>
      </c>
      <c r="AY573" s="254" t="s">
        <v>151</v>
      </c>
    </row>
    <row r="574" s="14" customFormat="1">
      <c r="A574" s="14"/>
      <c r="B574" s="244"/>
      <c r="C574" s="245"/>
      <c r="D574" s="235" t="s">
        <v>160</v>
      </c>
      <c r="E574" s="246" t="s">
        <v>1</v>
      </c>
      <c r="F574" s="247" t="s">
        <v>711</v>
      </c>
      <c r="G574" s="245"/>
      <c r="H574" s="248">
        <v>-5.0999999999999996</v>
      </c>
      <c r="I574" s="249"/>
      <c r="J574" s="245"/>
      <c r="K574" s="245"/>
      <c r="L574" s="250"/>
      <c r="M574" s="251"/>
      <c r="N574" s="252"/>
      <c r="O574" s="252"/>
      <c r="P574" s="252"/>
      <c r="Q574" s="252"/>
      <c r="R574" s="252"/>
      <c r="S574" s="252"/>
      <c r="T574" s="253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4" t="s">
        <v>160</v>
      </c>
      <c r="AU574" s="254" t="s">
        <v>86</v>
      </c>
      <c r="AV574" s="14" t="s">
        <v>86</v>
      </c>
      <c r="AW574" s="14" t="s">
        <v>32</v>
      </c>
      <c r="AX574" s="14" t="s">
        <v>76</v>
      </c>
      <c r="AY574" s="254" t="s">
        <v>151</v>
      </c>
    </row>
    <row r="575" s="14" customFormat="1">
      <c r="A575" s="14"/>
      <c r="B575" s="244"/>
      <c r="C575" s="245"/>
      <c r="D575" s="235" t="s">
        <v>160</v>
      </c>
      <c r="E575" s="246" t="s">
        <v>1</v>
      </c>
      <c r="F575" s="247" t="s">
        <v>712</v>
      </c>
      <c r="G575" s="245"/>
      <c r="H575" s="248">
        <v>-3.198</v>
      </c>
      <c r="I575" s="249"/>
      <c r="J575" s="245"/>
      <c r="K575" s="245"/>
      <c r="L575" s="250"/>
      <c r="M575" s="251"/>
      <c r="N575" s="252"/>
      <c r="O575" s="252"/>
      <c r="P575" s="252"/>
      <c r="Q575" s="252"/>
      <c r="R575" s="252"/>
      <c r="S575" s="252"/>
      <c r="T575" s="253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4" t="s">
        <v>160</v>
      </c>
      <c r="AU575" s="254" t="s">
        <v>86</v>
      </c>
      <c r="AV575" s="14" t="s">
        <v>86</v>
      </c>
      <c r="AW575" s="14" t="s">
        <v>32</v>
      </c>
      <c r="AX575" s="14" t="s">
        <v>76</v>
      </c>
      <c r="AY575" s="254" t="s">
        <v>151</v>
      </c>
    </row>
    <row r="576" s="14" customFormat="1">
      <c r="A576" s="14"/>
      <c r="B576" s="244"/>
      <c r="C576" s="245"/>
      <c r="D576" s="235" t="s">
        <v>160</v>
      </c>
      <c r="E576" s="246" t="s">
        <v>1</v>
      </c>
      <c r="F576" s="247" t="s">
        <v>395</v>
      </c>
      <c r="G576" s="245"/>
      <c r="H576" s="248">
        <v>53.100000000000001</v>
      </c>
      <c r="I576" s="249"/>
      <c r="J576" s="245"/>
      <c r="K576" s="245"/>
      <c r="L576" s="250"/>
      <c r="M576" s="251"/>
      <c r="N576" s="252"/>
      <c r="O576" s="252"/>
      <c r="P576" s="252"/>
      <c r="Q576" s="252"/>
      <c r="R576" s="252"/>
      <c r="S576" s="252"/>
      <c r="T576" s="253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4" t="s">
        <v>160</v>
      </c>
      <c r="AU576" s="254" t="s">
        <v>86</v>
      </c>
      <c r="AV576" s="14" t="s">
        <v>86</v>
      </c>
      <c r="AW576" s="14" t="s">
        <v>32</v>
      </c>
      <c r="AX576" s="14" t="s">
        <v>76</v>
      </c>
      <c r="AY576" s="254" t="s">
        <v>151</v>
      </c>
    </row>
    <row r="577" s="14" customFormat="1">
      <c r="A577" s="14"/>
      <c r="B577" s="244"/>
      <c r="C577" s="245"/>
      <c r="D577" s="235" t="s">
        <v>160</v>
      </c>
      <c r="E577" s="246" t="s">
        <v>1</v>
      </c>
      <c r="F577" s="247" t="s">
        <v>713</v>
      </c>
      <c r="G577" s="245"/>
      <c r="H577" s="248">
        <v>-7.7999999999999998</v>
      </c>
      <c r="I577" s="249"/>
      <c r="J577" s="245"/>
      <c r="K577" s="245"/>
      <c r="L577" s="250"/>
      <c r="M577" s="251"/>
      <c r="N577" s="252"/>
      <c r="O577" s="252"/>
      <c r="P577" s="252"/>
      <c r="Q577" s="252"/>
      <c r="R577" s="252"/>
      <c r="S577" s="252"/>
      <c r="T577" s="253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4" t="s">
        <v>160</v>
      </c>
      <c r="AU577" s="254" t="s">
        <v>86</v>
      </c>
      <c r="AV577" s="14" t="s">
        <v>86</v>
      </c>
      <c r="AW577" s="14" t="s">
        <v>32</v>
      </c>
      <c r="AX577" s="14" t="s">
        <v>76</v>
      </c>
      <c r="AY577" s="254" t="s">
        <v>151</v>
      </c>
    </row>
    <row r="578" s="14" customFormat="1">
      <c r="A578" s="14"/>
      <c r="B578" s="244"/>
      <c r="C578" s="245"/>
      <c r="D578" s="235" t="s">
        <v>160</v>
      </c>
      <c r="E578" s="246" t="s">
        <v>1</v>
      </c>
      <c r="F578" s="247" t="s">
        <v>714</v>
      </c>
      <c r="G578" s="245"/>
      <c r="H578" s="248">
        <v>556.55999999999995</v>
      </c>
      <c r="I578" s="249"/>
      <c r="J578" s="245"/>
      <c r="K578" s="245"/>
      <c r="L578" s="250"/>
      <c r="M578" s="251"/>
      <c r="N578" s="252"/>
      <c r="O578" s="252"/>
      <c r="P578" s="252"/>
      <c r="Q578" s="252"/>
      <c r="R578" s="252"/>
      <c r="S578" s="252"/>
      <c r="T578" s="253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4" t="s">
        <v>160</v>
      </c>
      <c r="AU578" s="254" t="s">
        <v>86</v>
      </c>
      <c r="AV578" s="14" t="s">
        <v>86</v>
      </c>
      <c r="AW578" s="14" t="s">
        <v>32</v>
      </c>
      <c r="AX578" s="14" t="s">
        <v>76</v>
      </c>
      <c r="AY578" s="254" t="s">
        <v>151</v>
      </c>
    </row>
    <row r="579" s="14" customFormat="1">
      <c r="A579" s="14"/>
      <c r="B579" s="244"/>
      <c r="C579" s="245"/>
      <c r="D579" s="235" t="s">
        <v>160</v>
      </c>
      <c r="E579" s="246" t="s">
        <v>1</v>
      </c>
      <c r="F579" s="247" t="s">
        <v>715</v>
      </c>
      <c r="G579" s="245"/>
      <c r="H579" s="248">
        <v>176.31</v>
      </c>
      <c r="I579" s="249"/>
      <c r="J579" s="245"/>
      <c r="K579" s="245"/>
      <c r="L579" s="250"/>
      <c r="M579" s="251"/>
      <c r="N579" s="252"/>
      <c r="O579" s="252"/>
      <c r="P579" s="252"/>
      <c r="Q579" s="252"/>
      <c r="R579" s="252"/>
      <c r="S579" s="252"/>
      <c r="T579" s="253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4" t="s">
        <v>160</v>
      </c>
      <c r="AU579" s="254" t="s">
        <v>86</v>
      </c>
      <c r="AV579" s="14" t="s">
        <v>86</v>
      </c>
      <c r="AW579" s="14" t="s">
        <v>32</v>
      </c>
      <c r="AX579" s="14" t="s">
        <v>76</v>
      </c>
      <c r="AY579" s="254" t="s">
        <v>151</v>
      </c>
    </row>
    <row r="580" s="14" customFormat="1">
      <c r="A580" s="14"/>
      <c r="B580" s="244"/>
      <c r="C580" s="245"/>
      <c r="D580" s="235" t="s">
        <v>160</v>
      </c>
      <c r="E580" s="246" t="s">
        <v>1</v>
      </c>
      <c r="F580" s="247" t="s">
        <v>716</v>
      </c>
      <c r="G580" s="245"/>
      <c r="H580" s="248">
        <v>-17.850000000000001</v>
      </c>
      <c r="I580" s="249"/>
      <c r="J580" s="245"/>
      <c r="K580" s="245"/>
      <c r="L580" s="250"/>
      <c r="M580" s="251"/>
      <c r="N580" s="252"/>
      <c r="O580" s="252"/>
      <c r="P580" s="252"/>
      <c r="Q580" s="252"/>
      <c r="R580" s="252"/>
      <c r="S580" s="252"/>
      <c r="T580" s="253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4" t="s">
        <v>160</v>
      </c>
      <c r="AU580" s="254" t="s">
        <v>86</v>
      </c>
      <c r="AV580" s="14" t="s">
        <v>86</v>
      </c>
      <c r="AW580" s="14" t="s">
        <v>32</v>
      </c>
      <c r="AX580" s="14" t="s">
        <v>76</v>
      </c>
      <c r="AY580" s="254" t="s">
        <v>151</v>
      </c>
    </row>
    <row r="581" s="14" customFormat="1">
      <c r="A581" s="14"/>
      <c r="B581" s="244"/>
      <c r="C581" s="245"/>
      <c r="D581" s="235" t="s">
        <v>160</v>
      </c>
      <c r="E581" s="246" t="s">
        <v>1</v>
      </c>
      <c r="F581" s="247" t="s">
        <v>717</v>
      </c>
      <c r="G581" s="245"/>
      <c r="H581" s="248">
        <v>12.9</v>
      </c>
      <c r="I581" s="249"/>
      <c r="J581" s="245"/>
      <c r="K581" s="245"/>
      <c r="L581" s="250"/>
      <c r="M581" s="251"/>
      <c r="N581" s="252"/>
      <c r="O581" s="252"/>
      <c r="P581" s="252"/>
      <c r="Q581" s="252"/>
      <c r="R581" s="252"/>
      <c r="S581" s="252"/>
      <c r="T581" s="253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4" t="s">
        <v>160</v>
      </c>
      <c r="AU581" s="254" t="s">
        <v>86</v>
      </c>
      <c r="AV581" s="14" t="s">
        <v>86</v>
      </c>
      <c r="AW581" s="14" t="s">
        <v>32</v>
      </c>
      <c r="AX581" s="14" t="s">
        <v>76</v>
      </c>
      <c r="AY581" s="254" t="s">
        <v>151</v>
      </c>
    </row>
    <row r="582" s="14" customFormat="1">
      <c r="A582" s="14"/>
      <c r="B582" s="244"/>
      <c r="C582" s="245"/>
      <c r="D582" s="235" t="s">
        <v>160</v>
      </c>
      <c r="E582" s="246" t="s">
        <v>1</v>
      </c>
      <c r="F582" s="247" t="s">
        <v>718</v>
      </c>
      <c r="G582" s="245"/>
      <c r="H582" s="248">
        <v>46.740000000000002</v>
      </c>
      <c r="I582" s="249"/>
      <c r="J582" s="245"/>
      <c r="K582" s="245"/>
      <c r="L582" s="250"/>
      <c r="M582" s="251"/>
      <c r="N582" s="252"/>
      <c r="O582" s="252"/>
      <c r="P582" s="252"/>
      <c r="Q582" s="252"/>
      <c r="R582" s="252"/>
      <c r="S582" s="252"/>
      <c r="T582" s="253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4" t="s">
        <v>160</v>
      </c>
      <c r="AU582" s="254" t="s">
        <v>86</v>
      </c>
      <c r="AV582" s="14" t="s">
        <v>86</v>
      </c>
      <c r="AW582" s="14" t="s">
        <v>32</v>
      </c>
      <c r="AX582" s="14" t="s">
        <v>76</v>
      </c>
      <c r="AY582" s="254" t="s">
        <v>151</v>
      </c>
    </row>
    <row r="583" s="14" customFormat="1">
      <c r="A583" s="14"/>
      <c r="B583" s="244"/>
      <c r="C583" s="245"/>
      <c r="D583" s="235" t="s">
        <v>160</v>
      </c>
      <c r="E583" s="246" t="s">
        <v>1</v>
      </c>
      <c r="F583" s="247" t="s">
        <v>719</v>
      </c>
      <c r="G583" s="245"/>
      <c r="H583" s="248">
        <v>188.34</v>
      </c>
      <c r="I583" s="249"/>
      <c r="J583" s="245"/>
      <c r="K583" s="245"/>
      <c r="L583" s="250"/>
      <c r="M583" s="251"/>
      <c r="N583" s="252"/>
      <c r="O583" s="252"/>
      <c r="P583" s="252"/>
      <c r="Q583" s="252"/>
      <c r="R583" s="252"/>
      <c r="S583" s="252"/>
      <c r="T583" s="253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4" t="s">
        <v>160</v>
      </c>
      <c r="AU583" s="254" t="s">
        <v>86</v>
      </c>
      <c r="AV583" s="14" t="s">
        <v>86</v>
      </c>
      <c r="AW583" s="14" t="s">
        <v>32</v>
      </c>
      <c r="AX583" s="14" t="s">
        <v>76</v>
      </c>
      <c r="AY583" s="254" t="s">
        <v>151</v>
      </c>
    </row>
    <row r="584" s="14" customFormat="1">
      <c r="A584" s="14"/>
      <c r="B584" s="244"/>
      <c r="C584" s="245"/>
      <c r="D584" s="235" t="s">
        <v>160</v>
      </c>
      <c r="E584" s="246" t="s">
        <v>1</v>
      </c>
      <c r="F584" s="247" t="s">
        <v>720</v>
      </c>
      <c r="G584" s="245"/>
      <c r="H584" s="248">
        <v>-11.550000000000001</v>
      </c>
      <c r="I584" s="249"/>
      <c r="J584" s="245"/>
      <c r="K584" s="245"/>
      <c r="L584" s="250"/>
      <c r="M584" s="251"/>
      <c r="N584" s="252"/>
      <c r="O584" s="252"/>
      <c r="P584" s="252"/>
      <c r="Q584" s="252"/>
      <c r="R584" s="252"/>
      <c r="S584" s="252"/>
      <c r="T584" s="253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4" t="s">
        <v>160</v>
      </c>
      <c r="AU584" s="254" t="s">
        <v>86</v>
      </c>
      <c r="AV584" s="14" t="s">
        <v>86</v>
      </c>
      <c r="AW584" s="14" t="s">
        <v>32</v>
      </c>
      <c r="AX584" s="14" t="s">
        <v>76</v>
      </c>
      <c r="AY584" s="254" t="s">
        <v>151</v>
      </c>
    </row>
    <row r="585" s="14" customFormat="1">
      <c r="A585" s="14"/>
      <c r="B585" s="244"/>
      <c r="C585" s="245"/>
      <c r="D585" s="235" t="s">
        <v>160</v>
      </c>
      <c r="E585" s="246" t="s">
        <v>1</v>
      </c>
      <c r="F585" s="247" t="s">
        <v>721</v>
      </c>
      <c r="G585" s="245"/>
      <c r="H585" s="248">
        <v>44.079000000000001</v>
      </c>
      <c r="I585" s="249"/>
      <c r="J585" s="245"/>
      <c r="K585" s="245"/>
      <c r="L585" s="250"/>
      <c r="M585" s="251"/>
      <c r="N585" s="252"/>
      <c r="O585" s="252"/>
      <c r="P585" s="252"/>
      <c r="Q585" s="252"/>
      <c r="R585" s="252"/>
      <c r="S585" s="252"/>
      <c r="T585" s="253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4" t="s">
        <v>160</v>
      </c>
      <c r="AU585" s="254" t="s">
        <v>86</v>
      </c>
      <c r="AV585" s="14" t="s">
        <v>86</v>
      </c>
      <c r="AW585" s="14" t="s">
        <v>32</v>
      </c>
      <c r="AX585" s="14" t="s">
        <v>76</v>
      </c>
      <c r="AY585" s="254" t="s">
        <v>151</v>
      </c>
    </row>
    <row r="586" s="14" customFormat="1">
      <c r="A586" s="14"/>
      <c r="B586" s="244"/>
      <c r="C586" s="245"/>
      <c r="D586" s="235" t="s">
        <v>160</v>
      </c>
      <c r="E586" s="246" t="s">
        <v>1</v>
      </c>
      <c r="F586" s="247" t="s">
        <v>418</v>
      </c>
      <c r="G586" s="245"/>
      <c r="H586" s="248">
        <v>68.159999999999997</v>
      </c>
      <c r="I586" s="249"/>
      <c r="J586" s="245"/>
      <c r="K586" s="245"/>
      <c r="L586" s="250"/>
      <c r="M586" s="251"/>
      <c r="N586" s="252"/>
      <c r="O586" s="252"/>
      <c r="P586" s="252"/>
      <c r="Q586" s="252"/>
      <c r="R586" s="252"/>
      <c r="S586" s="252"/>
      <c r="T586" s="253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4" t="s">
        <v>160</v>
      </c>
      <c r="AU586" s="254" t="s">
        <v>86</v>
      </c>
      <c r="AV586" s="14" t="s">
        <v>86</v>
      </c>
      <c r="AW586" s="14" t="s">
        <v>32</v>
      </c>
      <c r="AX586" s="14" t="s">
        <v>76</v>
      </c>
      <c r="AY586" s="254" t="s">
        <v>151</v>
      </c>
    </row>
    <row r="587" s="14" customFormat="1">
      <c r="A587" s="14"/>
      <c r="B587" s="244"/>
      <c r="C587" s="245"/>
      <c r="D587" s="235" t="s">
        <v>160</v>
      </c>
      <c r="E587" s="246" t="s">
        <v>1</v>
      </c>
      <c r="F587" s="247" t="s">
        <v>422</v>
      </c>
      <c r="G587" s="245"/>
      <c r="H587" s="248">
        <v>36.359999999999999</v>
      </c>
      <c r="I587" s="249"/>
      <c r="J587" s="245"/>
      <c r="K587" s="245"/>
      <c r="L587" s="250"/>
      <c r="M587" s="251"/>
      <c r="N587" s="252"/>
      <c r="O587" s="252"/>
      <c r="P587" s="252"/>
      <c r="Q587" s="252"/>
      <c r="R587" s="252"/>
      <c r="S587" s="252"/>
      <c r="T587" s="253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4" t="s">
        <v>160</v>
      </c>
      <c r="AU587" s="254" t="s">
        <v>86</v>
      </c>
      <c r="AV587" s="14" t="s">
        <v>86</v>
      </c>
      <c r="AW587" s="14" t="s">
        <v>32</v>
      </c>
      <c r="AX587" s="14" t="s">
        <v>76</v>
      </c>
      <c r="AY587" s="254" t="s">
        <v>151</v>
      </c>
    </row>
    <row r="588" s="14" customFormat="1">
      <c r="A588" s="14"/>
      <c r="B588" s="244"/>
      <c r="C588" s="245"/>
      <c r="D588" s="235" t="s">
        <v>160</v>
      </c>
      <c r="E588" s="246" t="s">
        <v>1</v>
      </c>
      <c r="F588" s="247" t="s">
        <v>722</v>
      </c>
      <c r="G588" s="245"/>
      <c r="H588" s="248">
        <v>52.68</v>
      </c>
      <c r="I588" s="249"/>
      <c r="J588" s="245"/>
      <c r="K588" s="245"/>
      <c r="L588" s="250"/>
      <c r="M588" s="251"/>
      <c r="N588" s="252"/>
      <c r="O588" s="252"/>
      <c r="P588" s="252"/>
      <c r="Q588" s="252"/>
      <c r="R588" s="252"/>
      <c r="S588" s="252"/>
      <c r="T588" s="253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4" t="s">
        <v>160</v>
      </c>
      <c r="AU588" s="254" t="s">
        <v>86</v>
      </c>
      <c r="AV588" s="14" t="s">
        <v>86</v>
      </c>
      <c r="AW588" s="14" t="s">
        <v>32</v>
      </c>
      <c r="AX588" s="14" t="s">
        <v>76</v>
      </c>
      <c r="AY588" s="254" t="s">
        <v>151</v>
      </c>
    </row>
    <row r="589" s="14" customFormat="1">
      <c r="A589" s="14"/>
      <c r="B589" s="244"/>
      <c r="C589" s="245"/>
      <c r="D589" s="235" t="s">
        <v>160</v>
      </c>
      <c r="E589" s="246" t="s">
        <v>1</v>
      </c>
      <c r="F589" s="247" t="s">
        <v>723</v>
      </c>
      <c r="G589" s="245"/>
      <c r="H589" s="248">
        <v>-44.927999999999997</v>
      </c>
      <c r="I589" s="249"/>
      <c r="J589" s="245"/>
      <c r="K589" s="245"/>
      <c r="L589" s="250"/>
      <c r="M589" s="251"/>
      <c r="N589" s="252"/>
      <c r="O589" s="252"/>
      <c r="P589" s="252"/>
      <c r="Q589" s="252"/>
      <c r="R589" s="252"/>
      <c r="S589" s="252"/>
      <c r="T589" s="253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4" t="s">
        <v>160</v>
      </c>
      <c r="AU589" s="254" t="s">
        <v>86</v>
      </c>
      <c r="AV589" s="14" t="s">
        <v>86</v>
      </c>
      <c r="AW589" s="14" t="s">
        <v>32</v>
      </c>
      <c r="AX589" s="14" t="s">
        <v>76</v>
      </c>
      <c r="AY589" s="254" t="s">
        <v>151</v>
      </c>
    </row>
    <row r="590" s="14" customFormat="1">
      <c r="A590" s="14"/>
      <c r="B590" s="244"/>
      <c r="C590" s="245"/>
      <c r="D590" s="235" t="s">
        <v>160</v>
      </c>
      <c r="E590" s="246" t="s">
        <v>1</v>
      </c>
      <c r="F590" s="247" t="s">
        <v>724</v>
      </c>
      <c r="G590" s="245"/>
      <c r="H590" s="248">
        <v>-14.560000000000001</v>
      </c>
      <c r="I590" s="249"/>
      <c r="J590" s="245"/>
      <c r="K590" s="245"/>
      <c r="L590" s="250"/>
      <c r="M590" s="251"/>
      <c r="N590" s="252"/>
      <c r="O590" s="252"/>
      <c r="P590" s="252"/>
      <c r="Q590" s="252"/>
      <c r="R590" s="252"/>
      <c r="S590" s="252"/>
      <c r="T590" s="253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4" t="s">
        <v>160</v>
      </c>
      <c r="AU590" s="254" t="s">
        <v>86</v>
      </c>
      <c r="AV590" s="14" t="s">
        <v>86</v>
      </c>
      <c r="AW590" s="14" t="s">
        <v>32</v>
      </c>
      <c r="AX590" s="14" t="s">
        <v>76</v>
      </c>
      <c r="AY590" s="254" t="s">
        <v>151</v>
      </c>
    </row>
    <row r="591" s="14" customFormat="1">
      <c r="A591" s="14"/>
      <c r="B591" s="244"/>
      <c r="C591" s="245"/>
      <c r="D591" s="235" t="s">
        <v>160</v>
      </c>
      <c r="E591" s="246" t="s">
        <v>1</v>
      </c>
      <c r="F591" s="247" t="s">
        <v>725</v>
      </c>
      <c r="G591" s="245"/>
      <c r="H591" s="248">
        <v>21.456</v>
      </c>
      <c r="I591" s="249"/>
      <c r="J591" s="245"/>
      <c r="K591" s="245"/>
      <c r="L591" s="250"/>
      <c r="M591" s="251"/>
      <c r="N591" s="252"/>
      <c r="O591" s="252"/>
      <c r="P591" s="252"/>
      <c r="Q591" s="252"/>
      <c r="R591" s="252"/>
      <c r="S591" s="252"/>
      <c r="T591" s="253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4" t="s">
        <v>160</v>
      </c>
      <c r="AU591" s="254" t="s">
        <v>86</v>
      </c>
      <c r="AV591" s="14" t="s">
        <v>86</v>
      </c>
      <c r="AW591" s="14" t="s">
        <v>32</v>
      </c>
      <c r="AX591" s="14" t="s">
        <v>76</v>
      </c>
      <c r="AY591" s="254" t="s">
        <v>151</v>
      </c>
    </row>
    <row r="592" s="14" customFormat="1">
      <c r="A592" s="14"/>
      <c r="B592" s="244"/>
      <c r="C592" s="245"/>
      <c r="D592" s="235" t="s">
        <v>160</v>
      </c>
      <c r="E592" s="246" t="s">
        <v>1</v>
      </c>
      <c r="F592" s="247" t="s">
        <v>726</v>
      </c>
      <c r="G592" s="245"/>
      <c r="H592" s="248">
        <v>3.5760000000000001</v>
      </c>
      <c r="I592" s="249"/>
      <c r="J592" s="245"/>
      <c r="K592" s="245"/>
      <c r="L592" s="250"/>
      <c r="M592" s="251"/>
      <c r="N592" s="252"/>
      <c r="O592" s="252"/>
      <c r="P592" s="252"/>
      <c r="Q592" s="252"/>
      <c r="R592" s="252"/>
      <c r="S592" s="252"/>
      <c r="T592" s="25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4" t="s">
        <v>160</v>
      </c>
      <c r="AU592" s="254" t="s">
        <v>86</v>
      </c>
      <c r="AV592" s="14" t="s">
        <v>86</v>
      </c>
      <c r="AW592" s="14" t="s">
        <v>32</v>
      </c>
      <c r="AX592" s="14" t="s">
        <v>76</v>
      </c>
      <c r="AY592" s="254" t="s">
        <v>151</v>
      </c>
    </row>
    <row r="593" s="15" customFormat="1">
      <c r="A593" s="15"/>
      <c r="B593" s="255"/>
      <c r="C593" s="256"/>
      <c r="D593" s="235" t="s">
        <v>160</v>
      </c>
      <c r="E593" s="257" t="s">
        <v>1</v>
      </c>
      <c r="F593" s="258" t="s">
        <v>213</v>
      </c>
      <c r="G593" s="256"/>
      <c r="H593" s="259">
        <v>1246.2950000000001</v>
      </c>
      <c r="I593" s="260"/>
      <c r="J593" s="256"/>
      <c r="K593" s="256"/>
      <c r="L593" s="261"/>
      <c r="M593" s="262"/>
      <c r="N593" s="263"/>
      <c r="O593" s="263"/>
      <c r="P593" s="263"/>
      <c r="Q593" s="263"/>
      <c r="R593" s="263"/>
      <c r="S593" s="263"/>
      <c r="T593" s="264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65" t="s">
        <v>160</v>
      </c>
      <c r="AU593" s="265" t="s">
        <v>86</v>
      </c>
      <c r="AV593" s="15" t="s">
        <v>158</v>
      </c>
      <c r="AW593" s="15" t="s">
        <v>32</v>
      </c>
      <c r="AX593" s="15" t="s">
        <v>84</v>
      </c>
      <c r="AY593" s="265" t="s">
        <v>151</v>
      </c>
    </row>
    <row r="594" s="12" customFormat="1" ht="22.8" customHeight="1">
      <c r="A594" s="12"/>
      <c r="B594" s="204"/>
      <c r="C594" s="205"/>
      <c r="D594" s="206" t="s">
        <v>75</v>
      </c>
      <c r="E594" s="218" t="s">
        <v>727</v>
      </c>
      <c r="F594" s="218" t="s">
        <v>728</v>
      </c>
      <c r="G594" s="205"/>
      <c r="H594" s="205"/>
      <c r="I594" s="208"/>
      <c r="J594" s="219">
        <f>BK594</f>
        <v>0</v>
      </c>
      <c r="K594" s="205"/>
      <c r="L594" s="210"/>
      <c r="M594" s="211"/>
      <c r="N594" s="212"/>
      <c r="O594" s="212"/>
      <c r="P594" s="213">
        <f>SUM(P595:P599)</f>
        <v>0</v>
      </c>
      <c r="Q594" s="212"/>
      <c r="R594" s="213">
        <f>SUM(R595:R599)</f>
        <v>0</v>
      </c>
      <c r="S594" s="212"/>
      <c r="T594" s="214">
        <f>SUM(T595:T599)</f>
        <v>0</v>
      </c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R594" s="215" t="s">
        <v>84</v>
      </c>
      <c r="AT594" s="216" t="s">
        <v>75</v>
      </c>
      <c r="AU594" s="216" t="s">
        <v>84</v>
      </c>
      <c r="AY594" s="215" t="s">
        <v>151</v>
      </c>
      <c r="BK594" s="217">
        <f>SUM(BK595:BK599)</f>
        <v>0</v>
      </c>
    </row>
    <row r="595" s="2" customFormat="1" ht="24.15" customHeight="1">
      <c r="A595" s="39"/>
      <c r="B595" s="40"/>
      <c r="C595" s="220" t="s">
        <v>729</v>
      </c>
      <c r="D595" s="220" t="s">
        <v>153</v>
      </c>
      <c r="E595" s="221" t="s">
        <v>730</v>
      </c>
      <c r="F595" s="222" t="s">
        <v>731</v>
      </c>
      <c r="G595" s="223" t="s">
        <v>173</v>
      </c>
      <c r="H595" s="224">
        <v>292.75999999999999</v>
      </c>
      <c r="I595" s="225"/>
      <c r="J595" s="226">
        <f>ROUND(I595*H595,2)</f>
        <v>0</v>
      </c>
      <c r="K595" s="222" t="s">
        <v>157</v>
      </c>
      <c r="L595" s="45"/>
      <c r="M595" s="227" t="s">
        <v>1</v>
      </c>
      <c r="N595" s="228" t="s">
        <v>41</v>
      </c>
      <c r="O595" s="92"/>
      <c r="P595" s="229">
        <f>O595*H595</f>
        <v>0</v>
      </c>
      <c r="Q595" s="229">
        <v>0</v>
      </c>
      <c r="R595" s="229">
        <f>Q595*H595</f>
        <v>0</v>
      </c>
      <c r="S595" s="229">
        <v>0</v>
      </c>
      <c r="T595" s="230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31" t="s">
        <v>158</v>
      </c>
      <c r="AT595" s="231" t="s">
        <v>153</v>
      </c>
      <c r="AU595" s="231" t="s">
        <v>86</v>
      </c>
      <c r="AY595" s="18" t="s">
        <v>151</v>
      </c>
      <c r="BE595" s="232">
        <f>IF(N595="základní",J595,0)</f>
        <v>0</v>
      </c>
      <c r="BF595" s="232">
        <f>IF(N595="snížená",J595,0)</f>
        <v>0</v>
      </c>
      <c r="BG595" s="232">
        <f>IF(N595="zákl. přenesená",J595,0)</f>
        <v>0</v>
      </c>
      <c r="BH595" s="232">
        <f>IF(N595="sníž. přenesená",J595,0)</f>
        <v>0</v>
      </c>
      <c r="BI595" s="232">
        <f>IF(N595="nulová",J595,0)</f>
        <v>0</v>
      </c>
      <c r="BJ595" s="18" t="s">
        <v>84</v>
      </c>
      <c r="BK595" s="232">
        <f>ROUND(I595*H595,2)</f>
        <v>0</v>
      </c>
      <c r="BL595" s="18" t="s">
        <v>158</v>
      </c>
      <c r="BM595" s="231" t="s">
        <v>732</v>
      </c>
    </row>
    <row r="596" s="2" customFormat="1" ht="24.15" customHeight="1">
      <c r="A596" s="39"/>
      <c r="B596" s="40"/>
      <c r="C596" s="220" t="s">
        <v>733</v>
      </c>
      <c r="D596" s="220" t="s">
        <v>153</v>
      </c>
      <c r="E596" s="221" t="s">
        <v>734</v>
      </c>
      <c r="F596" s="222" t="s">
        <v>735</v>
      </c>
      <c r="G596" s="223" t="s">
        <v>173</v>
      </c>
      <c r="H596" s="224">
        <v>292.75999999999999</v>
      </c>
      <c r="I596" s="225"/>
      <c r="J596" s="226">
        <f>ROUND(I596*H596,2)</f>
        <v>0</v>
      </c>
      <c r="K596" s="222" t="s">
        <v>157</v>
      </c>
      <c r="L596" s="45"/>
      <c r="M596" s="227" t="s">
        <v>1</v>
      </c>
      <c r="N596" s="228" t="s">
        <v>41</v>
      </c>
      <c r="O596" s="92"/>
      <c r="P596" s="229">
        <f>O596*H596</f>
        <v>0</v>
      </c>
      <c r="Q596" s="229">
        <v>0</v>
      </c>
      <c r="R596" s="229">
        <f>Q596*H596</f>
        <v>0</v>
      </c>
      <c r="S596" s="229">
        <v>0</v>
      </c>
      <c r="T596" s="230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31" t="s">
        <v>158</v>
      </c>
      <c r="AT596" s="231" t="s">
        <v>153</v>
      </c>
      <c r="AU596" s="231" t="s">
        <v>86</v>
      </c>
      <c r="AY596" s="18" t="s">
        <v>151</v>
      </c>
      <c r="BE596" s="232">
        <f>IF(N596="základní",J596,0)</f>
        <v>0</v>
      </c>
      <c r="BF596" s="232">
        <f>IF(N596="snížená",J596,0)</f>
        <v>0</v>
      </c>
      <c r="BG596" s="232">
        <f>IF(N596="zákl. přenesená",J596,0)</f>
        <v>0</v>
      </c>
      <c r="BH596" s="232">
        <f>IF(N596="sníž. přenesená",J596,0)</f>
        <v>0</v>
      </c>
      <c r="BI596" s="232">
        <f>IF(N596="nulová",J596,0)</f>
        <v>0</v>
      </c>
      <c r="BJ596" s="18" t="s">
        <v>84</v>
      </c>
      <c r="BK596" s="232">
        <f>ROUND(I596*H596,2)</f>
        <v>0</v>
      </c>
      <c r="BL596" s="18" t="s">
        <v>158</v>
      </c>
      <c r="BM596" s="231" t="s">
        <v>736</v>
      </c>
    </row>
    <row r="597" s="2" customFormat="1" ht="24.15" customHeight="1">
      <c r="A597" s="39"/>
      <c r="B597" s="40"/>
      <c r="C597" s="220" t="s">
        <v>737</v>
      </c>
      <c r="D597" s="220" t="s">
        <v>153</v>
      </c>
      <c r="E597" s="221" t="s">
        <v>738</v>
      </c>
      <c r="F597" s="222" t="s">
        <v>739</v>
      </c>
      <c r="G597" s="223" t="s">
        <v>173</v>
      </c>
      <c r="H597" s="224">
        <v>5562.4399999999996</v>
      </c>
      <c r="I597" s="225"/>
      <c r="J597" s="226">
        <f>ROUND(I597*H597,2)</f>
        <v>0</v>
      </c>
      <c r="K597" s="222" t="s">
        <v>157</v>
      </c>
      <c r="L597" s="45"/>
      <c r="M597" s="227" t="s">
        <v>1</v>
      </c>
      <c r="N597" s="228" t="s">
        <v>41</v>
      </c>
      <c r="O597" s="92"/>
      <c r="P597" s="229">
        <f>O597*H597</f>
        <v>0</v>
      </c>
      <c r="Q597" s="229">
        <v>0</v>
      </c>
      <c r="R597" s="229">
        <f>Q597*H597</f>
        <v>0</v>
      </c>
      <c r="S597" s="229">
        <v>0</v>
      </c>
      <c r="T597" s="230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31" t="s">
        <v>158</v>
      </c>
      <c r="AT597" s="231" t="s">
        <v>153</v>
      </c>
      <c r="AU597" s="231" t="s">
        <v>86</v>
      </c>
      <c r="AY597" s="18" t="s">
        <v>151</v>
      </c>
      <c r="BE597" s="232">
        <f>IF(N597="základní",J597,0)</f>
        <v>0</v>
      </c>
      <c r="BF597" s="232">
        <f>IF(N597="snížená",J597,0)</f>
        <v>0</v>
      </c>
      <c r="BG597" s="232">
        <f>IF(N597="zákl. přenesená",J597,0)</f>
        <v>0</v>
      </c>
      <c r="BH597" s="232">
        <f>IF(N597="sníž. přenesená",J597,0)</f>
        <v>0</v>
      </c>
      <c r="BI597" s="232">
        <f>IF(N597="nulová",J597,0)</f>
        <v>0</v>
      </c>
      <c r="BJ597" s="18" t="s">
        <v>84</v>
      </c>
      <c r="BK597" s="232">
        <f>ROUND(I597*H597,2)</f>
        <v>0</v>
      </c>
      <c r="BL597" s="18" t="s">
        <v>158</v>
      </c>
      <c r="BM597" s="231" t="s">
        <v>740</v>
      </c>
    </row>
    <row r="598" s="14" customFormat="1">
      <c r="A598" s="14"/>
      <c r="B598" s="244"/>
      <c r="C598" s="245"/>
      <c r="D598" s="235" t="s">
        <v>160</v>
      </c>
      <c r="E598" s="245"/>
      <c r="F598" s="247" t="s">
        <v>741</v>
      </c>
      <c r="G598" s="245"/>
      <c r="H598" s="248">
        <v>5562.4399999999996</v>
      </c>
      <c r="I598" s="249"/>
      <c r="J598" s="245"/>
      <c r="K598" s="245"/>
      <c r="L598" s="250"/>
      <c r="M598" s="251"/>
      <c r="N598" s="252"/>
      <c r="O598" s="252"/>
      <c r="P598" s="252"/>
      <c r="Q598" s="252"/>
      <c r="R598" s="252"/>
      <c r="S598" s="252"/>
      <c r="T598" s="253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4" t="s">
        <v>160</v>
      </c>
      <c r="AU598" s="254" t="s">
        <v>86</v>
      </c>
      <c r="AV598" s="14" t="s">
        <v>86</v>
      </c>
      <c r="AW598" s="14" t="s">
        <v>4</v>
      </c>
      <c r="AX598" s="14" t="s">
        <v>84</v>
      </c>
      <c r="AY598" s="254" t="s">
        <v>151</v>
      </c>
    </row>
    <row r="599" s="2" customFormat="1" ht="33" customHeight="1">
      <c r="A599" s="39"/>
      <c r="B599" s="40"/>
      <c r="C599" s="220" t="s">
        <v>742</v>
      </c>
      <c r="D599" s="220" t="s">
        <v>153</v>
      </c>
      <c r="E599" s="221" t="s">
        <v>743</v>
      </c>
      <c r="F599" s="222" t="s">
        <v>744</v>
      </c>
      <c r="G599" s="223" t="s">
        <v>173</v>
      </c>
      <c r="H599" s="224">
        <v>292.75999999999999</v>
      </c>
      <c r="I599" s="225"/>
      <c r="J599" s="226">
        <f>ROUND(I599*H599,2)</f>
        <v>0</v>
      </c>
      <c r="K599" s="222" t="s">
        <v>157</v>
      </c>
      <c r="L599" s="45"/>
      <c r="M599" s="227" t="s">
        <v>1</v>
      </c>
      <c r="N599" s="228" t="s">
        <v>41</v>
      </c>
      <c r="O599" s="92"/>
      <c r="P599" s="229">
        <f>O599*H599</f>
        <v>0</v>
      </c>
      <c r="Q599" s="229">
        <v>0</v>
      </c>
      <c r="R599" s="229">
        <f>Q599*H599</f>
        <v>0</v>
      </c>
      <c r="S599" s="229">
        <v>0</v>
      </c>
      <c r="T599" s="230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31" t="s">
        <v>158</v>
      </c>
      <c r="AT599" s="231" t="s">
        <v>153</v>
      </c>
      <c r="AU599" s="231" t="s">
        <v>86</v>
      </c>
      <c r="AY599" s="18" t="s">
        <v>151</v>
      </c>
      <c r="BE599" s="232">
        <f>IF(N599="základní",J599,0)</f>
        <v>0</v>
      </c>
      <c r="BF599" s="232">
        <f>IF(N599="snížená",J599,0)</f>
        <v>0</v>
      </c>
      <c r="BG599" s="232">
        <f>IF(N599="zákl. přenesená",J599,0)</f>
        <v>0</v>
      </c>
      <c r="BH599" s="232">
        <f>IF(N599="sníž. přenesená",J599,0)</f>
        <v>0</v>
      </c>
      <c r="BI599" s="232">
        <f>IF(N599="nulová",J599,0)</f>
        <v>0</v>
      </c>
      <c r="BJ599" s="18" t="s">
        <v>84</v>
      </c>
      <c r="BK599" s="232">
        <f>ROUND(I599*H599,2)</f>
        <v>0</v>
      </c>
      <c r="BL599" s="18" t="s">
        <v>158</v>
      </c>
      <c r="BM599" s="231" t="s">
        <v>745</v>
      </c>
    </row>
    <row r="600" s="12" customFormat="1" ht="22.8" customHeight="1">
      <c r="A600" s="12"/>
      <c r="B600" s="204"/>
      <c r="C600" s="205"/>
      <c r="D600" s="206" t="s">
        <v>75</v>
      </c>
      <c r="E600" s="218" t="s">
        <v>746</v>
      </c>
      <c r="F600" s="218" t="s">
        <v>747</v>
      </c>
      <c r="G600" s="205"/>
      <c r="H600" s="205"/>
      <c r="I600" s="208"/>
      <c r="J600" s="219">
        <f>BK600</f>
        <v>0</v>
      </c>
      <c r="K600" s="205"/>
      <c r="L600" s="210"/>
      <c r="M600" s="211"/>
      <c r="N600" s="212"/>
      <c r="O600" s="212"/>
      <c r="P600" s="213">
        <f>P601</f>
        <v>0</v>
      </c>
      <c r="Q600" s="212"/>
      <c r="R600" s="213">
        <f>R601</f>
        <v>0</v>
      </c>
      <c r="S600" s="212"/>
      <c r="T600" s="214">
        <f>T601</f>
        <v>0</v>
      </c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R600" s="215" t="s">
        <v>84</v>
      </c>
      <c r="AT600" s="216" t="s">
        <v>75</v>
      </c>
      <c r="AU600" s="216" t="s">
        <v>84</v>
      </c>
      <c r="AY600" s="215" t="s">
        <v>151</v>
      </c>
      <c r="BK600" s="217">
        <f>BK601</f>
        <v>0</v>
      </c>
    </row>
    <row r="601" s="2" customFormat="1" ht="24.15" customHeight="1">
      <c r="A601" s="39"/>
      <c r="B601" s="40"/>
      <c r="C601" s="220" t="s">
        <v>748</v>
      </c>
      <c r="D601" s="220" t="s">
        <v>153</v>
      </c>
      <c r="E601" s="221" t="s">
        <v>749</v>
      </c>
      <c r="F601" s="222" t="s">
        <v>750</v>
      </c>
      <c r="G601" s="223" t="s">
        <v>173</v>
      </c>
      <c r="H601" s="224">
        <v>219.53100000000001</v>
      </c>
      <c r="I601" s="225"/>
      <c r="J601" s="226">
        <f>ROUND(I601*H601,2)</f>
        <v>0</v>
      </c>
      <c r="K601" s="222" t="s">
        <v>157</v>
      </c>
      <c r="L601" s="45"/>
      <c r="M601" s="227" t="s">
        <v>1</v>
      </c>
      <c r="N601" s="228" t="s">
        <v>41</v>
      </c>
      <c r="O601" s="92"/>
      <c r="P601" s="229">
        <f>O601*H601</f>
        <v>0</v>
      </c>
      <c r="Q601" s="229">
        <v>0</v>
      </c>
      <c r="R601" s="229">
        <f>Q601*H601</f>
        <v>0</v>
      </c>
      <c r="S601" s="229">
        <v>0</v>
      </c>
      <c r="T601" s="230">
        <f>S601*H601</f>
        <v>0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231" t="s">
        <v>158</v>
      </c>
      <c r="AT601" s="231" t="s">
        <v>153</v>
      </c>
      <c r="AU601" s="231" t="s">
        <v>86</v>
      </c>
      <c r="AY601" s="18" t="s">
        <v>151</v>
      </c>
      <c r="BE601" s="232">
        <f>IF(N601="základní",J601,0)</f>
        <v>0</v>
      </c>
      <c r="BF601" s="232">
        <f>IF(N601="snížená",J601,0)</f>
        <v>0</v>
      </c>
      <c r="BG601" s="232">
        <f>IF(N601="zákl. přenesená",J601,0)</f>
        <v>0</v>
      </c>
      <c r="BH601" s="232">
        <f>IF(N601="sníž. přenesená",J601,0)</f>
        <v>0</v>
      </c>
      <c r="BI601" s="232">
        <f>IF(N601="nulová",J601,0)</f>
        <v>0</v>
      </c>
      <c r="BJ601" s="18" t="s">
        <v>84</v>
      </c>
      <c r="BK601" s="232">
        <f>ROUND(I601*H601,2)</f>
        <v>0</v>
      </c>
      <c r="BL601" s="18" t="s">
        <v>158</v>
      </c>
      <c r="BM601" s="231" t="s">
        <v>751</v>
      </c>
    </row>
    <row r="602" s="12" customFormat="1" ht="25.92" customHeight="1">
      <c r="A602" s="12"/>
      <c r="B602" s="204"/>
      <c r="C602" s="205"/>
      <c r="D602" s="206" t="s">
        <v>75</v>
      </c>
      <c r="E602" s="207" t="s">
        <v>752</v>
      </c>
      <c r="F602" s="207" t="s">
        <v>753</v>
      </c>
      <c r="G602" s="205"/>
      <c r="H602" s="205"/>
      <c r="I602" s="208"/>
      <c r="J602" s="209">
        <f>BK602</f>
        <v>0</v>
      </c>
      <c r="K602" s="205"/>
      <c r="L602" s="210"/>
      <c r="M602" s="211"/>
      <c r="N602" s="212"/>
      <c r="O602" s="212"/>
      <c r="P602" s="213">
        <f>P603+P620+P654+P679+P698+P710+P755+P800+P869+P1040+P1046</f>
        <v>0</v>
      </c>
      <c r="Q602" s="212"/>
      <c r="R602" s="213">
        <f>R603+R620+R654+R679+R698+R710+R755+R800+R869+R1040+R1046</f>
        <v>34.435113300000005</v>
      </c>
      <c r="S602" s="212"/>
      <c r="T602" s="214">
        <f>T603+T620+T654+T679+T698+T710+T755+T800+T869+T1040+T1046</f>
        <v>29.435348870000002</v>
      </c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R602" s="215" t="s">
        <v>86</v>
      </c>
      <c r="AT602" s="216" t="s">
        <v>75</v>
      </c>
      <c r="AU602" s="216" t="s">
        <v>76</v>
      </c>
      <c r="AY602" s="215" t="s">
        <v>151</v>
      </c>
      <c r="BK602" s="217">
        <f>BK603+BK620+BK654+BK679+BK698+BK710+BK755+BK800+BK869+BK1040+BK1046</f>
        <v>0</v>
      </c>
    </row>
    <row r="603" s="12" customFormat="1" ht="22.8" customHeight="1">
      <c r="A603" s="12"/>
      <c r="B603" s="204"/>
      <c r="C603" s="205"/>
      <c r="D603" s="206" t="s">
        <v>75</v>
      </c>
      <c r="E603" s="218" t="s">
        <v>754</v>
      </c>
      <c r="F603" s="218" t="s">
        <v>755</v>
      </c>
      <c r="G603" s="205"/>
      <c r="H603" s="205"/>
      <c r="I603" s="208"/>
      <c r="J603" s="219">
        <f>BK603</f>
        <v>0</v>
      </c>
      <c r="K603" s="205"/>
      <c r="L603" s="210"/>
      <c r="M603" s="211"/>
      <c r="N603" s="212"/>
      <c r="O603" s="212"/>
      <c r="P603" s="213">
        <f>SUM(P604:P619)</f>
        <v>0</v>
      </c>
      <c r="Q603" s="212"/>
      <c r="R603" s="213">
        <f>SUM(R604:R619)</f>
        <v>1.2378870000000002</v>
      </c>
      <c r="S603" s="212"/>
      <c r="T603" s="214">
        <f>SUM(T604:T619)</f>
        <v>0</v>
      </c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R603" s="215" t="s">
        <v>86</v>
      </c>
      <c r="AT603" s="216" t="s">
        <v>75</v>
      </c>
      <c r="AU603" s="216" t="s">
        <v>84</v>
      </c>
      <c r="AY603" s="215" t="s">
        <v>151</v>
      </c>
      <c r="BK603" s="217">
        <f>SUM(BK604:BK619)</f>
        <v>0</v>
      </c>
    </row>
    <row r="604" s="2" customFormat="1" ht="24.15" customHeight="1">
      <c r="A604" s="39"/>
      <c r="B604" s="40"/>
      <c r="C604" s="220" t="s">
        <v>756</v>
      </c>
      <c r="D604" s="220" t="s">
        <v>153</v>
      </c>
      <c r="E604" s="221" t="s">
        <v>757</v>
      </c>
      <c r="F604" s="222" t="s">
        <v>758</v>
      </c>
      <c r="G604" s="223" t="s">
        <v>183</v>
      </c>
      <c r="H604" s="224">
        <v>180</v>
      </c>
      <c r="I604" s="225"/>
      <c r="J604" s="226">
        <f>ROUND(I604*H604,2)</f>
        <v>0</v>
      </c>
      <c r="K604" s="222" t="s">
        <v>157</v>
      </c>
      <c r="L604" s="45"/>
      <c r="M604" s="227" t="s">
        <v>1</v>
      </c>
      <c r="N604" s="228" t="s">
        <v>41</v>
      </c>
      <c r="O604" s="92"/>
      <c r="P604" s="229">
        <f>O604*H604</f>
        <v>0</v>
      </c>
      <c r="Q604" s="229">
        <v>0</v>
      </c>
      <c r="R604" s="229">
        <f>Q604*H604</f>
        <v>0</v>
      </c>
      <c r="S604" s="229">
        <v>0</v>
      </c>
      <c r="T604" s="230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31" t="s">
        <v>248</v>
      </c>
      <c r="AT604" s="231" t="s">
        <v>153</v>
      </c>
      <c r="AU604" s="231" t="s">
        <v>86</v>
      </c>
      <c r="AY604" s="18" t="s">
        <v>151</v>
      </c>
      <c r="BE604" s="232">
        <f>IF(N604="základní",J604,0)</f>
        <v>0</v>
      </c>
      <c r="BF604" s="232">
        <f>IF(N604="snížená",J604,0)</f>
        <v>0</v>
      </c>
      <c r="BG604" s="232">
        <f>IF(N604="zákl. přenesená",J604,0)</f>
        <v>0</v>
      </c>
      <c r="BH604" s="232">
        <f>IF(N604="sníž. přenesená",J604,0)</f>
        <v>0</v>
      </c>
      <c r="BI604" s="232">
        <f>IF(N604="nulová",J604,0)</f>
        <v>0</v>
      </c>
      <c r="BJ604" s="18" t="s">
        <v>84</v>
      </c>
      <c r="BK604" s="232">
        <f>ROUND(I604*H604,2)</f>
        <v>0</v>
      </c>
      <c r="BL604" s="18" t="s">
        <v>248</v>
      </c>
      <c r="BM604" s="231" t="s">
        <v>759</v>
      </c>
    </row>
    <row r="605" s="13" customFormat="1">
      <c r="A605" s="13"/>
      <c r="B605" s="233"/>
      <c r="C605" s="234"/>
      <c r="D605" s="235" t="s">
        <v>160</v>
      </c>
      <c r="E605" s="236" t="s">
        <v>1</v>
      </c>
      <c r="F605" s="237" t="s">
        <v>760</v>
      </c>
      <c r="G605" s="234"/>
      <c r="H605" s="236" t="s">
        <v>1</v>
      </c>
      <c r="I605" s="238"/>
      <c r="J605" s="234"/>
      <c r="K605" s="234"/>
      <c r="L605" s="239"/>
      <c r="M605" s="240"/>
      <c r="N605" s="241"/>
      <c r="O605" s="241"/>
      <c r="P605" s="241"/>
      <c r="Q605" s="241"/>
      <c r="R605" s="241"/>
      <c r="S605" s="241"/>
      <c r="T605" s="242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3" t="s">
        <v>160</v>
      </c>
      <c r="AU605" s="243" t="s">
        <v>86</v>
      </c>
      <c r="AV605" s="13" t="s">
        <v>84</v>
      </c>
      <c r="AW605" s="13" t="s">
        <v>32</v>
      </c>
      <c r="AX605" s="13" t="s">
        <v>76</v>
      </c>
      <c r="AY605" s="243" t="s">
        <v>151</v>
      </c>
    </row>
    <row r="606" s="14" customFormat="1">
      <c r="A606" s="14"/>
      <c r="B606" s="244"/>
      <c r="C606" s="245"/>
      <c r="D606" s="235" t="s">
        <v>160</v>
      </c>
      <c r="E606" s="246" t="s">
        <v>1</v>
      </c>
      <c r="F606" s="247" t="s">
        <v>761</v>
      </c>
      <c r="G606" s="245"/>
      <c r="H606" s="248">
        <v>49.795999999999999</v>
      </c>
      <c r="I606" s="249"/>
      <c r="J606" s="245"/>
      <c r="K606" s="245"/>
      <c r="L606" s="250"/>
      <c r="M606" s="251"/>
      <c r="N606" s="252"/>
      <c r="O606" s="252"/>
      <c r="P606" s="252"/>
      <c r="Q606" s="252"/>
      <c r="R606" s="252"/>
      <c r="S606" s="252"/>
      <c r="T606" s="253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4" t="s">
        <v>160</v>
      </c>
      <c r="AU606" s="254" t="s">
        <v>86</v>
      </c>
      <c r="AV606" s="14" t="s">
        <v>86</v>
      </c>
      <c r="AW606" s="14" t="s">
        <v>32</v>
      </c>
      <c r="AX606" s="14" t="s">
        <v>76</v>
      </c>
      <c r="AY606" s="254" t="s">
        <v>151</v>
      </c>
    </row>
    <row r="607" s="14" customFormat="1">
      <c r="A607" s="14"/>
      <c r="B607" s="244"/>
      <c r="C607" s="245"/>
      <c r="D607" s="235" t="s">
        <v>160</v>
      </c>
      <c r="E607" s="246" t="s">
        <v>1</v>
      </c>
      <c r="F607" s="247" t="s">
        <v>762</v>
      </c>
      <c r="G607" s="245"/>
      <c r="H607" s="248">
        <v>3.77</v>
      </c>
      <c r="I607" s="249"/>
      <c r="J607" s="245"/>
      <c r="K607" s="245"/>
      <c r="L607" s="250"/>
      <c r="M607" s="251"/>
      <c r="N607" s="252"/>
      <c r="O607" s="252"/>
      <c r="P607" s="252"/>
      <c r="Q607" s="252"/>
      <c r="R607" s="252"/>
      <c r="S607" s="252"/>
      <c r="T607" s="253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4" t="s">
        <v>160</v>
      </c>
      <c r="AU607" s="254" t="s">
        <v>86</v>
      </c>
      <c r="AV607" s="14" t="s">
        <v>86</v>
      </c>
      <c r="AW607" s="14" t="s">
        <v>32</v>
      </c>
      <c r="AX607" s="14" t="s">
        <v>76</v>
      </c>
      <c r="AY607" s="254" t="s">
        <v>151</v>
      </c>
    </row>
    <row r="608" s="14" customFormat="1">
      <c r="A608" s="14"/>
      <c r="B608" s="244"/>
      <c r="C608" s="245"/>
      <c r="D608" s="235" t="s">
        <v>160</v>
      </c>
      <c r="E608" s="246" t="s">
        <v>1</v>
      </c>
      <c r="F608" s="247" t="s">
        <v>763</v>
      </c>
      <c r="G608" s="245"/>
      <c r="H608" s="248">
        <v>70.766000000000005</v>
      </c>
      <c r="I608" s="249"/>
      <c r="J608" s="245"/>
      <c r="K608" s="245"/>
      <c r="L608" s="250"/>
      <c r="M608" s="251"/>
      <c r="N608" s="252"/>
      <c r="O608" s="252"/>
      <c r="P608" s="252"/>
      <c r="Q608" s="252"/>
      <c r="R608" s="252"/>
      <c r="S608" s="252"/>
      <c r="T608" s="253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4" t="s">
        <v>160</v>
      </c>
      <c r="AU608" s="254" t="s">
        <v>86</v>
      </c>
      <c r="AV608" s="14" t="s">
        <v>86</v>
      </c>
      <c r="AW608" s="14" t="s">
        <v>32</v>
      </c>
      <c r="AX608" s="14" t="s">
        <v>76</v>
      </c>
      <c r="AY608" s="254" t="s">
        <v>151</v>
      </c>
    </row>
    <row r="609" s="14" customFormat="1">
      <c r="A609" s="14"/>
      <c r="B609" s="244"/>
      <c r="C609" s="245"/>
      <c r="D609" s="235" t="s">
        <v>160</v>
      </c>
      <c r="E609" s="246" t="s">
        <v>1</v>
      </c>
      <c r="F609" s="247" t="s">
        <v>764</v>
      </c>
      <c r="G609" s="245"/>
      <c r="H609" s="248">
        <v>25.687999999999999</v>
      </c>
      <c r="I609" s="249"/>
      <c r="J609" s="245"/>
      <c r="K609" s="245"/>
      <c r="L609" s="250"/>
      <c r="M609" s="251"/>
      <c r="N609" s="252"/>
      <c r="O609" s="252"/>
      <c r="P609" s="252"/>
      <c r="Q609" s="252"/>
      <c r="R609" s="252"/>
      <c r="S609" s="252"/>
      <c r="T609" s="253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4" t="s">
        <v>160</v>
      </c>
      <c r="AU609" s="254" t="s">
        <v>86</v>
      </c>
      <c r="AV609" s="14" t="s">
        <v>86</v>
      </c>
      <c r="AW609" s="14" t="s">
        <v>32</v>
      </c>
      <c r="AX609" s="14" t="s">
        <v>76</v>
      </c>
      <c r="AY609" s="254" t="s">
        <v>151</v>
      </c>
    </row>
    <row r="610" s="14" customFormat="1">
      <c r="A610" s="14"/>
      <c r="B610" s="244"/>
      <c r="C610" s="245"/>
      <c r="D610" s="235" t="s">
        <v>160</v>
      </c>
      <c r="E610" s="246" t="s">
        <v>1</v>
      </c>
      <c r="F610" s="247" t="s">
        <v>765</v>
      </c>
      <c r="G610" s="245"/>
      <c r="H610" s="248">
        <v>5.4000000000000004</v>
      </c>
      <c r="I610" s="249"/>
      <c r="J610" s="245"/>
      <c r="K610" s="245"/>
      <c r="L610" s="250"/>
      <c r="M610" s="251"/>
      <c r="N610" s="252"/>
      <c r="O610" s="252"/>
      <c r="P610" s="252"/>
      <c r="Q610" s="252"/>
      <c r="R610" s="252"/>
      <c r="S610" s="252"/>
      <c r="T610" s="253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4" t="s">
        <v>160</v>
      </c>
      <c r="AU610" s="254" t="s">
        <v>86</v>
      </c>
      <c r="AV610" s="14" t="s">
        <v>86</v>
      </c>
      <c r="AW610" s="14" t="s">
        <v>32</v>
      </c>
      <c r="AX610" s="14" t="s">
        <v>76</v>
      </c>
      <c r="AY610" s="254" t="s">
        <v>151</v>
      </c>
    </row>
    <row r="611" s="14" customFormat="1">
      <c r="A611" s="14"/>
      <c r="B611" s="244"/>
      <c r="C611" s="245"/>
      <c r="D611" s="235" t="s">
        <v>160</v>
      </c>
      <c r="E611" s="246" t="s">
        <v>1</v>
      </c>
      <c r="F611" s="247" t="s">
        <v>766</v>
      </c>
      <c r="G611" s="245"/>
      <c r="H611" s="248">
        <v>9</v>
      </c>
      <c r="I611" s="249"/>
      <c r="J611" s="245"/>
      <c r="K611" s="245"/>
      <c r="L611" s="250"/>
      <c r="M611" s="251"/>
      <c r="N611" s="252"/>
      <c r="O611" s="252"/>
      <c r="P611" s="252"/>
      <c r="Q611" s="252"/>
      <c r="R611" s="252"/>
      <c r="S611" s="252"/>
      <c r="T611" s="253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4" t="s">
        <v>160</v>
      </c>
      <c r="AU611" s="254" t="s">
        <v>86</v>
      </c>
      <c r="AV611" s="14" t="s">
        <v>86</v>
      </c>
      <c r="AW611" s="14" t="s">
        <v>32</v>
      </c>
      <c r="AX611" s="14" t="s">
        <v>76</v>
      </c>
      <c r="AY611" s="254" t="s">
        <v>151</v>
      </c>
    </row>
    <row r="612" s="16" customFormat="1">
      <c r="A612" s="16"/>
      <c r="B612" s="266"/>
      <c r="C612" s="267"/>
      <c r="D612" s="235" t="s">
        <v>160</v>
      </c>
      <c r="E612" s="268" t="s">
        <v>1</v>
      </c>
      <c r="F612" s="269" t="s">
        <v>487</v>
      </c>
      <c r="G612" s="267"/>
      <c r="H612" s="270">
        <v>164.41999999999999</v>
      </c>
      <c r="I612" s="271"/>
      <c r="J612" s="267"/>
      <c r="K612" s="267"/>
      <c r="L612" s="272"/>
      <c r="M612" s="273"/>
      <c r="N612" s="274"/>
      <c r="O612" s="274"/>
      <c r="P612" s="274"/>
      <c r="Q612" s="274"/>
      <c r="R612" s="274"/>
      <c r="S612" s="274"/>
      <c r="T612" s="275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T612" s="276" t="s">
        <v>160</v>
      </c>
      <c r="AU612" s="276" t="s">
        <v>86</v>
      </c>
      <c r="AV612" s="16" t="s">
        <v>166</v>
      </c>
      <c r="AW612" s="16" t="s">
        <v>32</v>
      </c>
      <c r="AX612" s="16" t="s">
        <v>76</v>
      </c>
      <c r="AY612" s="276" t="s">
        <v>151</v>
      </c>
    </row>
    <row r="613" s="14" customFormat="1">
      <c r="A613" s="14"/>
      <c r="B613" s="244"/>
      <c r="C613" s="245"/>
      <c r="D613" s="235" t="s">
        <v>160</v>
      </c>
      <c r="E613" s="246" t="s">
        <v>1</v>
      </c>
      <c r="F613" s="247" t="s">
        <v>767</v>
      </c>
      <c r="G613" s="245"/>
      <c r="H613" s="248">
        <v>180</v>
      </c>
      <c r="I613" s="249"/>
      <c r="J613" s="245"/>
      <c r="K613" s="245"/>
      <c r="L613" s="250"/>
      <c r="M613" s="251"/>
      <c r="N613" s="252"/>
      <c r="O613" s="252"/>
      <c r="P613" s="252"/>
      <c r="Q613" s="252"/>
      <c r="R613" s="252"/>
      <c r="S613" s="252"/>
      <c r="T613" s="253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4" t="s">
        <v>160</v>
      </c>
      <c r="AU613" s="254" t="s">
        <v>86</v>
      </c>
      <c r="AV613" s="14" t="s">
        <v>86</v>
      </c>
      <c r="AW613" s="14" t="s">
        <v>32</v>
      </c>
      <c r="AX613" s="14" t="s">
        <v>84</v>
      </c>
      <c r="AY613" s="254" t="s">
        <v>151</v>
      </c>
    </row>
    <row r="614" s="2" customFormat="1" ht="16.5" customHeight="1">
      <c r="A614" s="39"/>
      <c r="B614" s="40"/>
      <c r="C614" s="277" t="s">
        <v>768</v>
      </c>
      <c r="D614" s="277" t="s">
        <v>498</v>
      </c>
      <c r="E614" s="278" t="s">
        <v>769</v>
      </c>
      <c r="F614" s="279" t="s">
        <v>770</v>
      </c>
      <c r="G614" s="280" t="s">
        <v>173</v>
      </c>
      <c r="H614" s="281">
        <v>0.053999999999999999</v>
      </c>
      <c r="I614" s="282"/>
      <c r="J614" s="283">
        <f>ROUND(I614*H614,2)</f>
        <v>0</v>
      </c>
      <c r="K614" s="279" t="s">
        <v>157</v>
      </c>
      <c r="L614" s="284"/>
      <c r="M614" s="285" t="s">
        <v>1</v>
      </c>
      <c r="N614" s="286" t="s">
        <v>41</v>
      </c>
      <c r="O614" s="92"/>
      <c r="P614" s="229">
        <f>O614*H614</f>
        <v>0</v>
      </c>
      <c r="Q614" s="229">
        <v>1</v>
      </c>
      <c r="R614" s="229">
        <f>Q614*H614</f>
        <v>0.053999999999999999</v>
      </c>
      <c r="S614" s="229">
        <v>0</v>
      </c>
      <c r="T614" s="230">
        <f>S614*H614</f>
        <v>0</v>
      </c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R614" s="231" t="s">
        <v>469</v>
      </c>
      <c r="AT614" s="231" t="s">
        <v>498</v>
      </c>
      <c r="AU614" s="231" t="s">
        <v>86</v>
      </c>
      <c r="AY614" s="18" t="s">
        <v>151</v>
      </c>
      <c r="BE614" s="232">
        <f>IF(N614="základní",J614,0)</f>
        <v>0</v>
      </c>
      <c r="BF614" s="232">
        <f>IF(N614="snížená",J614,0)</f>
        <v>0</v>
      </c>
      <c r="BG614" s="232">
        <f>IF(N614="zákl. přenesená",J614,0)</f>
        <v>0</v>
      </c>
      <c r="BH614" s="232">
        <f>IF(N614="sníž. přenesená",J614,0)</f>
        <v>0</v>
      </c>
      <c r="BI614" s="232">
        <f>IF(N614="nulová",J614,0)</f>
        <v>0</v>
      </c>
      <c r="BJ614" s="18" t="s">
        <v>84</v>
      </c>
      <c r="BK614" s="232">
        <f>ROUND(I614*H614,2)</f>
        <v>0</v>
      </c>
      <c r="BL614" s="18" t="s">
        <v>248</v>
      </c>
      <c r="BM614" s="231" t="s">
        <v>771</v>
      </c>
    </row>
    <row r="615" s="14" customFormat="1">
      <c r="A615" s="14"/>
      <c r="B615" s="244"/>
      <c r="C615" s="245"/>
      <c r="D615" s="235" t="s">
        <v>160</v>
      </c>
      <c r="E615" s="245"/>
      <c r="F615" s="247" t="s">
        <v>772</v>
      </c>
      <c r="G615" s="245"/>
      <c r="H615" s="248">
        <v>0.053999999999999999</v>
      </c>
      <c r="I615" s="249"/>
      <c r="J615" s="245"/>
      <c r="K615" s="245"/>
      <c r="L615" s="250"/>
      <c r="M615" s="251"/>
      <c r="N615" s="252"/>
      <c r="O615" s="252"/>
      <c r="P615" s="252"/>
      <c r="Q615" s="252"/>
      <c r="R615" s="252"/>
      <c r="S615" s="252"/>
      <c r="T615" s="253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4" t="s">
        <v>160</v>
      </c>
      <c r="AU615" s="254" t="s">
        <v>86</v>
      </c>
      <c r="AV615" s="14" t="s">
        <v>86</v>
      </c>
      <c r="AW615" s="14" t="s">
        <v>4</v>
      </c>
      <c r="AX615" s="14" t="s">
        <v>84</v>
      </c>
      <c r="AY615" s="254" t="s">
        <v>151</v>
      </c>
    </row>
    <row r="616" s="2" customFormat="1" ht="24.15" customHeight="1">
      <c r="A616" s="39"/>
      <c r="B616" s="40"/>
      <c r="C616" s="220" t="s">
        <v>773</v>
      </c>
      <c r="D616" s="220" t="s">
        <v>153</v>
      </c>
      <c r="E616" s="221" t="s">
        <v>774</v>
      </c>
      <c r="F616" s="222" t="s">
        <v>775</v>
      </c>
      <c r="G616" s="223" t="s">
        <v>183</v>
      </c>
      <c r="H616" s="224">
        <v>180</v>
      </c>
      <c r="I616" s="225"/>
      <c r="J616" s="226">
        <f>ROUND(I616*H616,2)</f>
        <v>0</v>
      </c>
      <c r="K616" s="222" t="s">
        <v>157</v>
      </c>
      <c r="L616" s="45"/>
      <c r="M616" s="227" t="s">
        <v>1</v>
      </c>
      <c r="N616" s="228" t="s">
        <v>41</v>
      </c>
      <c r="O616" s="92"/>
      <c r="P616" s="229">
        <f>O616*H616</f>
        <v>0</v>
      </c>
      <c r="Q616" s="229">
        <v>0.00040000000000000002</v>
      </c>
      <c r="R616" s="229">
        <f>Q616*H616</f>
        <v>0.072000000000000008</v>
      </c>
      <c r="S616" s="229">
        <v>0</v>
      </c>
      <c r="T616" s="230">
        <f>S616*H616</f>
        <v>0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31" t="s">
        <v>248</v>
      </c>
      <c r="AT616" s="231" t="s">
        <v>153</v>
      </c>
      <c r="AU616" s="231" t="s">
        <v>86</v>
      </c>
      <c r="AY616" s="18" t="s">
        <v>151</v>
      </c>
      <c r="BE616" s="232">
        <f>IF(N616="základní",J616,0)</f>
        <v>0</v>
      </c>
      <c r="BF616" s="232">
        <f>IF(N616="snížená",J616,0)</f>
        <v>0</v>
      </c>
      <c r="BG616" s="232">
        <f>IF(N616="zákl. přenesená",J616,0)</f>
        <v>0</v>
      </c>
      <c r="BH616" s="232">
        <f>IF(N616="sníž. přenesená",J616,0)</f>
        <v>0</v>
      </c>
      <c r="BI616" s="232">
        <f>IF(N616="nulová",J616,0)</f>
        <v>0</v>
      </c>
      <c r="BJ616" s="18" t="s">
        <v>84</v>
      </c>
      <c r="BK616" s="232">
        <f>ROUND(I616*H616,2)</f>
        <v>0</v>
      </c>
      <c r="BL616" s="18" t="s">
        <v>248</v>
      </c>
      <c r="BM616" s="231" t="s">
        <v>776</v>
      </c>
    </row>
    <row r="617" s="2" customFormat="1" ht="49.05" customHeight="1">
      <c r="A617" s="39"/>
      <c r="B617" s="40"/>
      <c r="C617" s="277" t="s">
        <v>777</v>
      </c>
      <c r="D617" s="277" t="s">
        <v>498</v>
      </c>
      <c r="E617" s="278" t="s">
        <v>778</v>
      </c>
      <c r="F617" s="279" t="s">
        <v>779</v>
      </c>
      <c r="G617" s="280" t="s">
        <v>183</v>
      </c>
      <c r="H617" s="281">
        <v>209.78999999999999</v>
      </c>
      <c r="I617" s="282"/>
      <c r="J617" s="283">
        <f>ROUND(I617*H617,2)</f>
        <v>0</v>
      </c>
      <c r="K617" s="279" t="s">
        <v>157</v>
      </c>
      <c r="L617" s="284"/>
      <c r="M617" s="285" t="s">
        <v>1</v>
      </c>
      <c r="N617" s="286" t="s">
        <v>41</v>
      </c>
      <c r="O617" s="92"/>
      <c r="P617" s="229">
        <f>O617*H617</f>
        <v>0</v>
      </c>
      <c r="Q617" s="229">
        <v>0.0053</v>
      </c>
      <c r="R617" s="229">
        <f>Q617*H617</f>
        <v>1.1118870000000001</v>
      </c>
      <c r="S617" s="229">
        <v>0</v>
      </c>
      <c r="T617" s="230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31" t="s">
        <v>469</v>
      </c>
      <c r="AT617" s="231" t="s">
        <v>498</v>
      </c>
      <c r="AU617" s="231" t="s">
        <v>86</v>
      </c>
      <c r="AY617" s="18" t="s">
        <v>151</v>
      </c>
      <c r="BE617" s="232">
        <f>IF(N617="základní",J617,0)</f>
        <v>0</v>
      </c>
      <c r="BF617" s="232">
        <f>IF(N617="snížená",J617,0)</f>
        <v>0</v>
      </c>
      <c r="BG617" s="232">
        <f>IF(N617="zákl. přenesená",J617,0)</f>
        <v>0</v>
      </c>
      <c r="BH617" s="232">
        <f>IF(N617="sníž. přenesená",J617,0)</f>
        <v>0</v>
      </c>
      <c r="BI617" s="232">
        <f>IF(N617="nulová",J617,0)</f>
        <v>0</v>
      </c>
      <c r="BJ617" s="18" t="s">
        <v>84</v>
      </c>
      <c r="BK617" s="232">
        <f>ROUND(I617*H617,2)</f>
        <v>0</v>
      </c>
      <c r="BL617" s="18" t="s">
        <v>248</v>
      </c>
      <c r="BM617" s="231" t="s">
        <v>780</v>
      </c>
    </row>
    <row r="618" s="14" customFormat="1">
      <c r="A618" s="14"/>
      <c r="B618" s="244"/>
      <c r="C618" s="245"/>
      <c r="D618" s="235" t="s">
        <v>160</v>
      </c>
      <c r="E618" s="245"/>
      <c r="F618" s="247" t="s">
        <v>781</v>
      </c>
      <c r="G618" s="245"/>
      <c r="H618" s="248">
        <v>209.78999999999999</v>
      </c>
      <c r="I618" s="249"/>
      <c r="J618" s="245"/>
      <c r="K618" s="245"/>
      <c r="L618" s="250"/>
      <c r="M618" s="251"/>
      <c r="N618" s="252"/>
      <c r="O618" s="252"/>
      <c r="P618" s="252"/>
      <c r="Q618" s="252"/>
      <c r="R618" s="252"/>
      <c r="S618" s="252"/>
      <c r="T618" s="253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4" t="s">
        <v>160</v>
      </c>
      <c r="AU618" s="254" t="s">
        <v>86</v>
      </c>
      <c r="AV618" s="14" t="s">
        <v>86</v>
      </c>
      <c r="AW618" s="14" t="s">
        <v>4</v>
      </c>
      <c r="AX618" s="14" t="s">
        <v>84</v>
      </c>
      <c r="AY618" s="254" t="s">
        <v>151</v>
      </c>
    </row>
    <row r="619" s="2" customFormat="1" ht="33" customHeight="1">
      <c r="A619" s="39"/>
      <c r="B619" s="40"/>
      <c r="C619" s="220" t="s">
        <v>782</v>
      </c>
      <c r="D619" s="220" t="s">
        <v>153</v>
      </c>
      <c r="E619" s="221" t="s">
        <v>783</v>
      </c>
      <c r="F619" s="222" t="s">
        <v>784</v>
      </c>
      <c r="G619" s="223" t="s">
        <v>785</v>
      </c>
      <c r="H619" s="287"/>
      <c r="I619" s="225"/>
      <c r="J619" s="226">
        <f>ROUND(I619*H619,2)</f>
        <v>0</v>
      </c>
      <c r="K619" s="222" t="s">
        <v>157</v>
      </c>
      <c r="L619" s="45"/>
      <c r="M619" s="227" t="s">
        <v>1</v>
      </c>
      <c r="N619" s="228" t="s">
        <v>41</v>
      </c>
      <c r="O619" s="92"/>
      <c r="P619" s="229">
        <f>O619*H619</f>
        <v>0</v>
      </c>
      <c r="Q619" s="229">
        <v>0</v>
      </c>
      <c r="R619" s="229">
        <f>Q619*H619</f>
        <v>0</v>
      </c>
      <c r="S619" s="229">
        <v>0</v>
      </c>
      <c r="T619" s="230">
        <f>S619*H619</f>
        <v>0</v>
      </c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R619" s="231" t="s">
        <v>248</v>
      </c>
      <c r="AT619" s="231" t="s">
        <v>153</v>
      </c>
      <c r="AU619" s="231" t="s">
        <v>86</v>
      </c>
      <c r="AY619" s="18" t="s">
        <v>151</v>
      </c>
      <c r="BE619" s="232">
        <f>IF(N619="základní",J619,0)</f>
        <v>0</v>
      </c>
      <c r="BF619" s="232">
        <f>IF(N619="snížená",J619,0)</f>
        <v>0</v>
      </c>
      <c r="BG619" s="232">
        <f>IF(N619="zákl. přenesená",J619,0)</f>
        <v>0</v>
      </c>
      <c r="BH619" s="232">
        <f>IF(N619="sníž. přenesená",J619,0)</f>
        <v>0</v>
      </c>
      <c r="BI619" s="232">
        <f>IF(N619="nulová",J619,0)</f>
        <v>0</v>
      </c>
      <c r="BJ619" s="18" t="s">
        <v>84</v>
      </c>
      <c r="BK619" s="232">
        <f>ROUND(I619*H619,2)</f>
        <v>0</v>
      </c>
      <c r="BL619" s="18" t="s">
        <v>248</v>
      </c>
      <c r="BM619" s="231" t="s">
        <v>786</v>
      </c>
    </row>
    <row r="620" s="12" customFormat="1" ht="22.8" customHeight="1">
      <c r="A620" s="12"/>
      <c r="B620" s="204"/>
      <c r="C620" s="205"/>
      <c r="D620" s="206" t="s">
        <v>75</v>
      </c>
      <c r="E620" s="218" t="s">
        <v>787</v>
      </c>
      <c r="F620" s="218" t="s">
        <v>788</v>
      </c>
      <c r="G620" s="205"/>
      <c r="H620" s="205"/>
      <c r="I620" s="208"/>
      <c r="J620" s="219">
        <f>BK620</f>
        <v>0</v>
      </c>
      <c r="K620" s="205"/>
      <c r="L620" s="210"/>
      <c r="M620" s="211"/>
      <c r="N620" s="212"/>
      <c r="O620" s="212"/>
      <c r="P620" s="213">
        <f>SUM(P621:P653)</f>
        <v>0</v>
      </c>
      <c r="Q620" s="212"/>
      <c r="R620" s="213">
        <f>SUM(R621:R653)</f>
        <v>1.8685026400000002</v>
      </c>
      <c r="S620" s="212"/>
      <c r="T620" s="214">
        <f>SUM(T621:T653)</f>
        <v>0</v>
      </c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R620" s="215" t="s">
        <v>86</v>
      </c>
      <c r="AT620" s="216" t="s">
        <v>75</v>
      </c>
      <c r="AU620" s="216" t="s">
        <v>84</v>
      </c>
      <c r="AY620" s="215" t="s">
        <v>151</v>
      </c>
      <c r="BK620" s="217">
        <f>SUM(BK621:BK653)</f>
        <v>0</v>
      </c>
    </row>
    <row r="621" s="2" customFormat="1" ht="16.5" customHeight="1">
      <c r="A621" s="39"/>
      <c r="B621" s="40"/>
      <c r="C621" s="220" t="s">
        <v>789</v>
      </c>
      <c r="D621" s="220" t="s">
        <v>153</v>
      </c>
      <c r="E621" s="221" t="s">
        <v>790</v>
      </c>
      <c r="F621" s="222" t="s">
        <v>791</v>
      </c>
      <c r="G621" s="223" t="s">
        <v>194</v>
      </c>
      <c r="H621" s="224">
        <v>1232</v>
      </c>
      <c r="I621" s="225"/>
      <c r="J621" s="226">
        <f>ROUND(I621*H621,2)</f>
        <v>0</v>
      </c>
      <c r="K621" s="222" t="s">
        <v>157</v>
      </c>
      <c r="L621" s="45"/>
      <c r="M621" s="227" t="s">
        <v>1</v>
      </c>
      <c r="N621" s="228" t="s">
        <v>41</v>
      </c>
      <c r="O621" s="92"/>
      <c r="P621" s="229">
        <f>O621*H621</f>
        <v>0</v>
      </c>
      <c r="Q621" s="229">
        <v>0</v>
      </c>
      <c r="R621" s="229">
        <f>Q621*H621</f>
        <v>0</v>
      </c>
      <c r="S621" s="229">
        <v>0</v>
      </c>
      <c r="T621" s="230">
        <f>S621*H621</f>
        <v>0</v>
      </c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R621" s="231" t="s">
        <v>248</v>
      </c>
      <c r="AT621" s="231" t="s">
        <v>153</v>
      </c>
      <c r="AU621" s="231" t="s">
        <v>86</v>
      </c>
      <c r="AY621" s="18" t="s">
        <v>151</v>
      </c>
      <c r="BE621" s="232">
        <f>IF(N621="základní",J621,0)</f>
        <v>0</v>
      </c>
      <c r="BF621" s="232">
        <f>IF(N621="snížená",J621,0)</f>
        <v>0</v>
      </c>
      <c r="BG621" s="232">
        <f>IF(N621="zákl. přenesená",J621,0)</f>
        <v>0</v>
      </c>
      <c r="BH621" s="232">
        <f>IF(N621="sníž. přenesená",J621,0)</f>
        <v>0</v>
      </c>
      <c r="BI621" s="232">
        <f>IF(N621="nulová",J621,0)</f>
        <v>0</v>
      </c>
      <c r="BJ621" s="18" t="s">
        <v>84</v>
      </c>
      <c r="BK621" s="232">
        <f>ROUND(I621*H621,2)</f>
        <v>0</v>
      </c>
      <c r="BL621" s="18" t="s">
        <v>248</v>
      </c>
      <c r="BM621" s="231" t="s">
        <v>792</v>
      </c>
    </row>
    <row r="622" s="14" customFormat="1">
      <c r="A622" s="14"/>
      <c r="B622" s="244"/>
      <c r="C622" s="245"/>
      <c r="D622" s="235" t="s">
        <v>160</v>
      </c>
      <c r="E622" s="246" t="s">
        <v>1</v>
      </c>
      <c r="F622" s="247" t="s">
        <v>793</v>
      </c>
      <c r="G622" s="245"/>
      <c r="H622" s="248">
        <v>1232</v>
      </c>
      <c r="I622" s="249"/>
      <c r="J622" s="245"/>
      <c r="K622" s="245"/>
      <c r="L622" s="250"/>
      <c r="M622" s="251"/>
      <c r="N622" s="252"/>
      <c r="O622" s="252"/>
      <c r="P622" s="252"/>
      <c r="Q622" s="252"/>
      <c r="R622" s="252"/>
      <c r="S622" s="252"/>
      <c r="T622" s="253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4" t="s">
        <v>160</v>
      </c>
      <c r="AU622" s="254" t="s">
        <v>86</v>
      </c>
      <c r="AV622" s="14" t="s">
        <v>86</v>
      </c>
      <c r="AW622" s="14" t="s">
        <v>32</v>
      </c>
      <c r="AX622" s="14" t="s">
        <v>84</v>
      </c>
      <c r="AY622" s="254" t="s">
        <v>151</v>
      </c>
    </row>
    <row r="623" s="2" customFormat="1" ht="24.15" customHeight="1">
      <c r="A623" s="39"/>
      <c r="B623" s="40"/>
      <c r="C623" s="277" t="s">
        <v>794</v>
      </c>
      <c r="D623" s="277" t="s">
        <v>498</v>
      </c>
      <c r="E623" s="278" t="s">
        <v>795</v>
      </c>
      <c r="F623" s="279" t="s">
        <v>796</v>
      </c>
      <c r="G623" s="280" t="s">
        <v>797</v>
      </c>
      <c r="H623" s="281">
        <v>0.61599999999999999</v>
      </c>
      <c r="I623" s="282"/>
      <c r="J623" s="283">
        <f>ROUND(I623*H623,2)</f>
        <v>0</v>
      </c>
      <c r="K623" s="279" t="s">
        <v>1</v>
      </c>
      <c r="L623" s="284"/>
      <c r="M623" s="285" t="s">
        <v>1</v>
      </c>
      <c r="N623" s="286" t="s">
        <v>41</v>
      </c>
      <c r="O623" s="92"/>
      <c r="P623" s="229">
        <f>O623*H623</f>
        <v>0</v>
      </c>
      <c r="Q623" s="229">
        <v>0.085500000000000007</v>
      </c>
      <c r="R623" s="229">
        <f>Q623*H623</f>
        <v>0.052668000000000006</v>
      </c>
      <c r="S623" s="229">
        <v>0</v>
      </c>
      <c r="T623" s="230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31" t="s">
        <v>469</v>
      </c>
      <c r="AT623" s="231" t="s">
        <v>498</v>
      </c>
      <c r="AU623" s="231" t="s">
        <v>86</v>
      </c>
      <c r="AY623" s="18" t="s">
        <v>151</v>
      </c>
      <c r="BE623" s="232">
        <f>IF(N623="základní",J623,0)</f>
        <v>0</v>
      </c>
      <c r="BF623" s="232">
        <f>IF(N623="snížená",J623,0)</f>
        <v>0</v>
      </c>
      <c r="BG623" s="232">
        <f>IF(N623="zákl. přenesená",J623,0)</f>
        <v>0</v>
      </c>
      <c r="BH623" s="232">
        <f>IF(N623="sníž. přenesená",J623,0)</f>
        <v>0</v>
      </c>
      <c r="BI623" s="232">
        <f>IF(N623="nulová",J623,0)</f>
        <v>0</v>
      </c>
      <c r="BJ623" s="18" t="s">
        <v>84</v>
      </c>
      <c r="BK623" s="232">
        <f>ROUND(I623*H623,2)</f>
        <v>0</v>
      </c>
      <c r="BL623" s="18" t="s">
        <v>248</v>
      </c>
      <c r="BM623" s="231" t="s">
        <v>798</v>
      </c>
    </row>
    <row r="624" s="14" customFormat="1">
      <c r="A624" s="14"/>
      <c r="B624" s="244"/>
      <c r="C624" s="245"/>
      <c r="D624" s="235" t="s">
        <v>160</v>
      </c>
      <c r="E624" s="245"/>
      <c r="F624" s="247" t="s">
        <v>799</v>
      </c>
      <c r="G624" s="245"/>
      <c r="H624" s="248">
        <v>0.61599999999999999</v>
      </c>
      <c r="I624" s="249"/>
      <c r="J624" s="245"/>
      <c r="K624" s="245"/>
      <c r="L624" s="250"/>
      <c r="M624" s="251"/>
      <c r="N624" s="252"/>
      <c r="O624" s="252"/>
      <c r="P624" s="252"/>
      <c r="Q624" s="252"/>
      <c r="R624" s="252"/>
      <c r="S624" s="252"/>
      <c r="T624" s="253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4" t="s">
        <v>160</v>
      </c>
      <c r="AU624" s="254" t="s">
        <v>86</v>
      </c>
      <c r="AV624" s="14" t="s">
        <v>86</v>
      </c>
      <c r="AW624" s="14" t="s">
        <v>4</v>
      </c>
      <c r="AX624" s="14" t="s">
        <v>84</v>
      </c>
      <c r="AY624" s="254" t="s">
        <v>151</v>
      </c>
    </row>
    <row r="625" s="2" customFormat="1" ht="24.15" customHeight="1">
      <c r="A625" s="39"/>
      <c r="B625" s="40"/>
      <c r="C625" s="277" t="s">
        <v>800</v>
      </c>
      <c r="D625" s="277" t="s">
        <v>498</v>
      </c>
      <c r="E625" s="278" t="s">
        <v>801</v>
      </c>
      <c r="F625" s="279" t="s">
        <v>802</v>
      </c>
      <c r="G625" s="280" t="s">
        <v>797</v>
      </c>
      <c r="H625" s="281">
        <v>0.61599999999999999</v>
      </c>
      <c r="I625" s="282"/>
      <c r="J625" s="283">
        <f>ROUND(I625*H625,2)</f>
        <v>0</v>
      </c>
      <c r="K625" s="279" t="s">
        <v>1</v>
      </c>
      <c r="L625" s="284"/>
      <c r="M625" s="285" t="s">
        <v>1</v>
      </c>
      <c r="N625" s="286" t="s">
        <v>41</v>
      </c>
      <c r="O625" s="92"/>
      <c r="P625" s="229">
        <f>O625*H625</f>
        <v>0</v>
      </c>
      <c r="Q625" s="229">
        <v>0.025000000000000001</v>
      </c>
      <c r="R625" s="229">
        <f>Q625*H625</f>
        <v>0.015400000000000001</v>
      </c>
      <c r="S625" s="229">
        <v>0</v>
      </c>
      <c r="T625" s="230">
        <f>S625*H625</f>
        <v>0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231" t="s">
        <v>469</v>
      </c>
      <c r="AT625" s="231" t="s">
        <v>498</v>
      </c>
      <c r="AU625" s="231" t="s">
        <v>86</v>
      </c>
      <c r="AY625" s="18" t="s">
        <v>151</v>
      </c>
      <c r="BE625" s="232">
        <f>IF(N625="základní",J625,0)</f>
        <v>0</v>
      </c>
      <c r="BF625" s="232">
        <f>IF(N625="snížená",J625,0)</f>
        <v>0</v>
      </c>
      <c r="BG625" s="232">
        <f>IF(N625="zákl. přenesená",J625,0)</f>
        <v>0</v>
      </c>
      <c r="BH625" s="232">
        <f>IF(N625="sníž. přenesená",J625,0)</f>
        <v>0</v>
      </c>
      <c r="BI625" s="232">
        <f>IF(N625="nulová",J625,0)</f>
        <v>0</v>
      </c>
      <c r="BJ625" s="18" t="s">
        <v>84</v>
      </c>
      <c r="BK625" s="232">
        <f>ROUND(I625*H625,2)</f>
        <v>0</v>
      </c>
      <c r="BL625" s="18" t="s">
        <v>248</v>
      </c>
      <c r="BM625" s="231" t="s">
        <v>803</v>
      </c>
    </row>
    <row r="626" s="14" customFormat="1">
      <c r="A626" s="14"/>
      <c r="B626" s="244"/>
      <c r="C626" s="245"/>
      <c r="D626" s="235" t="s">
        <v>160</v>
      </c>
      <c r="E626" s="245"/>
      <c r="F626" s="247" t="s">
        <v>799</v>
      </c>
      <c r="G626" s="245"/>
      <c r="H626" s="248">
        <v>0.61599999999999999</v>
      </c>
      <c r="I626" s="249"/>
      <c r="J626" s="245"/>
      <c r="K626" s="245"/>
      <c r="L626" s="250"/>
      <c r="M626" s="251"/>
      <c r="N626" s="252"/>
      <c r="O626" s="252"/>
      <c r="P626" s="252"/>
      <c r="Q626" s="252"/>
      <c r="R626" s="252"/>
      <c r="S626" s="252"/>
      <c r="T626" s="253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4" t="s">
        <v>160</v>
      </c>
      <c r="AU626" s="254" t="s">
        <v>86</v>
      </c>
      <c r="AV626" s="14" t="s">
        <v>86</v>
      </c>
      <c r="AW626" s="14" t="s">
        <v>4</v>
      </c>
      <c r="AX626" s="14" t="s">
        <v>84</v>
      </c>
      <c r="AY626" s="254" t="s">
        <v>151</v>
      </c>
    </row>
    <row r="627" s="2" customFormat="1" ht="33" customHeight="1">
      <c r="A627" s="39"/>
      <c r="B627" s="40"/>
      <c r="C627" s="220" t="s">
        <v>804</v>
      </c>
      <c r="D627" s="220" t="s">
        <v>153</v>
      </c>
      <c r="E627" s="221" t="s">
        <v>805</v>
      </c>
      <c r="F627" s="222" t="s">
        <v>806</v>
      </c>
      <c r="G627" s="223" t="s">
        <v>287</v>
      </c>
      <c r="H627" s="224">
        <v>565.05999999999995</v>
      </c>
      <c r="I627" s="225"/>
      <c r="J627" s="226">
        <f>ROUND(I627*H627,2)</f>
        <v>0</v>
      </c>
      <c r="K627" s="222" t="s">
        <v>157</v>
      </c>
      <c r="L627" s="45"/>
      <c r="M627" s="227" t="s">
        <v>1</v>
      </c>
      <c r="N627" s="228" t="s">
        <v>41</v>
      </c>
      <c r="O627" s="92"/>
      <c r="P627" s="229">
        <f>O627*H627</f>
        <v>0</v>
      </c>
      <c r="Q627" s="229">
        <v>0</v>
      </c>
      <c r="R627" s="229">
        <f>Q627*H627</f>
        <v>0</v>
      </c>
      <c r="S627" s="229">
        <v>0</v>
      </c>
      <c r="T627" s="230">
        <f>S627*H627</f>
        <v>0</v>
      </c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R627" s="231" t="s">
        <v>248</v>
      </c>
      <c r="AT627" s="231" t="s">
        <v>153</v>
      </c>
      <c r="AU627" s="231" t="s">
        <v>86</v>
      </c>
      <c r="AY627" s="18" t="s">
        <v>151</v>
      </c>
      <c r="BE627" s="232">
        <f>IF(N627="základní",J627,0)</f>
        <v>0</v>
      </c>
      <c r="BF627" s="232">
        <f>IF(N627="snížená",J627,0)</f>
        <v>0</v>
      </c>
      <c r="BG627" s="232">
        <f>IF(N627="zákl. přenesená",J627,0)</f>
        <v>0</v>
      </c>
      <c r="BH627" s="232">
        <f>IF(N627="sníž. přenesená",J627,0)</f>
        <v>0</v>
      </c>
      <c r="BI627" s="232">
        <f>IF(N627="nulová",J627,0)</f>
        <v>0</v>
      </c>
      <c r="BJ627" s="18" t="s">
        <v>84</v>
      </c>
      <c r="BK627" s="232">
        <f>ROUND(I627*H627,2)</f>
        <v>0</v>
      </c>
      <c r="BL627" s="18" t="s">
        <v>248</v>
      </c>
      <c r="BM627" s="231" t="s">
        <v>807</v>
      </c>
    </row>
    <row r="628" s="13" customFormat="1">
      <c r="A628" s="13"/>
      <c r="B628" s="233"/>
      <c r="C628" s="234"/>
      <c r="D628" s="235" t="s">
        <v>160</v>
      </c>
      <c r="E628" s="236" t="s">
        <v>1</v>
      </c>
      <c r="F628" s="237" t="s">
        <v>808</v>
      </c>
      <c r="G628" s="234"/>
      <c r="H628" s="236" t="s">
        <v>1</v>
      </c>
      <c r="I628" s="238"/>
      <c r="J628" s="234"/>
      <c r="K628" s="234"/>
      <c r="L628" s="239"/>
      <c r="M628" s="240"/>
      <c r="N628" s="241"/>
      <c r="O628" s="241"/>
      <c r="P628" s="241"/>
      <c r="Q628" s="241"/>
      <c r="R628" s="241"/>
      <c r="S628" s="241"/>
      <c r="T628" s="242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3" t="s">
        <v>160</v>
      </c>
      <c r="AU628" s="243" t="s">
        <v>86</v>
      </c>
      <c r="AV628" s="13" t="s">
        <v>84</v>
      </c>
      <c r="AW628" s="13" t="s">
        <v>32</v>
      </c>
      <c r="AX628" s="13" t="s">
        <v>76</v>
      </c>
      <c r="AY628" s="243" t="s">
        <v>151</v>
      </c>
    </row>
    <row r="629" s="14" customFormat="1">
      <c r="A629" s="14"/>
      <c r="B629" s="244"/>
      <c r="C629" s="245"/>
      <c r="D629" s="235" t="s">
        <v>160</v>
      </c>
      <c r="E629" s="246" t="s">
        <v>1</v>
      </c>
      <c r="F629" s="247" t="s">
        <v>809</v>
      </c>
      <c r="G629" s="245"/>
      <c r="H629" s="248">
        <v>46.799999999999997</v>
      </c>
      <c r="I629" s="249"/>
      <c r="J629" s="245"/>
      <c r="K629" s="245"/>
      <c r="L629" s="250"/>
      <c r="M629" s="251"/>
      <c r="N629" s="252"/>
      <c r="O629" s="252"/>
      <c r="P629" s="252"/>
      <c r="Q629" s="252"/>
      <c r="R629" s="252"/>
      <c r="S629" s="252"/>
      <c r="T629" s="253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4" t="s">
        <v>160</v>
      </c>
      <c r="AU629" s="254" t="s">
        <v>86</v>
      </c>
      <c r="AV629" s="14" t="s">
        <v>86</v>
      </c>
      <c r="AW629" s="14" t="s">
        <v>32</v>
      </c>
      <c r="AX629" s="14" t="s">
        <v>76</v>
      </c>
      <c r="AY629" s="254" t="s">
        <v>151</v>
      </c>
    </row>
    <row r="630" s="14" customFormat="1">
      <c r="A630" s="14"/>
      <c r="B630" s="244"/>
      <c r="C630" s="245"/>
      <c r="D630" s="235" t="s">
        <v>160</v>
      </c>
      <c r="E630" s="246" t="s">
        <v>1</v>
      </c>
      <c r="F630" s="247" t="s">
        <v>810</v>
      </c>
      <c r="G630" s="245"/>
      <c r="H630" s="248">
        <v>399.60000000000002</v>
      </c>
      <c r="I630" s="249"/>
      <c r="J630" s="245"/>
      <c r="K630" s="245"/>
      <c r="L630" s="250"/>
      <c r="M630" s="251"/>
      <c r="N630" s="252"/>
      <c r="O630" s="252"/>
      <c r="P630" s="252"/>
      <c r="Q630" s="252"/>
      <c r="R630" s="252"/>
      <c r="S630" s="252"/>
      <c r="T630" s="253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4" t="s">
        <v>160</v>
      </c>
      <c r="AU630" s="254" t="s">
        <v>86</v>
      </c>
      <c r="AV630" s="14" t="s">
        <v>86</v>
      </c>
      <c r="AW630" s="14" t="s">
        <v>32</v>
      </c>
      <c r="AX630" s="14" t="s">
        <v>76</v>
      </c>
      <c r="AY630" s="254" t="s">
        <v>151</v>
      </c>
    </row>
    <row r="631" s="14" customFormat="1">
      <c r="A631" s="14"/>
      <c r="B631" s="244"/>
      <c r="C631" s="245"/>
      <c r="D631" s="235" t="s">
        <v>160</v>
      </c>
      <c r="E631" s="246" t="s">
        <v>1</v>
      </c>
      <c r="F631" s="247" t="s">
        <v>811</v>
      </c>
      <c r="G631" s="245"/>
      <c r="H631" s="248">
        <v>32.280000000000001</v>
      </c>
      <c r="I631" s="249"/>
      <c r="J631" s="245"/>
      <c r="K631" s="245"/>
      <c r="L631" s="250"/>
      <c r="M631" s="251"/>
      <c r="N631" s="252"/>
      <c r="O631" s="252"/>
      <c r="P631" s="252"/>
      <c r="Q631" s="252"/>
      <c r="R631" s="252"/>
      <c r="S631" s="252"/>
      <c r="T631" s="253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4" t="s">
        <v>160</v>
      </c>
      <c r="AU631" s="254" t="s">
        <v>86</v>
      </c>
      <c r="AV631" s="14" t="s">
        <v>86</v>
      </c>
      <c r="AW631" s="14" t="s">
        <v>32</v>
      </c>
      <c r="AX631" s="14" t="s">
        <v>76</v>
      </c>
      <c r="AY631" s="254" t="s">
        <v>151</v>
      </c>
    </row>
    <row r="632" s="14" customFormat="1">
      <c r="A632" s="14"/>
      <c r="B632" s="244"/>
      <c r="C632" s="245"/>
      <c r="D632" s="235" t="s">
        <v>160</v>
      </c>
      <c r="E632" s="246" t="s">
        <v>1</v>
      </c>
      <c r="F632" s="247" t="s">
        <v>812</v>
      </c>
      <c r="G632" s="245"/>
      <c r="H632" s="248">
        <v>63.700000000000003</v>
      </c>
      <c r="I632" s="249"/>
      <c r="J632" s="245"/>
      <c r="K632" s="245"/>
      <c r="L632" s="250"/>
      <c r="M632" s="251"/>
      <c r="N632" s="252"/>
      <c r="O632" s="252"/>
      <c r="P632" s="252"/>
      <c r="Q632" s="252"/>
      <c r="R632" s="252"/>
      <c r="S632" s="252"/>
      <c r="T632" s="253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4" t="s">
        <v>160</v>
      </c>
      <c r="AU632" s="254" t="s">
        <v>86</v>
      </c>
      <c r="AV632" s="14" t="s">
        <v>86</v>
      </c>
      <c r="AW632" s="14" t="s">
        <v>32</v>
      </c>
      <c r="AX632" s="14" t="s">
        <v>76</v>
      </c>
      <c r="AY632" s="254" t="s">
        <v>151</v>
      </c>
    </row>
    <row r="633" s="14" customFormat="1">
      <c r="A633" s="14"/>
      <c r="B633" s="244"/>
      <c r="C633" s="245"/>
      <c r="D633" s="235" t="s">
        <v>160</v>
      </c>
      <c r="E633" s="246" t="s">
        <v>1</v>
      </c>
      <c r="F633" s="247" t="s">
        <v>813</v>
      </c>
      <c r="G633" s="245"/>
      <c r="H633" s="248">
        <v>22.68</v>
      </c>
      <c r="I633" s="249"/>
      <c r="J633" s="245"/>
      <c r="K633" s="245"/>
      <c r="L633" s="250"/>
      <c r="M633" s="251"/>
      <c r="N633" s="252"/>
      <c r="O633" s="252"/>
      <c r="P633" s="252"/>
      <c r="Q633" s="252"/>
      <c r="R633" s="252"/>
      <c r="S633" s="252"/>
      <c r="T633" s="253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4" t="s">
        <v>160</v>
      </c>
      <c r="AU633" s="254" t="s">
        <v>86</v>
      </c>
      <c r="AV633" s="14" t="s">
        <v>86</v>
      </c>
      <c r="AW633" s="14" t="s">
        <v>32</v>
      </c>
      <c r="AX633" s="14" t="s">
        <v>76</v>
      </c>
      <c r="AY633" s="254" t="s">
        <v>151</v>
      </c>
    </row>
    <row r="634" s="15" customFormat="1">
      <c r="A634" s="15"/>
      <c r="B634" s="255"/>
      <c r="C634" s="256"/>
      <c r="D634" s="235" t="s">
        <v>160</v>
      </c>
      <c r="E634" s="257" t="s">
        <v>1</v>
      </c>
      <c r="F634" s="258" t="s">
        <v>213</v>
      </c>
      <c r="G634" s="256"/>
      <c r="H634" s="259">
        <v>565.05999999999995</v>
      </c>
      <c r="I634" s="260"/>
      <c r="J634" s="256"/>
      <c r="K634" s="256"/>
      <c r="L634" s="261"/>
      <c r="M634" s="262"/>
      <c r="N634" s="263"/>
      <c r="O634" s="263"/>
      <c r="P634" s="263"/>
      <c r="Q634" s="263"/>
      <c r="R634" s="263"/>
      <c r="S634" s="263"/>
      <c r="T634" s="264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T634" s="265" t="s">
        <v>160</v>
      </c>
      <c r="AU634" s="265" t="s">
        <v>86</v>
      </c>
      <c r="AV634" s="15" t="s">
        <v>158</v>
      </c>
      <c r="AW634" s="15" t="s">
        <v>32</v>
      </c>
      <c r="AX634" s="15" t="s">
        <v>84</v>
      </c>
      <c r="AY634" s="265" t="s">
        <v>151</v>
      </c>
    </row>
    <row r="635" s="2" customFormat="1" ht="24.15" customHeight="1">
      <c r="A635" s="39"/>
      <c r="B635" s="40"/>
      <c r="C635" s="277" t="s">
        <v>814</v>
      </c>
      <c r="D635" s="277" t="s">
        <v>498</v>
      </c>
      <c r="E635" s="278" t="s">
        <v>815</v>
      </c>
      <c r="F635" s="279" t="s">
        <v>816</v>
      </c>
      <c r="G635" s="280" t="s">
        <v>156</v>
      </c>
      <c r="H635" s="281">
        <v>3.1080000000000001</v>
      </c>
      <c r="I635" s="282"/>
      <c r="J635" s="283">
        <f>ROUND(I635*H635,2)</f>
        <v>0</v>
      </c>
      <c r="K635" s="279" t="s">
        <v>1</v>
      </c>
      <c r="L635" s="284"/>
      <c r="M635" s="285" t="s">
        <v>1</v>
      </c>
      <c r="N635" s="286" t="s">
        <v>41</v>
      </c>
      <c r="O635" s="92"/>
      <c r="P635" s="229">
        <f>O635*H635</f>
        <v>0</v>
      </c>
      <c r="Q635" s="229">
        <v>0.44</v>
      </c>
      <c r="R635" s="229">
        <f>Q635*H635</f>
        <v>1.3675200000000001</v>
      </c>
      <c r="S635" s="229">
        <v>0</v>
      </c>
      <c r="T635" s="230">
        <f>S635*H635</f>
        <v>0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31" t="s">
        <v>469</v>
      </c>
      <c r="AT635" s="231" t="s">
        <v>498</v>
      </c>
      <c r="AU635" s="231" t="s">
        <v>86</v>
      </c>
      <c r="AY635" s="18" t="s">
        <v>151</v>
      </c>
      <c r="BE635" s="232">
        <f>IF(N635="základní",J635,0)</f>
        <v>0</v>
      </c>
      <c r="BF635" s="232">
        <f>IF(N635="snížená",J635,0)</f>
        <v>0</v>
      </c>
      <c r="BG635" s="232">
        <f>IF(N635="zákl. přenesená",J635,0)</f>
        <v>0</v>
      </c>
      <c r="BH635" s="232">
        <f>IF(N635="sníž. přenesená",J635,0)</f>
        <v>0</v>
      </c>
      <c r="BI635" s="232">
        <f>IF(N635="nulová",J635,0)</f>
        <v>0</v>
      </c>
      <c r="BJ635" s="18" t="s">
        <v>84</v>
      </c>
      <c r="BK635" s="232">
        <f>ROUND(I635*H635,2)</f>
        <v>0</v>
      </c>
      <c r="BL635" s="18" t="s">
        <v>248</v>
      </c>
      <c r="BM635" s="231" t="s">
        <v>817</v>
      </c>
    </row>
    <row r="636" s="14" customFormat="1">
      <c r="A636" s="14"/>
      <c r="B636" s="244"/>
      <c r="C636" s="245"/>
      <c r="D636" s="235" t="s">
        <v>160</v>
      </c>
      <c r="E636" s="246" t="s">
        <v>1</v>
      </c>
      <c r="F636" s="247" t="s">
        <v>809</v>
      </c>
      <c r="G636" s="245"/>
      <c r="H636" s="248">
        <v>46.799999999999997</v>
      </c>
      <c r="I636" s="249"/>
      <c r="J636" s="245"/>
      <c r="K636" s="245"/>
      <c r="L636" s="250"/>
      <c r="M636" s="251"/>
      <c r="N636" s="252"/>
      <c r="O636" s="252"/>
      <c r="P636" s="252"/>
      <c r="Q636" s="252"/>
      <c r="R636" s="252"/>
      <c r="S636" s="252"/>
      <c r="T636" s="253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4" t="s">
        <v>160</v>
      </c>
      <c r="AU636" s="254" t="s">
        <v>86</v>
      </c>
      <c r="AV636" s="14" t="s">
        <v>86</v>
      </c>
      <c r="AW636" s="14" t="s">
        <v>32</v>
      </c>
      <c r="AX636" s="14" t="s">
        <v>76</v>
      </c>
      <c r="AY636" s="254" t="s">
        <v>151</v>
      </c>
    </row>
    <row r="637" s="14" customFormat="1">
      <c r="A637" s="14"/>
      <c r="B637" s="244"/>
      <c r="C637" s="245"/>
      <c r="D637" s="235" t="s">
        <v>160</v>
      </c>
      <c r="E637" s="246" t="s">
        <v>1</v>
      </c>
      <c r="F637" s="247" t="s">
        <v>810</v>
      </c>
      <c r="G637" s="245"/>
      <c r="H637" s="248">
        <v>399.60000000000002</v>
      </c>
      <c r="I637" s="249"/>
      <c r="J637" s="245"/>
      <c r="K637" s="245"/>
      <c r="L637" s="250"/>
      <c r="M637" s="251"/>
      <c r="N637" s="252"/>
      <c r="O637" s="252"/>
      <c r="P637" s="252"/>
      <c r="Q637" s="252"/>
      <c r="R637" s="252"/>
      <c r="S637" s="252"/>
      <c r="T637" s="253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4" t="s">
        <v>160</v>
      </c>
      <c r="AU637" s="254" t="s">
        <v>86</v>
      </c>
      <c r="AV637" s="14" t="s">
        <v>86</v>
      </c>
      <c r="AW637" s="14" t="s">
        <v>32</v>
      </c>
      <c r="AX637" s="14" t="s">
        <v>76</v>
      </c>
      <c r="AY637" s="254" t="s">
        <v>151</v>
      </c>
    </row>
    <row r="638" s="14" customFormat="1">
      <c r="A638" s="14"/>
      <c r="B638" s="244"/>
      <c r="C638" s="245"/>
      <c r="D638" s="235" t="s">
        <v>160</v>
      </c>
      <c r="E638" s="246" t="s">
        <v>1</v>
      </c>
      <c r="F638" s="247" t="s">
        <v>811</v>
      </c>
      <c r="G638" s="245"/>
      <c r="H638" s="248">
        <v>32.280000000000001</v>
      </c>
      <c r="I638" s="249"/>
      <c r="J638" s="245"/>
      <c r="K638" s="245"/>
      <c r="L638" s="250"/>
      <c r="M638" s="251"/>
      <c r="N638" s="252"/>
      <c r="O638" s="252"/>
      <c r="P638" s="252"/>
      <c r="Q638" s="252"/>
      <c r="R638" s="252"/>
      <c r="S638" s="252"/>
      <c r="T638" s="253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4" t="s">
        <v>160</v>
      </c>
      <c r="AU638" s="254" t="s">
        <v>86</v>
      </c>
      <c r="AV638" s="14" t="s">
        <v>86</v>
      </c>
      <c r="AW638" s="14" t="s">
        <v>32</v>
      </c>
      <c r="AX638" s="14" t="s">
        <v>76</v>
      </c>
      <c r="AY638" s="254" t="s">
        <v>151</v>
      </c>
    </row>
    <row r="639" s="14" customFormat="1">
      <c r="A639" s="14"/>
      <c r="B639" s="244"/>
      <c r="C639" s="245"/>
      <c r="D639" s="235" t="s">
        <v>160</v>
      </c>
      <c r="E639" s="246" t="s">
        <v>1</v>
      </c>
      <c r="F639" s="247" t="s">
        <v>812</v>
      </c>
      <c r="G639" s="245"/>
      <c r="H639" s="248">
        <v>63.700000000000003</v>
      </c>
      <c r="I639" s="249"/>
      <c r="J639" s="245"/>
      <c r="K639" s="245"/>
      <c r="L639" s="250"/>
      <c r="M639" s="251"/>
      <c r="N639" s="252"/>
      <c r="O639" s="252"/>
      <c r="P639" s="252"/>
      <c r="Q639" s="252"/>
      <c r="R639" s="252"/>
      <c r="S639" s="252"/>
      <c r="T639" s="253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4" t="s">
        <v>160</v>
      </c>
      <c r="AU639" s="254" t="s">
        <v>86</v>
      </c>
      <c r="AV639" s="14" t="s">
        <v>86</v>
      </c>
      <c r="AW639" s="14" t="s">
        <v>32</v>
      </c>
      <c r="AX639" s="14" t="s">
        <v>76</v>
      </c>
      <c r="AY639" s="254" t="s">
        <v>151</v>
      </c>
    </row>
    <row r="640" s="14" customFormat="1">
      <c r="A640" s="14"/>
      <c r="B640" s="244"/>
      <c r="C640" s="245"/>
      <c r="D640" s="235" t="s">
        <v>160</v>
      </c>
      <c r="E640" s="246" t="s">
        <v>1</v>
      </c>
      <c r="F640" s="247" t="s">
        <v>813</v>
      </c>
      <c r="G640" s="245"/>
      <c r="H640" s="248">
        <v>22.68</v>
      </c>
      <c r="I640" s="249"/>
      <c r="J640" s="245"/>
      <c r="K640" s="245"/>
      <c r="L640" s="250"/>
      <c r="M640" s="251"/>
      <c r="N640" s="252"/>
      <c r="O640" s="252"/>
      <c r="P640" s="252"/>
      <c r="Q640" s="252"/>
      <c r="R640" s="252"/>
      <c r="S640" s="252"/>
      <c r="T640" s="253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4" t="s">
        <v>160</v>
      </c>
      <c r="AU640" s="254" t="s">
        <v>86</v>
      </c>
      <c r="AV640" s="14" t="s">
        <v>86</v>
      </c>
      <c r="AW640" s="14" t="s">
        <v>32</v>
      </c>
      <c r="AX640" s="14" t="s">
        <v>76</v>
      </c>
      <c r="AY640" s="254" t="s">
        <v>151</v>
      </c>
    </row>
    <row r="641" s="16" customFormat="1">
      <c r="A641" s="16"/>
      <c r="B641" s="266"/>
      <c r="C641" s="267"/>
      <c r="D641" s="235" t="s">
        <v>160</v>
      </c>
      <c r="E641" s="268" t="s">
        <v>1</v>
      </c>
      <c r="F641" s="269" t="s">
        <v>487</v>
      </c>
      <c r="G641" s="267"/>
      <c r="H641" s="270">
        <v>565.05999999999995</v>
      </c>
      <c r="I641" s="271"/>
      <c r="J641" s="267"/>
      <c r="K641" s="267"/>
      <c r="L641" s="272"/>
      <c r="M641" s="273"/>
      <c r="N641" s="274"/>
      <c r="O641" s="274"/>
      <c r="P641" s="274"/>
      <c r="Q641" s="274"/>
      <c r="R641" s="274"/>
      <c r="S641" s="274"/>
      <c r="T641" s="275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T641" s="276" t="s">
        <v>160</v>
      </c>
      <c r="AU641" s="276" t="s">
        <v>86</v>
      </c>
      <c r="AV641" s="16" t="s">
        <v>166</v>
      </c>
      <c r="AW641" s="16" t="s">
        <v>32</v>
      </c>
      <c r="AX641" s="16" t="s">
        <v>76</v>
      </c>
      <c r="AY641" s="276" t="s">
        <v>151</v>
      </c>
    </row>
    <row r="642" s="14" customFormat="1">
      <c r="A642" s="14"/>
      <c r="B642" s="244"/>
      <c r="C642" s="245"/>
      <c r="D642" s="235" t="s">
        <v>160</v>
      </c>
      <c r="E642" s="246" t="s">
        <v>1</v>
      </c>
      <c r="F642" s="247" t="s">
        <v>818</v>
      </c>
      <c r="G642" s="245"/>
      <c r="H642" s="248">
        <v>3.1080000000000001</v>
      </c>
      <c r="I642" s="249"/>
      <c r="J642" s="245"/>
      <c r="K642" s="245"/>
      <c r="L642" s="250"/>
      <c r="M642" s="251"/>
      <c r="N642" s="252"/>
      <c r="O642" s="252"/>
      <c r="P642" s="252"/>
      <c r="Q642" s="252"/>
      <c r="R642" s="252"/>
      <c r="S642" s="252"/>
      <c r="T642" s="253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4" t="s">
        <v>160</v>
      </c>
      <c r="AU642" s="254" t="s">
        <v>86</v>
      </c>
      <c r="AV642" s="14" t="s">
        <v>86</v>
      </c>
      <c r="AW642" s="14" t="s">
        <v>32</v>
      </c>
      <c r="AX642" s="14" t="s">
        <v>84</v>
      </c>
      <c r="AY642" s="254" t="s">
        <v>151</v>
      </c>
    </row>
    <row r="643" s="2" customFormat="1" ht="33" customHeight="1">
      <c r="A643" s="39"/>
      <c r="B643" s="40"/>
      <c r="C643" s="220" t="s">
        <v>819</v>
      </c>
      <c r="D643" s="220" t="s">
        <v>153</v>
      </c>
      <c r="E643" s="221" t="s">
        <v>805</v>
      </c>
      <c r="F643" s="222" t="s">
        <v>806</v>
      </c>
      <c r="G643" s="223" t="s">
        <v>287</v>
      </c>
      <c r="H643" s="224">
        <v>101.98</v>
      </c>
      <c r="I643" s="225"/>
      <c r="J643" s="226">
        <f>ROUND(I643*H643,2)</f>
        <v>0</v>
      </c>
      <c r="K643" s="222" t="s">
        <v>157</v>
      </c>
      <c r="L643" s="45"/>
      <c r="M643" s="227" t="s">
        <v>1</v>
      </c>
      <c r="N643" s="228" t="s">
        <v>41</v>
      </c>
      <c r="O643" s="92"/>
      <c r="P643" s="229">
        <f>O643*H643</f>
        <v>0</v>
      </c>
      <c r="Q643" s="229">
        <v>0</v>
      </c>
      <c r="R643" s="229">
        <f>Q643*H643</f>
        <v>0</v>
      </c>
      <c r="S643" s="229">
        <v>0</v>
      </c>
      <c r="T643" s="230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231" t="s">
        <v>248</v>
      </c>
      <c r="AT643" s="231" t="s">
        <v>153</v>
      </c>
      <c r="AU643" s="231" t="s">
        <v>86</v>
      </c>
      <c r="AY643" s="18" t="s">
        <v>151</v>
      </c>
      <c r="BE643" s="232">
        <f>IF(N643="základní",J643,0)</f>
        <v>0</v>
      </c>
      <c r="BF643" s="232">
        <f>IF(N643="snížená",J643,0)</f>
        <v>0</v>
      </c>
      <c r="BG643" s="232">
        <f>IF(N643="zákl. přenesená",J643,0)</f>
        <v>0</v>
      </c>
      <c r="BH643" s="232">
        <f>IF(N643="sníž. přenesená",J643,0)</f>
        <v>0</v>
      </c>
      <c r="BI643" s="232">
        <f>IF(N643="nulová",J643,0)</f>
        <v>0</v>
      </c>
      <c r="BJ643" s="18" t="s">
        <v>84</v>
      </c>
      <c r="BK643" s="232">
        <f>ROUND(I643*H643,2)</f>
        <v>0</v>
      </c>
      <c r="BL643" s="18" t="s">
        <v>248</v>
      </c>
      <c r="BM643" s="231" t="s">
        <v>820</v>
      </c>
    </row>
    <row r="644" s="13" customFormat="1">
      <c r="A644" s="13"/>
      <c r="B644" s="233"/>
      <c r="C644" s="234"/>
      <c r="D644" s="235" t="s">
        <v>160</v>
      </c>
      <c r="E644" s="236" t="s">
        <v>1</v>
      </c>
      <c r="F644" s="237" t="s">
        <v>821</v>
      </c>
      <c r="G644" s="234"/>
      <c r="H644" s="236" t="s">
        <v>1</v>
      </c>
      <c r="I644" s="238"/>
      <c r="J644" s="234"/>
      <c r="K644" s="234"/>
      <c r="L644" s="239"/>
      <c r="M644" s="240"/>
      <c r="N644" s="241"/>
      <c r="O644" s="241"/>
      <c r="P644" s="241"/>
      <c r="Q644" s="241"/>
      <c r="R644" s="241"/>
      <c r="S644" s="241"/>
      <c r="T644" s="242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3" t="s">
        <v>160</v>
      </c>
      <c r="AU644" s="243" t="s">
        <v>86</v>
      </c>
      <c r="AV644" s="13" t="s">
        <v>84</v>
      </c>
      <c r="AW644" s="13" t="s">
        <v>32</v>
      </c>
      <c r="AX644" s="13" t="s">
        <v>76</v>
      </c>
      <c r="AY644" s="243" t="s">
        <v>151</v>
      </c>
    </row>
    <row r="645" s="14" customFormat="1">
      <c r="A645" s="14"/>
      <c r="B645" s="244"/>
      <c r="C645" s="245"/>
      <c r="D645" s="235" t="s">
        <v>160</v>
      </c>
      <c r="E645" s="246" t="s">
        <v>1</v>
      </c>
      <c r="F645" s="247" t="s">
        <v>822</v>
      </c>
      <c r="G645" s="245"/>
      <c r="H645" s="248">
        <v>11.859999999999999</v>
      </c>
      <c r="I645" s="249"/>
      <c r="J645" s="245"/>
      <c r="K645" s="245"/>
      <c r="L645" s="250"/>
      <c r="M645" s="251"/>
      <c r="N645" s="252"/>
      <c r="O645" s="252"/>
      <c r="P645" s="252"/>
      <c r="Q645" s="252"/>
      <c r="R645" s="252"/>
      <c r="S645" s="252"/>
      <c r="T645" s="253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4" t="s">
        <v>160</v>
      </c>
      <c r="AU645" s="254" t="s">
        <v>86</v>
      </c>
      <c r="AV645" s="14" t="s">
        <v>86</v>
      </c>
      <c r="AW645" s="14" t="s">
        <v>32</v>
      </c>
      <c r="AX645" s="14" t="s">
        <v>76</v>
      </c>
      <c r="AY645" s="254" t="s">
        <v>151</v>
      </c>
    </row>
    <row r="646" s="14" customFormat="1">
      <c r="A646" s="14"/>
      <c r="B646" s="244"/>
      <c r="C646" s="245"/>
      <c r="D646" s="235" t="s">
        <v>160</v>
      </c>
      <c r="E646" s="246" t="s">
        <v>1</v>
      </c>
      <c r="F646" s="247" t="s">
        <v>823</v>
      </c>
      <c r="G646" s="245"/>
      <c r="H646" s="248">
        <v>68.120000000000005</v>
      </c>
      <c r="I646" s="249"/>
      <c r="J646" s="245"/>
      <c r="K646" s="245"/>
      <c r="L646" s="250"/>
      <c r="M646" s="251"/>
      <c r="N646" s="252"/>
      <c r="O646" s="252"/>
      <c r="P646" s="252"/>
      <c r="Q646" s="252"/>
      <c r="R646" s="252"/>
      <c r="S646" s="252"/>
      <c r="T646" s="253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4" t="s">
        <v>160</v>
      </c>
      <c r="AU646" s="254" t="s">
        <v>86</v>
      </c>
      <c r="AV646" s="14" t="s">
        <v>86</v>
      </c>
      <c r="AW646" s="14" t="s">
        <v>32</v>
      </c>
      <c r="AX646" s="14" t="s">
        <v>76</v>
      </c>
      <c r="AY646" s="254" t="s">
        <v>151</v>
      </c>
    </row>
    <row r="647" s="14" customFormat="1">
      <c r="A647" s="14"/>
      <c r="B647" s="244"/>
      <c r="C647" s="245"/>
      <c r="D647" s="235" t="s">
        <v>160</v>
      </c>
      <c r="E647" s="246" t="s">
        <v>1</v>
      </c>
      <c r="F647" s="247" t="s">
        <v>824</v>
      </c>
      <c r="G647" s="245"/>
      <c r="H647" s="248">
        <v>22</v>
      </c>
      <c r="I647" s="249"/>
      <c r="J647" s="245"/>
      <c r="K647" s="245"/>
      <c r="L647" s="250"/>
      <c r="M647" s="251"/>
      <c r="N647" s="252"/>
      <c r="O647" s="252"/>
      <c r="P647" s="252"/>
      <c r="Q647" s="252"/>
      <c r="R647" s="252"/>
      <c r="S647" s="252"/>
      <c r="T647" s="253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54" t="s">
        <v>160</v>
      </c>
      <c r="AU647" s="254" t="s">
        <v>86</v>
      </c>
      <c r="AV647" s="14" t="s">
        <v>86</v>
      </c>
      <c r="AW647" s="14" t="s">
        <v>32</v>
      </c>
      <c r="AX647" s="14" t="s">
        <v>76</v>
      </c>
      <c r="AY647" s="254" t="s">
        <v>151</v>
      </c>
    </row>
    <row r="648" s="15" customFormat="1">
      <c r="A648" s="15"/>
      <c r="B648" s="255"/>
      <c r="C648" s="256"/>
      <c r="D648" s="235" t="s">
        <v>160</v>
      </c>
      <c r="E648" s="257" t="s">
        <v>1</v>
      </c>
      <c r="F648" s="258" t="s">
        <v>213</v>
      </c>
      <c r="G648" s="256"/>
      <c r="H648" s="259">
        <v>101.98</v>
      </c>
      <c r="I648" s="260"/>
      <c r="J648" s="256"/>
      <c r="K648" s="256"/>
      <c r="L648" s="261"/>
      <c r="M648" s="262"/>
      <c r="N648" s="263"/>
      <c r="O648" s="263"/>
      <c r="P648" s="263"/>
      <c r="Q648" s="263"/>
      <c r="R648" s="263"/>
      <c r="S648" s="263"/>
      <c r="T648" s="264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T648" s="265" t="s">
        <v>160</v>
      </c>
      <c r="AU648" s="265" t="s">
        <v>86</v>
      </c>
      <c r="AV648" s="15" t="s">
        <v>158</v>
      </c>
      <c r="AW648" s="15" t="s">
        <v>32</v>
      </c>
      <c r="AX648" s="15" t="s">
        <v>84</v>
      </c>
      <c r="AY648" s="265" t="s">
        <v>151</v>
      </c>
    </row>
    <row r="649" s="2" customFormat="1" ht="24.15" customHeight="1">
      <c r="A649" s="39"/>
      <c r="B649" s="40"/>
      <c r="C649" s="277" t="s">
        <v>825</v>
      </c>
      <c r="D649" s="277" t="s">
        <v>498</v>
      </c>
      <c r="E649" s="278" t="s">
        <v>826</v>
      </c>
      <c r="F649" s="279" t="s">
        <v>827</v>
      </c>
      <c r="G649" s="280" t="s">
        <v>156</v>
      </c>
      <c r="H649" s="281">
        <v>0.78500000000000003</v>
      </c>
      <c r="I649" s="282"/>
      <c r="J649" s="283">
        <f>ROUND(I649*H649,2)</f>
        <v>0</v>
      </c>
      <c r="K649" s="279" t="s">
        <v>1</v>
      </c>
      <c r="L649" s="284"/>
      <c r="M649" s="285" t="s">
        <v>1</v>
      </c>
      <c r="N649" s="286" t="s">
        <v>41</v>
      </c>
      <c r="O649" s="92"/>
      <c r="P649" s="229">
        <f>O649*H649</f>
        <v>0</v>
      </c>
      <c r="Q649" s="229">
        <v>0.44</v>
      </c>
      <c r="R649" s="229">
        <f>Q649*H649</f>
        <v>0.34540000000000004</v>
      </c>
      <c r="S649" s="229">
        <v>0</v>
      </c>
      <c r="T649" s="230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31" t="s">
        <v>469</v>
      </c>
      <c r="AT649" s="231" t="s">
        <v>498</v>
      </c>
      <c r="AU649" s="231" t="s">
        <v>86</v>
      </c>
      <c r="AY649" s="18" t="s">
        <v>151</v>
      </c>
      <c r="BE649" s="232">
        <f>IF(N649="základní",J649,0)</f>
        <v>0</v>
      </c>
      <c r="BF649" s="232">
        <f>IF(N649="snížená",J649,0)</f>
        <v>0</v>
      </c>
      <c r="BG649" s="232">
        <f>IF(N649="zákl. přenesená",J649,0)</f>
        <v>0</v>
      </c>
      <c r="BH649" s="232">
        <f>IF(N649="sníž. přenesená",J649,0)</f>
        <v>0</v>
      </c>
      <c r="BI649" s="232">
        <f>IF(N649="nulová",J649,0)</f>
        <v>0</v>
      </c>
      <c r="BJ649" s="18" t="s">
        <v>84</v>
      </c>
      <c r="BK649" s="232">
        <f>ROUND(I649*H649,2)</f>
        <v>0</v>
      </c>
      <c r="BL649" s="18" t="s">
        <v>248</v>
      </c>
      <c r="BM649" s="231" t="s">
        <v>828</v>
      </c>
    </row>
    <row r="650" s="14" customFormat="1">
      <c r="A650" s="14"/>
      <c r="B650" s="244"/>
      <c r="C650" s="245"/>
      <c r="D650" s="235" t="s">
        <v>160</v>
      </c>
      <c r="E650" s="246" t="s">
        <v>1</v>
      </c>
      <c r="F650" s="247" t="s">
        <v>829</v>
      </c>
      <c r="G650" s="245"/>
      <c r="H650" s="248">
        <v>0.78500000000000003</v>
      </c>
      <c r="I650" s="249"/>
      <c r="J650" s="245"/>
      <c r="K650" s="245"/>
      <c r="L650" s="250"/>
      <c r="M650" s="251"/>
      <c r="N650" s="252"/>
      <c r="O650" s="252"/>
      <c r="P650" s="252"/>
      <c r="Q650" s="252"/>
      <c r="R650" s="252"/>
      <c r="S650" s="252"/>
      <c r="T650" s="253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4" t="s">
        <v>160</v>
      </c>
      <c r="AU650" s="254" t="s">
        <v>86</v>
      </c>
      <c r="AV650" s="14" t="s">
        <v>86</v>
      </c>
      <c r="AW650" s="14" t="s">
        <v>32</v>
      </c>
      <c r="AX650" s="14" t="s">
        <v>84</v>
      </c>
      <c r="AY650" s="254" t="s">
        <v>151</v>
      </c>
    </row>
    <row r="651" s="2" customFormat="1" ht="24.15" customHeight="1">
      <c r="A651" s="39"/>
      <c r="B651" s="40"/>
      <c r="C651" s="220" t="s">
        <v>830</v>
      </c>
      <c r="D651" s="220" t="s">
        <v>153</v>
      </c>
      <c r="E651" s="221" t="s">
        <v>831</v>
      </c>
      <c r="F651" s="222" t="s">
        <v>832</v>
      </c>
      <c r="G651" s="223" t="s">
        <v>156</v>
      </c>
      <c r="H651" s="224">
        <v>3.8929999999999998</v>
      </c>
      <c r="I651" s="225"/>
      <c r="J651" s="226">
        <f>ROUND(I651*H651,2)</f>
        <v>0</v>
      </c>
      <c r="K651" s="222" t="s">
        <v>157</v>
      </c>
      <c r="L651" s="45"/>
      <c r="M651" s="227" t="s">
        <v>1</v>
      </c>
      <c r="N651" s="228" t="s">
        <v>41</v>
      </c>
      <c r="O651" s="92"/>
      <c r="P651" s="229">
        <f>O651*H651</f>
        <v>0</v>
      </c>
      <c r="Q651" s="229">
        <v>0.02248</v>
      </c>
      <c r="R651" s="229">
        <f>Q651*H651</f>
        <v>0.087514639999999991</v>
      </c>
      <c r="S651" s="229">
        <v>0</v>
      </c>
      <c r="T651" s="230">
        <f>S651*H651</f>
        <v>0</v>
      </c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R651" s="231" t="s">
        <v>248</v>
      </c>
      <c r="AT651" s="231" t="s">
        <v>153</v>
      </c>
      <c r="AU651" s="231" t="s">
        <v>86</v>
      </c>
      <c r="AY651" s="18" t="s">
        <v>151</v>
      </c>
      <c r="BE651" s="232">
        <f>IF(N651="základní",J651,0)</f>
        <v>0</v>
      </c>
      <c r="BF651" s="232">
        <f>IF(N651="snížená",J651,0)</f>
        <v>0</v>
      </c>
      <c r="BG651" s="232">
        <f>IF(N651="zákl. přenesená",J651,0)</f>
        <v>0</v>
      </c>
      <c r="BH651" s="232">
        <f>IF(N651="sníž. přenesená",J651,0)</f>
        <v>0</v>
      </c>
      <c r="BI651" s="232">
        <f>IF(N651="nulová",J651,0)</f>
        <v>0</v>
      </c>
      <c r="BJ651" s="18" t="s">
        <v>84</v>
      </c>
      <c r="BK651" s="232">
        <f>ROUND(I651*H651,2)</f>
        <v>0</v>
      </c>
      <c r="BL651" s="18" t="s">
        <v>248</v>
      </c>
      <c r="BM651" s="231" t="s">
        <v>833</v>
      </c>
    </row>
    <row r="652" s="14" customFormat="1">
      <c r="A652" s="14"/>
      <c r="B652" s="244"/>
      <c r="C652" s="245"/>
      <c r="D652" s="235" t="s">
        <v>160</v>
      </c>
      <c r="E652" s="246" t="s">
        <v>1</v>
      </c>
      <c r="F652" s="247" t="s">
        <v>834</v>
      </c>
      <c r="G652" s="245"/>
      <c r="H652" s="248">
        <v>3.8929999999999998</v>
      </c>
      <c r="I652" s="249"/>
      <c r="J652" s="245"/>
      <c r="K652" s="245"/>
      <c r="L652" s="250"/>
      <c r="M652" s="251"/>
      <c r="N652" s="252"/>
      <c r="O652" s="252"/>
      <c r="P652" s="252"/>
      <c r="Q652" s="252"/>
      <c r="R652" s="252"/>
      <c r="S652" s="252"/>
      <c r="T652" s="253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4" t="s">
        <v>160</v>
      </c>
      <c r="AU652" s="254" t="s">
        <v>86</v>
      </c>
      <c r="AV652" s="14" t="s">
        <v>86</v>
      </c>
      <c r="AW652" s="14" t="s">
        <v>32</v>
      </c>
      <c r="AX652" s="14" t="s">
        <v>84</v>
      </c>
      <c r="AY652" s="254" t="s">
        <v>151</v>
      </c>
    </row>
    <row r="653" s="2" customFormat="1" ht="24.15" customHeight="1">
      <c r="A653" s="39"/>
      <c r="B653" s="40"/>
      <c r="C653" s="220" t="s">
        <v>835</v>
      </c>
      <c r="D653" s="220" t="s">
        <v>153</v>
      </c>
      <c r="E653" s="221" t="s">
        <v>836</v>
      </c>
      <c r="F653" s="222" t="s">
        <v>837</v>
      </c>
      <c r="G653" s="223" t="s">
        <v>785</v>
      </c>
      <c r="H653" s="287"/>
      <c r="I653" s="225"/>
      <c r="J653" s="226">
        <f>ROUND(I653*H653,2)</f>
        <v>0</v>
      </c>
      <c r="K653" s="222" t="s">
        <v>157</v>
      </c>
      <c r="L653" s="45"/>
      <c r="M653" s="227" t="s">
        <v>1</v>
      </c>
      <c r="N653" s="228" t="s">
        <v>41</v>
      </c>
      <c r="O653" s="92"/>
      <c r="P653" s="229">
        <f>O653*H653</f>
        <v>0</v>
      </c>
      <c r="Q653" s="229">
        <v>0</v>
      </c>
      <c r="R653" s="229">
        <f>Q653*H653</f>
        <v>0</v>
      </c>
      <c r="S653" s="229">
        <v>0</v>
      </c>
      <c r="T653" s="230">
        <f>S653*H653</f>
        <v>0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231" t="s">
        <v>248</v>
      </c>
      <c r="AT653" s="231" t="s">
        <v>153</v>
      </c>
      <c r="AU653" s="231" t="s">
        <v>86</v>
      </c>
      <c r="AY653" s="18" t="s">
        <v>151</v>
      </c>
      <c r="BE653" s="232">
        <f>IF(N653="základní",J653,0)</f>
        <v>0</v>
      </c>
      <c r="BF653" s="232">
        <f>IF(N653="snížená",J653,0)</f>
        <v>0</v>
      </c>
      <c r="BG653" s="232">
        <f>IF(N653="zákl. přenesená",J653,0)</f>
        <v>0</v>
      </c>
      <c r="BH653" s="232">
        <f>IF(N653="sníž. přenesená",J653,0)</f>
        <v>0</v>
      </c>
      <c r="BI653" s="232">
        <f>IF(N653="nulová",J653,0)</f>
        <v>0</v>
      </c>
      <c r="BJ653" s="18" t="s">
        <v>84</v>
      </c>
      <c r="BK653" s="232">
        <f>ROUND(I653*H653,2)</f>
        <v>0</v>
      </c>
      <c r="BL653" s="18" t="s">
        <v>248</v>
      </c>
      <c r="BM653" s="231" t="s">
        <v>838</v>
      </c>
    </row>
    <row r="654" s="12" customFormat="1" ht="22.8" customHeight="1">
      <c r="A654" s="12"/>
      <c r="B654" s="204"/>
      <c r="C654" s="205"/>
      <c r="D654" s="206" t="s">
        <v>75</v>
      </c>
      <c r="E654" s="218" t="s">
        <v>839</v>
      </c>
      <c r="F654" s="218" t="s">
        <v>840</v>
      </c>
      <c r="G654" s="205"/>
      <c r="H654" s="205"/>
      <c r="I654" s="208"/>
      <c r="J654" s="219">
        <f>BK654</f>
        <v>0</v>
      </c>
      <c r="K654" s="205"/>
      <c r="L654" s="210"/>
      <c r="M654" s="211"/>
      <c r="N654" s="212"/>
      <c r="O654" s="212"/>
      <c r="P654" s="213">
        <f>SUM(P655:P678)</f>
        <v>0</v>
      </c>
      <c r="Q654" s="212"/>
      <c r="R654" s="213">
        <f>SUM(R655:R678)</f>
        <v>2.0457313199999998</v>
      </c>
      <c r="S654" s="212"/>
      <c r="T654" s="214">
        <f>SUM(T655:T678)</f>
        <v>0.90432349999999995</v>
      </c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R654" s="215" t="s">
        <v>86</v>
      </c>
      <c r="AT654" s="216" t="s">
        <v>75</v>
      </c>
      <c r="AU654" s="216" t="s">
        <v>84</v>
      </c>
      <c r="AY654" s="215" t="s">
        <v>151</v>
      </c>
      <c r="BK654" s="217">
        <f>SUM(BK655:BK678)</f>
        <v>0</v>
      </c>
    </row>
    <row r="655" s="2" customFormat="1" ht="16.5" customHeight="1">
      <c r="A655" s="39"/>
      <c r="B655" s="40"/>
      <c r="C655" s="220" t="s">
        <v>841</v>
      </c>
      <c r="D655" s="220" t="s">
        <v>153</v>
      </c>
      <c r="E655" s="221" t="s">
        <v>842</v>
      </c>
      <c r="F655" s="222" t="s">
        <v>843</v>
      </c>
      <c r="G655" s="223" t="s">
        <v>183</v>
      </c>
      <c r="H655" s="224">
        <v>66.560000000000002</v>
      </c>
      <c r="I655" s="225"/>
      <c r="J655" s="226">
        <f>ROUND(I655*H655,2)</f>
        <v>0</v>
      </c>
      <c r="K655" s="222" t="s">
        <v>157</v>
      </c>
      <c r="L655" s="45"/>
      <c r="M655" s="227" t="s">
        <v>1</v>
      </c>
      <c r="N655" s="228" t="s">
        <v>41</v>
      </c>
      <c r="O655" s="92"/>
      <c r="P655" s="229">
        <f>O655*H655</f>
        <v>0</v>
      </c>
      <c r="Q655" s="229">
        <v>0.00010000000000000001</v>
      </c>
      <c r="R655" s="229">
        <f>Q655*H655</f>
        <v>0.0066560000000000005</v>
      </c>
      <c r="S655" s="229">
        <v>0</v>
      </c>
      <c r="T655" s="230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31" t="s">
        <v>248</v>
      </c>
      <c r="AT655" s="231" t="s">
        <v>153</v>
      </c>
      <c r="AU655" s="231" t="s">
        <v>86</v>
      </c>
      <c r="AY655" s="18" t="s">
        <v>151</v>
      </c>
      <c r="BE655" s="232">
        <f>IF(N655="základní",J655,0)</f>
        <v>0</v>
      </c>
      <c r="BF655" s="232">
        <f>IF(N655="snížená",J655,0)</f>
        <v>0</v>
      </c>
      <c r="BG655" s="232">
        <f>IF(N655="zákl. přenesená",J655,0)</f>
        <v>0</v>
      </c>
      <c r="BH655" s="232">
        <f>IF(N655="sníž. přenesená",J655,0)</f>
        <v>0</v>
      </c>
      <c r="BI655" s="232">
        <f>IF(N655="nulová",J655,0)</f>
        <v>0</v>
      </c>
      <c r="BJ655" s="18" t="s">
        <v>84</v>
      </c>
      <c r="BK655" s="232">
        <f>ROUND(I655*H655,2)</f>
        <v>0</v>
      </c>
      <c r="BL655" s="18" t="s">
        <v>248</v>
      </c>
      <c r="BM655" s="231" t="s">
        <v>844</v>
      </c>
    </row>
    <row r="656" s="14" customFormat="1">
      <c r="A656" s="14"/>
      <c r="B656" s="244"/>
      <c r="C656" s="245"/>
      <c r="D656" s="235" t="s">
        <v>160</v>
      </c>
      <c r="E656" s="246" t="s">
        <v>1</v>
      </c>
      <c r="F656" s="247" t="s">
        <v>845</v>
      </c>
      <c r="G656" s="245"/>
      <c r="H656" s="248">
        <v>66.560000000000002</v>
      </c>
      <c r="I656" s="249"/>
      <c r="J656" s="245"/>
      <c r="K656" s="245"/>
      <c r="L656" s="250"/>
      <c r="M656" s="251"/>
      <c r="N656" s="252"/>
      <c r="O656" s="252"/>
      <c r="P656" s="252"/>
      <c r="Q656" s="252"/>
      <c r="R656" s="252"/>
      <c r="S656" s="252"/>
      <c r="T656" s="253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54" t="s">
        <v>160</v>
      </c>
      <c r="AU656" s="254" t="s">
        <v>86</v>
      </c>
      <c r="AV656" s="14" t="s">
        <v>86</v>
      </c>
      <c r="AW656" s="14" t="s">
        <v>32</v>
      </c>
      <c r="AX656" s="14" t="s">
        <v>84</v>
      </c>
      <c r="AY656" s="254" t="s">
        <v>151</v>
      </c>
    </row>
    <row r="657" s="2" customFormat="1" ht="33" customHeight="1">
      <c r="A657" s="39"/>
      <c r="B657" s="40"/>
      <c r="C657" s="220" t="s">
        <v>846</v>
      </c>
      <c r="D657" s="220" t="s">
        <v>153</v>
      </c>
      <c r="E657" s="221" t="s">
        <v>847</v>
      </c>
      <c r="F657" s="222" t="s">
        <v>848</v>
      </c>
      <c r="G657" s="223" t="s">
        <v>183</v>
      </c>
      <c r="H657" s="224">
        <v>66.560000000000002</v>
      </c>
      <c r="I657" s="225"/>
      <c r="J657" s="226">
        <f>ROUND(I657*H657,2)</f>
        <v>0</v>
      </c>
      <c r="K657" s="222" t="s">
        <v>157</v>
      </c>
      <c r="L657" s="45"/>
      <c r="M657" s="227" t="s">
        <v>1</v>
      </c>
      <c r="N657" s="228" t="s">
        <v>41</v>
      </c>
      <c r="O657" s="92"/>
      <c r="P657" s="229">
        <f>O657*H657</f>
        <v>0</v>
      </c>
      <c r="Q657" s="229">
        <v>0.00125</v>
      </c>
      <c r="R657" s="229">
        <f>Q657*H657</f>
        <v>0.08320000000000001</v>
      </c>
      <c r="S657" s="229">
        <v>0</v>
      </c>
      <c r="T657" s="230">
        <f>S657*H657</f>
        <v>0</v>
      </c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R657" s="231" t="s">
        <v>248</v>
      </c>
      <c r="AT657" s="231" t="s">
        <v>153</v>
      </c>
      <c r="AU657" s="231" t="s">
        <v>86</v>
      </c>
      <c r="AY657" s="18" t="s">
        <v>151</v>
      </c>
      <c r="BE657" s="232">
        <f>IF(N657="základní",J657,0)</f>
        <v>0</v>
      </c>
      <c r="BF657" s="232">
        <f>IF(N657="snížená",J657,0)</f>
        <v>0</v>
      </c>
      <c r="BG657" s="232">
        <f>IF(N657="zákl. přenesená",J657,0)</f>
        <v>0</v>
      </c>
      <c r="BH657" s="232">
        <f>IF(N657="sníž. přenesená",J657,0)</f>
        <v>0</v>
      </c>
      <c r="BI657" s="232">
        <f>IF(N657="nulová",J657,0)</f>
        <v>0</v>
      </c>
      <c r="BJ657" s="18" t="s">
        <v>84</v>
      </c>
      <c r="BK657" s="232">
        <f>ROUND(I657*H657,2)</f>
        <v>0</v>
      </c>
      <c r="BL657" s="18" t="s">
        <v>248</v>
      </c>
      <c r="BM657" s="231" t="s">
        <v>849</v>
      </c>
    </row>
    <row r="658" s="13" customFormat="1">
      <c r="A658" s="13"/>
      <c r="B658" s="233"/>
      <c r="C658" s="234"/>
      <c r="D658" s="235" t="s">
        <v>160</v>
      </c>
      <c r="E658" s="236" t="s">
        <v>1</v>
      </c>
      <c r="F658" s="237" t="s">
        <v>850</v>
      </c>
      <c r="G658" s="234"/>
      <c r="H658" s="236" t="s">
        <v>1</v>
      </c>
      <c r="I658" s="238"/>
      <c r="J658" s="234"/>
      <c r="K658" s="234"/>
      <c r="L658" s="239"/>
      <c r="M658" s="240"/>
      <c r="N658" s="241"/>
      <c r="O658" s="241"/>
      <c r="P658" s="241"/>
      <c r="Q658" s="241"/>
      <c r="R658" s="241"/>
      <c r="S658" s="241"/>
      <c r="T658" s="242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3" t="s">
        <v>160</v>
      </c>
      <c r="AU658" s="243" t="s">
        <v>86</v>
      </c>
      <c r="AV658" s="13" t="s">
        <v>84</v>
      </c>
      <c r="AW658" s="13" t="s">
        <v>32</v>
      </c>
      <c r="AX658" s="13" t="s">
        <v>76</v>
      </c>
      <c r="AY658" s="243" t="s">
        <v>151</v>
      </c>
    </row>
    <row r="659" s="14" customFormat="1">
      <c r="A659" s="14"/>
      <c r="B659" s="244"/>
      <c r="C659" s="245"/>
      <c r="D659" s="235" t="s">
        <v>160</v>
      </c>
      <c r="E659" s="246" t="s">
        <v>1</v>
      </c>
      <c r="F659" s="247" t="s">
        <v>851</v>
      </c>
      <c r="G659" s="245"/>
      <c r="H659" s="248">
        <v>34.299999999999997</v>
      </c>
      <c r="I659" s="249"/>
      <c r="J659" s="245"/>
      <c r="K659" s="245"/>
      <c r="L659" s="250"/>
      <c r="M659" s="251"/>
      <c r="N659" s="252"/>
      <c r="O659" s="252"/>
      <c r="P659" s="252"/>
      <c r="Q659" s="252"/>
      <c r="R659" s="252"/>
      <c r="S659" s="252"/>
      <c r="T659" s="253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4" t="s">
        <v>160</v>
      </c>
      <c r="AU659" s="254" t="s">
        <v>86</v>
      </c>
      <c r="AV659" s="14" t="s">
        <v>86</v>
      </c>
      <c r="AW659" s="14" t="s">
        <v>32</v>
      </c>
      <c r="AX659" s="14" t="s">
        <v>76</v>
      </c>
      <c r="AY659" s="254" t="s">
        <v>151</v>
      </c>
    </row>
    <row r="660" s="13" customFormat="1">
      <c r="A660" s="13"/>
      <c r="B660" s="233"/>
      <c r="C660" s="234"/>
      <c r="D660" s="235" t="s">
        <v>160</v>
      </c>
      <c r="E660" s="236" t="s">
        <v>1</v>
      </c>
      <c r="F660" s="237" t="s">
        <v>417</v>
      </c>
      <c r="G660" s="234"/>
      <c r="H660" s="236" t="s">
        <v>1</v>
      </c>
      <c r="I660" s="238"/>
      <c r="J660" s="234"/>
      <c r="K660" s="234"/>
      <c r="L660" s="239"/>
      <c r="M660" s="240"/>
      <c r="N660" s="241"/>
      <c r="O660" s="241"/>
      <c r="P660" s="241"/>
      <c r="Q660" s="241"/>
      <c r="R660" s="241"/>
      <c r="S660" s="241"/>
      <c r="T660" s="242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3" t="s">
        <v>160</v>
      </c>
      <c r="AU660" s="243" t="s">
        <v>86</v>
      </c>
      <c r="AV660" s="13" t="s">
        <v>84</v>
      </c>
      <c r="AW660" s="13" t="s">
        <v>32</v>
      </c>
      <c r="AX660" s="13" t="s">
        <v>76</v>
      </c>
      <c r="AY660" s="243" t="s">
        <v>151</v>
      </c>
    </row>
    <row r="661" s="14" customFormat="1">
      <c r="A661" s="14"/>
      <c r="B661" s="244"/>
      <c r="C661" s="245"/>
      <c r="D661" s="235" t="s">
        <v>160</v>
      </c>
      <c r="E661" s="246" t="s">
        <v>1</v>
      </c>
      <c r="F661" s="247" t="s">
        <v>852</v>
      </c>
      <c r="G661" s="245"/>
      <c r="H661" s="248">
        <v>32.259999999999998</v>
      </c>
      <c r="I661" s="249"/>
      <c r="J661" s="245"/>
      <c r="K661" s="245"/>
      <c r="L661" s="250"/>
      <c r="M661" s="251"/>
      <c r="N661" s="252"/>
      <c r="O661" s="252"/>
      <c r="P661" s="252"/>
      <c r="Q661" s="252"/>
      <c r="R661" s="252"/>
      <c r="S661" s="252"/>
      <c r="T661" s="253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4" t="s">
        <v>160</v>
      </c>
      <c r="AU661" s="254" t="s">
        <v>86</v>
      </c>
      <c r="AV661" s="14" t="s">
        <v>86</v>
      </c>
      <c r="AW661" s="14" t="s">
        <v>32</v>
      </c>
      <c r="AX661" s="14" t="s">
        <v>76</v>
      </c>
      <c r="AY661" s="254" t="s">
        <v>151</v>
      </c>
    </row>
    <row r="662" s="15" customFormat="1">
      <c r="A662" s="15"/>
      <c r="B662" s="255"/>
      <c r="C662" s="256"/>
      <c r="D662" s="235" t="s">
        <v>160</v>
      </c>
      <c r="E662" s="257" t="s">
        <v>1</v>
      </c>
      <c r="F662" s="258" t="s">
        <v>213</v>
      </c>
      <c r="G662" s="256"/>
      <c r="H662" s="259">
        <v>66.560000000000002</v>
      </c>
      <c r="I662" s="260"/>
      <c r="J662" s="256"/>
      <c r="K662" s="256"/>
      <c r="L662" s="261"/>
      <c r="M662" s="262"/>
      <c r="N662" s="263"/>
      <c r="O662" s="263"/>
      <c r="P662" s="263"/>
      <c r="Q662" s="263"/>
      <c r="R662" s="263"/>
      <c r="S662" s="263"/>
      <c r="T662" s="264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65" t="s">
        <v>160</v>
      </c>
      <c r="AU662" s="265" t="s">
        <v>86</v>
      </c>
      <c r="AV662" s="15" t="s">
        <v>158</v>
      </c>
      <c r="AW662" s="15" t="s">
        <v>32</v>
      </c>
      <c r="AX662" s="15" t="s">
        <v>84</v>
      </c>
      <c r="AY662" s="265" t="s">
        <v>151</v>
      </c>
    </row>
    <row r="663" s="2" customFormat="1" ht="24.15" customHeight="1">
      <c r="A663" s="39"/>
      <c r="B663" s="40"/>
      <c r="C663" s="277" t="s">
        <v>853</v>
      </c>
      <c r="D663" s="277" t="s">
        <v>498</v>
      </c>
      <c r="E663" s="278" t="s">
        <v>854</v>
      </c>
      <c r="F663" s="279" t="s">
        <v>855</v>
      </c>
      <c r="G663" s="280" t="s">
        <v>183</v>
      </c>
      <c r="H663" s="281">
        <v>69.888000000000005</v>
      </c>
      <c r="I663" s="282"/>
      <c r="J663" s="283">
        <f>ROUND(I663*H663,2)</f>
        <v>0</v>
      </c>
      <c r="K663" s="279" t="s">
        <v>157</v>
      </c>
      <c r="L663" s="284"/>
      <c r="M663" s="285" t="s">
        <v>1</v>
      </c>
      <c r="N663" s="286" t="s">
        <v>41</v>
      </c>
      <c r="O663" s="92"/>
      <c r="P663" s="229">
        <f>O663*H663</f>
        <v>0</v>
      </c>
      <c r="Q663" s="229">
        <v>0.0070000000000000001</v>
      </c>
      <c r="R663" s="229">
        <f>Q663*H663</f>
        <v>0.48921600000000004</v>
      </c>
      <c r="S663" s="229">
        <v>0</v>
      </c>
      <c r="T663" s="230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31" t="s">
        <v>469</v>
      </c>
      <c r="AT663" s="231" t="s">
        <v>498</v>
      </c>
      <c r="AU663" s="231" t="s">
        <v>86</v>
      </c>
      <c r="AY663" s="18" t="s">
        <v>151</v>
      </c>
      <c r="BE663" s="232">
        <f>IF(N663="základní",J663,0)</f>
        <v>0</v>
      </c>
      <c r="BF663" s="232">
        <f>IF(N663="snížená",J663,0)</f>
        <v>0</v>
      </c>
      <c r="BG663" s="232">
        <f>IF(N663="zákl. přenesená",J663,0)</f>
        <v>0</v>
      </c>
      <c r="BH663" s="232">
        <f>IF(N663="sníž. přenesená",J663,0)</f>
        <v>0</v>
      </c>
      <c r="BI663" s="232">
        <f>IF(N663="nulová",J663,0)</f>
        <v>0</v>
      </c>
      <c r="BJ663" s="18" t="s">
        <v>84</v>
      </c>
      <c r="BK663" s="232">
        <f>ROUND(I663*H663,2)</f>
        <v>0</v>
      </c>
      <c r="BL663" s="18" t="s">
        <v>248</v>
      </c>
      <c r="BM663" s="231" t="s">
        <v>856</v>
      </c>
    </row>
    <row r="664" s="14" customFormat="1">
      <c r="A664" s="14"/>
      <c r="B664" s="244"/>
      <c r="C664" s="245"/>
      <c r="D664" s="235" t="s">
        <v>160</v>
      </c>
      <c r="E664" s="245"/>
      <c r="F664" s="247" t="s">
        <v>857</v>
      </c>
      <c r="G664" s="245"/>
      <c r="H664" s="248">
        <v>69.888000000000005</v>
      </c>
      <c r="I664" s="249"/>
      <c r="J664" s="245"/>
      <c r="K664" s="245"/>
      <c r="L664" s="250"/>
      <c r="M664" s="251"/>
      <c r="N664" s="252"/>
      <c r="O664" s="252"/>
      <c r="P664" s="252"/>
      <c r="Q664" s="252"/>
      <c r="R664" s="252"/>
      <c r="S664" s="252"/>
      <c r="T664" s="253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4" t="s">
        <v>160</v>
      </c>
      <c r="AU664" s="254" t="s">
        <v>86</v>
      </c>
      <c r="AV664" s="14" t="s">
        <v>86</v>
      </c>
      <c r="AW664" s="14" t="s">
        <v>4</v>
      </c>
      <c r="AX664" s="14" t="s">
        <v>84</v>
      </c>
      <c r="AY664" s="254" t="s">
        <v>151</v>
      </c>
    </row>
    <row r="665" s="2" customFormat="1" ht="24.15" customHeight="1">
      <c r="A665" s="39"/>
      <c r="B665" s="40"/>
      <c r="C665" s="220" t="s">
        <v>858</v>
      </c>
      <c r="D665" s="220" t="s">
        <v>153</v>
      </c>
      <c r="E665" s="221" t="s">
        <v>859</v>
      </c>
      <c r="F665" s="222" t="s">
        <v>860</v>
      </c>
      <c r="G665" s="223" t="s">
        <v>183</v>
      </c>
      <c r="H665" s="224">
        <v>32.210000000000001</v>
      </c>
      <c r="I665" s="225"/>
      <c r="J665" s="226">
        <f>ROUND(I665*H665,2)</f>
        <v>0</v>
      </c>
      <c r="K665" s="222" t="s">
        <v>157</v>
      </c>
      <c r="L665" s="45"/>
      <c r="M665" s="227" t="s">
        <v>1</v>
      </c>
      <c r="N665" s="228" t="s">
        <v>41</v>
      </c>
      <c r="O665" s="92"/>
      <c r="P665" s="229">
        <f>O665*H665</f>
        <v>0</v>
      </c>
      <c r="Q665" s="229">
        <v>0</v>
      </c>
      <c r="R665" s="229">
        <f>Q665*H665</f>
        <v>0</v>
      </c>
      <c r="S665" s="229">
        <v>0.014999999999999999</v>
      </c>
      <c r="T665" s="230">
        <f>S665*H665</f>
        <v>0.48314999999999997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31" t="s">
        <v>248</v>
      </c>
      <c r="AT665" s="231" t="s">
        <v>153</v>
      </c>
      <c r="AU665" s="231" t="s">
        <v>86</v>
      </c>
      <c r="AY665" s="18" t="s">
        <v>151</v>
      </c>
      <c r="BE665" s="232">
        <f>IF(N665="základní",J665,0)</f>
        <v>0</v>
      </c>
      <c r="BF665" s="232">
        <f>IF(N665="snížená",J665,0)</f>
        <v>0</v>
      </c>
      <c r="BG665" s="232">
        <f>IF(N665="zákl. přenesená",J665,0)</f>
        <v>0</v>
      </c>
      <c r="BH665" s="232">
        <f>IF(N665="sníž. přenesená",J665,0)</f>
        <v>0</v>
      </c>
      <c r="BI665" s="232">
        <f>IF(N665="nulová",J665,0)</f>
        <v>0</v>
      </c>
      <c r="BJ665" s="18" t="s">
        <v>84</v>
      </c>
      <c r="BK665" s="232">
        <f>ROUND(I665*H665,2)</f>
        <v>0</v>
      </c>
      <c r="BL665" s="18" t="s">
        <v>248</v>
      </c>
      <c r="BM665" s="231" t="s">
        <v>861</v>
      </c>
    </row>
    <row r="666" s="13" customFormat="1">
      <c r="A666" s="13"/>
      <c r="B666" s="233"/>
      <c r="C666" s="234"/>
      <c r="D666" s="235" t="s">
        <v>160</v>
      </c>
      <c r="E666" s="236" t="s">
        <v>1</v>
      </c>
      <c r="F666" s="237" t="s">
        <v>862</v>
      </c>
      <c r="G666" s="234"/>
      <c r="H666" s="236" t="s">
        <v>1</v>
      </c>
      <c r="I666" s="238"/>
      <c r="J666" s="234"/>
      <c r="K666" s="234"/>
      <c r="L666" s="239"/>
      <c r="M666" s="240"/>
      <c r="N666" s="241"/>
      <c r="O666" s="241"/>
      <c r="P666" s="241"/>
      <c r="Q666" s="241"/>
      <c r="R666" s="241"/>
      <c r="S666" s="241"/>
      <c r="T666" s="242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3" t="s">
        <v>160</v>
      </c>
      <c r="AU666" s="243" t="s">
        <v>86</v>
      </c>
      <c r="AV666" s="13" t="s">
        <v>84</v>
      </c>
      <c r="AW666" s="13" t="s">
        <v>32</v>
      </c>
      <c r="AX666" s="13" t="s">
        <v>76</v>
      </c>
      <c r="AY666" s="243" t="s">
        <v>151</v>
      </c>
    </row>
    <row r="667" s="14" customFormat="1">
      <c r="A667" s="14"/>
      <c r="B667" s="244"/>
      <c r="C667" s="245"/>
      <c r="D667" s="235" t="s">
        <v>160</v>
      </c>
      <c r="E667" s="246" t="s">
        <v>1</v>
      </c>
      <c r="F667" s="247" t="s">
        <v>863</v>
      </c>
      <c r="G667" s="245"/>
      <c r="H667" s="248">
        <v>32.210000000000001</v>
      </c>
      <c r="I667" s="249"/>
      <c r="J667" s="245"/>
      <c r="K667" s="245"/>
      <c r="L667" s="250"/>
      <c r="M667" s="251"/>
      <c r="N667" s="252"/>
      <c r="O667" s="252"/>
      <c r="P667" s="252"/>
      <c r="Q667" s="252"/>
      <c r="R667" s="252"/>
      <c r="S667" s="252"/>
      <c r="T667" s="253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4" t="s">
        <v>160</v>
      </c>
      <c r="AU667" s="254" t="s">
        <v>86</v>
      </c>
      <c r="AV667" s="14" t="s">
        <v>86</v>
      </c>
      <c r="AW667" s="14" t="s">
        <v>32</v>
      </c>
      <c r="AX667" s="14" t="s">
        <v>84</v>
      </c>
      <c r="AY667" s="254" t="s">
        <v>151</v>
      </c>
    </row>
    <row r="668" s="2" customFormat="1" ht="24.15" customHeight="1">
      <c r="A668" s="39"/>
      <c r="B668" s="40"/>
      <c r="C668" s="220" t="s">
        <v>864</v>
      </c>
      <c r="D668" s="220" t="s">
        <v>153</v>
      </c>
      <c r="E668" s="221" t="s">
        <v>865</v>
      </c>
      <c r="F668" s="222" t="s">
        <v>866</v>
      </c>
      <c r="G668" s="223" t="s">
        <v>183</v>
      </c>
      <c r="H668" s="224">
        <v>40.149999999999999</v>
      </c>
      <c r="I668" s="225"/>
      <c r="J668" s="226">
        <f>ROUND(I668*H668,2)</f>
        <v>0</v>
      </c>
      <c r="K668" s="222" t="s">
        <v>157</v>
      </c>
      <c r="L668" s="45"/>
      <c r="M668" s="227" t="s">
        <v>1</v>
      </c>
      <c r="N668" s="228" t="s">
        <v>41</v>
      </c>
      <c r="O668" s="92"/>
      <c r="P668" s="229">
        <f>O668*H668</f>
        <v>0</v>
      </c>
      <c r="Q668" s="229">
        <v>0</v>
      </c>
      <c r="R668" s="229">
        <f>Q668*H668</f>
        <v>0</v>
      </c>
      <c r="S668" s="229">
        <v>0.010489999999999999</v>
      </c>
      <c r="T668" s="230">
        <f>S668*H668</f>
        <v>0.42117349999999998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231" t="s">
        <v>248</v>
      </c>
      <c r="AT668" s="231" t="s">
        <v>153</v>
      </c>
      <c r="AU668" s="231" t="s">
        <v>86</v>
      </c>
      <c r="AY668" s="18" t="s">
        <v>151</v>
      </c>
      <c r="BE668" s="232">
        <f>IF(N668="základní",J668,0)</f>
        <v>0</v>
      </c>
      <c r="BF668" s="232">
        <f>IF(N668="snížená",J668,0)</f>
        <v>0</v>
      </c>
      <c r="BG668" s="232">
        <f>IF(N668="zákl. přenesená",J668,0)</f>
        <v>0</v>
      </c>
      <c r="BH668" s="232">
        <f>IF(N668="sníž. přenesená",J668,0)</f>
        <v>0</v>
      </c>
      <c r="BI668" s="232">
        <f>IF(N668="nulová",J668,0)</f>
        <v>0</v>
      </c>
      <c r="BJ668" s="18" t="s">
        <v>84</v>
      </c>
      <c r="BK668" s="232">
        <f>ROUND(I668*H668,2)</f>
        <v>0</v>
      </c>
      <c r="BL668" s="18" t="s">
        <v>248</v>
      </c>
      <c r="BM668" s="231" t="s">
        <v>867</v>
      </c>
    </row>
    <row r="669" s="13" customFormat="1">
      <c r="A669" s="13"/>
      <c r="B669" s="233"/>
      <c r="C669" s="234"/>
      <c r="D669" s="235" t="s">
        <v>160</v>
      </c>
      <c r="E669" s="236" t="s">
        <v>1</v>
      </c>
      <c r="F669" s="237" t="s">
        <v>868</v>
      </c>
      <c r="G669" s="234"/>
      <c r="H669" s="236" t="s">
        <v>1</v>
      </c>
      <c r="I669" s="238"/>
      <c r="J669" s="234"/>
      <c r="K669" s="234"/>
      <c r="L669" s="239"/>
      <c r="M669" s="240"/>
      <c r="N669" s="241"/>
      <c r="O669" s="241"/>
      <c r="P669" s="241"/>
      <c r="Q669" s="241"/>
      <c r="R669" s="241"/>
      <c r="S669" s="241"/>
      <c r="T669" s="242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3" t="s">
        <v>160</v>
      </c>
      <c r="AU669" s="243" t="s">
        <v>86</v>
      </c>
      <c r="AV669" s="13" t="s">
        <v>84</v>
      </c>
      <c r="AW669" s="13" t="s">
        <v>32</v>
      </c>
      <c r="AX669" s="13" t="s">
        <v>76</v>
      </c>
      <c r="AY669" s="243" t="s">
        <v>151</v>
      </c>
    </row>
    <row r="670" s="14" customFormat="1">
      <c r="A670" s="14"/>
      <c r="B670" s="244"/>
      <c r="C670" s="245"/>
      <c r="D670" s="235" t="s">
        <v>160</v>
      </c>
      <c r="E670" s="246" t="s">
        <v>1</v>
      </c>
      <c r="F670" s="247" t="s">
        <v>869</v>
      </c>
      <c r="G670" s="245"/>
      <c r="H670" s="248">
        <v>40.149999999999999</v>
      </c>
      <c r="I670" s="249"/>
      <c r="J670" s="245"/>
      <c r="K670" s="245"/>
      <c r="L670" s="250"/>
      <c r="M670" s="251"/>
      <c r="N670" s="252"/>
      <c r="O670" s="252"/>
      <c r="P670" s="252"/>
      <c r="Q670" s="252"/>
      <c r="R670" s="252"/>
      <c r="S670" s="252"/>
      <c r="T670" s="253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4" t="s">
        <v>160</v>
      </c>
      <c r="AU670" s="254" t="s">
        <v>86</v>
      </c>
      <c r="AV670" s="14" t="s">
        <v>86</v>
      </c>
      <c r="AW670" s="14" t="s">
        <v>32</v>
      </c>
      <c r="AX670" s="14" t="s">
        <v>84</v>
      </c>
      <c r="AY670" s="254" t="s">
        <v>151</v>
      </c>
    </row>
    <row r="671" s="2" customFormat="1" ht="24.15" customHeight="1">
      <c r="A671" s="39"/>
      <c r="B671" s="40"/>
      <c r="C671" s="220" t="s">
        <v>870</v>
      </c>
      <c r="D671" s="220" t="s">
        <v>153</v>
      </c>
      <c r="E671" s="221" t="s">
        <v>871</v>
      </c>
      <c r="F671" s="222" t="s">
        <v>872</v>
      </c>
      <c r="G671" s="223" t="s">
        <v>183</v>
      </c>
      <c r="H671" s="224">
        <v>18.132000000000001</v>
      </c>
      <c r="I671" s="225"/>
      <c r="J671" s="226">
        <f>ROUND(I671*H671,2)</f>
        <v>0</v>
      </c>
      <c r="K671" s="222" t="s">
        <v>157</v>
      </c>
      <c r="L671" s="45"/>
      <c r="M671" s="227" t="s">
        <v>1</v>
      </c>
      <c r="N671" s="228" t="s">
        <v>41</v>
      </c>
      <c r="O671" s="92"/>
      <c r="P671" s="229">
        <f>O671*H671</f>
        <v>0</v>
      </c>
      <c r="Q671" s="229">
        <v>0.054010000000000002</v>
      </c>
      <c r="R671" s="229">
        <f>Q671*H671</f>
        <v>0.97930932000000015</v>
      </c>
      <c r="S671" s="229">
        <v>0</v>
      </c>
      <c r="T671" s="230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31" t="s">
        <v>248</v>
      </c>
      <c r="AT671" s="231" t="s">
        <v>153</v>
      </c>
      <c r="AU671" s="231" t="s">
        <v>86</v>
      </c>
      <c r="AY671" s="18" t="s">
        <v>151</v>
      </c>
      <c r="BE671" s="232">
        <f>IF(N671="základní",J671,0)</f>
        <v>0</v>
      </c>
      <c r="BF671" s="232">
        <f>IF(N671="snížená",J671,0)</f>
        <v>0</v>
      </c>
      <c r="BG671" s="232">
        <f>IF(N671="zákl. přenesená",J671,0)</f>
        <v>0</v>
      </c>
      <c r="BH671" s="232">
        <f>IF(N671="sníž. přenesená",J671,0)</f>
        <v>0</v>
      </c>
      <c r="BI671" s="232">
        <f>IF(N671="nulová",J671,0)</f>
        <v>0</v>
      </c>
      <c r="BJ671" s="18" t="s">
        <v>84</v>
      </c>
      <c r="BK671" s="232">
        <f>ROUND(I671*H671,2)</f>
        <v>0</v>
      </c>
      <c r="BL671" s="18" t="s">
        <v>248</v>
      </c>
      <c r="BM671" s="231" t="s">
        <v>873</v>
      </c>
    </row>
    <row r="672" s="14" customFormat="1">
      <c r="A672" s="14"/>
      <c r="B672" s="244"/>
      <c r="C672" s="245"/>
      <c r="D672" s="235" t="s">
        <v>160</v>
      </c>
      <c r="E672" s="246" t="s">
        <v>1</v>
      </c>
      <c r="F672" s="247" t="s">
        <v>874</v>
      </c>
      <c r="G672" s="245"/>
      <c r="H672" s="248">
        <v>6.0999999999999996</v>
      </c>
      <c r="I672" s="249"/>
      <c r="J672" s="245"/>
      <c r="K672" s="245"/>
      <c r="L672" s="250"/>
      <c r="M672" s="251"/>
      <c r="N672" s="252"/>
      <c r="O672" s="252"/>
      <c r="P672" s="252"/>
      <c r="Q672" s="252"/>
      <c r="R672" s="252"/>
      <c r="S672" s="252"/>
      <c r="T672" s="253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4" t="s">
        <v>160</v>
      </c>
      <c r="AU672" s="254" t="s">
        <v>86</v>
      </c>
      <c r="AV672" s="14" t="s">
        <v>86</v>
      </c>
      <c r="AW672" s="14" t="s">
        <v>32</v>
      </c>
      <c r="AX672" s="14" t="s">
        <v>76</v>
      </c>
      <c r="AY672" s="254" t="s">
        <v>151</v>
      </c>
    </row>
    <row r="673" s="14" customFormat="1">
      <c r="A673" s="14"/>
      <c r="B673" s="244"/>
      <c r="C673" s="245"/>
      <c r="D673" s="235" t="s">
        <v>160</v>
      </c>
      <c r="E673" s="246" t="s">
        <v>1</v>
      </c>
      <c r="F673" s="247" t="s">
        <v>875</v>
      </c>
      <c r="G673" s="245"/>
      <c r="H673" s="248">
        <v>12.48</v>
      </c>
      <c r="I673" s="249"/>
      <c r="J673" s="245"/>
      <c r="K673" s="245"/>
      <c r="L673" s="250"/>
      <c r="M673" s="251"/>
      <c r="N673" s="252"/>
      <c r="O673" s="252"/>
      <c r="P673" s="252"/>
      <c r="Q673" s="252"/>
      <c r="R673" s="252"/>
      <c r="S673" s="252"/>
      <c r="T673" s="253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4" t="s">
        <v>160</v>
      </c>
      <c r="AU673" s="254" t="s">
        <v>86</v>
      </c>
      <c r="AV673" s="14" t="s">
        <v>86</v>
      </c>
      <c r="AW673" s="14" t="s">
        <v>32</v>
      </c>
      <c r="AX673" s="14" t="s">
        <v>76</v>
      </c>
      <c r="AY673" s="254" t="s">
        <v>151</v>
      </c>
    </row>
    <row r="674" s="14" customFormat="1">
      <c r="A674" s="14"/>
      <c r="B674" s="244"/>
      <c r="C674" s="245"/>
      <c r="D674" s="235" t="s">
        <v>160</v>
      </c>
      <c r="E674" s="246" t="s">
        <v>1</v>
      </c>
      <c r="F674" s="247" t="s">
        <v>876</v>
      </c>
      <c r="G674" s="245"/>
      <c r="H674" s="248">
        <v>13.552</v>
      </c>
      <c r="I674" s="249"/>
      <c r="J674" s="245"/>
      <c r="K674" s="245"/>
      <c r="L674" s="250"/>
      <c r="M674" s="251"/>
      <c r="N674" s="252"/>
      <c r="O674" s="252"/>
      <c r="P674" s="252"/>
      <c r="Q674" s="252"/>
      <c r="R674" s="252"/>
      <c r="S674" s="252"/>
      <c r="T674" s="253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4" t="s">
        <v>160</v>
      </c>
      <c r="AU674" s="254" t="s">
        <v>86</v>
      </c>
      <c r="AV674" s="14" t="s">
        <v>86</v>
      </c>
      <c r="AW674" s="14" t="s">
        <v>32</v>
      </c>
      <c r="AX674" s="14" t="s">
        <v>76</v>
      </c>
      <c r="AY674" s="254" t="s">
        <v>151</v>
      </c>
    </row>
    <row r="675" s="14" customFormat="1">
      <c r="A675" s="14"/>
      <c r="B675" s="244"/>
      <c r="C675" s="245"/>
      <c r="D675" s="235" t="s">
        <v>160</v>
      </c>
      <c r="E675" s="246" t="s">
        <v>1</v>
      </c>
      <c r="F675" s="247" t="s">
        <v>877</v>
      </c>
      <c r="G675" s="245"/>
      <c r="H675" s="248">
        <v>-14</v>
      </c>
      <c r="I675" s="249"/>
      <c r="J675" s="245"/>
      <c r="K675" s="245"/>
      <c r="L675" s="250"/>
      <c r="M675" s="251"/>
      <c r="N675" s="252"/>
      <c r="O675" s="252"/>
      <c r="P675" s="252"/>
      <c r="Q675" s="252"/>
      <c r="R675" s="252"/>
      <c r="S675" s="252"/>
      <c r="T675" s="253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4" t="s">
        <v>160</v>
      </c>
      <c r="AU675" s="254" t="s">
        <v>86</v>
      </c>
      <c r="AV675" s="14" t="s">
        <v>86</v>
      </c>
      <c r="AW675" s="14" t="s">
        <v>32</v>
      </c>
      <c r="AX675" s="14" t="s">
        <v>76</v>
      </c>
      <c r="AY675" s="254" t="s">
        <v>151</v>
      </c>
    </row>
    <row r="676" s="15" customFormat="1">
      <c r="A676" s="15"/>
      <c r="B676" s="255"/>
      <c r="C676" s="256"/>
      <c r="D676" s="235" t="s">
        <v>160</v>
      </c>
      <c r="E676" s="257" t="s">
        <v>1</v>
      </c>
      <c r="F676" s="258" t="s">
        <v>213</v>
      </c>
      <c r="G676" s="256"/>
      <c r="H676" s="259">
        <v>18.132000000000001</v>
      </c>
      <c r="I676" s="260"/>
      <c r="J676" s="256"/>
      <c r="K676" s="256"/>
      <c r="L676" s="261"/>
      <c r="M676" s="262"/>
      <c r="N676" s="263"/>
      <c r="O676" s="263"/>
      <c r="P676" s="263"/>
      <c r="Q676" s="263"/>
      <c r="R676" s="263"/>
      <c r="S676" s="263"/>
      <c r="T676" s="264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65" t="s">
        <v>160</v>
      </c>
      <c r="AU676" s="265" t="s">
        <v>86</v>
      </c>
      <c r="AV676" s="15" t="s">
        <v>158</v>
      </c>
      <c r="AW676" s="15" t="s">
        <v>32</v>
      </c>
      <c r="AX676" s="15" t="s">
        <v>84</v>
      </c>
      <c r="AY676" s="265" t="s">
        <v>151</v>
      </c>
    </row>
    <row r="677" s="2" customFormat="1" ht="24.15" customHeight="1">
      <c r="A677" s="39"/>
      <c r="B677" s="40"/>
      <c r="C677" s="220" t="s">
        <v>878</v>
      </c>
      <c r="D677" s="220" t="s">
        <v>153</v>
      </c>
      <c r="E677" s="221" t="s">
        <v>879</v>
      </c>
      <c r="F677" s="222" t="s">
        <v>880</v>
      </c>
      <c r="G677" s="223" t="s">
        <v>194</v>
      </c>
      <c r="H677" s="224">
        <v>9</v>
      </c>
      <c r="I677" s="225"/>
      <c r="J677" s="226">
        <f>ROUND(I677*H677,2)</f>
        <v>0</v>
      </c>
      <c r="K677" s="222" t="s">
        <v>157</v>
      </c>
      <c r="L677" s="45"/>
      <c r="M677" s="227" t="s">
        <v>1</v>
      </c>
      <c r="N677" s="228" t="s">
        <v>41</v>
      </c>
      <c r="O677" s="92"/>
      <c r="P677" s="229">
        <f>O677*H677</f>
        <v>0</v>
      </c>
      <c r="Q677" s="229">
        <v>0.054149999999999997</v>
      </c>
      <c r="R677" s="229">
        <f>Q677*H677</f>
        <v>0.48734999999999995</v>
      </c>
      <c r="S677" s="229">
        <v>0</v>
      </c>
      <c r="T677" s="230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231" t="s">
        <v>248</v>
      </c>
      <c r="AT677" s="231" t="s">
        <v>153</v>
      </c>
      <c r="AU677" s="231" t="s">
        <v>86</v>
      </c>
      <c r="AY677" s="18" t="s">
        <v>151</v>
      </c>
      <c r="BE677" s="232">
        <f>IF(N677="základní",J677,0)</f>
        <v>0</v>
      </c>
      <c r="BF677" s="232">
        <f>IF(N677="snížená",J677,0)</f>
        <v>0</v>
      </c>
      <c r="BG677" s="232">
        <f>IF(N677="zákl. přenesená",J677,0)</f>
        <v>0</v>
      </c>
      <c r="BH677" s="232">
        <f>IF(N677="sníž. přenesená",J677,0)</f>
        <v>0</v>
      </c>
      <c r="BI677" s="232">
        <f>IF(N677="nulová",J677,0)</f>
        <v>0</v>
      </c>
      <c r="BJ677" s="18" t="s">
        <v>84</v>
      </c>
      <c r="BK677" s="232">
        <f>ROUND(I677*H677,2)</f>
        <v>0</v>
      </c>
      <c r="BL677" s="18" t="s">
        <v>248</v>
      </c>
      <c r="BM677" s="231" t="s">
        <v>881</v>
      </c>
    </row>
    <row r="678" s="2" customFormat="1" ht="33" customHeight="1">
      <c r="A678" s="39"/>
      <c r="B678" s="40"/>
      <c r="C678" s="220" t="s">
        <v>882</v>
      </c>
      <c r="D678" s="220" t="s">
        <v>153</v>
      </c>
      <c r="E678" s="221" t="s">
        <v>883</v>
      </c>
      <c r="F678" s="222" t="s">
        <v>884</v>
      </c>
      <c r="G678" s="223" t="s">
        <v>785</v>
      </c>
      <c r="H678" s="287"/>
      <c r="I678" s="225"/>
      <c r="J678" s="226">
        <f>ROUND(I678*H678,2)</f>
        <v>0</v>
      </c>
      <c r="K678" s="222" t="s">
        <v>157</v>
      </c>
      <c r="L678" s="45"/>
      <c r="M678" s="227" t="s">
        <v>1</v>
      </c>
      <c r="N678" s="228" t="s">
        <v>41</v>
      </c>
      <c r="O678" s="92"/>
      <c r="P678" s="229">
        <f>O678*H678</f>
        <v>0</v>
      </c>
      <c r="Q678" s="229">
        <v>0</v>
      </c>
      <c r="R678" s="229">
        <f>Q678*H678</f>
        <v>0</v>
      </c>
      <c r="S678" s="229">
        <v>0</v>
      </c>
      <c r="T678" s="230">
        <f>S678*H678</f>
        <v>0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231" t="s">
        <v>248</v>
      </c>
      <c r="AT678" s="231" t="s">
        <v>153</v>
      </c>
      <c r="AU678" s="231" t="s">
        <v>86</v>
      </c>
      <c r="AY678" s="18" t="s">
        <v>151</v>
      </c>
      <c r="BE678" s="232">
        <f>IF(N678="základní",J678,0)</f>
        <v>0</v>
      </c>
      <c r="BF678" s="232">
        <f>IF(N678="snížená",J678,0)</f>
        <v>0</v>
      </c>
      <c r="BG678" s="232">
        <f>IF(N678="zákl. přenesená",J678,0)</f>
        <v>0</v>
      </c>
      <c r="BH678" s="232">
        <f>IF(N678="sníž. přenesená",J678,0)</f>
        <v>0</v>
      </c>
      <c r="BI678" s="232">
        <f>IF(N678="nulová",J678,0)</f>
        <v>0</v>
      </c>
      <c r="BJ678" s="18" t="s">
        <v>84</v>
      </c>
      <c r="BK678" s="232">
        <f>ROUND(I678*H678,2)</f>
        <v>0</v>
      </c>
      <c r="BL678" s="18" t="s">
        <v>248</v>
      </c>
      <c r="BM678" s="231" t="s">
        <v>885</v>
      </c>
    </row>
    <row r="679" s="12" customFormat="1" ht="22.8" customHeight="1">
      <c r="A679" s="12"/>
      <c r="B679" s="204"/>
      <c r="C679" s="205"/>
      <c r="D679" s="206" t="s">
        <v>75</v>
      </c>
      <c r="E679" s="218" t="s">
        <v>886</v>
      </c>
      <c r="F679" s="218" t="s">
        <v>887</v>
      </c>
      <c r="G679" s="205"/>
      <c r="H679" s="205"/>
      <c r="I679" s="208"/>
      <c r="J679" s="219">
        <f>BK679</f>
        <v>0</v>
      </c>
      <c r="K679" s="205"/>
      <c r="L679" s="210"/>
      <c r="M679" s="211"/>
      <c r="N679" s="212"/>
      <c r="O679" s="212"/>
      <c r="P679" s="213">
        <f>SUM(P680:P697)</f>
        <v>0</v>
      </c>
      <c r="Q679" s="212"/>
      <c r="R679" s="213">
        <f>SUM(R680:R697)</f>
        <v>0.53300000000000003</v>
      </c>
      <c r="S679" s="212"/>
      <c r="T679" s="214">
        <f>SUM(T680:T697)</f>
        <v>0.13100000000000001</v>
      </c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R679" s="215" t="s">
        <v>86</v>
      </c>
      <c r="AT679" s="216" t="s">
        <v>75</v>
      </c>
      <c r="AU679" s="216" t="s">
        <v>84</v>
      </c>
      <c r="AY679" s="215" t="s">
        <v>151</v>
      </c>
      <c r="BK679" s="217">
        <f>SUM(BK680:BK697)</f>
        <v>0</v>
      </c>
    </row>
    <row r="680" s="2" customFormat="1" ht="24.15" customHeight="1">
      <c r="A680" s="39"/>
      <c r="B680" s="40"/>
      <c r="C680" s="220" t="s">
        <v>888</v>
      </c>
      <c r="D680" s="220" t="s">
        <v>153</v>
      </c>
      <c r="E680" s="221" t="s">
        <v>889</v>
      </c>
      <c r="F680" s="222" t="s">
        <v>890</v>
      </c>
      <c r="G680" s="223" t="s">
        <v>194</v>
      </c>
      <c r="H680" s="224">
        <v>27</v>
      </c>
      <c r="I680" s="225"/>
      <c r="J680" s="226">
        <f>ROUND(I680*H680,2)</f>
        <v>0</v>
      </c>
      <c r="K680" s="222" t="s">
        <v>157</v>
      </c>
      <c r="L680" s="45"/>
      <c r="M680" s="227" t="s">
        <v>1</v>
      </c>
      <c r="N680" s="228" t="s">
        <v>41</v>
      </c>
      <c r="O680" s="92"/>
      <c r="P680" s="229">
        <f>O680*H680</f>
        <v>0</v>
      </c>
      <c r="Q680" s="229">
        <v>0</v>
      </c>
      <c r="R680" s="229">
        <f>Q680*H680</f>
        <v>0</v>
      </c>
      <c r="S680" s="229">
        <v>0</v>
      </c>
      <c r="T680" s="230">
        <f>S680*H680</f>
        <v>0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231" t="s">
        <v>158</v>
      </c>
      <c r="AT680" s="231" t="s">
        <v>153</v>
      </c>
      <c r="AU680" s="231" t="s">
        <v>86</v>
      </c>
      <c r="AY680" s="18" t="s">
        <v>151</v>
      </c>
      <c r="BE680" s="232">
        <f>IF(N680="základní",J680,0)</f>
        <v>0</v>
      </c>
      <c r="BF680" s="232">
        <f>IF(N680="snížená",J680,0)</f>
        <v>0</v>
      </c>
      <c r="BG680" s="232">
        <f>IF(N680="zákl. přenesená",J680,0)</f>
        <v>0</v>
      </c>
      <c r="BH680" s="232">
        <f>IF(N680="sníž. přenesená",J680,0)</f>
        <v>0</v>
      </c>
      <c r="BI680" s="232">
        <f>IF(N680="nulová",J680,0)</f>
        <v>0</v>
      </c>
      <c r="BJ680" s="18" t="s">
        <v>84</v>
      </c>
      <c r="BK680" s="232">
        <f>ROUND(I680*H680,2)</f>
        <v>0</v>
      </c>
      <c r="BL680" s="18" t="s">
        <v>158</v>
      </c>
      <c r="BM680" s="231" t="s">
        <v>891</v>
      </c>
    </row>
    <row r="681" s="14" customFormat="1">
      <c r="A681" s="14"/>
      <c r="B681" s="244"/>
      <c r="C681" s="245"/>
      <c r="D681" s="235" t="s">
        <v>160</v>
      </c>
      <c r="E681" s="246" t="s">
        <v>1</v>
      </c>
      <c r="F681" s="247" t="s">
        <v>892</v>
      </c>
      <c r="G681" s="245"/>
      <c r="H681" s="248">
        <v>4</v>
      </c>
      <c r="I681" s="249"/>
      <c r="J681" s="245"/>
      <c r="K681" s="245"/>
      <c r="L681" s="250"/>
      <c r="M681" s="251"/>
      <c r="N681" s="252"/>
      <c r="O681" s="252"/>
      <c r="P681" s="252"/>
      <c r="Q681" s="252"/>
      <c r="R681" s="252"/>
      <c r="S681" s="252"/>
      <c r="T681" s="253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54" t="s">
        <v>160</v>
      </c>
      <c r="AU681" s="254" t="s">
        <v>86</v>
      </c>
      <c r="AV681" s="14" t="s">
        <v>86</v>
      </c>
      <c r="AW681" s="14" t="s">
        <v>32</v>
      </c>
      <c r="AX681" s="14" t="s">
        <v>76</v>
      </c>
      <c r="AY681" s="254" t="s">
        <v>151</v>
      </c>
    </row>
    <row r="682" s="14" customFormat="1">
      <c r="A682" s="14"/>
      <c r="B682" s="244"/>
      <c r="C682" s="245"/>
      <c r="D682" s="235" t="s">
        <v>160</v>
      </c>
      <c r="E682" s="246" t="s">
        <v>1</v>
      </c>
      <c r="F682" s="247" t="s">
        <v>893</v>
      </c>
      <c r="G682" s="245"/>
      <c r="H682" s="248">
        <v>19</v>
      </c>
      <c r="I682" s="249"/>
      <c r="J682" s="245"/>
      <c r="K682" s="245"/>
      <c r="L682" s="250"/>
      <c r="M682" s="251"/>
      <c r="N682" s="252"/>
      <c r="O682" s="252"/>
      <c r="P682" s="252"/>
      <c r="Q682" s="252"/>
      <c r="R682" s="252"/>
      <c r="S682" s="252"/>
      <c r="T682" s="253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4" t="s">
        <v>160</v>
      </c>
      <c r="AU682" s="254" t="s">
        <v>86</v>
      </c>
      <c r="AV682" s="14" t="s">
        <v>86</v>
      </c>
      <c r="AW682" s="14" t="s">
        <v>32</v>
      </c>
      <c r="AX682" s="14" t="s">
        <v>76</v>
      </c>
      <c r="AY682" s="254" t="s">
        <v>151</v>
      </c>
    </row>
    <row r="683" s="14" customFormat="1">
      <c r="A683" s="14"/>
      <c r="B683" s="244"/>
      <c r="C683" s="245"/>
      <c r="D683" s="235" t="s">
        <v>160</v>
      </c>
      <c r="E683" s="246" t="s">
        <v>1</v>
      </c>
      <c r="F683" s="247" t="s">
        <v>894</v>
      </c>
      <c r="G683" s="245"/>
      <c r="H683" s="248">
        <v>3</v>
      </c>
      <c r="I683" s="249"/>
      <c r="J683" s="245"/>
      <c r="K683" s="245"/>
      <c r="L683" s="250"/>
      <c r="M683" s="251"/>
      <c r="N683" s="252"/>
      <c r="O683" s="252"/>
      <c r="P683" s="252"/>
      <c r="Q683" s="252"/>
      <c r="R683" s="252"/>
      <c r="S683" s="252"/>
      <c r="T683" s="253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4" t="s">
        <v>160</v>
      </c>
      <c r="AU683" s="254" t="s">
        <v>86</v>
      </c>
      <c r="AV683" s="14" t="s">
        <v>86</v>
      </c>
      <c r="AW683" s="14" t="s">
        <v>32</v>
      </c>
      <c r="AX683" s="14" t="s">
        <v>76</v>
      </c>
      <c r="AY683" s="254" t="s">
        <v>151</v>
      </c>
    </row>
    <row r="684" s="14" customFormat="1">
      <c r="A684" s="14"/>
      <c r="B684" s="244"/>
      <c r="C684" s="245"/>
      <c r="D684" s="235" t="s">
        <v>160</v>
      </c>
      <c r="E684" s="246" t="s">
        <v>1</v>
      </c>
      <c r="F684" s="247" t="s">
        <v>895</v>
      </c>
      <c r="G684" s="245"/>
      <c r="H684" s="248">
        <v>1</v>
      </c>
      <c r="I684" s="249"/>
      <c r="J684" s="245"/>
      <c r="K684" s="245"/>
      <c r="L684" s="250"/>
      <c r="M684" s="251"/>
      <c r="N684" s="252"/>
      <c r="O684" s="252"/>
      <c r="P684" s="252"/>
      <c r="Q684" s="252"/>
      <c r="R684" s="252"/>
      <c r="S684" s="252"/>
      <c r="T684" s="253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4" t="s">
        <v>160</v>
      </c>
      <c r="AU684" s="254" t="s">
        <v>86</v>
      </c>
      <c r="AV684" s="14" t="s">
        <v>86</v>
      </c>
      <c r="AW684" s="14" t="s">
        <v>32</v>
      </c>
      <c r="AX684" s="14" t="s">
        <v>76</v>
      </c>
      <c r="AY684" s="254" t="s">
        <v>151</v>
      </c>
    </row>
    <row r="685" s="15" customFormat="1">
      <c r="A685" s="15"/>
      <c r="B685" s="255"/>
      <c r="C685" s="256"/>
      <c r="D685" s="235" t="s">
        <v>160</v>
      </c>
      <c r="E685" s="257" t="s">
        <v>1</v>
      </c>
      <c r="F685" s="258" t="s">
        <v>213</v>
      </c>
      <c r="G685" s="256"/>
      <c r="H685" s="259">
        <v>27</v>
      </c>
      <c r="I685" s="260"/>
      <c r="J685" s="256"/>
      <c r="K685" s="256"/>
      <c r="L685" s="261"/>
      <c r="M685" s="262"/>
      <c r="N685" s="263"/>
      <c r="O685" s="263"/>
      <c r="P685" s="263"/>
      <c r="Q685" s="263"/>
      <c r="R685" s="263"/>
      <c r="S685" s="263"/>
      <c r="T685" s="264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65" t="s">
        <v>160</v>
      </c>
      <c r="AU685" s="265" t="s">
        <v>86</v>
      </c>
      <c r="AV685" s="15" t="s">
        <v>158</v>
      </c>
      <c r="AW685" s="15" t="s">
        <v>32</v>
      </c>
      <c r="AX685" s="15" t="s">
        <v>84</v>
      </c>
      <c r="AY685" s="265" t="s">
        <v>151</v>
      </c>
    </row>
    <row r="686" s="2" customFormat="1" ht="37.8" customHeight="1">
      <c r="A686" s="39"/>
      <c r="B686" s="40"/>
      <c r="C686" s="277" t="s">
        <v>896</v>
      </c>
      <c r="D686" s="277" t="s">
        <v>498</v>
      </c>
      <c r="E686" s="278" t="s">
        <v>897</v>
      </c>
      <c r="F686" s="279" t="s">
        <v>898</v>
      </c>
      <c r="G686" s="280" t="s">
        <v>194</v>
      </c>
      <c r="H686" s="281">
        <v>20</v>
      </c>
      <c r="I686" s="282"/>
      <c r="J686" s="283">
        <f>ROUND(I686*H686,2)</f>
        <v>0</v>
      </c>
      <c r="K686" s="279" t="s">
        <v>1</v>
      </c>
      <c r="L686" s="284"/>
      <c r="M686" s="285" t="s">
        <v>1</v>
      </c>
      <c r="N686" s="286" t="s">
        <v>41</v>
      </c>
      <c r="O686" s="92"/>
      <c r="P686" s="229">
        <f>O686*H686</f>
        <v>0</v>
      </c>
      <c r="Q686" s="229">
        <v>0.0195</v>
      </c>
      <c r="R686" s="229">
        <f>Q686*H686</f>
        <v>0.39000000000000001</v>
      </c>
      <c r="S686" s="229">
        <v>0</v>
      </c>
      <c r="T686" s="230">
        <f>S686*H686</f>
        <v>0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31" t="s">
        <v>191</v>
      </c>
      <c r="AT686" s="231" t="s">
        <v>498</v>
      </c>
      <c r="AU686" s="231" t="s">
        <v>86</v>
      </c>
      <c r="AY686" s="18" t="s">
        <v>151</v>
      </c>
      <c r="BE686" s="232">
        <f>IF(N686="základní",J686,0)</f>
        <v>0</v>
      </c>
      <c r="BF686" s="232">
        <f>IF(N686="snížená",J686,0)</f>
        <v>0</v>
      </c>
      <c r="BG686" s="232">
        <f>IF(N686="zákl. přenesená",J686,0)</f>
        <v>0</v>
      </c>
      <c r="BH686" s="232">
        <f>IF(N686="sníž. přenesená",J686,0)</f>
        <v>0</v>
      </c>
      <c r="BI686" s="232">
        <f>IF(N686="nulová",J686,0)</f>
        <v>0</v>
      </c>
      <c r="BJ686" s="18" t="s">
        <v>84</v>
      </c>
      <c r="BK686" s="232">
        <f>ROUND(I686*H686,2)</f>
        <v>0</v>
      </c>
      <c r="BL686" s="18" t="s">
        <v>158</v>
      </c>
      <c r="BM686" s="231" t="s">
        <v>899</v>
      </c>
    </row>
    <row r="687" s="14" customFormat="1">
      <c r="A687" s="14"/>
      <c r="B687" s="244"/>
      <c r="C687" s="245"/>
      <c r="D687" s="235" t="s">
        <v>160</v>
      </c>
      <c r="E687" s="246" t="s">
        <v>1</v>
      </c>
      <c r="F687" s="247" t="s">
        <v>900</v>
      </c>
      <c r="G687" s="245"/>
      <c r="H687" s="248">
        <v>20</v>
      </c>
      <c r="I687" s="249"/>
      <c r="J687" s="245"/>
      <c r="K687" s="245"/>
      <c r="L687" s="250"/>
      <c r="M687" s="251"/>
      <c r="N687" s="252"/>
      <c r="O687" s="252"/>
      <c r="P687" s="252"/>
      <c r="Q687" s="252"/>
      <c r="R687" s="252"/>
      <c r="S687" s="252"/>
      <c r="T687" s="253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4" t="s">
        <v>160</v>
      </c>
      <c r="AU687" s="254" t="s">
        <v>86</v>
      </c>
      <c r="AV687" s="14" t="s">
        <v>86</v>
      </c>
      <c r="AW687" s="14" t="s">
        <v>32</v>
      </c>
      <c r="AX687" s="14" t="s">
        <v>84</v>
      </c>
      <c r="AY687" s="254" t="s">
        <v>151</v>
      </c>
    </row>
    <row r="688" s="2" customFormat="1" ht="37.8" customHeight="1">
      <c r="A688" s="39"/>
      <c r="B688" s="40"/>
      <c r="C688" s="277" t="s">
        <v>901</v>
      </c>
      <c r="D688" s="277" t="s">
        <v>498</v>
      </c>
      <c r="E688" s="278" t="s">
        <v>902</v>
      </c>
      <c r="F688" s="279" t="s">
        <v>903</v>
      </c>
      <c r="G688" s="280" t="s">
        <v>194</v>
      </c>
      <c r="H688" s="281">
        <v>7</v>
      </c>
      <c r="I688" s="282"/>
      <c r="J688" s="283">
        <f>ROUND(I688*H688,2)</f>
        <v>0</v>
      </c>
      <c r="K688" s="279" t="s">
        <v>1</v>
      </c>
      <c r="L688" s="284"/>
      <c r="M688" s="285" t="s">
        <v>1</v>
      </c>
      <c r="N688" s="286" t="s">
        <v>41</v>
      </c>
      <c r="O688" s="92"/>
      <c r="P688" s="229">
        <f>O688*H688</f>
        <v>0</v>
      </c>
      <c r="Q688" s="229">
        <v>0.017500000000000002</v>
      </c>
      <c r="R688" s="229">
        <f>Q688*H688</f>
        <v>0.12250000000000001</v>
      </c>
      <c r="S688" s="229">
        <v>0</v>
      </c>
      <c r="T688" s="230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231" t="s">
        <v>191</v>
      </c>
      <c r="AT688" s="231" t="s">
        <v>498</v>
      </c>
      <c r="AU688" s="231" t="s">
        <v>86</v>
      </c>
      <c r="AY688" s="18" t="s">
        <v>151</v>
      </c>
      <c r="BE688" s="232">
        <f>IF(N688="základní",J688,0)</f>
        <v>0</v>
      </c>
      <c r="BF688" s="232">
        <f>IF(N688="snížená",J688,0)</f>
        <v>0</v>
      </c>
      <c r="BG688" s="232">
        <f>IF(N688="zákl. přenesená",J688,0)</f>
        <v>0</v>
      </c>
      <c r="BH688" s="232">
        <f>IF(N688="sníž. přenesená",J688,0)</f>
        <v>0</v>
      </c>
      <c r="BI688" s="232">
        <f>IF(N688="nulová",J688,0)</f>
        <v>0</v>
      </c>
      <c r="BJ688" s="18" t="s">
        <v>84</v>
      </c>
      <c r="BK688" s="232">
        <f>ROUND(I688*H688,2)</f>
        <v>0</v>
      </c>
      <c r="BL688" s="18" t="s">
        <v>158</v>
      </c>
      <c r="BM688" s="231" t="s">
        <v>904</v>
      </c>
    </row>
    <row r="689" s="2" customFormat="1" ht="24.15" customHeight="1">
      <c r="A689" s="39"/>
      <c r="B689" s="40"/>
      <c r="C689" s="220" t="s">
        <v>905</v>
      </c>
      <c r="D689" s="220" t="s">
        <v>153</v>
      </c>
      <c r="E689" s="221" t="s">
        <v>906</v>
      </c>
      <c r="F689" s="222" t="s">
        <v>907</v>
      </c>
      <c r="G689" s="223" t="s">
        <v>194</v>
      </c>
      <c r="H689" s="224">
        <v>1</v>
      </c>
      <c r="I689" s="225"/>
      <c r="J689" s="226">
        <f>ROUND(I689*H689,2)</f>
        <v>0</v>
      </c>
      <c r="K689" s="222" t="s">
        <v>157</v>
      </c>
      <c r="L689" s="45"/>
      <c r="M689" s="227" t="s">
        <v>1</v>
      </c>
      <c r="N689" s="228" t="s">
        <v>41</v>
      </c>
      <c r="O689" s="92"/>
      <c r="P689" s="229">
        <f>O689*H689</f>
        <v>0</v>
      </c>
      <c r="Q689" s="229">
        <v>0</v>
      </c>
      <c r="R689" s="229">
        <f>Q689*H689</f>
        <v>0</v>
      </c>
      <c r="S689" s="229">
        <v>0</v>
      </c>
      <c r="T689" s="230">
        <f>S689*H689</f>
        <v>0</v>
      </c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R689" s="231" t="s">
        <v>248</v>
      </c>
      <c r="AT689" s="231" t="s">
        <v>153</v>
      </c>
      <c r="AU689" s="231" t="s">
        <v>86</v>
      </c>
      <c r="AY689" s="18" t="s">
        <v>151</v>
      </c>
      <c r="BE689" s="232">
        <f>IF(N689="základní",J689,0)</f>
        <v>0</v>
      </c>
      <c r="BF689" s="232">
        <f>IF(N689="snížená",J689,0)</f>
        <v>0</v>
      </c>
      <c r="BG689" s="232">
        <f>IF(N689="zákl. přenesená",J689,0)</f>
        <v>0</v>
      </c>
      <c r="BH689" s="232">
        <f>IF(N689="sníž. přenesená",J689,0)</f>
        <v>0</v>
      </c>
      <c r="BI689" s="232">
        <f>IF(N689="nulová",J689,0)</f>
        <v>0</v>
      </c>
      <c r="BJ689" s="18" t="s">
        <v>84</v>
      </c>
      <c r="BK689" s="232">
        <f>ROUND(I689*H689,2)</f>
        <v>0</v>
      </c>
      <c r="BL689" s="18" t="s">
        <v>248</v>
      </c>
      <c r="BM689" s="231" t="s">
        <v>908</v>
      </c>
    </row>
    <row r="690" s="14" customFormat="1">
      <c r="A690" s="14"/>
      <c r="B690" s="244"/>
      <c r="C690" s="245"/>
      <c r="D690" s="235" t="s">
        <v>160</v>
      </c>
      <c r="E690" s="246" t="s">
        <v>1</v>
      </c>
      <c r="F690" s="247" t="s">
        <v>909</v>
      </c>
      <c r="G690" s="245"/>
      <c r="H690" s="248">
        <v>1</v>
      </c>
      <c r="I690" s="249"/>
      <c r="J690" s="245"/>
      <c r="K690" s="245"/>
      <c r="L690" s="250"/>
      <c r="M690" s="251"/>
      <c r="N690" s="252"/>
      <c r="O690" s="252"/>
      <c r="P690" s="252"/>
      <c r="Q690" s="252"/>
      <c r="R690" s="252"/>
      <c r="S690" s="252"/>
      <c r="T690" s="253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54" t="s">
        <v>160</v>
      </c>
      <c r="AU690" s="254" t="s">
        <v>86</v>
      </c>
      <c r="AV690" s="14" t="s">
        <v>86</v>
      </c>
      <c r="AW690" s="14" t="s">
        <v>32</v>
      </c>
      <c r="AX690" s="14" t="s">
        <v>84</v>
      </c>
      <c r="AY690" s="254" t="s">
        <v>151</v>
      </c>
    </row>
    <row r="691" s="2" customFormat="1" ht="37.8" customHeight="1">
      <c r="A691" s="39"/>
      <c r="B691" s="40"/>
      <c r="C691" s="277" t="s">
        <v>910</v>
      </c>
      <c r="D691" s="277" t="s">
        <v>498</v>
      </c>
      <c r="E691" s="278" t="s">
        <v>911</v>
      </c>
      <c r="F691" s="279" t="s">
        <v>912</v>
      </c>
      <c r="G691" s="280" t="s">
        <v>194</v>
      </c>
      <c r="H691" s="281">
        <v>1</v>
      </c>
      <c r="I691" s="282"/>
      <c r="J691" s="283">
        <f>ROUND(I691*H691,2)</f>
        <v>0</v>
      </c>
      <c r="K691" s="279" t="s">
        <v>1</v>
      </c>
      <c r="L691" s="284"/>
      <c r="M691" s="285" t="s">
        <v>1</v>
      </c>
      <c r="N691" s="286" t="s">
        <v>41</v>
      </c>
      <c r="O691" s="92"/>
      <c r="P691" s="229">
        <f>O691*H691</f>
        <v>0</v>
      </c>
      <c r="Q691" s="229">
        <v>0.020500000000000001</v>
      </c>
      <c r="R691" s="229">
        <f>Q691*H691</f>
        <v>0.020500000000000001</v>
      </c>
      <c r="S691" s="229">
        <v>0</v>
      </c>
      <c r="T691" s="230">
        <f>S691*H691</f>
        <v>0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231" t="s">
        <v>469</v>
      </c>
      <c r="AT691" s="231" t="s">
        <v>498</v>
      </c>
      <c r="AU691" s="231" t="s">
        <v>86</v>
      </c>
      <c r="AY691" s="18" t="s">
        <v>151</v>
      </c>
      <c r="BE691" s="232">
        <f>IF(N691="základní",J691,0)</f>
        <v>0</v>
      </c>
      <c r="BF691" s="232">
        <f>IF(N691="snížená",J691,0)</f>
        <v>0</v>
      </c>
      <c r="BG691" s="232">
        <f>IF(N691="zákl. přenesená",J691,0)</f>
        <v>0</v>
      </c>
      <c r="BH691" s="232">
        <f>IF(N691="sníž. přenesená",J691,0)</f>
        <v>0</v>
      </c>
      <c r="BI691" s="232">
        <f>IF(N691="nulová",J691,0)</f>
        <v>0</v>
      </c>
      <c r="BJ691" s="18" t="s">
        <v>84</v>
      </c>
      <c r="BK691" s="232">
        <f>ROUND(I691*H691,2)</f>
        <v>0</v>
      </c>
      <c r="BL691" s="18" t="s">
        <v>248</v>
      </c>
      <c r="BM691" s="231" t="s">
        <v>913</v>
      </c>
    </row>
    <row r="692" s="2" customFormat="1" ht="24.15" customHeight="1">
      <c r="A692" s="39"/>
      <c r="B692" s="40"/>
      <c r="C692" s="220" t="s">
        <v>914</v>
      </c>
      <c r="D692" s="220" t="s">
        <v>153</v>
      </c>
      <c r="E692" s="221" t="s">
        <v>915</v>
      </c>
      <c r="F692" s="222" t="s">
        <v>916</v>
      </c>
      <c r="G692" s="223" t="s">
        <v>194</v>
      </c>
      <c r="H692" s="224">
        <v>1</v>
      </c>
      <c r="I692" s="225"/>
      <c r="J692" s="226">
        <f>ROUND(I692*H692,2)</f>
        <v>0</v>
      </c>
      <c r="K692" s="222" t="s">
        <v>1</v>
      </c>
      <c r="L692" s="45"/>
      <c r="M692" s="227" t="s">
        <v>1</v>
      </c>
      <c r="N692" s="228" t="s">
        <v>41</v>
      </c>
      <c r="O692" s="92"/>
      <c r="P692" s="229">
        <f>O692*H692</f>
        <v>0</v>
      </c>
      <c r="Q692" s="229">
        <v>0</v>
      </c>
      <c r="R692" s="229">
        <f>Q692*H692</f>
        <v>0</v>
      </c>
      <c r="S692" s="229">
        <v>0</v>
      </c>
      <c r="T692" s="230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31" t="s">
        <v>248</v>
      </c>
      <c r="AT692" s="231" t="s">
        <v>153</v>
      </c>
      <c r="AU692" s="231" t="s">
        <v>86</v>
      </c>
      <c r="AY692" s="18" t="s">
        <v>151</v>
      </c>
      <c r="BE692" s="232">
        <f>IF(N692="základní",J692,0)</f>
        <v>0</v>
      </c>
      <c r="BF692" s="232">
        <f>IF(N692="snížená",J692,0)</f>
        <v>0</v>
      </c>
      <c r="BG692" s="232">
        <f>IF(N692="zákl. přenesená",J692,0)</f>
        <v>0</v>
      </c>
      <c r="BH692" s="232">
        <f>IF(N692="sníž. přenesená",J692,0)</f>
        <v>0</v>
      </c>
      <c r="BI692" s="232">
        <f>IF(N692="nulová",J692,0)</f>
        <v>0</v>
      </c>
      <c r="BJ692" s="18" t="s">
        <v>84</v>
      </c>
      <c r="BK692" s="232">
        <f>ROUND(I692*H692,2)</f>
        <v>0</v>
      </c>
      <c r="BL692" s="18" t="s">
        <v>248</v>
      </c>
      <c r="BM692" s="231" t="s">
        <v>917</v>
      </c>
    </row>
    <row r="693" s="2" customFormat="1" ht="24.15" customHeight="1">
      <c r="A693" s="39"/>
      <c r="B693" s="40"/>
      <c r="C693" s="220" t="s">
        <v>918</v>
      </c>
      <c r="D693" s="220" t="s">
        <v>153</v>
      </c>
      <c r="E693" s="221" t="s">
        <v>919</v>
      </c>
      <c r="F693" s="222" t="s">
        <v>920</v>
      </c>
      <c r="G693" s="223" t="s">
        <v>194</v>
      </c>
      <c r="H693" s="224">
        <v>1</v>
      </c>
      <c r="I693" s="225"/>
      <c r="J693" s="226">
        <f>ROUND(I693*H693,2)</f>
        <v>0</v>
      </c>
      <c r="K693" s="222" t="s">
        <v>1</v>
      </c>
      <c r="L693" s="45"/>
      <c r="M693" s="227" t="s">
        <v>1</v>
      </c>
      <c r="N693" s="228" t="s">
        <v>41</v>
      </c>
      <c r="O693" s="92"/>
      <c r="P693" s="229">
        <f>O693*H693</f>
        <v>0</v>
      </c>
      <c r="Q693" s="229">
        <v>0</v>
      </c>
      <c r="R693" s="229">
        <f>Q693*H693</f>
        <v>0</v>
      </c>
      <c r="S693" s="229">
        <v>0</v>
      </c>
      <c r="T693" s="230">
        <f>S693*H693</f>
        <v>0</v>
      </c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R693" s="231" t="s">
        <v>248</v>
      </c>
      <c r="AT693" s="231" t="s">
        <v>153</v>
      </c>
      <c r="AU693" s="231" t="s">
        <v>86</v>
      </c>
      <c r="AY693" s="18" t="s">
        <v>151</v>
      </c>
      <c r="BE693" s="232">
        <f>IF(N693="základní",J693,0)</f>
        <v>0</v>
      </c>
      <c r="BF693" s="232">
        <f>IF(N693="snížená",J693,0)</f>
        <v>0</v>
      </c>
      <c r="BG693" s="232">
        <f>IF(N693="zákl. přenesená",J693,0)</f>
        <v>0</v>
      </c>
      <c r="BH693" s="232">
        <f>IF(N693="sníž. přenesená",J693,0)</f>
        <v>0</v>
      </c>
      <c r="BI693" s="232">
        <f>IF(N693="nulová",J693,0)</f>
        <v>0</v>
      </c>
      <c r="BJ693" s="18" t="s">
        <v>84</v>
      </c>
      <c r="BK693" s="232">
        <f>ROUND(I693*H693,2)</f>
        <v>0</v>
      </c>
      <c r="BL693" s="18" t="s">
        <v>248</v>
      </c>
      <c r="BM693" s="231" t="s">
        <v>921</v>
      </c>
    </row>
    <row r="694" s="2" customFormat="1" ht="49.05" customHeight="1">
      <c r="A694" s="39"/>
      <c r="B694" s="40"/>
      <c r="C694" s="220" t="s">
        <v>922</v>
      </c>
      <c r="D694" s="220" t="s">
        <v>153</v>
      </c>
      <c r="E694" s="221" t="s">
        <v>923</v>
      </c>
      <c r="F694" s="222" t="s">
        <v>924</v>
      </c>
      <c r="G694" s="223" t="s">
        <v>194</v>
      </c>
      <c r="H694" s="224">
        <v>1</v>
      </c>
      <c r="I694" s="225"/>
      <c r="J694" s="226">
        <f>ROUND(I694*H694,2)</f>
        <v>0</v>
      </c>
      <c r="K694" s="222" t="s">
        <v>1</v>
      </c>
      <c r="L694" s="45"/>
      <c r="M694" s="227" t="s">
        <v>1</v>
      </c>
      <c r="N694" s="228" t="s">
        <v>41</v>
      </c>
      <c r="O694" s="92"/>
      <c r="P694" s="229">
        <f>O694*H694</f>
        <v>0</v>
      </c>
      <c r="Q694" s="229">
        <v>0</v>
      </c>
      <c r="R694" s="229">
        <f>Q694*H694</f>
        <v>0</v>
      </c>
      <c r="S694" s="229">
        <v>0</v>
      </c>
      <c r="T694" s="230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31" t="s">
        <v>248</v>
      </c>
      <c r="AT694" s="231" t="s">
        <v>153</v>
      </c>
      <c r="AU694" s="231" t="s">
        <v>86</v>
      </c>
      <c r="AY694" s="18" t="s">
        <v>151</v>
      </c>
      <c r="BE694" s="232">
        <f>IF(N694="základní",J694,0)</f>
        <v>0</v>
      </c>
      <c r="BF694" s="232">
        <f>IF(N694="snížená",J694,0)</f>
        <v>0</v>
      </c>
      <c r="BG694" s="232">
        <f>IF(N694="zákl. přenesená",J694,0)</f>
        <v>0</v>
      </c>
      <c r="BH694" s="232">
        <f>IF(N694="sníž. přenesená",J694,0)</f>
        <v>0</v>
      </c>
      <c r="BI694" s="232">
        <f>IF(N694="nulová",J694,0)</f>
        <v>0</v>
      </c>
      <c r="BJ694" s="18" t="s">
        <v>84</v>
      </c>
      <c r="BK694" s="232">
        <f>ROUND(I694*H694,2)</f>
        <v>0</v>
      </c>
      <c r="BL694" s="18" t="s">
        <v>248</v>
      </c>
      <c r="BM694" s="231" t="s">
        <v>925</v>
      </c>
    </row>
    <row r="695" s="2" customFormat="1" ht="49.05" customHeight="1">
      <c r="A695" s="39"/>
      <c r="B695" s="40"/>
      <c r="C695" s="220" t="s">
        <v>926</v>
      </c>
      <c r="D695" s="220" t="s">
        <v>153</v>
      </c>
      <c r="E695" s="221" t="s">
        <v>927</v>
      </c>
      <c r="F695" s="222" t="s">
        <v>928</v>
      </c>
      <c r="G695" s="223" t="s">
        <v>194</v>
      </c>
      <c r="H695" s="224">
        <v>1</v>
      </c>
      <c r="I695" s="225"/>
      <c r="J695" s="226">
        <f>ROUND(I695*H695,2)</f>
        <v>0</v>
      </c>
      <c r="K695" s="222" t="s">
        <v>1</v>
      </c>
      <c r="L695" s="45"/>
      <c r="M695" s="227" t="s">
        <v>1</v>
      </c>
      <c r="N695" s="228" t="s">
        <v>41</v>
      </c>
      <c r="O695" s="92"/>
      <c r="P695" s="229">
        <f>O695*H695</f>
        <v>0</v>
      </c>
      <c r="Q695" s="229">
        <v>0</v>
      </c>
      <c r="R695" s="229">
        <f>Q695*H695</f>
        <v>0</v>
      </c>
      <c r="S695" s="229">
        <v>0</v>
      </c>
      <c r="T695" s="230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231" t="s">
        <v>248</v>
      </c>
      <c r="AT695" s="231" t="s">
        <v>153</v>
      </c>
      <c r="AU695" s="231" t="s">
        <v>86</v>
      </c>
      <c r="AY695" s="18" t="s">
        <v>151</v>
      </c>
      <c r="BE695" s="232">
        <f>IF(N695="základní",J695,0)</f>
        <v>0</v>
      </c>
      <c r="BF695" s="232">
        <f>IF(N695="snížená",J695,0)</f>
        <v>0</v>
      </c>
      <c r="BG695" s="232">
        <f>IF(N695="zákl. přenesená",J695,0)</f>
        <v>0</v>
      </c>
      <c r="BH695" s="232">
        <f>IF(N695="sníž. přenesená",J695,0)</f>
        <v>0</v>
      </c>
      <c r="BI695" s="232">
        <f>IF(N695="nulová",J695,0)</f>
        <v>0</v>
      </c>
      <c r="BJ695" s="18" t="s">
        <v>84</v>
      </c>
      <c r="BK695" s="232">
        <f>ROUND(I695*H695,2)</f>
        <v>0</v>
      </c>
      <c r="BL695" s="18" t="s">
        <v>248</v>
      </c>
      <c r="BM695" s="231" t="s">
        <v>929</v>
      </c>
    </row>
    <row r="696" s="2" customFormat="1" ht="24.15" customHeight="1">
      <c r="A696" s="39"/>
      <c r="B696" s="40"/>
      <c r="C696" s="220" t="s">
        <v>930</v>
      </c>
      <c r="D696" s="220" t="s">
        <v>153</v>
      </c>
      <c r="E696" s="221" t="s">
        <v>931</v>
      </c>
      <c r="F696" s="222" t="s">
        <v>932</v>
      </c>
      <c r="G696" s="223" t="s">
        <v>194</v>
      </c>
      <c r="H696" s="224">
        <v>1</v>
      </c>
      <c r="I696" s="225"/>
      <c r="J696" s="226">
        <f>ROUND(I696*H696,2)</f>
        <v>0</v>
      </c>
      <c r="K696" s="222" t="s">
        <v>157</v>
      </c>
      <c r="L696" s="45"/>
      <c r="M696" s="227" t="s">
        <v>1</v>
      </c>
      <c r="N696" s="228" t="s">
        <v>41</v>
      </c>
      <c r="O696" s="92"/>
      <c r="P696" s="229">
        <f>O696*H696</f>
        <v>0</v>
      </c>
      <c r="Q696" s="229">
        <v>0</v>
      </c>
      <c r="R696" s="229">
        <f>Q696*H696</f>
        <v>0</v>
      </c>
      <c r="S696" s="229">
        <v>0.13100000000000001</v>
      </c>
      <c r="T696" s="230">
        <f>S696*H696</f>
        <v>0.13100000000000001</v>
      </c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R696" s="231" t="s">
        <v>248</v>
      </c>
      <c r="AT696" s="231" t="s">
        <v>153</v>
      </c>
      <c r="AU696" s="231" t="s">
        <v>86</v>
      </c>
      <c r="AY696" s="18" t="s">
        <v>151</v>
      </c>
      <c r="BE696" s="232">
        <f>IF(N696="základní",J696,0)</f>
        <v>0</v>
      </c>
      <c r="BF696" s="232">
        <f>IF(N696="snížená",J696,0)</f>
        <v>0</v>
      </c>
      <c r="BG696" s="232">
        <f>IF(N696="zákl. přenesená",J696,0)</f>
        <v>0</v>
      </c>
      <c r="BH696" s="232">
        <f>IF(N696="sníž. přenesená",J696,0)</f>
        <v>0</v>
      </c>
      <c r="BI696" s="232">
        <f>IF(N696="nulová",J696,0)</f>
        <v>0</v>
      </c>
      <c r="BJ696" s="18" t="s">
        <v>84</v>
      </c>
      <c r="BK696" s="232">
        <f>ROUND(I696*H696,2)</f>
        <v>0</v>
      </c>
      <c r="BL696" s="18" t="s">
        <v>248</v>
      </c>
      <c r="BM696" s="231" t="s">
        <v>933</v>
      </c>
    </row>
    <row r="697" s="2" customFormat="1" ht="24.15" customHeight="1">
      <c r="A697" s="39"/>
      <c r="B697" s="40"/>
      <c r="C697" s="220" t="s">
        <v>934</v>
      </c>
      <c r="D697" s="220" t="s">
        <v>153</v>
      </c>
      <c r="E697" s="221" t="s">
        <v>935</v>
      </c>
      <c r="F697" s="222" t="s">
        <v>936</v>
      </c>
      <c r="G697" s="223" t="s">
        <v>785</v>
      </c>
      <c r="H697" s="287"/>
      <c r="I697" s="225"/>
      <c r="J697" s="226">
        <f>ROUND(I697*H697,2)</f>
        <v>0</v>
      </c>
      <c r="K697" s="222" t="s">
        <v>157</v>
      </c>
      <c r="L697" s="45"/>
      <c r="M697" s="227" t="s">
        <v>1</v>
      </c>
      <c r="N697" s="228" t="s">
        <v>41</v>
      </c>
      <c r="O697" s="92"/>
      <c r="P697" s="229">
        <f>O697*H697</f>
        <v>0</v>
      </c>
      <c r="Q697" s="229">
        <v>0</v>
      </c>
      <c r="R697" s="229">
        <f>Q697*H697</f>
        <v>0</v>
      </c>
      <c r="S697" s="229">
        <v>0</v>
      </c>
      <c r="T697" s="230">
        <f>S697*H697</f>
        <v>0</v>
      </c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R697" s="231" t="s">
        <v>248</v>
      </c>
      <c r="AT697" s="231" t="s">
        <v>153</v>
      </c>
      <c r="AU697" s="231" t="s">
        <v>86</v>
      </c>
      <c r="AY697" s="18" t="s">
        <v>151</v>
      </c>
      <c r="BE697" s="232">
        <f>IF(N697="základní",J697,0)</f>
        <v>0</v>
      </c>
      <c r="BF697" s="232">
        <f>IF(N697="snížená",J697,0)</f>
        <v>0</v>
      </c>
      <c r="BG697" s="232">
        <f>IF(N697="zákl. přenesená",J697,0)</f>
        <v>0</v>
      </c>
      <c r="BH697" s="232">
        <f>IF(N697="sníž. přenesená",J697,0)</f>
        <v>0</v>
      </c>
      <c r="BI697" s="232">
        <f>IF(N697="nulová",J697,0)</f>
        <v>0</v>
      </c>
      <c r="BJ697" s="18" t="s">
        <v>84</v>
      </c>
      <c r="BK697" s="232">
        <f>ROUND(I697*H697,2)</f>
        <v>0</v>
      </c>
      <c r="BL697" s="18" t="s">
        <v>248</v>
      </c>
      <c r="BM697" s="231" t="s">
        <v>937</v>
      </c>
    </row>
    <row r="698" s="12" customFormat="1" ht="22.8" customHeight="1">
      <c r="A698" s="12"/>
      <c r="B698" s="204"/>
      <c r="C698" s="205"/>
      <c r="D698" s="206" t="s">
        <v>75</v>
      </c>
      <c r="E698" s="218" t="s">
        <v>938</v>
      </c>
      <c r="F698" s="218" t="s">
        <v>939</v>
      </c>
      <c r="G698" s="205"/>
      <c r="H698" s="205"/>
      <c r="I698" s="208"/>
      <c r="J698" s="219">
        <f>BK698</f>
        <v>0</v>
      </c>
      <c r="K698" s="205"/>
      <c r="L698" s="210"/>
      <c r="M698" s="211"/>
      <c r="N698" s="212"/>
      <c r="O698" s="212"/>
      <c r="P698" s="213">
        <f>SUM(P699:P709)</f>
        <v>0</v>
      </c>
      <c r="Q698" s="212"/>
      <c r="R698" s="213">
        <f>SUM(R699:R709)</f>
        <v>0.63600000000000001</v>
      </c>
      <c r="S698" s="212"/>
      <c r="T698" s="214">
        <f>SUM(T699:T709)</f>
        <v>0</v>
      </c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R698" s="215" t="s">
        <v>86</v>
      </c>
      <c r="AT698" s="216" t="s">
        <v>75</v>
      </c>
      <c r="AU698" s="216" t="s">
        <v>84</v>
      </c>
      <c r="AY698" s="215" t="s">
        <v>151</v>
      </c>
      <c r="BK698" s="217">
        <f>SUM(BK699:BK709)</f>
        <v>0</v>
      </c>
    </row>
    <row r="699" s="2" customFormat="1" ht="24.15" customHeight="1">
      <c r="A699" s="39"/>
      <c r="B699" s="40"/>
      <c r="C699" s="220" t="s">
        <v>940</v>
      </c>
      <c r="D699" s="220" t="s">
        <v>153</v>
      </c>
      <c r="E699" s="221" t="s">
        <v>941</v>
      </c>
      <c r="F699" s="222" t="s">
        <v>942</v>
      </c>
      <c r="G699" s="223" t="s">
        <v>194</v>
      </c>
      <c r="H699" s="224">
        <v>14</v>
      </c>
      <c r="I699" s="225"/>
      <c r="J699" s="226">
        <f>ROUND(I699*H699,2)</f>
        <v>0</v>
      </c>
      <c r="K699" s="222" t="s">
        <v>157</v>
      </c>
      <c r="L699" s="45"/>
      <c r="M699" s="227" t="s">
        <v>1</v>
      </c>
      <c r="N699" s="228" t="s">
        <v>41</v>
      </c>
      <c r="O699" s="92"/>
      <c r="P699" s="229">
        <f>O699*H699</f>
        <v>0</v>
      </c>
      <c r="Q699" s="229">
        <v>0</v>
      </c>
      <c r="R699" s="229">
        <f>Q699*H699</f>
        <v>0</v>
      </c>
      <c r="S699" s="229">
        <v>0</v>
      </c>
      <c r="T699" s="230">
        <f>S699*H699</f>
        <v>0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231" t="s">
        <v>248</v>
      </c>
      <c r="AT699" s="231" t="s">
        <v>153</v>
      </c>
      <c r="AU699" s="231" t="s">
        <v>86</v>
      </c>
      <c r="AY699" s="18" t="s">
        <v>151</v>
      </c>
      <c r="BE699" s="232">
        <f>IF(N699="základní",J699,0)</f>
        <v>0</v>
      </c>
      <c r="BF699" s="232">
        <f>IF(N699="snížená",J699,0)</f>
        <v>0</v>
      </c>
      <c r="BG699" s="232">
        <f>IF(N699="zákl. přenesená",J699,0)</f>
        <v>0</v>
      </c>
      <c r="BH699" s="232">
        <f>IF(N699="sníž. přenesená",J699,0)</f>
        <v>0</v>
      </c>
      <c r="BI699" s="232">
        <f>IF(N699="nulová",J699,0)</f>
        <v>0</v>
      </c>
      <c r="BJ699" s="18" t="s">
        <v>84</v>
      </c>
      <c r="BK699" s="232">
        <f>ROUND(I699*H699,2)</f>
        <v>0</v>
      </c>
      <c r="BL699" s="18" t="s">
        <v>248</v>
      </c>
      <c r="BM699" s="231" t="s">
        <v>943</v>
      </c>
    </row>
    <row r="700" s="14" customFormat="1">
      <c r="A700" s="14"/>
      <c r="B700" s="244"/>
      <c r="C700" s="245"/>
      <c r="D700" s="235" t="s">
        <v>160</v>
      </c>
      <c r="E700" s="246" t="s">
        <v>1</v>
      </c>
      <c r="F700" s="247" t="s">
        <v>944</v>
      </c>
      <c r="G700" s="245"/>
      <c r="H700" s="248">
        <v>8</v>
      </c>
      <c r="I700" s="249"/>
      <c r="J700" s="245"/>
      <c r="K700" s="245"/>
      <c r="L700" s="250"/>
      <c r="M700" s="251"/>
      <c r="N700" s="252"/>
      <c r="O700" s="252"/>
      <c r="P700" s="252"/>
      <c r="Q700" s="252"/>
      <c r="R700" s="252"/>
      <c r="S700" s="252"/>
      <c r="T700" s="253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4" t="s">
        <v>160</v>
      </c>
      <c r="AU700" s="254" t="s">
        <v>86</v>
      </c>
      <c r="AV700" s="14" t="s">
        <v>86</v>
      </c>
      <c r="AW700" s="14" t="s">
        <v>32</v>
      </c>
      <c r="AX700" s="14" t="s">
        <v>76</v>
      </c>
      <c r="AY700" s="254" t="s">
        <v>151</v>
      </c>
    </row>
    <row r="701" s="14" customFormat="1">
      <c r="A701" s="14"/>
      <c r="B701" s="244"/>
      <c r="C701" s="245"/>
      <c r="D701" s="235" t="s">
        <v>160</v>
      </c>
      <c r="E701" s="246" t="s">
        <v>1</v>
      </c>
      <c r="F701" s="247" t="s">
        <v>945</v>
      </c>
      <c r="G701" s="245"/>
      <c r="H701" s="248">
        <v>6</v>
      </c>
      <c r="I701" s="249"/>
      <c r="J701" s="245"/>
      <c r="K701" s="245"/>
      <c r="L701" s="250"/>
      <c r="M701" s="251"/>
      <c r="N701" s="252"/>
      <c r="O701" s="252"/>
      <c r="P701" s="252"/>
      <c r="Q701" s="252"/>
      <c r="R701" s="252"/>
      <c r="S701" s="252"/>
      <c r="T701" s="253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54" t="s">
        <v>160</v>
      </c>
      <c r="AU701" s="254" t="s">
        <v>86</v>
      </c>
      <c r="AV701" s="14" t="s">
        <v>86</v>
      </c>
      <c r="AW701" s="14" t="s">
        <v>32</v>
      </c>
      <c r="AX701" s="14" t="s">
        <v>76</v>
      </c>
      <c r="AY701" s="254" t="s">
        <v>151</v>
      </c>
    </row>
    <row r="702" s="15" customFormat="1">
      <c r="A702" s="15"/>
      <c r="B702" s="255"/>
      <c r="C702" s="256"/>
      <c r="D702" s="235" t="s">
        <v>160</v>
      </c>
      <c r="E702" s="257" t="s">
        <v>1</v>
      </c>
      <c r="F702" s="258" t="s">
        <v>213</v>
      </c>
      <c r="G702" s="256"/>
      <c r="H702" s="259">
        <v>14</v>
      </c>
      <c r="I702" s="260"/>
      <c r="J702" s="256"/>
      <c r="K702" s="256"/>
      <c r="L702" s="261"/>
      <c r="M702" s="262"/>
      <c r="N702" s="263"/>
      <c r="O702" s="263"/>
      <c r="P702" s="263"/>
      <c r="Q702" s="263"/>
      <c r="R702" s="263"/>
      <c r="S702" s="263"/>
      <c r="T702" s="264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T702" s="265" t="s">
        <v>160</v>
      </c>
      <c r="AU702" s="265" t="s">
        <v>86</v>
      </c>
      <c r="AV702" s="15" t="s">
        <v>158</v>
      </c>
      <c r="AW702" s="15" t="s">
        <v>32</v>
      </c>
      <c r="AX702" s="15" t="s">
        <v>84</v>
      </c>
      <c r="AY702" s="265" t="s">
        <v>151</v>
      </c>
    </row>
    <row r="703" s="2" customFormat="1" ht="37.8" customHeight="1">
      <c r="A703" s="39"/>
      <c r="B703" s="40"/>
      <c r="C703" s="277" t="s">
        <v>946</v>
      </c>
      <c r="D703" s="277" t="s">
        <v>498</v>
      </c>
      <c r="E703" s="278" t="s">
        <v>947</v>
      </c>
      <c r="F703" s="279" t="s">
        <v>948</v>
      </c>
      <c r="G703" s="280" t="s">
        <v>194</v>
      </c>
      <c r="H703" s="281">
        <v>6</v>
      </c>
      <c r="I703" s="282"/>
      <c r="J703" s="283">
        <f>ROUND(I703*H703,2)</f>
        <v>0</v>
      </c>
      <c r="K703" s="279" t="s">
        <v>1</v>
      </c>
      <c r="L703" s="284"/>
      <c r="M703" s="285" t="s">
        <v>1</v>
      </c>
      <c r="N703" s="286" t="s">
        <v>41</v>
      </c>
      <c r="O703" s="92"/>
      <c r="P703" s="229">
        <f>O703*H703</f>
        <v>0</v>
      </c>
      <c r="Q703" s="229">
        <v>0.042000000000000003</v>
      </c>
      <c r="R703" s="229">
        <f>Q703*H703</f>
        <v>0.252</v>
      </c>
      <c r="S703" s="229">
        <v>0</v>
      </c>
      <c r="T703" s="230">
        <f>S703*H703</f>
        <v>0</v>
      </c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R703" s="231" t="s">
        <v>469</v>
      </c>
      <c r="AT703" s="231" t="s">
        <v>498</v>
      </c>
      <c r="AU703" s="231" t="s">
        <v>86</v>
      </c>
      <c r="AY703" s="18" t="s">
        <v>151</v>
      </c>
      <c r="BE703" s="232">
        <f>IF(N703="základní",J703,0)</f>
        <v>0</v>
      </c>
      <c r="BF703" s="232">
        <f>IF(N703="snížená",J703,0)</f>
        <v>0</v>
      </c>
      <c r="BG703" s="232">
        <f>IF(N703="zákl. přenesená",J703,0)</f>
        <v>0</v>
      </c>
      <c r="BH703" s="232">
        <f>IF(N703="sníž. přenesená",J703,0)</f>
        <v>0</v>
      </c>
      <c r="BI703" s="232">
        <f>IF(N703="nulová",J703,0)</f>
        <v>0</v>
      </c>
      <c r="BJ703" s="18" t="s">
        <v>84</v>
      </c>
      <c r="BK703" s="232">
        <f>ROUND(I703*H703,2)</f>
        <v>0</v>
      </c>
      <c r="BL703" s="18" t="s">
        <v>248</v>
      </c>
      <c r="BM703" s="231" t="s">
        <v>949</v>
      </c>
    </row>
    <row r="704" s="2" customFormat="1" ht="37.8" customHeight="1">
      <c r="A704" s="39"/>
      <c r="B704" s="40"/>
      <c r="C704" s="277" t="s">
        <v>950</v>
      </c>
      <c r="D704" s="277" t="s">
        <v>498</v>
      </c>
      <c r="E704" s="278" t="s">
        <v>951</v>
      </c>
      <c r="F704" s="279" t="s">
        <v>952</v>
      </c>
      <c r="G704" s="280" t="s">
        <v>194</v>
      </c>
      <c r="H704" s="281">
        <v>8</v>
      </c>
      <c r="I704" s="282"/>
      <c r="J704" s="283">
        <f>ROUND(I704*H704,2)</f>
        <v>0</v>
      </c>
      <c r="K704" s="279" t="s">
        <v>1</v>
      </c>
      <c r="L704" s="284"/>
      <c r="M704" s="285" t="s">
        <v>1</v>
      </c>
      <c r="N704" s="286" t="s">
        <v>41</v>
      </c>
      <c r="O704" s="92"/>
      <c r="P704" s="229">
        <f>O704*H704</f>
        <v>0</v>
      </c>
      <c r="Q704" s="229">
        <v>0.048000000000000001</v>
      </c>
      <c r="R704" s="229">
        <f>Q704*H704</f>
        <v>0.38400000000000001</v>
      </c>
      <c r="S704" s="229">
        <v>0</v>
      </c>
      <c r="T704" s="230">
        <f>S704*H704</f>
        <v>0</v>
      </c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R704" s="231" t="s">
        <v>469</v>
      </c>
      <c r="AT704" s="231" t="s">
        <v>498</v>
      </c>
      <c r="AU704" s="231" t="s">
        <v>86</v>
      </c>
      <c r="AY704" s="18" t="s">
        <v>151</v>
      </c>
      <c r="BE704" s="232">
        <f>IF(N704="základní",J704,0)</f>
        <v>0</v>
      </c>
      <c r="BF704" s="232">
        <f>IF(N704="snížená",J704,0)</f>
        <v>0</v>
      </c>
      <c r="BG704" s="232">
        <f>IF(N704="zákl. přenesená",J704,0)</f>
        <v>0</v>
      </c>
      <c r="BH704" s="232">
        <f>IF(N704="sníž. přenesená",J704,0)</f>
        <v>0</v>
      </c>
      <c r="BI704" s="232">
        <f>IF(N704="nulová",J704,0)</f>
        <v>0</v>
      </c>
      <c r="BJ704" s="18" t="s">
        <v>84</v>
      </c>
      <c r="BK704" s="232">
        <f>ROUND(I704*H704,2)</f>
        <v>0</v>
      </c>
      <c r="BL704" s="18" t="s">
        <v>248</v>
      </c>
      <c r="BM704" s="231" t="s">
        <v>953</v>
      </c>
    </row>
    <row r="705" s="2" customFormat="1" ht="37.8" customHeight="1">
      <c r="A705" s="39"/>
      <c r="B705" s="40"/>
      <c r="C705" s="220" t="s">
        <v>954</v>
      </c>
      <c r="D705" s="220" t="s">
        <v>153</v>
      </c>
      <c r="E705" s="221" t="s">
        <v>955</v>
      </c>
      <c r="F705" s="222" t="s">
        <v>956</v>
      </c>
      <c r="G705" s="223" t="s">
        <v>194</v>
      </c>
      <c r="H705" s="224">
        <v>1</v>
      </c>
      <c r="I705" s="225"/>
      <c r="J705" s="226">
        <f>ROUND(I705*H705,2)</f>
        <v>0</v>
      </c>
      <c r="K705" s="222" t="s">
        <v>1</v>
      </c>
      <c r="L705" s="45"/>
      <c r="M705" s="227" t="s">
        <v>1</v>
      </c>
      <c r="N705" s="228" t="s">
        <v>41</v>
      </c>
      <c r="O705" s="92"/>
      <c r="P705" s="229">
        <f>O705*H705</f>
        <v>0</v>
      </c>
      <c r="Q705" s="229">
        <v>0</v>
      </c>
      <c r="R705" s="229">
        <f>Q705*H705</f>
        <v>0</v>
      </c>
      <c r="S705" s="229">
        <v>0</v>
      </c>
      <c r="T705" s="230">
        <f>S705*H705</f>
        <v>0</v>
      </c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R705" s="231" t="s">
        <v>248</v>
      </c>
      <c r="AT705" s="231" t="s">
        <v>153</v>
      </c>
      <c r="AU705" s="231" t="s">
        <v>86</v>
      </c>
      <c r="AY705" s="18" t="s">
        <v>151</v>
      </c>
      <c r="BE705" s="232">
        <f>IF(N705="základní",J705,0)</f>
        <v>0</v>
      </c>
      <c r="BF705" s="232">
        <f>IF(N705="snížená",J705,0)</f>
        <v>0</v>
      </c>
      <c r="BG705" s="232">
        <f>IF(N705="zákl. přenesená",J705,0)</f>
        <v>0</v>
      </c>
      <c r="BH705" s="232">
        <f>IF(N705="sníž. přenesená",J705,0)</f>
        <v>0</v>
      </c>
      <c r="BI705" s="232">
        <f>IF(N705="nulová",J705,0)</f>
        <v>0</v>
      </c>
      <c r="BJ705" s="18" t="s">
        <v>84</v>
      </c>
      <c r="BK705" s="232">
        <f>ROUND(I705*H705,2)</f>
        <v>0</v>
      </c>
      <c r="BL705" s="18" t="s">
        <v>248</v>
      </c>
      <c r="BM705" s="231" t="s">
        <v>957</v>
      </c>
    </row>
    <row r="706" s="14" customFormat="1">
      <c r="A706" s="14"/>
      <c r="B706" s="244"/>
      <c r="C706" s="245"/>
      <c r="D706" s="235" t="s">
        <v>160</v>
      </c>
      <c r="E706" s="246" t="s">
        <v>1</v>
      </c>
      <c r="F706" s="247" t="s">
        <v>958</v>
      </c>
      <c r="G706" s="245"/>
      <c r="H706" s="248">
        <v>1</v>
      </c>
      <c r="I706" s="249"/>
      <c r="J706" s="245"/>
      <c r="K706" s="245"/>
      <c r="L706" s="250"/>
      <c r="M706" s="251"/>
      <c r="N706" s="252"/>
      <c r="O706" s="252"/>
      <c r="P706" s="252"/>
      <c r="Q706" s="252"/>
      <c r="R706" s="252"/>
      <c r="S706" s="252"/>
      <c r="T706" s="253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4" t="s">
        <v>160</v>
      </c>
      <c r="AU706" s="254" t="s">
        <v>86</v>
      </c>
      <c r="AV706" s="14" t="s">
        <v>86</v>
      </c>
      <c r="AW706" s="14" t="s">
        <v>32</v>
      </c>
      <c r="AX706" s="14" t="s">
        <v>84</v>
      </c>
      <c r="AY706" s="254" t="s">
        <v>151</v>
      </c>
    </row>
    <row r="707" s="2" customFormat="1" ht="37.8" customHeight="1">
      <c r="A707" s="39"/>
      <c r="B707" s="40"/>
      <c r="C707" s="220" t="s">
        <v>959</v>
      </c>
      <c r="D707" s="220" t="s">
        <v>153</v>
      </c>
      <c r="E707" s="221" t="s">
        <v>960</v>
      </c>
      <c r="F707" s="222" t="s">
        <v>961</v>
      </c>
      <c r="G707" s="223" t="s">
        <v>194</v>
      </c>
      <c r="H707" s="224">
        <v>1</v>
      </c>
      <c r="I707" s="225"/>
      <c r="J707" s="226">
        <f>ROUND(I707*H707,2)</f>
        <v>0</v>
      </c>
      <c r="K707" s="222" t="s">
        <v>1</v>
      </c>
      <c r="L707" s="45"/>
      <c r="M707" s="227" t="s">
        <v>1</v>
      </c>
      <c r="N707" s="228" t="s">
        <v>41</v>
      </c>
      <c r="O707" s="92"/>
      <c r="P707" s="229">
        <f>O707*H707</f>
        <v>0</v>
      </c>
      <c r="Q707" s="229">
        <v>0</v>
      </c>
      <c r="R707" s="229">
        <f>Q707*H707</f>
        <v>0</v>
      </c>
      <c r="S707" s="229">
        <v>0</v>
      </c>
      <c r="T707" s="230">
        <f>S707*H707</f>
        <v>0</v>
      </c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R707" s="231" t="s">
        <v>248</v>
      </c>
      <c r="AT707" s="231" t="s">
        <v>153</v>
      </c>
      <c r="AU707" s="231" t="s">
        <v>86</v>
      </c>
      <c r="AY707" s="18" t="s">
        <v>151</v>
      </c>
      <c r="BE707" s="232">
        <f>IF(N707="základní",J707,0)</f>
        <v>0</v>
      </c>
      <c r="BF707" s="232">
        <f>IF(N707="snížená",J707,0)</f>
        <v>0</v>
      </c>
      <c r="BG707" s="232">
        <f>IF(N707="zákl. přenesená",J707,0)</f>
        <v>0</v>
      </c>
      <c r="BH707" s="232">
        <f>IF(N707="sníž. přenesená",J707,0)</f>
        <v>0</v>
      </c>
      <c r="BI707" s="232">
        <f>IF(N707="nulová",J707,0)</f>
        <v>0</v>
      </c>
      <c r="BJ707" s="18" t="s">
        <v>84</v>
      </c>
      <c r="BK707" s="232">
        <f>ROUND(I707*H707,2)</f>
        <v>0</v>
      </c>
      <c r="BL707" s="18" t="s">
        <v>248</v>
      </c>
      <c r="BM707" s="231" t="s">
        <v>962</v>
      </c>
    </row>
    <row r="708" s="2" customFormat="1" ht="37.8" customHeight="1">
      <c r="A708" s="39"/>
      <c r="B708" s="40"/>
      <c r="C708" s="220" t="s">
        <v>963</v>
      </c>
      <c r="D708" s="220" t="s">
        <v>153</v>
      </c>
      <c r="E708" s="221" t="s">
        <v>964</v>
      </c>
      <c r="F708" s="222" t="s">
        <v>965</v>
      </c>
      <c r="G708" s="223" t="s">
        <v>194</v>
      </c>
      <c r="H708" s="224">
        <v>1</v>
      </c>
      <c r="I708" s="225"/>
      <c r="J708" s="226">
        <f>ROUND(I708*H708,2)</f>
        <v>0</v>
      </c>
      <c r="K708" s="222" t="s">
        <v>1</v>
      </c>
      <c r="L708" s="45"/>
      <c r="M708" s="227" t="s">
        <v>1</v>
      </c>
      <c r="N708" s="228" t="s">
        <v>41</v>
      </c>
      <c r="O708" s="92"/>
      <c r="P708" s="229">
        <f>O708*H708</f>
        <v>0</v>
      </c>
      <c r="Q708" s="229">
        <v>0</v>
      </c>
      <c r="R708" s="229">
        <f>Q708*H708</f>
        <v>0</v>
      </c>
      <c r="S708" s="229">
        <v>0</v>
      </c>
      <c r="T708" s="230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231" t="s">
        <v>248</v>
      </c>
      <c r="AT708" s="231" t="s">
        <v>153</v>
      </c>
      <c r="AU708" s="231" t="s">
        <v>86</v>
      </c>
      <c r="AY708" s="18" t="s">
        <v>151</v>
      </c>
      <c r="BE708" s="232">
        <f>IF(N708="základní",J708,0)</f>
        <v>0</v>
      </c>
      <c r="BF708" s="232">
        <f>IF(N708="snížená",J708,0)</f>
        <v>0</v>
      </c>
      <c r="BG708" s="232">
        <f>IF(N708="zákl. přenesená",J708,0)</f>
        <v>0</v>
      </c>
      <c r="BH708" s="232">
        <f>IF(N708="sníž. přenesená",J708,0)</f>
        <v>0</v>
      </c>
      <c r="BI708" s="232">
        <f>IF(N708="nulová",J708,0)</f>
        <v>0</v>
      </c>
      <c r="BJ708" s="18" t="s">
        <v>84</v>
      </c>
      <c r="BK708" s="232">
        <f>ROUND(I708*H708,2)</f>
        <v>0</v>
      </c>
      <c r="BL708" s="18" t="s">
        <v>248</v>
      </c>
      <c r="BM708" s="231" t="s">
        <v>966</v>
      </c>
    </row>
    <row r="709" s="2" customFormat="1" ht="33" customHeight="1">
      <c r="A709" s="39"/>
      <c r="B709" s="40"/>
      <c r="C709" s="220" t="s">
        <v>967</v>
      </c>
      <c r="D709" s="220" t="s">
        <v>153</v>
      </c>
      <c r="E709" s="221" t="s">
        <v>968</v>
      </c>
      <c r="F709" s="222" t="s">
        <v>969</v>
      </c>
      <c r="G709" s="223" t="s">
        <v>785</v>
      </c>
      <c r="H709" s="287"/>
      <c r="I709" s="225"/>
      <c r="J709" s="226">
        <f>ROUND(I709*H709,2)</f>
        <v>0</v>
      </c>
      <c r="K709" s="222" t="s">
        <v>157</v>
      </c>
      <c r="L709" s="45"/>
      <c r="M709" s="227" t="s">
        <v>1</v>
      </c>
      <c r="N709" s="228" t="s">
        <v>41</v>
      </c>
      <c r="O709" s="92"/>
      <c r="P709" s="229">
        <f>O709*H709</f>
        <v>0</v>
      </c>
      <c r="Q709" s="229">
        <v>0</v>
      </c>
      <c r="R709" s="229">
        <f>Q709*H709</f>
        <v>0</v>
      </c>
      <c r="S709" s="229">
        <v>0</v>
      </c>
      <c r="T709" s="230">
        <f>S709*H709</f>
        <v>0</v>
      </c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R709" s="231" t="s">
        <v>248</v>
      </c>
      <c r="AT709" s="231" t="s">
        <v>153</v>
      </c>
      <c r="AU709" s="231" t="s">
        <v>86</v>
      </c>
      <c r="AY709" s="18" t="s">
        <v>151</v>
      </c>
      <c r="BE709" s="232">
        <f>IF(N709="základní",J709,0)</f>
        <v>0</v>
      </c>
      <c r="BF709" s="232">
        <f>IF(N709="snížená",J709,0)</f>
        <v>0</v>
      </c>
      <c r="BG709" s="232">
        <f>IF(N709="zákl. přenesená",J709,0)</f>
        <v>0</v>
      </c>
      <c r="BH709" s="232">
        <f>IF(N709="sníž. přenesená",J709,0)</f>
        <v>0</v>
      </c>
      <c r="BI709" s="232">
        <f>IF(N709="nulová",J709,0)</f>
        <v>0</v>
      </c>
      <c r="BJ709" s="18" t="s">
        <v>84</v>
      </c>
      <c r="BK709" s="232">
        <f>ROUND(I709*H709,2)</f>
        <v>0</v>
      </c>
      <c r="BL709" s="18" t="s">
        <v>248</v>
      </c>
      <c r="BM709" s="231" t="s">
        <v>970</v>
      </c>
    </row>
    <row r="710" s="12" customFormat="1" ht="22.8" customHeight="1">
      <c r="A710" s="12"/>
      <c r="B710" s="204"/>
      <c r="C710" s="205"/>
      <c r="D710" s="206" t="s">
        <v>75</v>
      </c>
      <c r="E710" s="218" t="s">
        <v>971</v>
      </c>
      <c r="F710" s="218" t="s">
        <v>972</v>
      </c>
      <c r="G710" s="205"/>
      <c r="H710" s="205"/>
      <c r="I710" s="208"/>
      <c r="J710" s="219">
        <f>BK710</f>
        <v>0</v>
      </c>
      <c r="K710" s="205"/>
      <c r="L710" s="210"/>
      <c r="M710" s="211"/>
      <c r="N710" s="212"/>
      <c r="O710" s="212"/>
      <c r="P710" s="213">
        <f>SUM(P711:P754)</f>
        <v>0</v>
      </c>
      <c r="Q710" s="212"/>
      <c r="R710" s="213">
        <f>SUM(R711:R754)</f>
        <v>8.4778580999999988</v>
      </c>
      <c r="S710" s="212"/>
      <c r="T710" s="214">
        <f>SUM(T711:T754)</f>
        <v>14.093786870000001</v>
      </c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R710" s="215" t="s">
        <v>86</v>
      </c>
      <c r="AT710" s="216" t="s">
        <v>75</v>
      </c>
      <c r="AU710" s="216" t="s">
        <v>84</v>
      </c>
      <c r="AY710" s="215" t="s">
        <v>151</v>
      </c>
      <c r="BK710" s="217">
        <f>SUM(BK711:BK754)</f>
        <v>0</v>
      </c>
    </row>
    <row r="711" s="2" customFormat="1" ht="16.5" customHeight="1">
      <c r="A711" s="39"/>
      <c r="B711" s="40"/>
      <c r="C711" s="220" t="s">
        <v>973</v>
      </c>
      <c r="D711" s="220" t="s">
        <v>153</v>
      </c>
      <c r="E711" s="221" t="s">
        <v>974</v>
      </c>
      <c r="F711" s="222" t="s">
        <v>975</v>
      </c>
      <c r="G711" s="223" t="s">
        <v>183</v>
      </c>
      <c r="H711" s="224">
        <v>184.02000000000001</v>
      </c>
      <c r="I711" s="225"/>
      <c r="J711" s="226">
        <f>ROUND(I711*H711,2)</f>
        <v>0</v>
      </c>
      <c r="K711" s="222" t="s">
        <v>157</v>
      </c>
      <c r="L711" s="45"/>
      <c r="M711" s="227" t="s">
        <v>1</v>
      </c>
      <c r="N711" s="228" t="s">
        <v>41</v>
      </c>
      <c r="O711" s="92"/>
      <c r="P711" s="229">
        <f>O711*H711</f>
        <v>0</v>
      </c>
      <c r="Q711" s="229">
        <v>0.00029999999999999997</v>
      </c>
      <c r="R711" s="229">
        <f>Q711*H711</f>
        <v>0.055205999999999998</v>
      </c>
      <c r="S711" s="229">
        <v>0</v>
      </c>
      <c r="T711" s="230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231" t="s">
        <v>248</v>
      </c>
      <c r="AT711" s="231" t="s">
        <v>153</v>
      </c>
      <c r="AU711" s="231" t="s">
        <v>86</v>
      </c>
      <c r="AY711" s="18" t="s">
        <v>151</v>
      </c>
      <c r="BE711" s="232">
        <f>IF(N711="základní",J711,0)</f>
        <v>0</v>
      </c>
      <c r="BF711" s="232">
        <f>IF(N711="snížená",J711,0)</f>
        <v>0</v>
      </c>
      <c r="BG711" s="232">
        <f>IF(N711="zákl. přenesená",J711,0)</f>
        <v>0</v>
      </c>
      <c r="BH711" s="232">
        <f>IF(N711="sníž. přenesená",J711,0)</f>
        <v>0</v>
      </c>
      <c r="BI711" s="232">
        <f>IF(N711="nulová",J711,0)</f>
        <v>0</v>
      </c>
      <c r="BJ711" s="18" t="s">
        <v>84</v>
      </c>
      <c r="BK711" s="232">
        <f>ROUND(I711*H711,2)</f>
        <v>0</v>
      </c>
      <c r="BL711" s="18" t="s">
        <v>248</v>
      </c>
      <c r="BM711" s="231" t="s">
        <v>976</v>
      </c>
    </row>
    <row r="712" s="14" customFormat="1">
      <c r="A712" s="14"/>
      <c r="B712" s="244"/>
      <c r="C712" s="245"/>
      <c r="D712" s="235" t="s">
        <v>160</v>
      </c>
      <c r="E712" s="246" t="s">
        <v>1</v>
      </c>
      <c r="F712" s="247" t="s">
        <v>103</v>
      </c>
      <c r="G712" s="245"/>
      <c r="H712" s="248">
        <v>184.02000000000001</v>
      </c>
      <c r="I712" s="249"/>
      <c r="J712" s="245"/>
      <c r="K712" s="245"/>
      <c r="L712" s="250"/>
      <c r="M712" s="251"/>
      <c r="N712" s="252"/>
      <c r="O712" s="252"/>
      <c r="P712" s="252"/>
      <c r="Q712" s="252"/>
      <c r="R712" s="252"/>
      <c r="S712" s="252"/>
      <c r="T712" s="253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4" t="s">
        <v>160</v>
      </c>
      <c r="AU712" s="254" t="s">
        <v>86</v>
      </c>
      <c r="AV712" s="14" t="s">
        <v>86</v>
      </c>
      <c r="AW712" s="14" t="s">
        <v>32</v>
      </c>
      <c r="AX712" s="14" t="s">
        <v>84</v>
      </c>
      <c r="AY712" s="254" t="s">
        <v>151</v>
      </c>
    </row>
    <row r="713" s="2" customFormat="1" ht="33" customHeight="1">
      <c r="A713" s="39"/>
      <c r="B713" s="40"/>
      <c r="C713" s="220" t="s">
        <v>977</v>
      </c>
      <c r="D713" s="220" t="s">
        <v>153</v>
      </c>
      <c r="E713" s="221" t="s">
        <v>978</v>
      </c>
      <c r="F713" s="222" t="s">
        <v>979</v>
      </c>
      <c r="G713" s="223" t="s">
        <v>183</v>
      </c>
      <c r="H713" s="224">
        <v>13.834</v>
      </c>
      <c r="I713" s="225"/>
      <c r="J713" s="226">
        <f>ROUND(I713*H713,2)</f>
        <v>0</v>
      </c>
      <c r="K713" s="222" t="s">
        <v>157</v>
      </c>
      <c r="L713" s="45"/>
      <c r="M713" s="227" t="s">
        <v>1</v>
      </c>
      <c r="N713" s="228" t="s">
        <v>41</v>
      </c>
      <c r="O713" s="92"/>
      <c r="P713" s="229">
        <f>O713*H713</f>
        <v>0</v>
      </c>
      <c r="Q713" s="229">
        <v>0</v>
      </c>
      <c r="R713" s="229">
        <f>Q713*H713</f>
        <v>0</v>
      </c>
      <c r="S713" s="229">
        <v>0</v>
      </c>
      <c r="T713" s="230">
        <f>S713*H713</f>
        <v>0</v>
      </c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R713" s="231" t="s">
        <v>248</v>
      </c>
      <c r="AT713" s="231" t="s">
        <v>153</v>
      </c>
      <c r="AU713" s="231" t="s">
        <v>86</v>
      </c>
      <c r="AY713" s="18" t="s">
        <v>151</v>
      </c>
      <c r="BE713" s="232">
        <f>IF(N713="základní",J713,0)</f>
        <v>0</v>
      </c>
      <c r="BF713" s="232">
        <f>IF(N713="snížená",J713,0)</f>
        <v>0</v>
      </c>
      <c r="BG713" s="232">
        <f>IF(N713="zákl. přenesená",J713,0)</f>
        <v>0</v>
      </c>
      <c r="BH713" s="232">
        <f>IF(N713="sníž. přenesená",J713,0)</f>
        <v>0</v>
      </c>
      <c r="BI713" s="232">
        <f>IF(N713="nulová",J713,0)</f>
        <v>0</v>
      </c>
      <c r="BJ713" s="18" t="s">
        <v>84</v>
      </c>
      <c r="BK713" s="232">
        <f>ROUND(I713*H713,2)</f>
        <v>0</v>
      </c>
      <c r="BL713" s="18" t="s">
        <v>248</v>
      </c>
      <c r="BM713" s="231" t="s">
        <v>980</v>
      </c>
    </row>
    <row r="714" s="14" customFormat="1">
      <c r="A714" s="14"/>
      <c r="B714" s="244"/>
      <c r="C714" s="245"/>
      <c r="D714" s="235" t="s">
        <v>160</v>
      </c>
      <c r="E714" s="246" t="s">
        <v>1</v>
      </c>
      <c r="F714" s="247" t="s">
        <v>981</v>
      </c>
      <c r="G714" s="245"/>
      <c r="H714" s="248">
        <v>13.834</v>
      </c>
      <c r="I714" s="249"/>
      <c r="J714" s="245"/>
      <c r="K714" s="245"/>
      <c r="L714" s="250"/>
      <c r="M714" s="251"/>
      <c r="N714" s="252"/>
      <c r="O714" s="252"/>
      <c r="P714" s="252"/>
      <c r="Q714" s="252"/>
      <c r="R714" s="252"/>
      <c r="S714" s="252"/>
      <c r="T714" s="253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4" t="s">
        <v>160</v>
      </c>
      <c r="AU714" s="254" t="s">
        <v>86</v>
      </c>
      <c r="AV714" s="14" t="s">
        <v>86</v>
      </c>
      <c r="AW714" s="14" t="s">
        <v>32</v>
      </c>
      <c r="AX714" s="14" t="s">
        <v>84</v>
      </c>
      <c r="AY714" s="254" t="s">
        <v>151</v>
      </c>
    </row>
    <row r="715" s="2" customFormat="1" ht="24.15" customHeight="1">
      <c r="A715" s="39"/>
      <c r="B715" s="40"/>
      <c r="C715" s="220" t="s">
        <v>982</v>
      </c>
      <c r="D715" s="220" t="s">
        <v>153</v>
      </c>
      <c r="E715" s="221" t="s">
        <v>983</v>
      </c>
      <c r="F715" s="222" t="s">
        <v>984</v>
      </c>
      <c r="G715" s="223" t="s">
        <v>183</v>
      </c>
      <c r="H715" s="224">
        <v>184.02000000000001</v>
      </c>
      <c r="I715" s="225"/>
      <c r="J715" s="226">
        <f>ROUND(I715*H715,2)</f>
        <v>0</v>
      </c>
      <c r="K715" s="222" t="s">
        <v>157</v>
      </c>
      <c r="L715" s="45"/>
      <c r="M715" s="227" t="s">
        <v>1</v>
      </c>
      <c r="N715" s="228" t="s">
        <v>41</v>
      </c>
      <c r="O715" s="92"/>
      <c r="P715" s="229">
        <f>O715*H715</f>
        <v>0</v>
      </c>
      <c r="Q715" s="229">
        <v>0.0074999999999999997</v>
      </c>
      <c r="R715" s="229">
        <f>Q715*H715</f>
        <v>1.38015</v>
      </c>
      <c r="S715" s="229">
        <v>0</v>
      </c>
      <c r="T715" s="230">
        <f>S715*H715</f>
        <v>0</v>
      </c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R715" s="231" t="s">
        <v>248</v>
      </c>
      <c r="AT715" s="231" t="s">
        <v>153</v>
      </c>
      <c r="AU715" s="231" t="s">
        <v>86</v>
      </c>
      <c r="AY715" s="18" t="s">
        <v>151</v>
      </c>
      <c r="BE715" s="232">
        <f>IF(N715="základní",J715,0)</f>
        <v>0</v>
      </c>
      <c r="BF715" s="232">
        <f>IF(N715="snížená",J715,0)</f>
        <v>0</v>
      </c>
      <c r="BG715" s="232">
        <f>IF(N715="zákl. přenesená",J715,0)</f>
        <v>0</v>
      </c>
      <c r="BH715" s="232">
        <f>IF(N715="sníž. přenesená",J715,0)</f>
        <v>0</v>
      </c>
      <c r="BI715" s="232">
        <f>IF(N715="nulová",J715,0)</f>
        <v>0</v>
      </c>
      <c r="BJ715" s="18" t="s">
        <v>84</v>
      </c>
      <c r="BK715" s="232">
        <f>ROUND(I715*H715,2)</f>
        <v>0</v>
      </c>
      <c r="BL715" s="18" t="s">
        <v>248</v>
      </c>
      <c r="BM715" s="231" t="s">
        <v>985</v>
      </c>
    </row>
    <row r="716" s="14" customFormat="1">
      <c r="A716" s="14"/>
      <c r="B716" s="244"/>
      <c r="C716" s="245"/>
      <c r="D716" s="235" t="s">
        <v>160</v>
      </c>
      <c r="E716" s="246" t="s">
        <v>1</v>
      </c>
      <c r="F716" s="247" t="s">
        <v>103</v>
      </c>
      <c r="G716" s="245"/>
      <c r="H716" s="248">
        <v>184.02000000000001</v>
      </c>
      <c r="I716" s="249"/>
      <c r="J716" s="245"/>
      <c r="K716" s="245"/>
      <c r="L716" s="250"/>
      <c r="M716" s="251"/>
      <c r="N716" s="252"/>
      <c r="O716" s="252"/>
      <c r="P716" s="252"/>
      <c r="Q716" s="252"/>
      <c r="R716" s="252"/>
      <c r="S716" s="252"/>
      <c r="T716" s="253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4" t="s">
        <v>160</v>
      </c>
      <c r="AU716" s="254" t="s">
        <v>86</v>
      </c>
      <c r="AV716" s="14" t="s">
        <v>86</v>
      </c>
      <c r="AW716" s="14" t="s">
        <v>32</v>
      </c>
      <c r="AX716" s="14" t="s">
        <v>84</v>
      </c>
      <c r="AY716" s="254" t="s">
        <v>151</v>
      </c>
    </row>
    <row r="717" s="2" customFormat="1" ht="24.15" customHeight="1">
      <c r="A717" s="39"/>
      <c r="B717" s="40"/>
      <c r="C717" s="220" t="s">
        <v>986</v>
      </c>
      <c r="D717" s="220" t="s">
        <v>153</v>
      </c>
      <c r="E717" s="221" t="s">
        <v>987</v>
      </c>
      <c r="F717" s="222" t="s">
        <v>988</v>
      </c>
      <c r="G717" s="223" t="s">
        <v>287</v>
      </c>
      <c r="H717" s="224">
        <v>29.75</v>
      </c>
      <c r="I717" s="225"/>
      <c r="J717" s="226">
        <f>ROUND(I717*H717,2)</f>
        <v>0</v>
      </c>
      <c r="K717" s="222" t="s">
        <v>157</v>
      </c>
      <c r="L717" s="45"/>
      <c r="M717" s="227" t="s">
        <v>1</v>
      </c>
      <c r="N717" s="228" t="s">
        <v>41</v>
      </c>
      <c r="O717" s="92"/>
      <c r="P717" s="229">
        <f>O717*H717</f>
        <v>0</v>
      </c>
      <c r="Q717" s="229">
        <v>0.00034000000000000002</v>
      </c>
      <c r="R717" s="229">
        <f>Q717*H717</f>
        <v>0.010115000000000001</v>
      </c>
      <c r="S717" s="229">
        <v>0</v>
      </c>
      <c r="T717" s="230">
        <f>S717*H717</f>
        <v>0</v>
      </c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R717" s="231" t="s">
        <v>248</v>
      </c>
      <c r="AT717" s="231" t="s">
        <v>153</v>
      </c>
      <c r="AU717" s="231" t="s">
        <v>86</v>
      </c>
      <c r="AY717" s="18" t="s">
        <v>151</v>
      </c>
      <c r="BE717" s="232">
        <f>IF(N717="základní",J717,0)</f>
        <v>0</v>
      </c>
      <c r="BF717" s="232">
        <f>IF(N717="snížená",J717,0)</f>
        <v>0</v>
      </c>
      <c r="BG717" s="232">
        <f>IF(N717="zákl. přenesená",J717,0)</f>
        <v>0</v>
      </c>
      <c r="BH717" s="232">
        <f>IF(N717="sníž. přenesená",J717,0)</f>
        <v>0</v>
      </c>
      <c r="BI717" s="232">
        <f>IF(N717="nulová",J717,0)</f>
        <v>0</v>
      </c>
      <c r="BJ717" s="18" t="s">
        <v>84</v>
      </c>
      <c r="BK717" s="232">
        <f>ROUND(I717*H717,2)</f>
        <v>0</v>
      </c>
      <c r="BL717" s="18" t="s">
        <v>248</v>
      </c>
      <c r="BM717" s="231" t="s">
        <v>989</v>
      </c>
    </row>
    <row r="718" s="14" customFormat="1">
      <c r="A718" s="14"/>
      <c r="B718" s="244"/>
      <c r="C718" s="245"/>
      <c r="D718" s="235" t="s">
        <v>160</v>
      </c>
      <c r="E718" s="246" t="s">
        <v>1</v>
      </c>
      <c r="F718" s="247" t="s">
        <v>990</v>
      </c>
      <c r="G718" s="245"/>
      <c r="H718" s="248">
        <v>29.75</v>
      </c>
      <c r="I718" s="249"/>
      <c r="J718" s="245"/>
      <c r="K718" s="245"/>
      <c r="L718" s="250"/>
      <c r="M718" s="251"/>
      <c r="N718" s="252"/>
      <c r="O718" s="252"/>
      <c r="P718" s="252"/>
      <c r="Q718" s="252"/>
      <c r="R718" s="252"/>
      <c r="S718" s="252"/>
      <c r="T718" s="253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4" t="s">
        <v>160</v>
      </c>
      <c r="AU718" s="254" t="s">
        <v>86</v>
      </c>
      <c r="AV718" s="14" t="s">
        <v>86</v>
      </c>
      <c r="AW718" s="14" t="s">
        <v>32</v>
      </c>
      <c r="AX718" s="14" t="s">
        <v>84</v>
      </c>
      <c r="AY718" s="254" t="s">
        <v>151</v>
      </c>
    </row>
    <row r="719" s="2" customFormat="1" ht="24.15" customHeight="1">
      <c r="A719" s="39"/>
      <c r="B719" s="40"/>
      <c r="C719" s="277" t="s">
        <v>991</v>
      </c>
      <c r="D719" s="277" t="s">
        <v>498</v>
      </c>
      <c r="E719" s="278" t="s">
        <v>992</v>
      </c>
      <c r="F719" s="279" t="s">
        <v>993</v>
      </c>
      <c r="G719" s="280" t="s">
        <v>287</v>
      </c>
      <c r="H719" s="281">
        <v>32.725000000000001</v>
      </c>
      <c r="I719" s="282"/>
      <c r="J719" s="283">
        <f>ROUND(I719*H719,2)</f>
        <v>0</v>
      </c>
      <c r="K719" s="279" t="s">
        <v>157</v>
      </c>
      <c r="L719" s="284"/>
      <c r="M719" s="285" t="s">
        <v>1</v>
      </c>
      <c r="N719" s="286" t="s">
        <v>41</v>
      </c>
      <c r="O719" s="92"/>
      <c r="P719" s="229">
        <f>O719*H719</f>
        <v>0</v>
      </c>
      <c r="Q719" s="229">
        <v>0.00040000000000000002</v>
      </c>
      <c r="R719" s="229">
        <f>Q719*H719</f>
        <v>0.013090000000000001</v>
      </c>
      <c r="S719" s="229">
        <v>0</v>
      </c>
      <c r="T719" s="230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31" t="s">
        <v>469</v>
      </c>
      <c r="AT719" s="231" t="s">
        <v>498</v>
      </c>
      <c r="AU719" s="231" t="s">
        <v>86</v>
      </c>
      <c r="AY719" s="18" t="s">
        <v>151</v>
      </c>
      <c r="BE719" s="232">
        <f>IF(N719="základní",J719,0)</f>
        <v>0</v>
      </c>
      <c r="BF719" s="232">
        <f>IF(N719="snížená",J719,0)</f>
        <v>0</v>
      </c>
      <c r="BG719" s="232">
        <f>IF(N719="zákl. přenesená",J719,0)</f>
        <v>0</v>
      </c>
      <c r="BH719" s="232">
        <f>IF(N719="sníž. přenesená",J719,0)</f>
        <v>0</v>
      </c>
      <c r="BI719" s="232">
        <f>IF(N719="nulová",J719,0)</f>
        <v>0</v>
      </c>
      <c r="BJ719" s="18" t="s">
        <v>84</v>
      </c>
      <c r="BK719" s="232">
        <f>ROUND(I719*H719,2)</f>
        <v>0</v>
      </c>
      <c r="BL719" s="18" t="s">
        <v>248</v>
      </c>
      <c r="BM719" s="231" t="s">
        <v>994</v>
      </c>
    </row>
    <row r="720" s="14" customFormat="1">
      <c r="A720" s="14"/>
      <c r="B720" s="244"/>
      <c r="C720" s="245"/>
      <c r="D720" s="235" t="s">
        <v>160</v>
      </c>
      <c r="E720" s="245"/>
      <c r="F720" s="247" t="s">
        <v>995</v>
      </c>
      <c r="G720" s="245"/>
      <c r="H720" s="248">
        <v>32.725000000000001</v>
      </c>
      <c r="I720" s="249"/>
      <c r="J720" s="245"/>
      <c r="K720" s="245"/>
      <c r="L720" s="250"/>
      <c r="M720" s="251"/>
      <c r="N720" s="252"/>
      <c r="O720" s="252"/>
      <c r="P720" s="252"/>
      <c r="Q720" s="252"/>
      <c r="R720" s="252"/>
      <c r="S720" s="252"/>
      <c r="T720" s="253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54" t="s">
        <v>160</v>
      </c>
      <c r="AU720" s="254" t="s">
        <v>86</v>
      </c>
      <c r="AV720" s="14" t="s">
        <v>86</v>
      </c>
      <c r="AW720" s="14" t="s">
        <v>4</v>
      </c>
      <c r="AX720" s="14" t="s">
        <v>84</v>
      </c>
      <c r="AY720" s="254" t="s">
        <v>151</v>
      </c>
    </row>
    <row r="721" s="2" customFormat="1" ht="24.15" customHeight="1">
      <c r="A721" s="39"/>
      <c r="B721" s="40"/>
      <c r="C721" s="220" t="s">
        <v>996</v>
      </c>
      <c r="D721" s="220" t="s">
        <v>153</v>
      </c>
      <c r="E721" s="221" t="s">
        <v>997</v>
      </c>
      <c r="F721" s="222" t="s">
        <v>998</v>
      </c>
      <c r="G721" s="223" t="s">
        <v>287</v>
      </c>
      <c r="H721" s="224">
        <v>29.75</v>
      </c>
      <c r="I721" s="225"/>
      <c r="J721" s="226">
        <f>ROUND(I721*H721,2)</f>
        <v>0</v>
      </c>
      <c r="K721" s="222" t="s">
        <v>157</v>
      </c>
      <c r="L721" s="45"/>
      <c r="M721" s="227" t="s">
        <v>1</v>
      </c>
      <c r="N721" s="228" t="s">
        <v>41</v>
      </c>
      <c r="O721" s="92"/>
      <c r="P721" s="229">
        <f>O721*H721</f>
        <v>0</v>
      </c>
      <c r="Q721" s="229">
        <v>0</v>
      </c>
      <c r="R721" s="229">
        <f>Q721*H721</f>
        <v>0</v>
      </c>
      <c r="S721" s="229">
        <v>0.02911</v>
      </c>
      <c r="T721" s="230">
        <f>S721*H721</f>
        <v>0.86602250000000003</v>
      </c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R721" s="231" t="s">
        <v>248</v>
      </c>
      <c r="AT721" s="231" t="s">
        <v>153</v>
      </c>
      <c r="AU721" s="231" t="s">
        <v>86</v>
      </c>
      <c r="AY721" s="18" t="s">
        <v>151</v>
      </c>
      <c r="BE721" s="232">
        <f>IF(N721="základní",J721,0)</f>
        <v>0</v>
      </c>
      <c r="BF721" s="232">
        <f>IF(N721="snížená",J721,0)</f>
        <v>0</v>
      </c>
      <c r="BG721" s="232">
        <f>IF(N721="zákl. přenesená",J721,0)</f>
        <v>0</v>
      </c>
      <c r="BH721" s="232">
        <f>IF(N721="sníž. přenesená",J721,0)</f>
        <v>0</v>
      </c>
      <c r="BI721" s="232">
        <f>IF(N721="nulová",J721,0)</f>
        <v>0</v>
      </c>
      <c r="BJ721" s="18" t="s">
        <v>84</v>
      </c>
      <c r="BK721" s="232">
        <f>ROUND(I721*H721,2)</f>
        <v>0</v>
      </c>
      <c r="BL721" s="18" t="s">
        <v>248</v>
      </c>
      <c r="BM721" s="231" t="s">
        <v>999</v>
      </c>
    </row>
    <row r="722" s="14" customFormat="1">
      <c r="A722" s="14"/>
      <c r="B722" s="244"/>
      <c r="C722" s="245"/>
      <c r="D722" s="235" t="s">
        <v>160</v>
      </c>
      <c r="E722" s="246" t="s">
        <v>1</v>
      </c>
      <c r="F722" s="247" t="s">
        <v>1000</v>
      </c>
      <c r="G722" s="245"/>
      <c r="H722" s="248">
        <v>29.75</v>
      </c>
      <c r="I722" s="249"/>
      <c r="J722" s="245"/>
      <c r="K722" s="245"/>
      <c r="L722" s="250"/>
      <c r="M722" s="251"/>
      <c r="N722" s="252"/>
      <c r="O722" s="252"/>
      <c r="P722" s="252"/>
      <c r="Q722" s="252"/>
      <c r="R722" s="252"/>
      <c r="S722" s="252"/>
      <c r="T722" s="253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4" t="s">
        <v>160</v>
      </c>
      <c r="AU722" s="254" t="s">
        <v>86</v>
      </c>
      <c r="AV722" s="14" t="s">
        <v>86</v>
      </c>
      <c r="AW722" s="14" t="s">
        <v>32</v>
      </c>
      <c r="AX722" s="14" t="s">
        <v>84</v>
      </c>
      <c r="AY722" s="254" t="s">
        <v>151</v>
      </c>
    </row>
    <row r="723" s="2" customFormat="1" ht="24.15" customHeight="1">
      <c r="A723" s="39"/>
      <c r="B723" s="40"/>
      <c r="C723" s="220" t="s">
        <v>1001</v>
      </c>
      <c r="D723" s="220" t="s">
        <v>153</v>
      </c>
      <c r="E723" s="221" t="s">
        <v>1002</v>
      </c>
      <c r="F723" s="222" t="s">
        <v>1003</v>
      </c>
      <c r="G723" s="223" t="s">
        <v>287</v>
      </c>
      <c r="H723" s="224">
        <v>29.75</v>
      </c>
      <c r="I723" s="225"/>
      <c r="J723" s="226">
        <f>ROUND(I723*H723,2)</f>
        <v>0</v>
      </c>
      <c r="K723" s="222" t="s">
        <v>157</v>
      </c>
      <c r="L723" s="45"/>
      <c r="M723" s="227" t="s">
        <v>1</v>
      </c>
      <c r="N723" s="228" t="s">
        <v>41</v>
      </c>
      <c r="O723" s="92"/>
      <c r="P723" s="229">
        <f>O723*H723</f>
        <v>0</v>
      </c>
      <c r="Q723" s="229">
        <v>0</v>
      </c>
      <c r="R723" s="229">
        <f>Q723*H723</f>
        <v>0</v>
      </c>
      <c r="S723" s="229">
        <v>0.021000000000000001</v>
      </c>
      <c r="T723" s="230">
        <f>S723*H723</f>
        <v>0.62475000000000003</v>
      </c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R723" s="231" t="s">
        <v>248</v>
      </c>
      <c r="AT723" s="231" t="s">
        <v>153</v>
      </c>
      <c r="AU723" s="231" t="s">
        <v>86</v>
      </c>
      <c r="AY723" s="18" t="s">
        <v>151</v>
      </c>
      <c r="BE723" s="232">
        <f>IF(N723="základní",J723,0)</f>
        <v>0</v>
      </c>
      <c r="BF723" s="232">
        <f>IF(N723="snížená",J723,0)</f>
        <v>0</v>
      </c>
      <c r="BG723" s="232">
        <f>IF(N723="zákl. přenesená",J723,0)</f>
        <v>0</v>
      </c>
      <c r="BH723" s="232">
        <f>IF(N723="sníž. přenesená",J723,0)</f>
        <v>0</v>
      </c>
      <c r="BI723" s="232">
        <f>IF(N723="nulová",J723,0)</f>
        <v>0</v>
      </c>
      <c r="BJ723" s="18" t="s">
        <v>84</v>
      </c>
      <c r="BK723" s="232">
        <f>ROUND(I723*H723,2)</f>
        <v>0</v>
      </c>
      <c r="BL723" s="18" t="s">
        <v>248</v>
      </c>
      <c r="BM723" s="231" t="s">
        <v>1004</v>
      </c>
    </row>
    <row r="724" s="2" customFormat="1" ht="37.8" customHeight="1">
      <c r="A724" s="39"/>
      <c r="B724" s="40"/>
      <c r="C724" s="220" t="s">
        <v>1005</v>
      </c>
      <c r="D724" s="220" t="s">
        <v>153</v>
      </c>
      <c r="E724" s="221" t="s">
        <v>1006</v>
      </c>
      <c r="F724" s="222" t="s">
        <v>1007</v>
      </c>
      <c r="G724" s="223" t="s">
        <v>287</v>
      </c>
      <c r="H724" s="224">
        <v>29.75</v>
      </c>
      <c r="I724" s="225"/>
      <c r="J724" s="226">
        <f>ROUND(I724*H724,2)</f>
        <v>0</v>
      </c>
      <c r="K724" s="222" t="s">
        <v>157</v>
      </c>
      <c r="L724" s="45"/>
      <c r="M724" s="227" t="s">
        <v>1</v>
      </c>
      <c r="N724" s="228" t="s">
        <v>41</v>
      </c>
      <c r="O724" s="92"/>
      <c r="P724" s="229">
        <f>O724*H724</f>
        <v>0</v>
      </c>
      <c r="Q724" s="229">
        <v>0.0018</v>
      </c>
      <c r="R724" s="229">
        <f>Q724*H724</f>
        <v>0.05355</v>
      </c>
      <c r="S724" s="229">
        <v>0</v>
      </c>
      <c r="T724" s="230">
        <f>S724*H724</f>
        <v>0</v>
      </c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R724" s="231" t="s">
        <v>248</v>
      </c>
      <c r="AT724" s="231" t="s">
        <v>153</v>
      </c>
      <c r="AU724" s="231" t="s">
        <v>86</v>
      </c>
      <c r="AY724" s="18" t="s">
        <v>151</v>
      </c>
      <c r="BE724" s="232">
        <f>IF(N724="základní",J724,0)</f>
        <v>0</v>
      </c>
      <c r="BF724" s="232">
        <f>IF(N724="snížená",J724,0)</f>
        <v>0</v>
      </c>
      <c r="BG724" s="232">
        <f>IF(N724="zákl. přenesená",J724,0)</f>
        <v>0</v>
      </c>
      <c r="BH724" s="232">
        <f>IF(N724="sníž. přenesená",J724,0)</f>
        <v>0</v>
      </c>
      <c r="BI724" s="232">
        <f>IF(N724="nulová",J724,0)</f>
        <v>0</v>
      </c>
      <c r="BJ724" s="18" t="s">
        <v>84</v>
      </c>
      <c r="BK724" s="232">
        <f>ROUND(I724*H724,2)</f>
        <v>0</v>
      </c>
      <c r="BL724" s="18" t="s">
        <v>248</v>
      </c>
      <c r="BM724" s="231" t="s">
        <v>1008</v>
      </c>
    </row>
    <row r="725" s="14" customFormat="1">
      <c r="A725" s="14"/>
      <c r="B725" s="244"/>
      <c r="C725" s="245"/>
      <c r="D725" s="235" t="s">
        <v>160</v>
      </c>
      <c r="E725" s="246" t="s">
        <v>1</v>
      </c>
      <c r="F725" s="247" t="s">
        <v>1000</v>
      </c>
      <c r="G725" s="245"/>
      <c r="H725" s="248">
        <v>29.75</v>
      </c>
      <c r="I725" s="249"/>
      <c r="J725" s="245"/>
      <c r="K725" s="245"/>
      <c r="L725" s="250"/>
      <c r="M725" s="251"/>
      <c r="N725" s="252"/>
      <c r="O725" s="252"/>
      <c r="P725" s="252"/>
      <c r="Q725" s="252"/>
      <c r="R725" s="252"/>
      <c r="S725" s="252"/>
      <c r="T725" s="253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4" t="s">
        <v>160</v>
      </c>
      <c r="AU725" s="254" t="s">
        <v>86</v>
      </c>
      <c r="AV725" s="14" t="s">
        <v>86</v>
      </c>
      <c r="AW725" s="14" t="s">
        <v>32</v>
      </c>
      <c r="AX725" s="14" t="s">
        <v>84</v>
      </c>
      <c r="AY725" s="254" t="s">
        <v>151</v>
      </c>
    </row>
    <row r="726" s="2" customFormat="1" ht="33" customHeight="1">
      <c r="A726" s="39"/>
      <c r="B726" s="40"/>
      <c r="C726" s="277" t="s">
        <v>1009</v>
      </c>
      <c r="D726" s="277" t="s">
        <v>498</v>
      </c>
      <c r="E726" s="278" t="s">
        <v>1010</v>
      </c>
      <c r="F726" s="279" t="s">
        <v>1011</v>
      </c>
      <c r="G726" s="280" t="s">
        <v>183</v>
      </c>
      <c r="H726" s="281">
        <v>15.909000000000001</v>
      </c>
      <c r="I726" s="282"/>
      <c r="J726" s="283">
        <f>ROUND(I726*H726,2)</f>
        <v>0</v>
      </c>
      <c r="K726" s="279" t="s">
        <v>157</v>
      </c>
      <c r="L726" s="284"/>
      <c r="M726" s="285" t="s">
        <v>1</v>
      </c>
      <c r="N726" s="286" t="s">
        <v>41</v>
      </c>
      <c r="O726" s="92"/>
      <c r="P726" s="229">
        <f>O726*H726</f>
        <v>0</v>
      </c>
      <c r="Q726" s="229">
        <v>0.021999999999999999</v>
      </c>
      <c r="R726" s="229">
        <f>Q726*H726</f>
        <v>0.34999799999999998</v>
      </c>
      <c r="S726" s="229">
        <v>0</v>
      </c>
      <c r="T726" s="230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31" t="s">
        <v>469</v>
      </c>
      <c r="AT726" s="231" t="s">
        <v>498</v>
      </c>
      <c r="AU726" s="231" t="s">
        <v>86</v>
      </c>
      <c r="AY726" s="18" t="s">
        <v>151</v>
      </c>
      <c r="BE726" s="232">
        <f>IF(N726="základní",J726,0)</f>
        <v>0</v>
      </c>
      <c r="BF726" s="232">
        <f>IF(N726="snížená",J726,0)</f>
        <v>0</v>
      </c>
      <c r="BG726" s="232">
        <f>IF(N726="zákl. přenesená",J726,0)</f>
        <v>0</v>
      </c>
      <c r="BH726" s="232">
        <f>IF(N726="sníž. přenesená",J726,0)</f>
        <v>0</v>
      </c>
      <c r="BI726" s="232">
        <f>IF(N726="nulová",J726,0)</f>
        <v>0</v>
      </c>
      <c r="BJ726" s="18" t="s">
        <v>84</v>
      </c>
      <c r="BK726" s="232">
        <f>ROUND(I726*H726,2)</f>
        <v>0</v>
      </c>
      <c r="BL726" s="18" t="s">
        <v>248</v>
      </c>
      <c r="BM726" s="231" t="s">
        <v>1012</v>
      </c>
    </row>
    <row r="727" s="14" customFormat="1">
      <c r="A727" s="14"/>
      <c r="B727" s="244"/>
      <c r="C727" s="245"/>
      <c r="D727" s="235" t="s">
        <v>160</v>
      </c>
      <c r="E727" s="246" t="s">
        <v>1</v>
      </c>
      <c r="F727" s="247" t="s">
        <v>1013</v>
      </c>
      <c r="G727" s="245"/>
      <c r="H727" s="248">
        <v>15.909000000000001</v>
      </c>
      <c r="I727" s="249"/>
      <c r="J727" s="245"/>
      <c r="K727" s="245"/>
      <c r="L727" s="250"/>
      <c r="M727" s="251"/>
      <c r="N727" s="252"/>
      <c r="O727" s="252"/>
      <c r="P727" s="252"/>
      <c r="Q727" s="252"/>
      <c r="R727" s="252"/>
      <c r="S727" s="252"/>
      <c r="T727" s="253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4" t="s">
        <v>160</v>
      </c>
      <c r="AU727" s="254" t="s">
        <v>86</v>
      </c>
      <c r="AV727" s="14" t="s">
        <v>86</v>
      </c>
      <c r="AW727" s="14" t="s">
        <v>32</v>
      </c>
      <c r="AX727" s="14" t="s">
        <v>84</v>
      </c>
      <c r="AY727" s="254" t="s">
        <v>151</v>
      </c>
    </row>
    <row r="728" s="2" customFormat="1" ht="37.8" customHeight="1">
      <c r="A728" s="39"/>
      <c r="B728" s="40"/>
      <c r="C728" s="220" t="s">
        <v>1014</v>
      </c>
      <c r="D728" s="220" t="s">
        <v>153</v>
      </c>
      <c r="E728" s="221" t="s">
        <v>1015</v>
      </c>
      <c r="F728" s="222" t="s">
        <v>1016</v>
      </c>
      <c r="G728" s="223" t="s">
        <v>287</v>
      </c>
      <c r="H728" s="224">
        <v>29.75</v>
      </c>
      <c r="I728" s="225"/>
      <c r="J728" s="226">
        <f>ROUND(I728*H728,2)</f>
        <v>0</v>
      </c>
      <c r="K728" s="222" t="s">
        <v>157</v>
      </c>
      <c r="L728" s="45"/>
      <c r="M728" s="227" t="s">
        <v>1</v>
      </c>
      <c r="N728" s="228" t="s">
        <v>41</v>
      </c>
      <c r="O728" s="92"/>
      <c r="P728" s="229">
        <f>O728*H728</f>
        <v>0</v>
      </c>
      <c r="Q728" s="229">
        <v>0.00075000000000000002</v>
      </c>
      <c r="R728" s="229">
        <f>Q728*H728</f>
        <v>0.022312499999999999</v>
      </c>
      <c r="S728" s="229">
        <v>0</v>
      </c>
      <c r="T728" s="230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31" t="s">
        <v>248</v>
      </c>
      <c r="AT728" s="231" t="s">
        <v>153</v>
      </c>
      <c r="AU728" s="231" t="s">
        <v>86</v>
      </c>
      <c r="AY728" s="18" t="s">
        <v>151</v>
      </c>
      <c r="BE728" s="232">
        <f>IF(N728="základní",J728,0)</f>
        <v>0</v>
      </c>
      <c r="BF728" s="232">
        <f>IF(N728="snížená",J728,0)</f>
        <v>0</v>
      </c>
      <c r="BG728" s="232">
        <f>IF(N728="zákl. přenesená",J728,0)</f>
        <v>0</v>
      </c>
      <c r="BH728" s="232">
        <f>IF(N728="sníž. přenesená",J728,0)</f>
        <v>0</v>
      </c>
      <c r="BI728" s="232">
        <f>IF(N728="nulová",J728,0)</f>
        <v>0</v>
      </c>
      <c r="BJ728" s="18" t="s">
        <v>84</v>
      </c>
      <c r="BK728" s="232">
        <f>ROUND(I728*H728,2)</f>
        <v>0</v>
      </c>
      <c r="BL728" s="18" t="s">
        <v>248</v>
      </c>
      <c r="BM728" s="231" t="s">
        <v>1017</v>
      </c>
    </row>
    <row r="729" s="2" customFormat="1" ht="24.15" customHeight="1">
      <c r="A729" s="39"/>
      <c r="B729" s="40"/>
      <c r="C729" s="220" t="s">
        <v>1018</v>
      </c>
      <c r="D729" s="220" t="s">
        <v>153</v>
      </c>
      <c r="E729" s="221" t="s">
        <v>1019</v>
      </c>
      <c r="F729" s="222" t="s">
        <v>1020</v>
      </c>
      <c r="G729" s="223" t="s">
        <v>287</v>
      </c>
      <c r="H729" s="224">
        <v>36.600000000000001</v>
      </c>
      <c r="I729" s="225"/>
      <c r="J729" s="226">
        <f>ROUND(I729*H729,2)</f>
        <v>0</v>
      </c>
      <c r="K729" s="222" t="s">
        <v>157</v>
      </c>
      <c r="L729" s="45"/>
      <c r="M729" s="227" t="s">
        <v>1</v>
      </c>
      <c r="N729" s="228" t="s">
        <v>41</v>
      </c>
      <c r="O729" s="92"/>
      <c r="P729" s="229">
        <f>O729*H729</f>
        <v>0</v>
      </c>
      <c r="Q729" s="229">
        <v>0</v>
      </c>
      <c r="R729" s="229">
        <f>Q729*H729</f>
        <v>0</v>
      </c>
      <c r="S729" s="229">
        <v>0.01174</v>
      </c>
      <c r="T729" s="230">
        <f>S729*H729</f>
        <v>0.42968400000000001</v>
      </c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R729" s="231" t="s">
        <v>248</v>
      </c>
      <c r="AT729" s="231" t="s">
        <v>153</v>
      </c>
      <c r="AU729" s="231" t="s">
        <v>86</v>
      </c>
      <c r="AY729" s="18" t="s">
        <v>151</v>
      </c>
      <c r="BE729" s="232">
        <f>IF(N729="základní",J729,0)</f>
        <v>0</v>
      </c>
      <c r="BF729" s="232">
        <f>IF(N729="snížená",J729,0)</f>
        <v>0</v>
      </c>
      <c r="BG729" s="232">
        <f>IF(N729="zákl. přenesená",J729,0)</f>
        <v>0</v>
      </c>
      <c r="BH729" s="232">
        <f>IF(N729="sníž. přenesená",J729,0)</f>
        <v>0</v>
      </c>
      <c r="BI729" s="232">
        <f>IF(N729="nulová",J729,0)</f>
        <v>0</v>
      </c>
      <c r="BJ729" s="18" t="s">
        <v>84</v>
      </c>
      <c r="BK729" s="232">
        <f>ROUND(I729*H729,2)</f>
        <v>0</v>
      </c>
      <c r="BL729" s="18" t="s">
        <v>248</v>
      </c>
      <c r="BM729" s="231" t="s">
        <v>1021</v>
      </c>
    </row>
    <row r="730" s="14" customFormat="1">
      <c r="A730" s="14"/>
      <c r="B730" s="244"/>
      <c r="C730" s="245"/>
      <c r="D730" s="235" t="s">
        <v>160</v>
      </c>
      <c r="E730" s="246" t="s">
        <v>1</v>
      </c>
      <c r="F730" s="247" t="s">
        <v>1022</v>
      </c>
      <c r="G730" s="245"/>
      <c r="H730" s="248">
        <v>32.600000000000001</v>
      </c>
      <c r="I730" s="249"/>
      <c r="J730" s="245"/>
      <c r="K730" s="245"/>
      <c r="L730" s="250"/>
      <c r="M730" s="251"/>
      <c r="N730" s="252"/>
      <c r="O730" s="252"/>
      <c r="P730" s="252"/>
      <c r="Q730" s="252"/>
      <c r="R730" s="252"/>
      <c r="S730" s="252"/>
      <c r="T730" s="253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4" t="s">
        <v>160</v>
      </c>
      <c r="AU730" s="254" t="s">
        <v>86</v>
      </c>
      <c r="AV730" s="14" t="s">
        <v>86</v>
      </c>
      <c r="AW730" s="14" t="s">
        <v>32</v>
      </c>
      <c r="AX730" s="14" t="s">
        <v>76</v>
      </c>
      <c r="AY730" s="254" t="s">
        <v>151</v>
      </c>
    </row>
    <row r="731" s="14" customFormat="1">
      <c r="A731" s="14"/>
      <c r="B731" s="244"/>
      <c r="C731" s="245"/>
      <c r="D731" s="235" t="s">
        <v>160</v>
      </c>
      <c r="E731" s="246" t="s">
        <v>1</v>
      </c>
      <c r="F731" s="247" t="s">
        <v>1023</v>
      </c>
      <c r="G731" s="245"/>
      <c r="H731" s="248">
        <v>4</v>
      </c>
      <c r="I731" s="249"/>
      <c r="J731" s="245"/>
      <c r="K731" s="245"/>
      <c r="L731" s="250"/>
      <c r="M731" s="251"/>
      <c r="N731" s="252"/>
      <c r="O731" s="252"/>
      <c r="P731" s="252"/>
      <c r="Q731" s="252"/>
      <c r="R731" s="252"/>
      <c r="S731" s="252"/>
      <c r="T731" s="253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4" t="s">
        <v>160</v>
      </c>
      <c r="AU731" s="254" t="s">
        <v>86</v>
      </c>
      <c r="AV731" s="14" t="s">
        <v>86</v>
      </c>
      <c r="AW731" s="14" t="s">
        <v>32</v>
      </c>
      <c r="AX731" s="14" t="s">
        <v>76</v>
      </c>
      <c r="AY731" s="254" t="s">
        <v>151</v>
      </c>
    </row>
    <row r="732" s="15" customFormat="1">
      <c r="A732" s="15"/>
      <c r="B732" s="255"/>
      <c r="C732" s="256"/>
      <c r="D732" s="235" t="s">
        <v>160</v>
      </c>
      <c r="E732" s="257" t="s">
        <v>1</v>
      </c>
      <c r="F732" s="258" t="s">
        <v>213</v>
      </c>
      <c r="G732" s="256"/>
      <c r="H732" s="259">
        <v>36.600000000000001</v>
      </c>
      <c r="I732" s="260"/>
      <c r="J732" s="256"/>
      <c r="K732" s="256"/>
      <c r="L732" s="261"/>
      <c r="M732" s="262"/>
      <c r="N732" s="263"/>
      <c r="O732" s="263"/>
      <c r="P732" s="263"/>
      <c r="Q732" s="263"/>
      <c r="R732" s="263"/>
      <c r="S732" s="263"/>
      <c r="T732" s="264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T732" s="265" t="s">
        <v>160</v>
      </c>
      <c r="AU732" s="265" t="s">
        <v>86</v>
      </c>
      <c r="AV732" s="15" t="s">
        <v>158</v>
      </c>
      <c r="AW732" s="15" t="s">
        <v>32</v>
      </c>
      <c r="AX732" s="15" t="s">
        <v>84</v>
      </c>
      <c r="AY732" s="265" t="s">
        <v>151</v>
      </c>
    </row>
    <row r="733" s="2" customFormat="1" ht="24.15" customHeight="1">
      <c r="A733" s="39"/>
      <c r="B733" s="40"/>
      <c r="C733" s="220" t="s">
        <v>1024</v>
      </c>
      <c r="D733" s="220" t="s">
        <v>153</v>
      </c>
      <c r="E733" s="221" t="s">
        <v>1025</v>
      </c>
      <c r="F733" s="222" t="s">
        <v>1026</v>
      </c>
      <c r="G733" s="223" t="s">
        <v>287</v>
      </c>
      <c r="H733" s="224">
        <v>7.9050000000000002</v>
      </c>
      <c r="I733" s="225"/>
      <c r="J733" s="226">
        <f>ROUND(I733*H733,2)</f>
        <v>0</v>
      </c>
      <c r="K733" s="222" t="s">
        <v>157</v>
      </c>
      <c r="L733" s="45"/>
      <c r="M733" s="227" t="s">
        <v>1</v>
      </c>
      <c r="N733" s="228" t="s">
        <v>41</v>
      </c>
      <c r="O733" s="92"/>
      <c r="P733" s="229">
        <f>O733*H733</f>
        <v>0</v>
      </c>
      <c r="Q733" s="229">
        <v>0</v>
      </c>
      <c r="R733" s="229">
        <f>Q733*H733</f>
        <v>0</v>
      </c>
      <c r="S733" s="229">
        <v>0.01174</v>
      </c>
      <c r="T733" s="230">
        <f>S733*H733</f>
        <v>0.092804700000000004</v>
      </c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R733" s="231" t="s">
        <v>248</v>
      </c>
      <c r="AT733" s="231" t="s">
        <v>153</v>
      </c>
      <c r="AU733" s="231" t="s">
        <v>86</v>
      </c>
      <c r="AY733" s="18" t="s">
        <v>151</v>
      </c>
      <c r="BE733" s="232">
        <f>IF(N733="základní",J733,0)</f>
        <v>0</v>
      </c>
      <c r="BF733" s="232">
        <f>IF(N733="snížená",J733,0)</f>
        <v>0</v>
      </c>
      <c r="BG733" s="232">
        <f>IF(N733="zákl. přenesená",J733,0)</f>
        <v>0</v>
      </c>
      <c r="BH733" s="232">
        <f>IF(N733="sníž. přenesená",J733,0)</f>
        <v>0</v>
      </c>
      <c r="BI733" s="232">
        <f>IF(N733="nulová",J733,0)</f>
        <v>0</v>
      </c>
      <c r="BJ733" s="18" t="s">
        <v>84</v>
      </c>
      <c r="BK733" s="232">
        <f>ROUND(I733*H733,2)</f>
        <v>0</v>
      </c>
      <c r="BL733" s="18" t="s">
        <v>248</v>
      </c>
      <c r="BM733" s="231" t="s">
        <v>1027</v>
      </c>
    </row>
    <row r="734" s="14" customFormat="1">
      <c r="A734" s="14"/>
      <c r="B734" s="244"/>
      <c r="C734" s="245"/>
      <c r="D734" s="235" t="s">
        <v>160</v>
      </c>
      <c r="E734" s="246" t="s">
        <v>1</v>
      </c>
      <c r="F734" s="247" t="s">
        <v>1028</v>
      </c>
      <c r="G734" s="245"/>
      <c r="H734" s="248">
        <v>7.9050000000000002</v>
      </c>
      <c r="I734" s="249"/>
      <c r="J734" s="245"/>
      <c r="K734" s="245"/>
      <c r="L734" s="250"/>
      <c r="M734" s="251"/>
      <c r="N734" s="252"/>
      <c r="O734" s="252"/>
      <c r="P734" s="252"/>
      <c r="Q734" s="252"/>
      <c r="R734" s="252"/>
      <c r="S734" s="252"/>
      <c r="T734" s="253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54" t="s">
        <v>160</v>
      </c>
      <c r="AU734" s="254" t="s">
        <v>86</v>
      </c>
      <c r="AV734" s="14" t="s">
        <v>86</v>
      </c>
      <c r="AW734" s="14" t="s">
        <v>32</v>
      </c>
      <c r="AX734" s="14" t="s">
        <v>84</v>
      </c>
      <c r="AY734" s="254" t="s">
        <v>151</v>
      </c>
    </row>
    <row r="735" s="2" customFormat="1" ht="24.15" customHeight="1">
      <c r="A735" s="39"/>
      <c r="B735" s="40"/>
      <c r="C735" s="220" t="s">
        <v>1029</v>
      </c>
      <c r="D735" s="220" t="s">
        <v>153</v>
      </c>
      <c r="E735" s="221" t="s">
        <v>1030</v>
      </c>
      <c r="F735" s="222" t="s">
        <v>1031</v>
      </c>
      <c r="G735" s="223" t="s">
        <v>183</v>
      </c>
      <c r="H735" s="224">
        <v>145.25100000000001</v>
      </c>
      <c r="I735" s="225"/>
      <c r="J735" s="226">
        <f>ROUND(I735*H735,2)</f>
        <v>0</v>
      </c>
      <c r="K735" s="222" t="s">
        <v>157</v>
      </c>
      <c r="L735" s="45"/>
      <c r="M735" s="227" t="s">
        <v>1</v>
      </c>
      <c r="N735" s="228" t="s">
        <v>41</v>
      </c>
      <c r="O735" s="92"/>
      <c r="P735" s="229">
        <f>O735*H735</f>
        <v>0</v>
      </c>
      <c r="Q735" s="229">
        <v>0</v>
      </c>
      <c r="R735" s="229">
        <f>Q735*H735</f>
        <v>0</v>
      </c>
      <c r="S735" s="229">
        <v>0.083169999999999994</v>
      </c>
      <c r="T735" s="230">
        <f>S735*H735</f>
        <v>12.08052567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31" t="s">
        <v>248</v>
      </c>
      <c r="AT735" s="231" t="s">
        <v>153</v>
      </c>
      <c r="AU735" s="231" t="s">
        <v>86</v>
      </c>
      <c r="AY735" s="18" t="s">
        <v>151</v>
      </c>
      <c r="BE735" s="232">
        <f>IF(N735="základní",J735,0)</f>
        <v>0</v>
      </c>
      <c r="BF735" s="232">
        <f>IF(N735="snížená",J735,0)</f>
        <v>0</v>
      </c>
      <c r="BG735" s="232">
        <f>IF(N735="zákl. přenesená",J735,0)</f>
        <v>0</v>
      </c>
      <c r="BH735" s="232">
        <f>IF(N735="sníž. přenesená",J735,0)</f>
        <v>0</v>
      </c>
      <c r="BI735" s="232">
        <f>IF(N735="nulová",J735,0)</f>
        <v>0</v>
      </c>
      <c r="BJ735" s="18" t="s">
        <v>84</v>
      </c>
      <c r="BK735" s="232">
        <f>ROUND(I735*H735,2)</f>
        <v>0</v>
      </c>
      <c r="BL735" s="18" t="s">
        <v>248</v>
      </c>
      <c r="BM735" s="231" t="s">
        <v>1032</v>
      </c>
    </row>
    <row r="736" s="14" customFormat="1">
      <c r="A736" s="14"/>
      <c r="B736" s="244"/>
      <c r="C736" s="245"/>
      <c r="D736" s="235" t="s">
        <v>160</v>
      </c>
      <c r="E736" s="246" t="s">
        <v>1</v>
      </c>
      <c r="F736" s="247" t="s">
        <v>1033</v>
      </c>
      <c r="G736" s="245"/>
      <c r="H736" s="248">
        <v>49.265999999999998</v>
      </c>
      <c r="I736" s="249"/>
      <c r="J736" s="245"/>
      <c r="K736" s="245"/>
      <c r="L736" s="250"/>
      <c r="M736" s="251"/>
      <c r="N736" s="252"/>
      <c r="O736" s="252"/>
      <c r="P736" s="252"/>
      <c r="Q736" s="252"/>
      <c r="R736" s="252"/>
      <c r="S736" s="252"/>
      <c r="T736" s="253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4" t="s">
        <v>160</v>
      </c>
      <c r="AU736" s="254" t="s">
        <v>86</v>
      </c>
      <c r="AV736" s="14" t="s">
        <v>86</v>
      </c>
      <c r="AW736" s="14" t="s">
        <v>32</v>
      </c>
      <c r="AX736" s="14" t="s">
        <v>76</v>
      </c>
      <c r="AY736" s="254" t="s">
        <v>151</v>
      </c>
    </row>
    <row r="737" s="14" customFormat="1">
      <c r="A737" s="14"/>
      <c r="B737" s="244"/>
      <c r="C737" s="245"/>
      <c r="D737" s="235" t="s">
        <v>160</v>
      </c>
      <c r="E737" s="246" t="s">
        <v>1</v>
      </c>
      <c r="F737" s="247" t="s">
        <v>1034</v>
      </c>
      <c r="G737" s="245"/>
      <c r="H737" s="248">
        <v>74.793000000000006</v>
      </c>
      <c r="I737" s="249"/>
      <c r="J737" s="245"/>
      <c r="K737" s="245"/>
      <c r="L737" s="250"/>
      <c r="M737" s="251"/>
      <c r="N737" s="252"/>
      <c r="O737" s="252"/>
      <c r="P737" s="252"/>
      <c r="Q737" s="252"/>
      <c r="R737" s="252"/>
      <c r="S737" s="252"/>
      <c r="T737" s="253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4" t="s">
        <v>160</v>
      </c>
      <c r="AU737" s="254" t="s">
        <v>86</v>
      </c>
      <c r="AV737" s="14" t="s">
        <v>86</v>
      </c>
      <c r="AW737" s="14" t="s">
        <v>32</v>
      </c>
      <c r="AX737" s="14" t="s">
        <v>76</v>
      </c>
      <c r="AY737" s="254" t="s">
        <v>151</v>
      </c>
    </row>
    <row r="738" s="14" customFormat="1">
      <c r="A738" s="14"/>
      <c r="B738" s="244"/>
      <c r="C738" s="245"/>
      <c r="D738" s="235" t="s">
        <v>160</v>
      </c>
      <c r="E738" s="246" t="s">
        <v>1</v>
      </c>
      <c r="F738" s="247" t="s">
        <v>1035</v>
      </c>
      <c r="G738" s="245"/>
      <c r="H738" s="248">
        <v>21.192</v>
      </c>
      <c r="I738" s="249"/>
      <c r="J738" s="245"/>
      <c r="K738" s="245"/>
      <c r="L738" s="250"/>
      <c r="M738" s="251"/>
      <c r="N738" s="252"/>
      <c r="O738" s="252"/>
      <c r="P738" s="252"/>
      <c r="Q738" s="252"/>
      <c r="R738" s="252"/>
      <c r="S738" s="252"/>
      <c r="T738" s="253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4" t="s">
        <v>160</v>
      </c>
      <c r="AU738" s="254" t="s">
        <v>86</v>
      </c>
      <c r="AV738" s="14" t="s">
        <v>86</v>
      </c>
      <c r="AW738" s="14" t="s">
        <v>32</v>
      </c>
      <c r="AX738" s="14" t="s">
        <v>76</v>
      </c>
      <c r="AY738" s="254" t="s">
        <v>151</v>
      </c>
    </row>
    <row r="739" s="15" customFormat="1">
      <c r="A739" s="15"/>
      <c r="B739" s="255"/>
      <c r="C739" s="256"/>
      <c r="D739" s="235" t="s">
        <v>160</v>
      </c>
      <c r="E739" s="257" t="s">
        <v>1</v>
      </c>
      <c r="F739" s="258" t="s">
        <v>213</v>
      </c>
      <c r="G739" s="256"/>
      <c r="H739" s="259">
        <v>145.25100000000001</v>
      </c>
      <c r="I739" s="260"/>
      <c r="J739" s="256"/>
      <c r="K739" s="256"/>
      <c r="L739" s="261"/>
      <c r="M739" s="262"/>
      <c r="N739" s="263"/>
      <c r="O739" s="263"/>
      <c r="P739" s="263"/>
      <c r="Q739" s="263"/>
      <c r="R739" s="263"/>
      <c r="S739" s="263"/>
      <c r="T739" s="264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65" t="s">
        <v>160</v>
      </c>
      <c r="AU739" s="265" t="s">
        <v>86</v>
      </c>
      <c r="AV739" s="15" t="s">
        <v>158</v>
      </c>
      <c r="AW739" s="15" t="s">
        <v>32</v>
      </c>
      <c r="AX739" s="15" t="s">
        <v>84</v>
      </c>
      <c r="AY739" s="265" t="s">
        <v>151</v>
      </c>
    </row>
    <row r="740" s="2" customFormat="1" ht="37.8" customHeight="1">
      <c r="A740" s="39"/>
      <c r="B740" s="40"/>
      <c r="C740" s="220" t="s">
        <v>1036</v>
      </c>
      <c r="D740" s="220" t="s">
        <v>153</v>
      </c>
      <c r="E740" s="221" t="s">
        <v>1037</v>
      </c>
      <c r="F740" s="222" t="s">
        <v>1038</v>
      </c>
      <c r="G740" s="223" t="s">
        <v>183</v>
      </c>
      <c r="H740" s="224">
        <v>184.02000000000001</v>
      </c>
      <c r="I740" s="225"/>
      <c r="J740" s="226">
        <f>ROUND(I740*H740,2)</f>
        <v>0</v>
      </c>
      <c r="K740" s="222" t="s">
        <v>1</v>
      </c>
      <c r="L740" s="45"/>
      <c r="M740" s="227" t="s">
        <v>1</v>
      </c>
      <c r="N740" s="228" t="s">
        <v>41</v>
      </c>
      <c r="O740" s="92"/>
      <c r="P740" s="229">
        <f>O740*H740</f>
        <v>0</v>
      </c>
      <c r="Q740" s="229">
        <v>0.0090299999999999998</v>
      </c>
      <c r="R740" s="229">
        <f>Q740*H740</f>
        <v>1.6617006000000001</v>
      </c>
      <c r="S740" s="229">
        <v>0</v>
      </c>
      <c r="T740" s="230">
        <f>S740*H740</f>
        <v>0</v>
      </c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R740" s="231" t="s">
        <v>248</v>
      </c>
      <c r="AT740" s="231" t="s">
        <v>153</v>
      </c>
      <c r="AU740" s="231" t="s">
        <v>86</v>
      </c>
      <c r="AY740" s="18" t="s">
        <v>151</v>
      </c>
      <c r="BE740" s="232">
        <f>IF(N740="základní",J740,0)</f>
        <v>0</v>
      </c>
      <c r="BF740" s="232">
        <f>IF(N740="snížená",J740,0)</f>
        <v>0</v>
      </c>
      <c r="BG740" s="232">
        <f>IF(N740="zákl. přenesená",J740,0)</f>
        <v>0</v>
      </c>
      <c r="BH740" s="232">
        <f>IF(N740="sníž. přenesená",J740,0)</f>
        <v>0</v>
      </c>
      <c r="BI740" s="232">
        <f>IF(N740="nulová",J740,0)</f>
        <v>0</v>
      </c>
      <c r="BJ740" s="18" t="s">
        <v>84</v>
      </c>
      <c r="BK740" s="232">
        <f>ROUND(I740*H740,2)</f>
        <v>0</v>
      </c>
      <c r="BL740" s="18" t="s">
        <v>248</v>
      </c>
      <c r="BM740" s="231" t="s">
        <v>1039</v>
      </c>
    </row>
    <row r="741" s="14" customFormat="1">
      <c r="A741" s="14"/>
      <c r="B741" s="244"/>
      <c r="C741" s="245"/>
      <c r="D741" s="235" t="s">
        <v>160</v>
      </c>
      <c r="E741" s="246" t="s">
        <v>1</v>
      </c>
      <c r="F741" s="247" t="s">
        <v>1040</v>
      </c>
      <c r="G741" s="245"/>
      <c r="H741" s="248">
        <v>23.620000000000001</v>
      </c>
      <c r="I741" s="249"/>
      <c r="J741" s="245"/>
      <c r="K741" s="245"/>
      <c r="L741" s="250"/>
      <c r="M741" s="251"/>
      <c r="N741" s="252"/>
      <c r="O741" s="252"/>
      <c r="P741" s="252"/>
      <c r="Q741" s="252"/>
      <c r="R741" s="252"/>
      <c r="S741" s="252"/>
      <c r="T741" s="253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4" t="s">
        <v>160</v>
      </c>
      <c r="AU741" s="254" t="s">
        <v>86</v>
      </c>
      <c r="AV741" s="14" t="s">
        <v>86</v>
      </c>
      <c r="AW741" s="14" t="s">
        <v>32</v>
      </c>
      <c r="AX741" s="14" t="s">
        <v>76</v>
      </c>
      <c r="AY741" s="254" t="s">
        <v>151</v>
      </c>
    </row>
    <row r="742" s="14" customFormat="1">
      <c r="A742" s="14"/>
      <c r="B742" s="244"/>
      <c r="C742" s="245"/>
      <c r="D742" s="235" t="s">
        <v>160</v>
      </c>
      <c r="E742" s="246" t="s">
        <v>1</v>
      </c>
      <c r="F742" s="247" t="s">
        <v>1041</v>
      </c>
      <c r="G742" s="245"/>
      <c r="H742" s="248">
        <v>60.549999999999997</v>
      </c>
      <c r="I742" s="249"/>
      <c r="J742" s="245"/>
      <c r="K742" s="245"/>
      <c r="L742" s="250"/>
      <c r="M742" s="251"/>
      <c r="N742" s="252"/>
      <c r="O742" s="252"/>
      <c r="P742" s="252"/>
      <c r="Q742" s="252"/>
      <c r="R742" s="252"/>
      <c r="S742" s="252"/>
      <c r="T742" s="253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54" t="s">
        <v>160</v>
      </c>
      <c r="AU742" s="254" t="s">
        <v>86</v>
      </c>
      <c r="AV742" s="14" t="s">
        <v>86</v>
      </c>
      <c r="AW742" s="14" t="s">
        <v>32</v>
      </c>
      <c r="AX742" s="14" t="s">
        <v>76</v>
      </c>
      <c r="AY742" s="254" t="s">
        <v>151</v>
      </c>
    </row>
    <row r="743" s="14" customFormat="1">
      <c r="A743" s="14"/>
      <c r="B743" s="244"/>
      <c r="C743" s="245"/>
      <c r="D743" s="235" t="s">
        <v>160</v>
      </c>
      <c r="E743" s="246" t="s">
        <v>1</v>
      </c>
      <c r="F743" s="247" t="s">
        <v>1042</v>
      </c>
      <c r="G743" s="245"/>
      <c r="H743" s="248">
        <v>46.600000000000001</v>
      </c>
      <c r="I743" s="249"/>
      <c r="J743" s="245"/>
      <c r="K743" s="245"/>
      <c r="L743" s="250"/>
      <c r="M743" s="251"/>
      <c r="N743" s="252"/>
      <c r="O743" s="252"/>
      <c r="P743" s="252"/>
      <c r="Q743" s="252"/>
      <c r="R743" s="252"/>
      <c r="S743" s="252"/>
      <c r="T743" s="253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54" t="s">
        <v>160</v>
      </c>
      <c r="AU743" s="254" t="s">
        <v>86</v>
      </c>
      <c r="AV743" s="14" t="s">
        <v>86</v>
      </c>
      <c r="AW743" s="14" t="s">
        <v>32</v>
      </c>
      <c r="AX743" s="14" t="s">
        <v>76</v>
      </c>
      <c r="AY743" s="254" t="s">
        <v>151</v>
      </c>
    </row>
    <row r="744" s="14" customFormat="1">
      <c r="A744" s="14"/>
      <c r="B744" s="244"/>
      <c r="C744" s="245"/>
      <c r="D744" s="235" t="s">
        <v>160</v>
      </c>
      <c r="E744" s="246" t="s">
        <v>1</v>
      </c>
      <c r="F744" s="247" t="s">
        <v>1043</v>
      </c>
      <c r="G744" s="245"/>
      <c r="H744" s="248">
        <v>51.5</v>
      </c>
      <c r="I744" s="249"/>
      <c r="J744" s="245"/>
      <c r="K744" s="245"/>
      <c r="L744" s="250"/>
      <c r="M744" s="251"/>
      <c r="N744" s="252"/>
      <c r="O744" s="252"/>
      <c r="P744" s="252"/>
      <c r="Q744" s="252"/>
      <c r="R744" s="252"/>
      <c r="S744" s="252"/>
      <c r="T744" s="253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4" t="s">
        <v>160</v>
      </c>
      <c r="AU744" s="254" t="s">
        <v>86</v>
      </c>
      <c r="AV744" s="14" t="s">
        <v>86</v>
      </c>
      <c r="AW744" s="14" t="s">
        <v>32</v>
      </c>
      <c r="AX744" s="14" t="s">
        <v>76</v>
      </c>
      <c r="AY744" s="254" t="s">
        <v>151</v>
      </c>
    </row>
    <row r="745" s="13" customFormat="1">
      <c r="A745" s="13"/>
      <c r="B745" s="233"/>
      <c r="C745" s="234"/>
      <c r="D745" s="235" t="s">
        <v>160</v>
      </c>
      <c r="E745" s="236" t="s">
        <v>1</v>
      </c>
      <c r="F745" s="237" t="s">
        <v>1044</v>
      </c>
      <c r="G745" s="234"/>
      <c r="H745" s="236" t="s">
        <v>1</v>
      </c>
      <c r="I745" s="238"/>
      <c r="J745" s="234"/>
      <c r="K745" s="234"/>
      <c r="L745" s="239"/>
      <c r="M745" s="240"/>
      <c r="N745" s="241"/>
      <c r="O745" s="241"/>
      <c r="P745" s="241"/>
      <c r="Q745" s="241"/>
      <c r="R745" s="241"/>
      <c r="S745" s="241"/>
      <c r="T745" s="242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43" t="s">
        <v>160</v>
      </c>
      <c r="AU745" s="243" t="s">
        <v>86</v>
      </c>
      <c r="AV745" s="13" t="s">
        <v>84</v>
      </c>
      <c r="AW745" s="13" t="s">
        <v>32</v>
      </c>
      <c r="AX745" s="13" t="s">
        <v>76</v>
      </c>
      <c r="AY745" s="243" t="s">
        <v>151</v>
      </c>
    </row>
    <row r="746" s="14" customFormat="1">
      <c r="A746" s="14"/>
      <c r="B746" s="244"/>
      <c r="C746" s="245"/>
      <c r="D746" s="235" t="s">
        <v>160</v>
      </c>
      <c r="E746" s="246" t="s">
        <v>1</v>
      </c>
      <c r="F746" s="247" t="s">
        <v>1045</v>
      </c>
      <c r="G746" s="245"/>
      <c r="H746" s="248">
        <v>1.75</v>
      </c>
      <c r="I746" s="249"/>
      <c r="J746" s="245"/>
      <c r="K746" s="245"/>
      <c r="L746" s="250"/>
      <c r="M746" s="251"/>
      <c r="N746" s="252"/>
      <c r="O746" s="252"/>
      <c r="P746" s="252"/>
      <c r="Q746" s="252"/>
      <c r="R746" s="252"/>
      <c r="S746" s="252"/>
      <c r="T746" s="253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54" t="s">
        <v>160</v>
      </c>
      <c r="AU746" s="254" t="s">
        <v>86</v>
      </c>
      <c r="AV746" s="14" t="s">
        <v>86</v>
      </c>
      <c r="AW746" s="14" t="s">
        <v>32</v>
      </c>
      <c r="AX746" s="14" t="s">
        <v>76</v>
      </c>
      <c r="AY746" s="254" t="s">
        <v>151</v>
      </c>
    </row>
    <row r="747" s="15" customFormat="1">
      <c r="A747" s="15"/>
      <c r="B747" s="255"/>
      <c r="C747" s="256"/>
      <c r="D747" s="235" t="s">
        <v>160</v>
      </c>
      <c r="E747" s="257" t="s">
        <v>103</v>
      </c>
      <c r="F747" s="258" t="s">
        <v>213</v>
      </c>
      <c r="G747" s="256"/>
      <c r="H747" s="259">
        <v>184.02000000000001</v>
      </c>
      <c r="I747" s="260"/>
      <c r="J747" s="256"/>
      <c r="K747" s="256"/>
      <c r="L747" s="261"/>
      <c r="M747" s="262"/>
      <c r="N747" s="263"/>
      <c r="O747" s="263"/>
      <c r="P747" s="263"/>
      <c r="Q747" s="263"/>
      <c r="R747" s="263"/>
      <c r="S747" s="263"/>
      <c r="T747" s="264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T747" s="265" t="s">
        <v>160</v>
      </c>
      <c r="AU747" s="265" t="s">
        <v>86</v>
      </c>
      <c r="AV747" s="15" t="s">
        <v>158</v>
      </c>
      <c r="AW747" s="15" t="s">
        <v>32</v>
      </c>
      <c r="AX747" s="15" t="s">
        <v>84</v>
      </c>
      <c r="AY747" s="265" t="s">
        <v>151</v>
      </c>
    </row>
    <row r="748" s="2" customFormat="1" ht="33" customHeight="1">
      <c r="A748" s="39"/>
      <c r="B748" s="40"/>
      <c r="C748" s="277" t="s">
        <v>1046</v>
      </c>
      <c r="D748" s="277" t="s">
        <v>498</v>
      </c>
      <c r="E748" s="278" t="s">
        <v>1047</v>
      </c>
      <c r="F748" s="279" t="s">
        <v>1048</v>
      </c>
      <c r="G748" s="280" t="s">
        <v>183</v>
      </c>
      <c r="H748" s="281">
        <v>211.62299999999999</v>
      </c>
      <c r="I748" s="282"/>
      <c r="J748" s="283">
        <f>ROUND(I748*H748,2)</f>
        <v>0</v>
      </c>
      <c r="K748" s="279" t="s">
        <v>157</v>
      </c>
      <c r="L748" s="284"/>
      <c r="M748" s="285" t="s">
        <v>1</v>
      </c>
      <c r="N748" s="286" t="s">
        <v>41</v>
      </c>
      <c r="O748" s="92"/>
      <c r="P748" s="229">
        <f>O748*H748</f>
        <v>0</v>
      </c>
      <c r="Q748" s="229">
        <v>0.021999999999999999</v>
      </c>
      <c r="R748" s="229">
        <f>Q748*H748</f>
        <v>4.6557059999999995</v>
      </c>
      <c r="S748" s="229">
        <v>0</v>
      </c>
      <c r="T748" s="230">
        <f>S748*H748</f>
        <v>0</v>
      </c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R748" s="231" t="s">
        <v>469</v>
      </c>
      <c r="AT748" s="231" t="s">
        <v>498</v>
      </c>
      <c r="AU748" s="231" t="s">
        <v>86</v>
      </c>
      <c r="AY748" s="18" t="s">
        <v>151</v>
      </c>
      <c r="BE748" s="232">
        <f>IF(N748="základní",J748,0)</f>
        <v>0</v>
      </c>
      <c r="BF748" s="232">
        <f>IF(N748="snížená",J748,0)</f>
        <v>0</v>
      </c>
      <c r="BG748" s="232">
        <f>IF(N748="zákl. přenesená",J748,0)</f>
        <v>0</v>
      </c>
      <c r="BH748" s="232">
        <f>IF(N748="sníž. přenesená",J748,0)</f>
        <v>0</v>
      </c>
      <c r="BI748" s="232">
        <f>IF(N748="nulová",J748,0)</f>
        <v>0</v>
      </c>
      <c r="BJ748" s="18" t="s">
        <v>84</v>
      </c>
      <c r="BK748" s="232">
        <f>ROUND(I748*H748,2)</f>
        <v>0</v>
      </c>
      <c r="BL748" s="18" t="s">
        <v>248</v>
      </c>
      <c r="BM748" s="231" t="s">
        <v>1049</v>
      </c>
    </row>
    <row r="749" s="14" customFormat="1">
      <c r="A749" s="14"/>
      <c r="B749" s="244"/>
      <c r="C749" s="245"/>
      <c r="D749" s="235" t="s">
        <v>160</v>
      </c>
      <c r="E749" s="245"/>
      <c r="F749" s="247" t="s">
        <v>1050</v>
      </c>
      <c r="G749" s="245"/>
      <c r="H749" s="248">
        <v>211.62299999999999</v>
      </c>
      <c r="I749" s="249"/>
      <c r="J749" s="245"/>
      <c r="K749" s="245"/>
      <c r="L749" s="250"/>
      <c r="M749" s="251"/>
      <c r="N749" s="252"/>
      <c r="O749" s="252"/>
      <c r="P749" s="252"/>
      <c r="Q749" s="252"/>
      <c r="R749" s="252"/>
      <c r="S749" s="252"/>
      <c r="T749" s="253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4" t="s">
        <v>160</v>
      </c>
      <c r="AU749" s="254" t="s">
        <v>86</v>
      </c>
      <c r="AV749" s="14" t="s">
        <v>86</v>
      </c>
      <c r="AW749" s="14" t="s">
        <v>4</v>
      </c>
      <c r="AX749" s="14" t="s">
        <v>84</v>
      </c>
      <c r="AY749" s="254" t="s">
        <v>151</v>
      </c>
    </row>
    <row r="750" s="2" customFormat="1" ht="33" customHeight="1">
      <c r="A750" s="39"/>
      <c r="B750" s="40"/>
      <c r="C750" s="220" t="s">
        <v>1051</v>
      </c>
      <c r="D750" s="220" t="s">
        <v>153</v>
      </c>
      <c r="E750" s="221" t="s">
        <v>1052</v>
      </c>
      <c r="F750" s="222" t="s">
        <v>1053</v>
      </c>
      <c r="G750" s="223" t="s">
        <v>183</v>
      </c>
      <c r="H750" s="224">
        <v>25.23</v>
      </c>
      <c r="I750" s="225"/>
      <c r="J750" s="226">
        <f>ROUND(I750*H750,2)</f>
        <v>0</v>
      </c>
      <c r="K750" s="222" t="s">
        <v>157</v>
      </c>
      <c r="L750" s="45"/>
      <c r="M750" s="227" t="s">
        <v>1</v>
      </c>
      <c r="N750" s="228" t="s">
        <v>41</v>
      </c>
      <c r="O750" s="92"/>
      <c r="P750" s="229">
        <f>O750*H750</f>
        <v>0</v>
      </c>
      <c r="Q750" s="229">
        <v>0</v>
      </c>
      <c r="R750" s="229">
        <f>Q750*H750</f>
        <v>0</v>
      </c>
      <c r="S750" s="229">
        <v>0</v>
      </c>
      <c r="T750" s="230">
        <f>S750*H750</f>
        <v>0</v>
      </c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R750" s="231" t="s">
        <v>248</v>
      </c>
      <c r="AT750" s="231" t="s">
        <v>153</v>
      </c>
      <c r="AU750" s="231" t="s">
        <v>86</v>
      </c>
      <c r="AY750" s="18" t="s">
        <v>151</v>
      </c>
      <c r="BE750" s="232">
        <f>IF(N750="základní",J750,0)</f>
        <v>0</v>
      </c>
      <c r="BF750" s="232">
        <f>IF(N750="snížená",J750,0)</f>
        <v>0</v>
      </c>
      <c r="BG750" s="232">
        <f>IF(N750="zákl. přenesená",J750,0)</f>
        <v>0</v>
      </c>
      <c r="BH750" s="232">
        <f>IF(N750="sníž. přenesená",J750,0)</f>
        <v>0</v>
      </c>
      <c r="BI750" s="232">
        <f>IF(N750="nulová",J750,0)</f>
        <v>0</v>
      </c>
      <c r="BJ750" s="18" t="s">
        <v>84</v>
      </c>
      <c r="BK750" s="232">
        <f>ROUND(I750*H750,2)</f>
        <v>0</v>
      </c>
      <c r="BL750" s="18" t="s">
        <v>248</v>
      </c>
      <c r="BM750" s="231" t="s">
        <v>1054</v>
      </c>
    </row>
    <row r="751" s="14" customFormat="1">
      <c r="A751" s="14"/>
      <c r="B751" s="244"/>
      <c r="C751" s="245"/>
      <c r="D751" s="235" t="s">
        <v>160</v>
      </c>
      <c r="E751" s="246" t="s">
        <v>1</v>
      </c>
      <c r="F751" s="247" t="s">
        <v>1055</v>
      </c>
      <c r="G751" s="245"/>
      <c r="H751" s="248">
        <v>25.23</v>
      </c>
      <c r="I751" s="249"/>
      <c r="J751" s="245"/>
      <c r="K751" s="245"/>
      <c r="L751" s="250"/>
      <c r="M751" s="251"/>
      <c r="N751" s="252"/>
      <c r="O751" s="252"/>
      <c r="P751" s="252"/>
      <c r="Q751" s="252"/>
      <c r="R751" s="252"/>
      <c r="S751" s="252"/>
      <c r="T751" s="253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54" t="s">
        <v>160</v>
      </c>
      <c r="AU751" s="254" t="s">
        <v>86</v>
      </c>
      <c r="AV751" s="14" t="s">
        <v>86</v>
      </c>
      <c r="AW751" s="14" t="s">
        <v>32</v>
      </c>
      <c r="AX751" s="14" t="s">
        <v>84</v>
      </c>
      <c r="AY751" s="254" t="s">
        <v>151</v>
      </c>
    </row>
    <row r="752" s="2" customFormat="1" ht="24.15" customHeight="1">
      <c r="A752" s="39"/>
      <c r="B752" s="40"/>
      <c r="C752" s="220" t="s">
        <v>1056</v>
      </c>
      <c r="D752" s="220" t="s">
        <v>153</v>
      </c>
      <c r="E752" s="221" t="s">
        <v>1057</v>
      </c>
      <c r="F752" s="222" t="s">
        <v>1058</v>
      </c>
      <c r="G752" s="223" t="s">
        <v>183</v>
      </c>
      <c r="H752" s="224">
        <v>184.02000000000001</v>
      </c>
      <c r="I752" s="225"/>
      <c r="J752" s="226">
        <f>ROUND(I752*H752,2)</f>
        <v>0</v>
      </c>
      <c r="K752" s="222" t="s">
        <v>157</v>
      </c>
      <c r="L752" s="45"/>
      <c r="M752" s="227" t="s">
        <v>1</v>
      </c>
      <c r="N752" s="228" t="s">
        <v>41</v>
      </c>
      <c r="O752" s="92"/>
      <c r="P752" s="229">
        <f>O752*H752</f>
        <v>0</v>
      </c>
      <c r="Q752" s="229">
        <v>0.0015</v>
      </c>
      <c r="R752" s="229">
        <f>Q752*H752</f>
        <v>0.27603</v>
      </c>
      <c r="S752" s="229">
        <v>0</v>
      </c>
      <c r="T752" s="230">
        <f>S752*H752</f>
        <v>0</v>
      </c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R752" s="231" t="s">
        <v>248</v>
      </c>
      <c r="AT752" s="231" t="s">
        <v>153</v>
      </c>
      <c r="AU752" s="231" t="s">
        <v>86</v>
      </c>
      <c r="AY752" s="18" t="s">
        <v>151</v>
      </c>
      <c r="BE752" s="232">
        <f>IF(N752="základní",J752,0)</f>
        <v>0</v>
      </c>
      <c r="BF752" s="232">
        <f>IF(N752="snížená",J752,0)</f>
        <v>0</v>
      </c>
      <c r="BG752" s="232">
        <f>IF(N752="zákl. přenesená",J752,0)</f>
        <v>0</v>
      </c>
      <c r="BH752" s="232">
        <f>IF(N752="sníž. přenesená",J752,0)</f>
        <v>0</v>
      </c>
      <c r="BI752" s="232">
        <f>IF(N752="nulová",J752,0)</f>
        <v>0</v>
      </c>
      <c r="BJ752" s="18" t="s">
        <v>84</v>
      </c>
      <c r="BK752" s="232">
        <f>ROUND(I752*H752,2)</f>
        <v>0</v>
      </c>
      <c r="BL752" s="18" t="s">
        <v>248</v>
      </c>
      <c r="BM752" s="231" t="s">
        <v>1059</v>
      </c>
    </row>
    <row r="753" s="14" customFormat="1">
      <c r="A753" s="14"/>
      <c r="B753" s="244"/>
      <c r="C753" s="245"/>
      <c r="D753" s="235" t="s">
        <v>160</v>
      </c>
      <c r="E753" s="246" t="s">
        <v>1</v>
      </c>
      <c r="F753" s="247" t="s">
        <v>103</v>
      </c>
      <c r="G753" s="245"/>
      <c r="H753" s="248">
        <v>184.02000000000001</v>
      </c>
      <c r="I753" s="249"/>
      <c r="J753" s="245"/>
      <c r="K753" s="245"/>
      <c r="L753" s="250"/>
      <c r="M753" s="251"/>
      <c r="N753" s="252"/>
      <c r="O753" s="252"/>
      <c r="P753" s="252"/>
      <c r="Q753" s="252"/>
      <c r="R753" s="252"/>
      <c r="S753" s="252"/>
      <c r="T753" s="253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4" t="s">
        <v>160</v>
      </c>
      <c r="AU753" s="254" t="s">
        <v>86</v>
      </c>
      <c r="AV753" s="14" t="s">
        <v>86</v>
      </c>
      <c r="AW753" s="14" t="s">
        <v>32</v>
      </c>
      <c r="AX753" s="14" t="s">
        <v>84</v>
      </c>
      <c r="AY753" s="254" t="s">
        <v>151</v>
      </c>
    </row>
    <row r="754" s="2" customFormat="1" ht="24.15" customHeight="1">
      <c r="A754" s="39"/>
      <c r="B754" s="40"/>
      <c r="C754" s="220" t="s">
        <v>1060</v>
      </c>
      <c r="D754" s="220" t="s">
        <v>153</v>
      </c>
      <c r="E754" s="221" t="s">
        <v>1061</v>
      </c>
      <c r="F754" s="222" t="s">
        <v>1062</v>
      </c>
      <c r="G754" s="223" t="s">
        <v>785</v>
      </c>
      <c r="H754" s="287"/>
      <c r="I754" s="225"/>
      <c r="J754" s="226">
        <f>ROUND(I754*H754,2)</f>
        <v>0</v>
      </c>
      <c r="K754" s="222" t="s">
        <v>157</v>
      </c>
      <c r="L754" s="45"/>
      <c r="M754" s="227" t="s">
        <v>1</v>
      </c>
      <c r="N754" s="228" t="s">
        <v>41</v>
      </c>
      <c r="O754" s="92"/>
      <c r="P754" s="229">
        <f>O754*H754</f>
        <v>0</v>
      </c>
      <c r="Q754" s="229">
        <v>0</v>
      </c>
      <c r="R754" s="229">
        <f>Q754*H754</f>
        <v>0</v>
      </c>
      <c r="S754" s="229">
        <v>0</v>
      </c>
      <c r="T754" s="230">
        <f>S754*H754</f>
        <v>0</v>
      </c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R754" s="231" t="s">
        <v>248</v>
      </c>
      <c r="AT754" s="231" t="s">
        <v>153</v>
      </c>
      <c r="AU754" s="231" t="s">
        <v>86</v>
      </c>
      <c r="AY754" s="18" t="s">
        <v>151</v>
      </c>
      <c r="BE754" s="232">
        <f>IF(N754="základní",J754,0)</f>
        <v>0</v>
      </c>
      <c r="BF754" s="232">
        <f>IF(N754="snížená",J754,0)</f>
        <v>0</v>
      </c>
      <c r="BG754" s="232">
        <f>IF(N754="zákl. přenesená",J754,0)</f>
        <v>0</v>
      </c>
      <c r="BH754" s="232">
        <f>IF(N754="sníž. přenesená",J754,0)</f>
        <v>0</v>
      </c>
      <c r="BI754" s="232">
        <f>IF(N754="nulová",J754,0)</f>
        <v>0</v>
      </c>
      <c r="BJ754" s="18" t="s">
        <v>84</v>
      </c>
      <c r="BK754" s="232">
        <f>ROUND(I754*H754,2)</f>
        <v>0</v>
      </c>
      <c r="BL754" s="18" t="s">
        <v>248</v>
      </c>
      <c r="BM754" s="231" t="s">
        <v>1063</v>
      </c>
    </row>
    <row r="755" s="12" customFormat="1" ht="22.8" customHeight="1">
      <c r="A755" s="12"/>
      <c r="B755" s="204"/>
      <c r="C755" s="205"/>
      <c r="D755" s="206" t="s">
        <v>75</v>
      </c>
      <c r="E755" s="218" t="s">
        <v>1064</v>
      </c>
      <c r="F755" s="218" t="s">
        <v>1065</v>
      </c>
      <c r="G755" s="205"/>
      <c r="H755" s="205"/>
      <c r="I755" s="208"/>
      <c r="J755" s="219">
        <f>BK755</f>
        <v>0</v>
      </c>
      <c r="K755" s="205"/>
      <c r="L755" s="210"/>
      <c r="M755" s="211"/>
      <c r="N755" s="212"/>
      <c r="O755" s="212"/>
      <c r="P755" s="213">
        <f>SUM(P756:P799)</f>
        <v>0</v>
      </c>
      <c r="Q755" s="212"/>
      <c r="R755" s="213">
        <f>SUM(R756:R799)</f>
        <v>0.31069537999999997</v>
      </c>
      <c r="S755" s="212"/>
      <c r="T755" s="214">
        <f>SUM(T756:T799)</f>
        <v>1.1348605000000001</v>
      </c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R755" s="215" t="s">
        <v>86</v>
      </c>
      <c r="AT755" s="216" t="s">
        <v>75</v>
      </c>
      <c r="AU755" s="216" t="s">
        <v>84</v>
      </c>
      <c r="AY755" s="215" t="s">
        <v>151</v>
      </c>
      <c r="BK755" s="217">
        <f>SUM(BK756:BK799)</f>
        <v>0</v>
      </c>
    </row>
    <row r="756" s="2" customFormat="1" ht="24.15" customHeight="1">
      <c r="A756" s="39"/>
      <c r="B756" s="40"/>
      <c r="C756" s="220" t="s">
        <v>1066</v>
      </c>
      <c r="D756" s="220" t="s">
        <v>153</v>
      </c>
      <c r="E756" s="221" t="s">
        <v>1067</v>
      </c>
      <c r="F756" s="222" t="s">
        <v>1068</v>
      </c>
      <c r="G756" s="223" t="s">
        <v>183</v>
      </c>
      <c r="H756" s="224">
        <v>50.609999999999999</v>
      </c>
      <c r="I756" s="225"/>
      <c r="J756" s="226">
        <f>ROUND(I756*H756,2)</f>
        <v>0</v>
      </c>
      <c r="K756" s="222" t="s">
        <v>157</v>
      </c>
      <c r="L756" s="45"/>
      <c r="M756" s="227" t="s">
        <v>1</v>
      </c>
      <c r="N756" s="228" t="s">
        <v>41</v>
      </c>
      <c r="O756" s="92"/>
      <c r="P756" s="229">
        <f>O756*H756</f>
        <v>0</v>
      </c>
      <c r="Q756" s="229">
        <v>0</v>
      </c>
      <c r="R756" s="229">
        <f>Q756*H756</f>
        <v>0</v>
      </c>
      <c r="S756" s="229">
        <v>0</v>
      </c>
      <c r="T756" s="230">
        <f>S756*H756</f>
        <v>0</v>
      </c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R756" s="231" t="s">
        <v>248</v>
      </c>
      <c r="AT756" s="231" t="s">
        <v>153</v>
      </c>
      <c r="AU756" s="231" t="s">
        <v>86</v>
      </c>
      <c r="AY756" s="18" t="s">
        <v>151</v>
      </c>
      <c r="BE756" s="232">
        <f>IF(N756="základní",J756,0)</f>
        <v>0</v>
      </c>
      <c r="BF756" s="232">
        <f>IF(N756="snížená",J756,0)</f>
        <v>0</v>
      </c>
      <c r="BG756" s="232">
        <f>IF(N756="zákl. přenesená",J756,0)</f>
        <v>0</v>
      </c>
      <c r="BH756" s="232">
        <f>IF(N756="sníž. přenesená",J756,0)</f>
        <v>0</v>
      </c>
      <c r="BI756" s="232">
        <f>IF(N756="nulová",J756,0)</f>
        <v>0</v>
      </c>
      <c r="BJ756" s="18" t="s">
        <v>84</v>
      </c>
      <c r="BK756" s="232">
        <f>ROUND(I756*H756,2)</f>
        <v>0</v>
      </c>
      <c r="BL756" s="18" t="s">
        <v>248</v>
      </c>
      <c r="BM756" s="231" t="s">
        <v>1069</v>
      </c>
    </row>
    <row r="757" s="14" customFormat="1">
      <c r="A757" s="14"/>
      <c r="B757" s="244"/>
      <c r="C757" s="245"/>
      <c r="D757" s="235" t="s">
        <v>160</v>
      </c>
      <c r="E757" s="246" t="s">
        <v>1</v>
      </c>
      <c r="F757" s="247" t="s">
        <v>106</v>
      </c>
      <c r="G757" s="245"/>
      <c r="H757" s="248">
        <v>50.609999999999999</v>
      </c>
      <c r="I757" s="249"/>
      <c r="J757" s="245"/>
      <c r="K757" s="245"/>
      <c r="L757" s="250"/>
      <c r="M757" s="251"/>
      <c r="N757" s="252"/>
      <c r="O757" s="252"/>
      <c r="P757" s="252"/>
      <c r="Q757" s="252"/>
      <c r="R757" s="252"/>
      <c r="S757" s="252"/>
      <c r="T757" s="253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54" t="s">
        <v>160</v>
      </c>
      <c r="AU757" s="254" t="s">
        <v>86</v>
      </c>
      <c r="AV757" s="14" t="s">
        <v>86</v>
      </c>
      <c r="AW757" s="14" t="s">
        <v>32</v>
      </c>
      <c r="AX757" s="14" t="s">
        <v>84</v>
      </c>
      <c r="AY757" s="254" t="s">
        <v>151</v>
      </c>
    </row>
    <row r="758" s="2" customFormat="1" ht="16.5" customHeight="1">
      <c r="A758" s="39"/>
      <c r="B758" s="40"/>
      <c r="C758" s="220" t="s">
        <v>1070</v>
      </c>
      <c r="D758" s="220" t="s">
        <v>153</v>
      </c>
      <c r="E758" s="221" t="s">
        <v>1071</v>
      </c>
      <c r="F758" s="222" t="s">
        <v>1072</v>
      </c>
      <c r="G758" s="223" t="s">
        <v>183</v>
      </c>
      <c r="H758" s="224">
        <v>50.609999999999999</v>
      </c>
      <c r="I758" s="225"/>
      <c r="J758" s="226">
        <f>ROUND(I758*H758,2)</f>
        <v>0</v>
      </c>
      <c r="K758" s="222" t="s">
        <v>157</v>
      </c>
      <c r="L758" s="45"/>
      <c r="M758" s="227" t="s">
        <v>1</v>
      </c>
      <c r="N758" s="228" t="s">
        <v>41</v>
      </c>
      <c r="O758" s="92"/>
      <c r="P758" s="229">
        <f>O758*H758</f>
        <v>0</v>
      </c>
      <c r="Q758" s="229">
        <v>0</v>
      </c>
      <c r="R758" s="229">
        <f>Q758*H758</f>
        <v>0</v>
      </c>
      <c r="S758" s="229">
        <v>0</v>
      </c>
      <c r="T758" s="230">
        <f>S758*H758</f>
        <v>0</v>
      </c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R758" s="231" t="s">
        <v>248</v>
      </c>
      <c r="AT758" s="231" t="s">
        <v>153</v>
      </c>
      <c r="AU758" s="231" t="s">
        <v>86</v>
      </c>
      <c r="AY758" s="18" t="s">
        <v>151</v>
      </c>
      <c r="BE758" s="232">
        <f>IF(N758="základní",J758,0)</f>
        <v>0</v>
      </c>
      <c r="BF758" s="232">
        <f>IF(N758="snížená",J758,0)</f>
        <v>0</v>
      </c>
      <c r="BG758" s="232">
        <f>IF(N758="zákl. přenesená",J758,0)</f>
        <v>0</v>
      </c>
      <c r="BH758" s="232">
        <f>IF(N758="sníž. přenesená",J758,0)</f>
        <v>0</v>
      </c>
      <c r="BI758" s="232">
        <f>IF(N758="nulová",J758,0)</f>
        <v>0</v>
      </c>
      <c r="BJ758" s="18" t="s">
        <v>84</v>
      </c>
      <c r="BK758" s="232">
        <f>ROUND(I758*H758,2)</f>
        <v>0</v>
      </c>
      <c r="BL758" s="18" t="s">
        <v>248</v>
      </c>
      <c r="BM758" s="231" t="s">
        <v>1073</v>
      </c>
    </row>
    <row r="759" s="14" customFormat="1">
      <c r="A759" s="14"/>
      <c r="B759" s="244"/>
      <c r="C759" s="245"/>
      <c r="D759" s="235" t="s">
        <v>160</v>
      </c>
      <c r="E759" s="246" t="s">
        <v>1</v>
      </c>
      <c r="F759" s="247" t="s">
        <v>106</v>
      </c>
      <c r="G759" s="245"/>
      <c r="H759" s="248">
        <v>50.609999999999999</v>
      </c>
      <c r="I759" s="249"/>
      <c r="J759" s="245"/>
      <c r="K759" s="245"/>
      <c r="L759" s="250"/>
      <c r="M759" s="251"/>
      <c r="N759" s="252"/>
      <c r="O759" s="252"/>
      <c r="P759" s="252"/>
      <c r="Q759" s="252"/>
      <c r="R759" s="252"/>
      <c r="S759" s="252"/>
      <c r="T759" s="253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4" t="s">
        <v>160</v>
      </c>
      <c r="AU759" s="254" t="s">
        <v>86</v>
      </c>
      <c r="AV759" s="14" t="s">
        <v>86</v>
      </c>
      <c r="AW759" s="14" t="s">
        <v>32</v>
      </c>
      <c r="AX759" s="14" t="s">
        <v>84</v>
      </c>
      <c r="AY759" s="254" t="s">
        <v>151</v>
      </c>
    </row>
    <row r="760" s="2" customFormat="1" ht="24.15" customHeight="1">
      <c r="A760" s="39"/>
      <c r="B760" s="40"/>
      <c r="C760" s="220" t="s">
        <v>1074</v>
      </c>
      <c r="D760" s="220" t="s">
        <v>153</v>
      </c>
      <c r="E760" s="221" t="s">
        <v>1075</v>
      </c>
      <c r="F760" s="222" t="s">
        <v>1076</v>
      </c>
      <c r="G760" s="223" t="s">
        <v>183</v>
      </c>
      <c r="H760" s="224">
        <v>50.609999999999999</v>
      </c>
      <c r="I760" s="225"/>
      <c r="J760" s="226">
        <f>ROUND(I760*H760,2)</f>
        <v>0</v>
      </c>
      <c r="K760" s="222" t="s">
        <v>157</v>
      </c>
      <c r="L760" s="45"/>
      <c r="M760" s="227" t="s">
        <v>1</v>
      </c>
      <c r="N760" s="228" t="s">
        <v>41</v>
      </c>
      <c r="O760" s="92"/>
      <c r="P760" s="229">
        <f>O760*H760</f>
        <v>0</v>
      </c>
      <c r="Q760" s="229">
        <v>3.0000000000000001E-05</v>
      </c>
      <c r="R760" s="229">
        <f>Q760*H760</f>
        <v>0.0015183</v>
      </c>
      <c r="S760" s="229">
        <v>0</v>
      </c>
      <c r="T760" s="230">
        <f>S760*H760</f>
        <v>0</v>
      </c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R760" s="231" t="s">
        <v>248</v>
      </c>
      <c r="AT760" s="231" t="s">
        <v>153</v>
      </c>
      <c r="AU760" s="231" t="s">
        <v>86</v>
      </c>
      <c r="AY760" s="18" t="s">
        <v>151</v>
      </c>
      <c r="BE760" s="232">
        <f>IF(N760="základní",J760,0)</f>
        <v>0</v>
      </c>
      <c r="BF760" s="232">
        <f>IF(N760="snížená",J760,0)</f>
        <v>0</v>
      </c>
      <c r="BG760" s="232">
        <f>IF(N760="zákl. přenesená",J760,0)</f>
        <v>0</v>
      </c>
      <c r="BH760" s="232">
        <f>IF(N760="sníž. přenesená",J760,0)</f>
        <v>0</v>
      </c>
      <c r="BI760" s="232">
        <f>IF(N760="nulová",J760,0)</f>
        <v>0</v>
      </c>
      <c r="BJ760" s="18" t="s">
        <v>84</v>
      </c>
      <c r="BK760" s="232">
        <f>ROUND(I760*H760,2)</f>
        <v>0</v>
      </c>
      <c r="BL760" s="18" t="s">
        <v>248</v>
      </c>
      <c r="BM760" s="231" t="s">
        <v>1077</v>
      </c>
    </row>
    <row r="761" s="14" customFormat="1">
      <c r="A761" s="14"/>
      <c r="B761" s="244"/>
      <c r="C761" s="245"/>
      <c r="D761" s="235" t="s">
        <v>160</v>
      </c>
      <c r="E761" s="246" t="s">
        <v>1</v>
      </c>
      <c r="F761" s="247" t="s">
        <v>106</v>
      </c>
      <c r="G761" s="245"/>
      <c r="H761" s="248">
        <v>50.609999999999999</v>
      </c>
      <c r="I761" s="249"/>
      <c r="J761" s="245"/>
      <c r="K761" s="245"/>
      <c r="L761" s="250"/>
      <c r="M761" s="251"/>
      <c r="N761" s="252"/>
      <c r="O761" s="252"/>
      <c r="P761" s="252"/>
      <c r="Q761" s="252"/>
      <c r="R761" s="252"/>
      <c r="S761" s="252"/>
      <c r="T761" s="253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54" t="s">
        <v>160</v>
      </c>
      <c r="AU761" s="254" t="s">
        <v>86</v>
      </c>
      <c r="AV761" s="14" t="s">
        <v>86</v>
      </c>
      <c r="AW761" s="14" t="s">
        <v>32</v>
      </c>
      <c r="AX761" s="14" t="s">
        <v>84</v>
      </c>
      <c r="AY761" s="254" t="s">
        <v>151</v>
      </c>
    </row>
    <row r="762" s="2" customFormat="1" ht="33" customHeight="1">
      <c r="A762" s="39"/>
      <c r="B762" s="40"/>
      <c r="C762" s="220" t="s">
        <v>1078</v>
      </c>
      <c r="D762" s="220" t="s">
        <v>153</v>
      </c>
      <c r="E762" s="221" t="s">
        <v>1079</v>
      </c>
      <c r="F762" s="222" t="s">
        <v>1080</v>
      </c>
      <c r="G762" s="223" t="s">
        <v>183</v>
      </c>
      <c r="H762" s="224">
        <v>50.609999999999999</v>
      </c>
      <c r="I762" s="225"/>
      <c r="J762" s="226">
        <f>ROUND(I762*H762,2)</f>
        <v>0</v>
      </c>
      <c r="K762" s="222" t="s">
        <v>157</v>
      </c>
      <c r="L762" s="45"/>
      <c r="M762" s="227" t="s">
        <v>1</v>
      </c>
      <c r="N762" s="228" t="s">
        <v>41</v>
      </c>
      <c r="O762" s="92"/>
      <c r="P762" s="229">
        <f>O762*H762</f>
        <v>0</v>
      </c>
      <c r="Q762" s="229">
        <v>0.0044999999999999997</v>
      </c>
      <c r="R762" s="229">
        <f>Q762*H762</f>
        <v>0.22774499999999998</v>
      </c>
      <c r="S762" s="229">
        <v>0</v>
      </c>
      <c r="T762" s="230">
        <f>S762*H762</f>
        <v>0</v>
      </c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R762" s="231" t="s">
        <v>248</v>
      </c>
      <c r="AT762" s="231" t="s">
        <v>153</v>
      </c>
      <c r="AU762" s="231" t="s">
        <v>86</v>
      </c>
      <c r="AY762" s="18" t="s">
        <v>151</v>
      </c>
      <c r="BE762" s="232">
        <f>IF(N762="základní",J762,0)</f>
        <v>0</v>
      </c>
      <c r="BF762" s="232">
        <f>IF(N762="snížená",J762,0)</f>
        <v>0</v>
      </c>
      <c r="BG762" s="232">
        <f>IF(N762="zákl. přenesená",J762,0)</f>
        <v>0</v>
      </c>
      <c r="BH762" s="232">
        <f>IF(N762="sníž. přenesená",J762,0)</f>
        <v>0</v>
      </c>
      <c r="BI762" s="232">
        <f>IF(N762="nulová",J762,0)</f>
        <v>0</v>
      </c>
      <c r="BJ762" s="18" t="s">
        <v>84</v>
      </c>
      <c r="BK762" s="232">
        <f>ROUND(I762*H762,2)</f>
        <v>0</v>
      </c>
      <c r="BL762" s="18" t="s">
        <v>248</v>
      </c>
      <c r="BM762" s="231" t="s">
        <v>1081</v>
      </c>
    </row>
    <row r="763" s="14" customFormat="1">
      <c r="A763" s="14"/>
      <c r="B763" s="244"/>
      <c r="C763" s="245"/>
      <c r="D763" s="235" t="s">
        <v>160</v>
      </c>
      <c r="E763" s="246" t="s">
        <v>1</v>
      </c>
      <c r="F763" s="247" t="s">
        <v>106</v>
      </c>
      <c r="G763" s="245"/>
      <c r="H763" s="248">
        <v>50.609999999999999</v>
      </c>
      <c r="I763" s="249"/>
      <c r="J763" s="245"/>
      <c r="K763" s="245"/>
      <c r="L763" s="250"/>
      <c r="M763" s="251"/>
      <c r="N763" s="252"/>
      <c r="O763" s="252"/>
      <c r="P763" s="252"/>
      <c r="Q763" s="252"/>
      <c r="R763" s="252"/>
      <c r="S763" s="252"/>
      <c r="T763" s="253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54" t="s">
        <v>160</v>
      </c>
      <c r="AU763" s="254" t="s">
        <v>86</v>
      </c>
      <c r="AV763" s="14" t="s">
        <v>86</v>
      </c>
      <c r="AW763" s="14" t="s">
        <v>32</v>
      </c>
      <c r="AX763" s="14" t="s">
        <v>84</v>
      </c>
      <c r="AY763" s="254" t="s">
        <v>151</v>
      </c>
    </row>
    <row r="764" s="2" customFormat="1" ht="24.15" customHeight="1">
      <c r="A764" s="39"/>
      <c r="B764" s="40"/>
      <c r="C764" s="220" t="s">
        <v>1082</v>
      </c>
      <c r="D764" s="220" t="s">
        <v>153</v>
      </c>
      <c r="E764" s="221" t="s">
        <v>1083</v>
      </c>
      <c r="F764" s="222" t="s">
        <v>1084</v>
      </c>
      <c r="G764" s="223" t="s">
        <v>183</v>
      </c>
      <c r="H764" s="224">
        <v>41.353000000000002</v>
      </c>
      <c r="I764" s="225"/>
      <c r="J764" s="226">
        <f>ROUND(I764*H764,2)</f>
        <v>0</v>
      </c>
      <c r="K764" s="222" t="s">
        <v>157</v>
      </c>
      <c r="L764" s="45"/>
      <c r="M764" s="227" t="s">
        <v>1</v>
      </c>
      <c r="N764" s="228" t="s">
        <v>41</v>
      </c>
      <c r="O764" s="92"/>
      <c r="P764" s="229">
        <f>O764*H764</f>
        <v>0</v>
      </c>
      <c r="Q764" s="229">
        <v>0</v>
      </c>
      <c r="R764" s="229">
        <f>Q764*H764</f>
        <v>0</v>
      </c>
      <c r="S764" s="229">
        <v>0.0025000000000000001</v>
      </c>
      <c r="T764" s="230">
        <f>S764*H764</f>
        <v>0.1033825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31" t="s">
        <v>248</v>
      </c>
      <c r="AT764" s="231" t="s">
        <v>153</v>
      </c>
      <c r="AU764" s="231" t="s">
        <v>86</v>
      </c>
      <c r="AY764" s="18" t="s">
        <v>151</v>
      </c>
      <c r="BE764" s="232">
        <f>IF(N764="základní",J764,0)</f>
        <v>0</v>
      </c>
      <c r="BF764" s="232">
        <f>IF(N764="snížená",J764,0)</f>
        <v>0</v>
      </c>
      <c r="BG764" s="232">
        <f>IF(N764="zákl. přenesená",J764,0)</f>
        <v>0</v>
      </c>
      <c r="BH764" s="232">
        <f>IF(N764="sníž. přenesená",J764,0)</f>
        <v>0</v>
      </c>
      <c r="BI764" s="232">
        <f>IF(N764="nulová",J764,0)</f>
        <v>0</v>
      </c>
      <c r="BJ764" s="18" t="s">
        <v>84</v>
      </c>
      <c r="BK764" s="232">
        <f>ROUND(I764*H764,2)</f>
        <v>0</v>
      </c>
      <c r="BL764" s="18" t="s">
        <v>248</v>
      </c>
      <c r="BM764" s="231" t="s">
        <v>1085</v>
      </c>
    </row>
    <row r="765" s="13" customFormat="1">
      <c r="A765" s="13"/>
      <c r="B765" s="233"/>
      <c r="C765" s="234"/>
      <c r="D765" s="235" t="s">
        <v>160</v>
      </c>
      <c r="E765" s="236" t="s">
        <v>1</v>
      </c>
      <c r="F765" s="237" t="s">
        <v>1086</v>
      </c>
      <c r="G765" s="234"/>
      <c r="H765" s="236" t="s">
        <v>1</v>
      </c>
      <c r="I765" s="238"/>
      <c r="J765" s="234"/>
      <c r="K765" s="234"/>
      <c r="L765" s="239"/>
      <c r="M765" s="240"/>
      <c r="N765" s="241"/>
      <c r="O765" s="241"/>
      <c r="P765" s="241"/>
      <c r="Q765" s="241"/>
      <c r="R765" s="241"/>
      <c r="S765" s="241"/>
      <c r="T765" s="242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3" t="s">
        <v>160</v>
      </c>
      <c r="AU765" s="243" t="s">
        <v>86</v>
      </c>
      <c r="AV765" s="13" t="s">
        <v>84</v>
      </c>
      <c r="AW765" s="13" t="s">
        <v>32</v>
      </c>
      <c r="AX765" s="13" t="s">
        <v>76</v>
      </c>
      <c r="AY765" s="243" t="s">
        <v>151</v>
      </c>
    </row>
    <row r="766" s="14" customFormat="1">
      <c r="A766" s="14"/>
      <c r="B766" s="244"/>
      <c r="C766" s="245"/>
      <c r="D766" s="235" t="s">
        <v>160</v>
      </c>
      <c r="E766" s="246" t="s">
        <v>1</v>
      </c>
      <c r="F766" s="247" t="s">
        <v>1087</v>
      </c>
      <c r="G766" s="245"/>
      <c r="H766" s="248">
        <v>41.353000000000002</v>
      </c>
      <c r="I766" s="249"/>
      <c r="J766" s="245"/>
      <c r="K766" s="245"/>
      <c r="L766" s="250"/>
      <c r="M766" s="251"/>
      <c r="N766" s="252"/>
      <c r="O766" s="252"/>
      <c r="P766" s="252"/>
      <c r="Q766" s="252"/>
      <c r="R766" s="252"/>
      <c r="S766" s="252"/>
      <c r="T766" s="253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54" t="s">
        <v>160</v>
      </c>
      <c r="AU766" s="254" t="s">
        <v>86</v>
      </c>
      <c r="AV766" s="14" t="s">
        <v>86</v>
      </c>
      <c r="AW766" s="14" t="s">
        <v>32</v>
      </c>
      <c r="AX766" s="14" t="s">
        <v>84</v>
      </c>
      <c r="AY766" s="254" t="s">
        <v>151</v>
      </c>
    </row>
    <row r="767" s="2" customFormat="1" ht="24.15" customHeight="1">
      <c r="A767" s="39"/>
      <c r="B767" s="40"/>
      <c r="C767" s="220" t="s">
        <v>1088</v>
      </c>
      <c r="D767" s="220" t="s">
        <v>153</v>
      </c>
      <c r="E767" s="221" t="s">
        <v>1089</v>
      </c>
      <c r="F767" s="222" t="s">
        <v>1090</v>
      </c>
      <c r="G767" s="223" t="s">
        <v>183</v>
      </c>
      <c r="H767" s="224">
        <v>306.22800000000001</v>
      </c>
      <c r="I767" s="225"/>
      <c r="J767" s="226">
        <f>ROUND(I767*H767,2)</f>
        <v>0</v>
      </c>
      <c r="K767" s="222" t="s">
        <v>157</v>
      </c>
      <c r="L767" s="45"/>
      <c r="M767" s="227" t="s">
        <v>1</v>
      </c>
      <c r="N767" s="228" t="s">
        <v>41</v>
      </c>
      <c r="O767" s="92"/>
      <c r="P767" s="229">
        <f>O767*H767</f>
        <v>0</v>
      </c>
      <c r="Q767" s="229">
        <v>0</v>
      </c>
      <c r="R767" s="229">
        <f>Q767*H767</f>
        <v>0</v>
      </c>
      <c r="S767" s="229">
        <v>0.0030000000000000001</v>
      </c>
      <c r="T767" s="230">
        <f>S767*H767</f>
        <v>0.91868400000000006</v>
      </c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R767" s="231" t="s">
        <v>248</v>
      </c>
      <c r="AT767" s="231" t="s">
        <v>153</v>
      </c>
      <c r="AU767" s="231" t="s">
        <v>86</v>
      </c>
      <c r="AY767" s="18" t="s">
        <v>151</v>
      </c>
      <c r="BE767" s="232">
        <f>IF(N767="základní",J767,0)</f>
        <v>0</v>
      </c>
      <c r="BF767" s="232">
        <f>IF(N767="snížená",J767,0)</f>
        <v>0</v>
      </c>
      <c r="BG767" s="232">
        <f>IF(N767="zákl. přenesená",J767,0)</f>
        <v>0</v>
      </c>
      <c r="BH767" s="232">
        <f>IF(N767="sníž. přenesená",J767,0)</f>
        <v>0</v>
      </c>
      <c r="BI767" s="232">
        <f>IF(N767="nulová",J767,0)</f>
        <v>0</v>
      </c>
      <c r="BJ767" s="18" t="s">
        <v>84</v>
      </c>
      <c r="BK767" s="232">
        <f>ROUND(I767*H767,2)</f>
        <v>0</v>
      </c>
      <c r="BL767" s="18" t="s">
        <v>248</v>
      </c>
      <c r="BM767" s="231" t="s">
        <v>1091</v>
      </c>
    </row>
    <row r="768" s="13" customFormat="1">
      <c r="A768" s="13"/>
      <c r="B768" s="233"/>
      <c r="C768" s="234"/>
      <c r="D768" s="235" t="s">
        <v>160</v>
      </c>
      <c r="E768" s="236" t="s">
        <v>1</v>
      </c>
      <c r="F768" s="237" t="s">
        <v>1092</v>
      </c>
      <c r="G768" s="234"/>
      <c r="H768" s="236" t="s">
        <v>1</v>
      </c>
      <c r="I768" s="238"/>
      <c r="J768" s="234"/>
      <c r="K768" s="234"/>
      <c r="L768" s="239"/>
      <c r="M768" s="240"/>
      <c r="N768" s="241"/>
      <c r="O768" s="241"/>
      <c r="P768" s="241"/>
      <c r="Q768" s="241"/>
      <c r="R768" s="241"/>
      <c r="S768" s="241"/>
      <c r="T768" s="242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3" t="s">
        <v>160</v>
      </c>
      <c r="AU768" s="243" t="s">
        <v>86</v>
      </c>
      <c r="AV768" s="13" t="s">
        <v>84</v>
      </c>
      <c r="AW768" s="13" t="s">
        <v>32</v>
      </c>
      <c r="AX768" s="13" t="s">
        <v>76</v>
      </c>
      <c r="AY768" s="243" t="s">
        <v>151</v>
      </c>
    </row>
    <row r="769" s="14" customFormat="1">
      <c r="A769" s="14"/>
      <c r="B769" s="244"/>
      <c r="C769" s="245"/>
      <c r="D769" s="235" t="s">
        <v>160</v>
      </c>
      <c r="E769" s="246" t="s">
        <v>1</v>
      </c>
      <c r="F769" s="247" t="s">
        <v>1093</v>
      </c>
      <c r="G769" s="245"/>
      <c r="H769" s="248">
        <v>132.124</v>
      </c>
      <c r="I769" s="249"/>
      <c r="J769" s="245"/>
      <c r="K769" s="245"/>
      <c r="L769" s="250"/>
      <c r="M769" s="251"/>
      <c r="N769" s="252"/>
      <c r="O769" s="252"/>
      <c r="P769" s="252"/>
      <c r="Q769" s="252"/>
      <c r="R769" s="252"/>
      <c r="S769" s="252"/>
      <c r="T769" s="253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4" t="s">
        <v>160</v>
      </c>
      <c r="AU769" s="254" t="s">
        <v>86</v>
      </c>
      <c r="AV769" s="14" t="s">
        <v>86</v>
      </c>
      <c r="AW769" s="14" t="s">
        <v>32</v>
      </c>
      <c r="AX769" s="14" t="s">
        <v>76</v>
      </c>
      <c r="AY769" s="254" t="s">
        <v>151</v>
      </c>
    </row>
    <row r="770" s="14" customFormat="1">
      <c r="A770" s="14"/>
      <c r="B770" s="244"/>
      <c r="C770" s="245"/>
      <c r="D770" s="235" t="s">
        <v>160</v>
      </c>
      <c r="E770" s="246" t="s">
        <v>1</v>
      </c>
      <c r="F770" s="247" t="s">
        <v>1094</v>
      </c>
      <c r="G770" s="245"/>
      <c r="H770" s="248">
        <v>137.67099999999999</v>
      </c>
      <c r="I770" s="249"/>
      <c r="J770" s="245"/>
      <c r="K770" s="245"/>
      <c r="L770" s="250"/>
      <c r="M770" s="251"/>
      <c r="N770" s="252"/>
      <c r="O770" s="252"/>
      <c r="P770" s="252"/>
      <c r="Q770" s="252"/>
      <c r="R770" s="252"/>
      <c r="S770" s="252"/>
      <c r="T770" s="253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54" t="s">
        <v>160</v>
      </c>
      <c r="AU770" s="254" t="s">
        <v>86</v>
      </c>
      <c r="AV770" s="14" t="s">
        <v>86</v>
      </c>
      <c r="AW770" s="14" t="s">
        <v>32</v>
      </c>
      <c r="AX770" s="14" t="s">
        <v>76</v>
      </c>
      <c r="AY770" s="254" t="s">
        <v>151</v>
      </c>
    </row>
    <row r="771" s="14" customFormat="1">
      <c r="A771" s="14"/>
      <c r="B771" s="244"/>
      <c r="C771" s="245"/>
      <c r="D771" s="235" t="s">
        <v>160</v>
      </c>
      <c r="E771" s="246" t="s">
        <v>1</v>
      </c>
      <c r="F771" s="247" t="s">
        <v>1095</v>
      </c>
      <c r="G771" s="245"/>
      <c r="H771" s="248">
        <v>36.433</v>
      </c>
      <c r="I771" s="249"/>
      <c r="J771" s="245"/>
      <c r="K771" s="245"/>
      <c r="L771" s="250"/>
      <c r="M771" s="251"/>
      <c r="N771" s="252"/>
      <c r="O771" s="252"/>
      <c r="P771" s="252"/>
      <c r="Q771" s="252"/>
      <c r="R771" s="252"/>
      <c r="S771" s="252"/>
      <c r="T771" s="253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4" t="s">
        <v>160</v>
      </c>
      <c r="AU771" s="254" t="s">
        <v>86</v>
      </c>
      <c r="AV771" s="14" t="s">
        <v>86</v>
      </c>
      <c r="AW771" s="14" t="s">
        <v>32</v>
      </c>
      <c r="AX771" s="14" t="s">
        <v>76</v>
      </c>
      <c r="AY771" s="254" t="s">
        <v>151</v>
      </c>
    </row>
    <row r="772" s="15" customFormat="1">
      <c r="A772" s="15"/>
      <c r="B772" s="255"/>
      <c r="C772" s="256"/>
      <c r="D772" s="235" t="s">
        <v>160</v>
      </c>
      <c r="E772" s="257" t="s">
        <v>1</v>
      </c>
      <c r="F772" s="258" t="s">
        <v>213</v>
      </c>
      <c r="G772" s="256"/>
      <c r="H772" s="259">
        <v>306.22800000000001</v>
      </c>
      <c r="I772" s="260"/>
      <c r="J772" s="256"/>
      <c r="K772" s="256"/>
      <c r="L772" s="261"/>
      <c r="M772" s="262"/>
      <c r="N772" s="263"/>
      <c r="O772" s="263"/>
      <c r="P772" s="263"/>
      <c r="Q772" s="263"/>
      <c r="R772" s="263"/>
      <c r="S772" s="263"/>
      <c r="T772" s="264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T772" s="265" t="s">
        <v>160</v>
      </c>
      <c r="AU772" s="265" t="s">
        <v>86</v>
      </c>
      <c r="AV772" s="15" t="s">
        <v>158</v>
      </c>
      <c r="AW772" s="15" t="s">
        <v>32</v>
      </c>
      <c r="AX772" s="15" t="s">
        <v>84</v>
      </c>
      <c r="AY772" s="265" t="s">
        <v>151</v>
      </c>
    </row>
    <row r="773" s="2" customFormat="1" ht="16.5" customHeight="1">
      <c r="A773" s="39"/>
      <c r="B773" s="40"/>
      <c r="C773" s="220" t="s">
        <v>1096</v>
      </c>
      <c r="D773" s="220" t="s">
        <v>153</v>
      </c>
      <c r="E773" s="221" t="s">
        <v>1097</v>
      </c>
      <c r="F773" s="222" t="s">
        <v>1098</v>
      </c>
      <c r="G773" s="223" t="s">
        <v>183</v>
      </c>
      <c r="H773" s="224">
        <v>50.609999999999999</v>
      </c>
      <c r="I773" s="225"/>
      <c r="J773" s="226">
        <f>ROUND(I773*H773,2)</f>
        <v>0</v>
      </c>
      <c r="K773" s="222" t="s">
        <v>157</v>
      </c>
      <c r="L773" s="45"/>
      <c r="M773" s="227" t="s">
        <v>1</v>
      </c>
      <c r="N773" s="228" t="s">
        <v>41</v>
      </c>
      <c r="O773" s="92"/>
      <c r="P773" s="229">
        <f>O773*H773</f>
        <v>0</v>
      </c>
      <c r="Q773" s="229">
        <v>0.00050000000000000001</v>
      </c>
      <c r="R773" s="229">
        <f>Q773*H773</f>
        <v>0.025305000000000001</v>
      </c>
      <c r="S773" s="229">
        <v>0</v>
      </c>
      <c r="T773" s="230">
        <f>S773*H773</f>
        <v>0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31" t="s">
        <v>248</v>
      </c>
      <c r="AT773" s="231" t="s">
        <v>153</v>
      </c>
      <c r="AU773" s="231" t="s">
        <v>86</v>
      </c>
      <c r="AY773" s="18" t="s">
        <v>151</v>
      </c>
      <c r="BE773" s="232">
        <f>IF(N773="základní",J773,0)</f>
        <v>0</v>
      </c>
      <c r="BF773" s="232">
        <f>IF(N773="snížená",J773,0)</f>
        <v>0</v>
      </c>
      <c r="BG773" s="232">
        <f>IF(N773="zákl. přenesená",J773,0)</f>
        <v>0</v>
      </c>
      <c r="BH773" s="232">
        <f>IF(N773="sníž. přenesená",J773,0)</f>
        <v>0</v>
      </c>
      <c r="BI773" s="232">
        <f>IF(N773="nulová",J773,0)</f>
        <v>0</v>
      </c>
      <c r="BJ773" s="18" t="s">
        <v>84</v>
      </c>
      <c r="BK773" s="232">
        <f>ROUND(I773*H773,2)</f>
        <v>0</v>
      </c>
      <c r="BL773" s="18" t="s">
        <v>248</v>
      </c>
      <c r="BM773" s="231" t="s">
        <v>1099</v>
      </c>
    </row>
    <row r="774" s="13" customFormat="1">
      <c r="A774" s="13"/>
      <c r="B774" s="233"/>
      <c r="C774" s="234"/>
      <c r="D774" s="235" t="s">
        <v>160</v>
      </c>
      <c r="E774" s="236" t="s">
        <v>1</v>
      </c>
      <c r="F774" s="237" t="s">
        <v>1100</v>
      </c>
      <c r="G774" s="234"/>
      <c r="H774" s="236" t="s">
        <v>1</v>
      </c>
      <c r="I774" s="238"/>
      <c r="J774" s="234"/>
      <c r="K774" s="234"/>
      <c r="L774" s="239"/>
      <c r="M774" s="240"/>
      <c r="N774" s="241"/>
      <c r="O774" s="241"/>
      <c r="P774" s="241"/>
      <c r="Q774" s="241"/>
      <c r="R774" s="241"/>
      <c r="S774" s="241"/>
      <c r="T774" s="242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3" t="s">
        <v>160</v>
      </c>
      <c r="AU774" s="243" t="s">
        <v>86</v>
      </c>
      <c r="AV774" s="13" t="s">
        <v>84</v>
      </c>
      <c r="AW774" s="13" t="s">
        <v>32</v>
      </c>
      <c r="AX774" s="13" t="s">
        <v>76</v>
      </c>
      <c r="AY774" s="243" t="s">
        <v>151</v>
      </c>
    </row>
    <row r="775" s="14" customFormat="1">
      <c r="A775" s="14"/>
      <c r="B775" s="244"/>
      <c r="C775" s="245"/>
      <c r="D775" s="235" t="s">
        <v>160</v>
      </c>
      <c r="E775" s="246" t="s">
        <v>106</v>
      </c>
      <c r="F775" s="247" t="s">
        <v>1101</v>
      </c>
      <c r="G775" s="245"/>
      <c r="H775" s="248">
        <v>50.609999999999999</v>
      </c>
      <c r="I775" s="249"/>
      <c r="J775" s="245"/>
      <c r="K775" s="245"/>
      <c r="L775" s="250"/>
      <c r="M775" s="251"/>
      <c r="N775" s="252"/>
      <c r="O775" s="252"/>
      <c r="P775" s="252"/>
      <c r="Q775" s="252"/>
      <c r="R775" s="252"/>
      <c r="S775" s="252"/>
      <c r="T775" s="253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54" t="s">
        <v>160</v>
      </c>
      <c r="AU775" s="254" t="s">
        <v>86</v>
      </c>
      <c r="AV775" s="14" t="s">
        <v>86</v>
      </c>
      <c r="AW775" s="14" t="s">
        <v>32</v>
      </c>
      <c r="AX775" s="14" t="s">
        <v>84</v>
      </c>
      <c r="AY775" s="254" t="s">
        <v>151</v>
      </c>
    </row>
    <row r="776" s="2" customFormat="1" ht="33" customHeight="1">
      <c r="A776" s="39"/>
      <c r="B776" s="40"/>
      <c r="C776" s="277" t="s">
        <v>1102</v>
      </c>
      <c r="D776" s="277" t="s">
        <v>498</v>
      </c>
      <c r="E776" s="278" t="s">
        <v>1103</v>
      </c>
      <c r="F776" s="279" t="s">
        <v>1104</v>
      </c>
      <c r="G776" s="280" t="s">
        <v>183</v>
      </c>
      <c r="H776" s="281">
        <v>55.670999999999999</v>
      </c>
      <c r="I776" s="282"/>
      <c r="J776" s="283">
        <f>ROUND(I776*H776,2)</f>
        <v>0</v>
      </c>
      <c r="K776" s="279" t="s">
        <v>157</v>
      </c>
      <c r="L776" s="284"/>
      <c r="M776" s="285" t="s">
        <v>1</v>
      </c>
      <c r="N776" s="286" t="s">
        <v>41</v>
      </c>
      <c r="O776" s="92"/>
      <c r="P776" s="229">
        <f>O776*H776</f>
        <v>0</v>
      </c>
      <c r="Q776" s="229">
        <v>0.00076000000000000004</v>
      </c>
      <c r="R776" s="229">
        <f>Q776*H776</f>
        <v>0.042309960000000001</v>
      </c>
      <c r="S776" s="229">
        <v>0</v>
      </c>
      <c r="T776" s="230">
        <f>S776*H776</f>
        <v>0</v>
      </c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R776" s="231" t="s">
        <v>469</v>
      </c>
      <c r="AT776" s="231" t="s">
        <v>498</v>
      </c>
      <c r="AU776" s="231" t="s">
        <v>86</v>
      </c>
      <c r="AY776" s="18" t="s">
        <v>151</v>
      </c>
      <c r="BE776" s="232">
        <f>IF(N776="základní",J776,0)</f>
        <v>0</v>
      </c>
      <c r="BF776" s="232">
        <f>IF(N776="snížená",J776,0)</f>
        <v>0</v>
      </c>
      <c r="BG776" s="232">
        <f>IF(N776="zákl. přenesená",J776,0)</f>
        <v>0</v>
      </c>
      <c r="BH776" s="232">
        <f>IF(N776="sníž. přenesená",J776,0)</f>
        <v>0</v>
      </c>
      <c r="BI776" s="232">
        <f>IF(N776="nulová",J776,0)</f>
        <v>0</v>
      </c>
      <c r="BJ776" s="18" t="s">
        <v>84</v>
      </c>
      <c r="BK776" s="232">
        <f>ROUND(I776*H776,2)</f>
        <v>0</v>
      </c>
      <c r="BL776" s="18" t="s">
        <v>248</v>
      </c>
      <c r="BM776" s="231" t="s">
        <v>1105</v>
      </c>
    </row>
    <row r="777" s="14" customFormat="1">
      <c r="A777" s="14"/>
      <c r="B777" s="244"/>
      <c r="C777" s="245"/>
      <c r="D777" s="235" t="s">
        <v>160</v>
      </c>
      <c r="E777" s="245"/>
      <c r="F777" s="247" t="s">
        <v>1106</v>
      </c>
      <c r="G777" s="245"/>
      <c r="H777" s="248">
        <v>55.670999999999999</v>
      </c>
      <c r="I777" s="249"/>
      <c r="J777" s="245"/>
      <c r="K777" s="245"/>
      <c r="L777" s="250"/>
      <c r="M777" s="251"/>
      <c r="N777" s="252"/>
      <c r="O777" s="252"/>
      <c r="P777" s="252"/>
      <c r="Q777" s="252"/>
      <c r="R777" s="252"/>
      <c r="S777" s="252"/>
      <c r="T777" s="253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54" t="s">
        <v>160</v>
      </c>
      <c r="AU777" s="254" t="s">
        <v>86</v>
      </c>
      <c r="AV777" s="14" t="s">
        <v>86</v>
      </c>
      <c r="AW777" s="14" t="s">
        <v>4</v>
      </c>
      <c r="AX777" s="14" t="s">
        <v>84</v>
      </c>
      <c r="AY777" s="254" t="s">
        <v>151</v>
      </c>
    </row>
    <row r="778" s="2" customFormat="1" ht="21.75" customHeight="1">
      <c r="A778" s="39"/>
      <c r="B778" s="40"/>
      <c r="C778" s="220" t="s">
        <v>1107</v>
      </c>
      <c r="D778" s="220" t="s">
        <v>153</v>
      </c>
      <c r="E778" s="221" t="s">
        <v>1108</v>
      </c>
      <c r="F778" s="222" t="s">
        <v>1109</v>
      </c>
      <c r="G778" s="223" t="s">
        <v>287</v>
      </c>
      <c r="H778" s="224">
        <v>375.98000000000002</v>
      </c>
      <c r="I778" s="225"/>
      <c r="J778" s="226">
        <f>ROUND(I778*H778,2)</f>
        <v>0</v>
      </c>
      <c r="K778" s="222" t="s">
        <v>157</v>
      </c>
      <c r="L778" s="45"/>
      <c r="M778" s="227" t="s">
        <v>1</v>
      </c>
      <c r="N778" s="228" t="s">
        <v>41</v>
      </c>
      <c r="O778" s="92"/>
      <c r="P778" s="229">
        <f>O778*H778</f>
        <v>0</v>
      </c>
      <c r="Q778" s="229">
        <v>0</v>
      </c>
      <c r="R778" s="229">
        <f>Q778*H778</f>
        <v>0</v>
      </c>
      <c r="S778" s="229">
        <v>0.00029999999999999997</v>
      </c>
      <c r="T778" s="230">
        <f>S778*H778</f>
        <v>0.11279399999999999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231" t="s">
        <v>248</v>
      </c>
      <c r="AT778" s="231" t="s">
        <v>153</v>
      </c>
      <c r="AU778" s="231" t="s">
        <v>86</v>
      </c>
      <c r="AY778" s="18" t="s">
        <v>151</v>
      </c>
      <c r="BE778" s="232">
        <f>IF(N778="základní",J778,0)</f>
        <v>0</v>
      </c>
      <c r="BF778" s="232">
        <f>IF(N778="snížená",J778,0)</f>
        <v>0</v>
      </c>
      <c r="BG778" s="232">
        <f>IF(N778="zákl. přenesená",J778,0)</f>
        <v>0</v>
      </c>
      <c r="BH778" s="232">
        <f>IF(N778="sníž. přenesená",J778,0)</f>
        <v>0</v>
      </c>
      <c r="BI778" s="232">
        <f>IF(N778="nulová",J778,0)</f>
        <v>0</v>
      </c>
      <c r="BJ778" s="18" t="s">
        <v>84</v>
      </c>
      <c r="BK778" s="232">
        <f>ROUND(I778*H778,2)</f>
        <v>0</v>
      </c>
      <c r="BL778" s="18" t="s">
        <v>248</v>
      </c>
      <c r="BM778" s="231" t="s">
        <v>1110</v>
      </c>
    </row>
    <row r="779" s="14" customFormat="1">
      <c r="A779" s="14"/>
      <c r="B779" s="244"/>
      <c r="C779" s="245"/>
      <c r="D779" s="235" t="s">
        <v>160</v>
      </c>
      <c r="E779" s="246" t="s">
        <v>1</v>
      </c>
      <c r="F779" s="247" t="s">
        <v>1111</v>
      </c>
      <c r="G779" s="245"/>
      <c r="H779" s="248">
        <v>126.40000000000001</v>
      </c>
      <c r="I779" s="249"/>
      <c r="J779" s="245"/>
      <c r="K779" s="245"/>
      <c r="L779" s="250"/>
      <c r="M779" s="251"/>
      <c r="N779" s="252"/>
      <c r="O779" s="252"/>
      <c r="P779" s="252"/>
      <c r="Q779" s="252"/>
      <c r="R779" s="252"/>
      <c r="S779" s="252"/>
      <c r="T779" s="253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54" t="s">
        <v>160</v>
      </c>
      <c r="AU779" s="254" t="s">
        <v>86</v>
      </c>
      <c r="AV779" s="14" t="s">
        <v>86</v>
      </c>
      <c r="AW779" s="14" t="s">
        <v>32</v>
      </c>
      <c r="AX779" s="14" t="s">
        <v>76</v>
      </c>
      <c r="AY779" s="254" t="s">
        <v>151</v>
      </c>
    </row>
    <row r="780" s="14" customFormat="1">
      <c r="A780" s="14"/>
      <c r="B780" s="244"/>
      <c r="C780" s="245"/>
      <c r="D780" s="235" t="s">
        <v>160</v>
      </c>
      <c r="E780" s="246" t="s">
        <v>1</v>
      </c>
      <c r="F780" s="247" t="s">
        <v>1112</v>
      </c>
      <c r="G780" s="245"/>
      <c r="H780" s="248">
        <v>64.120000000000005</v>
      </c>
      <c r="I780" s="249"/>
      <c r="J780" s="245"/>
      <c r="K780" s="245"/>
      <c r="L780" s="250"/>
      <c r="M780" s="251"/>
      <c r="N780" s="252"/>
      <c r="O780" s="252"/>
      <c r="P780" s="252"/>
      <c r="Q780" s="252"/>
      <c r="R780" s="252"/>
      <c r="S780" s="252"/>
      <c r="T780" s="253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54" t="s">
        <v>160</v>
      </c>
      <c r="AU780" s="254" t="s">
        <v>86</v>
      </c>
      <c r="AV780" s="14" t="s">
        <v>86</v>
      </c>
      <c r="AW780" s="14" t="s">
        <v>32</v>
      </c>
      <c r="AX780" s="14" t="s">
        <v>76</v>
      </c>
      <c r="AY780" s="254" t="s">
        <v>151</v>
      </c>
    </row>
    <row r="781" s="14" customFormat="1">
      <c r="A781" s="14"/>
      <c r="B781" s="244"/>
      <c r="C781" s="245"/>
      <c r="D781" s="235" t="s">
        <v>160</v>
      </c>
      <c r="E781" s="246" t="s">
        <v>1</v>
      </c>
      <c r="F781" s="247" t="s">
        <v>1113</v>
      </c>
      <c r="G781" s="245"/>
      <c r="H781" s="248">
        <v>101.45999999999999</v>
      </c>
      <c r="I781" s="249"/>
      <c r="J781" s="245"/>
      <c r="K781" s="245"/>
      <c r="L781" s="250"/>
      <c r="M781" s="251"/>
      <c r="N781" s="252"/>
      <c r="O781" s="252"/>
      <c r="P781" s="252"/>
      <c r="Q781" s="252"/>
      <c r="R781" s="252"/>
      <c r="S781" s="252"/>
      <c r="T781" s="253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54" t="s">
        <v>160</v>
      </c>
      <c r="AU781" s="254" t="s">
        <v>86</v>
      </c>
      <c r="AV781" s="14" t="s">
        <v>86</v>
      </c>
      <c r="AW781" s="14" t="s">
        <v>32</v>
      </c>
      <c r="AX781" s="14" t="s">
        <v>76</v>
      </c>
      <c r="AY781" s="254" t="s">
        <v>151</v>
      </c>
    </row>
    <row r="782" s="14" customFormat="1">
      <c r="A782" s="14"/>
      <c r="B782" s="244"/>
      <c r="C782" s="245"/>
      <c r="D782" s="235" t="s">
        <v>160</v>
      </c>
      <c r="E782" s="246" t="s">
        <v>1</v>
      </c>
      <c r="F782" s="247" t="s">
        <v>1114</v>
      </c>
      <c r="G782" s="245"/>
      <c r="H782" s="248">
        <v>22.5</v>
      </c>
      <c r="I782" s="249"/>
      <c r="J782" s="245"/>
      <c r="K782" s="245"/>
      <c r="L782" s="250"/>
      <c r="M782" s="251"/>
      <c r="N782" s="252"/>
      <c r="O782" s="252"/>
      <c r="P782" s="252"/>
      <c r="Q782" s="252"/>
      <c r="R782" s="252"/>
      <c r="S782" s="252"/>
      <c r="T782" s="253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54" t="s">
        <v>160</v>
      </c>
      <c r="AU782" s="254" t="s">
        <v>86</v>
      </c>
      <c r="AV782" s="14" t="s">
        <v>86</v>
      </c>
      <c r="AW782" s="14" t="s">
        <v>32</v>
      </c>
      <c r="AX782" s="14" t="s">
        <v>76</v>
      </c>
      <c r="AY782" s="254" t="s">
        <v>151</v>
      </c>
    </row>
    <row r="783" s="14" customFormat="1">
      <c r="A783" s="14"/>
      <c r="B783" s="244"/>
      <c r="C783" s="245"/>
      <c r="D783" s="235" t="s">
        <v>160</v>
      </c>
      <c r="E783" s="246" t="s">
        <v>1</v>
      </c>
      <c r="F783" s="247" t="s">
        <v>1115</v>
      </c>
      <c r="G783" s="245"/>
      <c r="H783" s="248">
        <v>9.0999999999999996</v>
      </c>
      <c r="I783" s="249"/>
      <c r="J783" s="245"/>
      <c r="K783" s="245"/>
      <c r="L783" s="250"/>
      <c r="M783" s="251"/>
      <c r="N783" s="252"/>
      <c r="O783" s="252"/>
      <c r="P783" s="252"/>
      <c r="Q783" s="252"/>
      <c r="R783" s="252"/>
      <c r="S783" s="252"/>
      <c r="T783" s="253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54" t="s">
        <v>160</v>
      </c>
      <c r="AU783" s="254" t="s">
        <v>86</v>
      </c>
      <c r="AV783" s="14" t="s">
        <v>86</v>
      </c>
      <c r="AW783" s="14" t="s">
        <v>32</v>
      </c>
      <c r="AX783" s="14" t="s">
        <v>76</v>
      </c>
      <c r="AY783" s="254" t="s">
        <v>151</v>
      </c>
    </row>
    <row r="784" s="14" customFormat="1">
      <c r="A784" s="14"/>
      <c r="B784" s="244"/>
      <c r="C784" s="245"/>
      <c r="D784" s="235" t="s">
        <v>160</v>
      </c>
      <c r="E784" s="246" t="s">
        <v>1</v>
      </c>
      <c r="F784" s="247" t="s">
        <v>1116</v>
      </c>
      <c r="G784" s="245"/>
      <c r="H784" s="248">
        <v>12.119999999999999</v>
      </c>
      <c r="I784" s="249"/>
      <c r="J784" s="245"/>
      <c r="K784" s="245"/>
      <c r="L784" s="250"/>
      <c r="M784" s="251"/>
      <c r="N784" s="252"/>
      <c r="O784" s="252"/>
      <c r="P784" s="252"/>
      <c r="Q784" s="252"/>
      <c r="R784" s="252"/>
      <c r="S784" s="252"/>
      <c r="T784" s="253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4" t="s">
        <v>160</v>
      </c>
      <c r="AU784" s="254" t="s">
        <v>86</v>
      </c>
      <c r="AV784" s="14" t="s">
        <v>86</v>
      </c>
      <c r="AW784" s="14" t="s">
        <v>32</v>
      </c>
      <c r="AX784" s="14" t="s">
        <v>76</v>
      </c>
      <c r="AY784" s="254" t="s">
        <v>151</v>
      </c>
    </row>
    <row r="785" s="14" customFormat="1">
      <c r="A785" s="14"/>
      <c r="B785" s="244"/>
      <c r="C785" s="245"/>
      <c r="D785" s="235" t="s">
        <v>160</v>
      </c>
      <c r="E785" s="246" t="s">
        <v>1</v>
      </c>
      <c r="F785" s="247" t="s">
        <v>1117</v>
      </c>
      <c r="G785" s="245"/>
      <c r="H785" s="248">
        <v>17.559999999999999</v>
      </c>
      <c r="I785" s="249"/>
      <c r="J785" s="245"/>
      <c r="K785" s="245"/>
      <c r="L785" s="250"/>
      <c r="M785" s="251"/>
      <c r="N785" s="252"/>
      <c r="O785" s="252"/>
      <c r="P785" s="252"/>
      <c r="Q785" s="252"/>
      <c r="R785" s="252"/>
      <c r="S785" s="252"/>
      <c r="T785" s="253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54" t="s">
        <v>160</v>
      </c>
      <c r="AU785" s="254" t="s">
        <v>86</v>
      </c>
      <c r="AV785" s="14" t="s">
        <v>86</v>
      </c>
      <c r="AW785" s="14" t="s">
        <v>32</v>
      </c>
      <c r="AX785" s="14" t="s">
        <v>76</v>
      </c>
      <c r="AY785" s="254" t="s">
        <v>151</v>
      </c>
    </row>
    <row r="786" s="14" customFormat="1">
      <c r="A786" s="14"/>
      <c r="B786" s="244"/>
      <c r="C786" s="245"/>
      <c r="D786" s="235" t="s">
        <v>160</v>
      </c>
      <c r="E786" s="246" t="s">
        <v>1</v>
      </c>
      <c r="F786" s="247" t="s">
        <v>1118</v>
      </c>
      <c r="G786" s="245"/>
      <c r="H786" s="248">
        <v>22.719999999999999</v>
      </c>
      <c r="I786" s="249"/>
      <c r="J786" s="245"/>
      <c r="K786" s="245"/>
      <c r="L786" s="250"/>
      <c r="M786" s="251"/>
      <c r="N786" s="252"/>
      <c r="O786" s="252"/>
      <c r="P786" s="252"/>
      <c r="Q786" s="252"/>
      <c r="R786" s="252"/>
      <c r="S786" s="252"/>
      <c r="T786" s="253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54" t="s">
        <v>160</v>
      </c>
      <c r="AU786" s="254" t="s">
        <v>86</v>
      </c>
      <c r="AV786" s="14" t="s">
        <v>86</v>
      </c>
      <c r="AW786" s="14" t="s">
        <v>32</v>
      </c>
      <c r="AX786" s="14" t="s">
        <v>76</v>
      </c>
      <c r="AY786" s="254" t="s">
        <v>151</v>
      </c>
    </row>
    <row r="787" s="15" customFormat="1">
      <c r="A787" s="15"/>
      <c r="B787" s="255"/>
      <c r="C787" s="256"/>
      <c r="D787" s="235" t="s">
        <v>160</v>
      </c>
      <c r="E787" s="257" t="s">
        <v>1</v>
      </c>
      <c r="F787" s="258" t="s">
        <v>213</v>
      </c>
      <c r="G787" s="256"/>
      <c r="H787" s="259">
        <v>375.98000000000002</v>
      </c>
      <c r="I787" s="260"/>
      <c r="J787" s="256"/>
      <c r="K787" s="256"/>
      <c r="L787" s="261"/>
      <c r="M787" s="262"/>
      <c r="N787" s="263"/>
      <c r="O787" s="263"/>
      <c r="P787" s="263"/>
      <c r="Q787" s="263"/>
      <c r="R787" s="263"/>
      <c r="S787" s="263"/>
      <c r="T787" s="264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T787" s="265" t="s">
        <v>160</v>
      </c>
      <c r="AU787" s="265" t="s">
        <v>86</v>
      </c>
      <c r="AV787" s="15" t="s">
        <v>158</v>
      </c>
      <c r="AW787" s="15" t="s">
        <v>32</v>
      </c>
      <c r="AX787" s="15" t="s">
        <v>84</v>
      </c>
      <c r="AY787" s="265" t="s">
        <v>151</v>
      </c>
    </row>
    <row r="788" s="2" customFormat="1" ht="16.5" customHeight="1">
      <c r="A788" s="39"/>
      <c r="B788" s="40"/>
      <c r="C788" s="220" t="s">
        <v>1119</v>
      </c>
      <c r="D788" s="220" t="s">
        <v>153</v>
      </c>
      <c r="E788" s="221" t="s">
        <v>1120</v>
      </c>
      <c r="F788" s="222" t="s">
        <v>1121</v>
      </c>
      <c r="G788" s="223" t="s">
        <v>287</v>
      </c>
      <c r="H788" s="224">
        <v>47.060000000000002</v>
      </c>
      <c r="I788" s="225"/>
      <c r="J788" s="226">
        <f>ROUND(I788*H788,2)</f>
        <v>0</v>
      </c>
      <c r="K788" s="222" t="s">
        <v>157</v>
      </c>
      <c r="L788" s="45"/>
      <c r="M788" s="227" t="s">
        <v>1</v>
      </c>
      <c r="N788" s="228" t="s">
        <v>41</v>
      </c>
      <c r="O788" s="92"/>
      <c r="P788" s="229">
        <f>O788*H788</f>
        <v>0</v>
      </c>
      <c r="Q788" s="229">
        <v>0</v>
      </c>
      <c r="R788" s="229">
        <f>Q788*H788</f>
        <v>0</v>
      </c>
      <c r="S788" s="229">
        <v>0</v>
      </c>
      <c r="T788" s="230">
        <f>S788*H788</f>
        <v>0</v>
      </c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R788" s="231" t="s">
        <v>248</v>
      </c>
      <c r="AT788" s="231" t="s">
        <v>153</v>
      </c>
      <c r="AU788" s="231" t="s">
        <v>86</v>
      </c>
      <c r="AY788" s="18" t="s">
        <v>151</v>
      </c>
      <c r="BE788" s="232">
        <f>IF(N788="základní",J788,0)</f>
        <v>0</v>
      </c>
      <c r="BF788" s="232">
        <f>IF(N788="snížená",J788,0)</f>
        <v>0</v>
      </c>
      <c r="BG788" s="232">
        <f>IF(N788="zákl. přenesená",J788,0)</f>
        <v>0</v>
      </c>
      <c r="BH788" s="232">
        <f>IF(N788="sníž. přenesená",J788,0)</f>
        <v>0</v>
      </c>
      <c r="BI788" s="232">
        <f>IF(N788="nulová",J788,0)</f>
        <v>0</v>
      </c>
      <c r="BJ788" s="18" t="s">
        <v>84</v>
      </c>
      <c r="BK788" s="232">
        <f>ROUND(I788*H788,2)</f>
        <v>0</v>
      </c>
      <c r="BL788" s="18" t="s">
        <v>248</v>
      </c>
      <c r="BM788" s="231" t="s">
        <v>1122</v>
      </c>
    </row>
    <row r="789" s="13" customFormat="1">
      <c r="A789" s="13"/>
      <c r="B789" s="233"/>
      <c r="C789" s="234"/>
      <c r="D789" s="235" t="s">
        <v>160</v>
      </c>
      <c r="E789" s="236" t="s">
        <v>1</v>
      </c>
      <c r="F789" s="237" t="s">
        <v>1123</v>
      </c>
      <c r="G789" s="234"/>
      <c r="H789" s="236" t="s">
        <v>1</v>
      </c>
      <c r="I789" s="238"/>
      <c r="J789" s="234"/>
      <c r="K789" s="234"/>
      <c r="L789" s="239"/>
      <c r="M789" s="240"/>
      <c r="N789" s="241"/>
      <c r="O789" s="241"/>
      <c r="P789" s="241"/>
      <c r="Q789" s="241"/>
      <c r="R789" s="241"/>
      <c r="S789" s="241"/>
      <c r="T789" s="242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3" t="s">
        <v>160</v>
      </c>
      <c r="AU789" s="243" t="s">
        <v>86</v>
      </c>
      <c r="AV789" s="13" t="s">
        <v>84</v>
      </c>
      <c r="AW789" s="13" t="s">
        <v>32</v>
      </c>
      <c r="AX789" s="13" t="s">
        <v>76</v>
      </c>
      <c r="AY789" s="243" t="s">
        <v>151</v>
      </c>
    </row>
    <row r="790" s="14" customFormat="1">
      <c r="A790" s="14"/>
      <c r="B790" s="244"/>
      <c r="C790" s="245"/>
      <c r="D790" s="235" t="s">
        <v>160</v>
      </c>
      <c r="E790" s="246" t="s">
        <v>1</v>
      </c>
      <c r="F790" s="247" t="s">
        <v>1118</v>
      </c>
      <c r="G790" s="245"/>
      <c r="H790" s="248">
        <v>22.719999999999999</v>
      </c>
      <c r="I790" s="249"/>
      <c r="J790" s="245"/>
      <c r="K790" s="245"/>
      <c r="L790" s="250"/>
      <c r="M790" s="251"/>
      <c r="N790" s="252"/>
      <c r="O790" s="252"/>
      <c r="P790" s="252"/>
      <c r="Q790" s="252"/>
      <c r="R790" s="252"/>
      <c r="S790" s="252"/>
      <c r="T790" s="253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4" t="s">
        <v>160</v>
      </c>
      <c r="AU790" s="254" t="s">
        <v>86</v>
      </c>
      <c r="AV790" s="14" t="s">
        <v>86</v>
      </c>
      <c r="AW790" s="14" t="s">
        <v>32</v>
      </c>
      <c r="AX790" s="14" t="s">
        <v>76</v>
      </c>
      <c r="AY790" s="254" t="s">
        <v>151</v>
      </c>
    </row>
    <row r="791" s="14" customFormat="1">
      <c r="A791" s="14"/>
      <c r="B791" s="244"/>
      <c r="C791" s="245"/>
      <c r="D791" s="235" t="s">
        <v>160</v>
      </c>
      <c r="E791" s="246" t="s">
        <v>1</v>
      </c>
      <c r="F791" s="247" t="s">
        <v>1124</v>
      </c>
      <c r="G791" s="245"/>
      <c r="H791" s="248">
        <v>12.220000000000001</v>
      </c>
      <c r="I791" s="249"/>
      <c r="J791" s="245"/>
      <c r="K791" s="245"/>
      <c r="L791" s="250"/>
      <c r="M791" s="251"/>
      <c r="N791" s="252"/>
      <c r="O791" s="252"/>
      <c r="P791" s="252"/>
      <c r="Q791" s="252"/>
      <c r="R791" s="252"/>
      <c r="S791" s="252"/>
      <c r="T791" s="253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54" t="s">
        <v>160</v>
      </c>
      <c r="AU791" s="254" t="s">
        <v>86</v>
      </c>
      <c r="AV791" s="14" t="s">
        <v>86</v>
      </c>
      <c r="AW791" s="14" t="s">
        <v>32</v>
      </c>
      <c r="AX791" s="14" t="s">
        <v>76</v>
      </c>
      <c r="AY791" s="254" t="s">
        <v>151</v>
      </c>
    </row>
    <row r="792" s="14" customFormat="1">
      <c r="A792" s="14"/>
      <c r="B792" s="244"/>
      <c r="C792" s="245"/>
      <c r="D792" s="235" t="s">
        <v>160</v>
      </c>
      <c r="E792" s="246" t="s">
        <v>1</v>
      </c>
      <c r="F792" s="247" t="s">
        <v>1116</v>
      </c>
      <c r="G792" s="245"/>
      <c r="H792" s="248">
        <v>12.119999999999999</v>
      </c>
      <c r="I792" s="249"/>
      <c r="J792" s="245"/>
      <c r="K792" s="245"/>
      <c r="L792" s="250"/>
      <c r="M792" s="251"/>
      <c r="N792" s="252"/>
      <c r="O792" s="252"/>
      <c r="P792" s="252"/>
      <c r="Q792" s="252"/>
      <c r="R792" s="252"/>
      <c r="S792" s="252"/>
      <c r="T792" s="253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54" t="s">
        <v>160</v>
      </c>
      <c r="AU792" s="254" t="s">
        <v>86</v>
      </c>
      <c r="AV792" s="14" t="s">
        <v>86</v>
      </c>
      <c r="AW792" s="14" t="s">
        <v>32</v>
      </c>
      <c r="AX792" s="14" t="s">
        <v>76</v>
      </c>
      <c r="AY792" s="254" t="s">
        <v>151</v>
      </c>
    </row>
    <row r="793" s="15" customFormat="1">
      <c r="A793" s="15"/>
      <c r="B793" s="255"/>
      <c r="C793" s="256"/>
      <c r="D793" s="235" t="s">
        <v>160</v>
      </c>
      <c r="E793" s="257" t="s">
        <v>1</v>
      </c>
      <c r="F793" s="258" t="s">
        <v>213</v>
      </c>
      <c r="G793" s="256"/>
      <c r="H793" s="259">
        <v>47.060000000000002</v>
      </c>
      <c r="I793" s="260"/>
      <c r="J793" s="256"/>
      <c r="K793" s="256"/>
      <c r="L793" s="261"/>
      <c r="M793" s="262"/>
      <c r="N793" s="263"/>
      <c r="O793" s="263"/>
      <c r="P793" s="263"/>
      <c r="Q793" s="263"/>
      <c r="R793" s="263"/>
      <c r="S793" s="263"/>
      <c r="T793" s="264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T793" s="265" t="s">
        <v>160</v>
      </c>
      <c r="AU793" s="265" t="s">
        <v>86</v>
      </c>
      <c r="AV793" s="15" t="s">
        <v>158</v>
      </c>
      <c r="AW793" s="15" t="s">
        <v>32</v>
      </c>
      <c r="AX793" s="15" t="s">
        <v>84</v>
      </c>
      <c r="AY793" s="265" t="s">
        <v>151</v>
      </c>
    </row>
    <row r="794" s="2" customFormat="1" ht="24.15" customHeight="1">
      <c r="A794" s="39"/>
      <c r="B794" s="40"/>
      <c r="C794" s="277" t="s">
        <v>1125</v>
      </c>
      <c r="D794" s="277" t="s">
        <v>498</v>
      </c>
      <c r="E794" s="278" t="s">
        <v>1126</v>
      </c>
      <c r="F794" s="279" t="s">
        <v>1127</v>
      </c>
      <c r="G794" s="280" t="s">
        <v>287</v>
      </c>
      <c r="H794" s="281">
        <v>49.412999999999997</v>
      </c>
      <c r="I794" s="282"/>
      <c r="J794" s="283">
        <f>ROUND(I794*H794,2)</f>
        <v>0</v>
      </c>
      <c r="K794" s="279" t="s">
        <v>157</v>
      </c>
      <c r="L794" s="284"/>
      <c r="M794" s="285" t="s">
        <v>1</v>
      </c>
      <c r="N794" s="286" t="s">
        <v>41</v>
      </c>
      <c r="O794" s="92"/>
      <c r="P794" s="229">
        <f>O794*H794</f>
        <v>0</v>
      </c>
      <c r="Q794" s="229">
        <v>0.00020000000000000001</v>
      </c>
      <c r="R794" s="229">
        <f>Q794*H794</f>
        <v>0.0098826000000000001</v>
      </c>
      <c r="S794" s="229">
        <v>0</v>
      </c>
      <c r="T794" s="230">
        <f>S794*H794</f>
        <v>0</v>
      </c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R794" s="231" t="s">
        <v>469</v>
      </c>
      <c r="AT794" s="231" t="s">
        <v>498</v>
      </c>
      <c r="AU794" s="231" t="s">
        <v>86</v>
      </c>
      <c r="AY794" s="18" t="s">
        <v>151</v>
      </c>
      <c r="BE794" s="232">
        <f>IF(N794="základní",J794,0)</f>
        <v>0</v>
      </c>
      <c r="BF794" s="232">
        <f>IF(N794="snížená",J794,0)</f>
        <v>0</v>
      </c>
      <c r="BG794" s="232">
        <f>IF(N794="zákl. přenesená",J794,0)</f>
        <v>0</v>
      </c>
      <c r="BH794" s="232">
        <f>IF(N794="sníž. přenesená",J794,0)</f>
        <v>0</v>
      </c>
      <c r="BI794" s="232">
        <f>IF(N794="nulová",J794,0)</f>
        <v>0</v>
      </c>
      <c r="BJ794" s="18" t="s">
        <v>84</v>
      </c>
      <c r="BK794" s="232">
        <f>ROUND(I794*H794,2)</f>
        <v>0</v>
      </c>
      <c r="BL794" s="18" t="s">
        <v>248</v>
      </c>
      <c r="BM794" s="231" t="s">
        <v>1128</v>
      </c>
    </row>
    <row r="795" s="14" customFormat="1">
      <c r="A795" s="14"/>
      <c r="B795" s="244"/>
      <c r="C795" s="245"/>
      <c r="D795" s="235" t="s">
        <v>160</v>
      </c>
      <c r="E795" s="245"/>
      <c r="F795" s="247" t="s">
        <v>1129</v>
      </c>
      <c r="G795" s="245"/>
      <c r="H795" s="248">
        <v>49.412999999999997</v>
      </c>
      <c r="I795" s="249"/>
      <c r="J795" s="245"/>
      <c r="K795" s="245"/>
      <c r="L795" s="250"/>
      <c r="M795" s="251"/>
      <c r="N795" s="252"/>
      <c r="O795" s="252"/>
      <c r="P795" s="252"/>
      <c r="Q795" s="252"/>
      <c r="R795" s="252"/>
      <c r="S795" s="252"/>
      <c r="T795" s="253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54" t="s">
        <v>160</v>
      </c>
      <c r="AU795" s="254" t="s">
        <v>86</v>
      </c>
      <c r="AV795" s="14" t="s">
        <v>86</v>
      </c>
      <c r="AW795" s="14" t="s">
        <v>4</v>
      </c>
      <c r="AX795" s="14" t="s">
        <v>84</v>
      </c>
      <c r="AY795" s="254" t="s">
        <v>151</v>
      </c>
    </row>
    <row r="796" s="2" customFormat="1" ht="16.5" customHeight="1">
      <c r="A796" s="39"/>
      <c r="B796" s="40"/>
      <c r="C796" s="220" t="s">
        <v>1130</v>
      </c>
      <c r="D796" s="220" t="s">
        <v>153</v>
      </c>
      <c r="E796" s="221" t="s">
        <v>1131</v>
      </c>
      <c r="F796" s="222" t="s">
        <v>1132</v>
      </c>
      <c r="G796" s="223" t="s">
        <v>287</v>
      </c>
      <c r="H796" s="224">
        <v>47.060000000000002</v>
      </c>
      <c r="I796" s="225"/>
      <c r="J796" s="226">
        <f>ROUND(I796*H796,2)</f>
        <v>0</v>
      </c>
      <c r="K796" s="222" t="s">
        <v>157</v>
      </c>
      <c r="L796" s="45"/>
      <c r="M796" s="227" t="s">
        <v>1</v>
      </c>
      <c r="N796" s="228" t="s">
        <v>41</v>
      </c>
      <c r="O796" s="92"/>
      <c r="P796" s="229">
        <f>O796*H796</f>
        <v>0</v>
      </c>
      <c r="Q796" s="229">
        <v>0</v>
      </c>
      <c r="R796" s="229">
        <f>Q796*H796</f>
        <v>0</v>
      </c>
      <c r="S796" s="229">
        <v>0</v>
      </c>
      <c r="T796" s="230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31" t="s">
        <v>248</v>
      </c>
      <c r="AT796" s="231" t="s">
        <v>153</v>
      </c>
      <c r="AU796" s="231" t="s">
        <v>86</v>
      </c>
      <c r="AY796" s="18" t="s">
        <v>151</v>
      </c>
      <c r="BE796" s="232">
        <f>IF(N796="základní",J796,0)</f>
        <v>0</v>
      </c>
      <c r="BF796" s="232">
        <f>IF(N796="snížená",J796,0)</f>
        <v>0</v>
      </c>
      <c r="BG796" s="232">
        <f>IF(N796="zákl. přenesená",J796,0)</f>
        <v>0</v>
      </c>
      <c r="BH796" s="232">
        <f>IF(N796="sníž. přenesená",J796,0)</f>
        <v>0</v>
      </c>
      <c r="BI796" s="232">
        <f>IF(N796="nulová",J796,0)</f>
        <v>0</v>
      </c>
      <c r="BJ796" s="18" t="s">
        <v>84</v>
      </c>
      <c r="BK796" s="232">
        <f>ROUND(I796*H796,2)</f>
        <v>0</v>
      </c>
      <c r="BL796" s="18" t="s">
        <v>248</v>
      </c>
      <c r="BM796" s="231" t="s">
        <v>1133</v>
      </c>
    </row>
    <row r="797" s="2" customFormat="1" ht="33" customHeight="1">
      <c r="A797" s="39"/>
      <c r="B797" s="40"/>
      <c r="C797" s="277" t="s">
        <v>1134</v>
      </c>
      <c r="D797" s="277" t="s">
        <v>498</v>
      </c>
      <c r="E797" s="278" t="s">
        <v>1103</v>
      </c>
      <c r="F797" s="279" t="s">
        <v>1104</v>
      </c>
      <c r="G797" s="280" t="s">
        <v>183</v>
      </c>
      <c r="H797" s="281">
        <v>5.1769999999999996</v>
      </c>
      <c r="I797" s="282"/>
      <c r="J797" s="283">
        <f>ROUND(I797*H797,2)</f>
        <v>0</v>
      </c>
      <c r="K797" s="279" t="s">
        <v>157</v>
      </c>
      <c r="L797" s="284"/>
      <c r="M797" s="285" t="s">
        <v>1</v>
      </c>
      <c r="N797" s="286" t="s">
        <v>41</v>
      </c>
      <c r="O797" s="92"/>
      <c r="P797" s="229">
        <f>O797*H797</f>
        <v>0</v>
      </c>
      <c r="Q797" s="229">
        <v>0.00076000000000000004</v>
      </c>
      <c r="R797" s="229">
        <f>Q797*H797</f>
        <v>0.0039345199999999995</v>
      </c>
      <c r="S797" s="229">
        <v>0</v>
      </c>
      <c r="T797" s="230">
        <f>S797*H797</f>
        <v>0</v>
      </c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R797" s="231" t="s">
        <v>469</v>
      </c>
      <c r="AT797" s="231" t="s">
        <v>498</v>
      </c>
      <c r="AU797" s="231" t="s">
        <v>86</v>
      </c>
      <c r="AY797" s="18" t="s">
        <v>151</v>
      </c>
      <c r="BE797" s="232">
        <f>IF(N797="základní",J797,0)</f>
        <v>0</v>
      </c>
      <c r="BF797" s="232">
        <f>IF(N797="snížená",J797,0)</f>
        <v>0</v>
      </c>
      <c r="BG797" s="232">
        <f>IF(N797="zákl. přenesená",J797,0)</f>
        <v>0</v>
      </c>
      <c r="BH797" s="232">
        <f>IF(N797="sníž. přenesená",J797,0)</f>
        <v>0</v>
      </c>
      <c r="BI797" s="232">
        <f>IF(N797="nulová",J797,0)</f>
        <v>0</v>
      </c>
      <c r="BJ797" s="18" t="s">
        <v>84</v>
      </c>
      <c r="BK797" s="232">
        <f>ROUND(I797*H797,2)</f>
        <v>0</v>
      </c>
      <c r="BL797" s="18" t="s">
        <v>248</v>
      </c>
      <c r="BM797" s="231" t="s">
        <v>1135</v>
      </c>
    </row>
    <row r="798" s="14" customFormat="1">
      <c r="A798" s="14"/>
      <c r="B798" s="244"/>
      <c r="C798" s="245"/>
      <c r="D798" s="235" t="s">
        <v>160</v>
      </c>
      <c r="E798" s="245"/>
      <c r="F798" s="247" t="s">
        <v>1136</v>
      </c>
      <c r="G798" s="245"/>
      <c r="H798" s="248">
        <v>5.1769999999999996</v>
      </c>
      <c r="I798" s="249"/>
      <c r="J798" s="245"/>
      <c r="K798" s="245"/>
      <c r="L798" s="250"/>
      <c r="M798" s="251"/>
      <c r="N798" s="252"/>
      <c r="O798" s="252"/>
      <c r="P798" s="252"/>
      <c r="Q798" s="252"/>
      <c r="R798" s="252"/>
      <c r="S798" s="252"/>
      <c r="T798" s="253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54" t="s">
        <v>160</v>
      </c>
      <c r="AU798" s="254" t="s">
        <v>86</v>
      </c>
      <c r="AV798" s="14" t="s">
        <v>86</v>
      </c>
      <c r="AW798" s="14" t="s">
        <v>4</v>
      </c>
      <c r="AX798" s="14" t="s">
        <v>84</v>
      </c>
      <c r="AY798" s="254" t="s">
        <v>151</v>
      </c>
    </row>
    <row r="799" s="2" customFormat="1" ht="24.15" customHeight="1">
      <c r="A799" s="39"/>
      <c r="B799" s="40"/>
      <c r="C799" s="220" t="s">
        <v>1137</v>
      </c>
      <c r="D799" s="220" t="s">
        <v>153</v>
      </c>
      <c r="E799" s="221" t="s">
        <v>1138</v>
      </c>
      <c r="F799" s="222" t="s">
        <v>1139</v>
      </c>
      <c r="G799" s="223" t="s">
        <v>785</v>
      </c>
      <c r="H799" s="287"/>
      <c r="I799" s="225"/>
      <c r="J799" s="226">
        <f>ROUND(I799*H799,2)</f>
        <v>0</v>
      </c>
      <c r="K799" s="222" t="s">
        <v>157</v>
      </c>
      <c r="L799" s="45"/>
      <c r="M799" s="227" t="s">
        <v>1</v>
      </c>
      <c r="N799" s="228" t="s">
        <v>41</v>
      </c>
      <c r="O799" s="92"/>
      <c r="P799" s="229">
        <f>O799*H799</f>
        <v>0</v>
      </c>
      <c r="Q799" s="229">
        <v>0</v>
      </c>
      <c r="R799" s="229">
        <f>Q799*H799</f>
        <v>0</v>
      </c>
      <c r="S799" s="229">
        <v>0</v>
      </c>
      <c r="T799" s="230">
        <f>S799*H799</f>
        <v>0</v>
      </c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R799" s="231" t="s">
        <v>248</v>
      </c>
      <c r="AT799" s="231" t="s">
        <v>153</v>
      </c>
      <c r="AU799" s="231" t="s">
        <v>86</v>
      </c>
      <c r="AY799" s="18" t="s">
        <v>151</v>
      </c>
      <c r="BE799" s="232">
        <f>IF(N799="základní",J799,0)</f>
        <v>0</v>
      </c>
      <c r="BF799" s="232">
        <f>IF(N799="snížená",J799,0)</f>
        <v>0</v>
      </c>
      <c r="BG799" s="232">
        <f>IF(N799="zákl. přenesená",J799,0)</f>
        <v>0</v>
      </c>
      <c r="BH799" s="232">
        <f>IF(N799="sníž. přenesená",J799,0)</f>
        <v>0</v>
      </c>
      <c r="BI799" s="232">
        <f>IF(N799="nulová",J799,0)</f>
        <v>0</v>
      </c>
      <c r="BJ799" s="18" t="s">
        <v>84</v>
      </c>
      <c r="BK799" s="232">
        <f>ROUND(I799*H799,2)</f>
        <v>0</v>
      </c>
      <c r="BL799" s="18" t="s">
        <v>248</v>
      </c>
      <c r="BM799" s="231" t="s">
        <v>1140</v>
      </c>
    </row>
    <row r="800" s="12" customFormat="1" ht="22.8" customHeight="1">
      <c r="A800" s="12"/>
      <c r="B800" s="204"/>
      <c r="C800" s="205"/>
      <c r="D800" s="206" t="s">
        <v>75</v>
      </c>
      <c r="E800" s="218" t="s">
        <v>1141</v>
      </c>
      <c r="F800" s="218" t="s">
        <v>1142</v>
      </c>
      <c r="G800" s="205"/>
      <c r="H800" s="205"/>
      <c r="I800" s="208"/>
      <c r="J800" s="219">
        <f>BK800</f>
        <v>0</v>
      </c>
      <c r="K800" s="205"/>
      <c r="L800" s="210"/>
      <c r="M800" s="211"/>
      <c r="N800" s="212"/>
      <c r="O800" s="212"/>
      <c r="P800" s="213">
        <f>SUM(P801:P868)</f>
        <v>0</v>
      </c>
      <c r="Q800" s="212"/>
      <c r="R800" s="213">
        <f>SUM(R801:R868)</f>
        <v>1.7705766000000001</v>
      </c>
      <c r="S800" s="212"/>
      <c r="T800" s="214">
        <f>SUM(T801:T868)</f>
        <v>0</v>
      </c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R800" s="215" t="s">
        <v>86</v>
      </c>
      <c r="AT800" s="216" t="s">
        <v>75</v>
      </c>
      <c r="AU800" s="216" t="s">
        <v>84</v>
      </c>
      <c r="AY800" s="215" t="s">
        <v>151</v>
      </c>
      <c r="BK800" s="217">
        <f>SUM(BK801:BK868)</f>
        <v>0</v>
      </c>
    </row>
    <row r="801" s="2" customFormat="1" ht="16.5" customHeight="1">
      <c r="A801" s="39"/>
      <c r="B801" s="40"/>
      <c r="C801" s="220" t="s">
        <v>1143</v>
      </c>
      <c r="D801" s="220" t="s">
        <v>153</v>
      </c>
      <c r="E801" s="221" t="s">
        <v>1144</v>
      </c>
      <c r="F801" s="222" t="s">
        <v>1145</v>
      </c>
      <c r="G801" s="223" t="s">
        <v>183</v>
      </c>
      <c r="H801" s="224">
        <v>281.85399999999998</v>
      </c>
      <c r="I801" s="225"/>
      <c r="J801" s="226">
        <f>ROUND(I801*H801,2)</f>
        <v>0</v>
      </c>
      <c r="K801" s="222" t="s">
        <v>157</v>
      </c>
      <c r="L801" s="45"/>
      <c r="M801" s="227" t="s">
        <v>1</v>
      </c>
      <c r="N801" s="228" t="s">
        <v>41</v>
      </c>
      <c r="O801" s="92"/>
      <c r="P801" s="229">
        <f>O801*H801</f>
        <v>0</v>
      </c>
      <c r="Q801" s="229">
        <v>0</v>
      </c>
      <c r="R801" s="229">
        <f>Q801*H801</f>
        <v>0</v>
      </c>
      <c r="S801" s="229">
        <v>0</v>
      </c>
      <c r="T801" s="230">
        <f>S801*H801</f>
        <v>0</v>
      </c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R801" s="231" t="s">
        <v>248</v>
      </c>
      <c r="AT801" s="231" t="s">
        <v>153</v>
      </c>
      <c r="AU801" s="231" t="s">
        <v>86</v>
      </c>
      <c r="AY801" s="18" t="s">
        <v>151</v>
      </c>
      <c r="BE801" s="232">
        <f>IF(N801="základní",J801,0)</f>
        <v>0</v>
      </c>
      <c r="BF801" s="232">
        <f>IF(N801="snížená",J801,0)</f>
        <v>0</v>
      </c>
      <c r="BG801" s="232">
        <f>IF(N801="zákl. přenesená",J801,0)</f>
        <v>0</v>
      </c>
      <c r="BH801" s="232">
        <f>IF(N801="sníž. přenesená",J801,0)</f>
        <v>0</v>
      </c>
      <c r="BI801" s="232">
        <f>IF(N801="nulová",J801,0)</f>
        <v>0</v>
      </c>
      <c r="BJ801" s="18" t="s">
        <v>84</v>
      </c>
      <c r="BK801" s="232">
        <f>ROUND(I801*H801,2)</f>
        <v>0</v>
      </c>
      <c r="BL801" s="18" t="s">
        <v>248</v>
      </c>
      <c r="BM801" s="231" t="s">
        <v>1146</v>
      </c>
    </row>
    <row r="802" s="2" customFormat="1" ht="16.5" customHeight="1">
      <c r="A802" s="39"/>
      <c r="B802" s="40"/>
      <c r="C802" s="220" t="s">
        <v>1147</v>
      </c>
      <c r="D802" s="220" t="s">
        <v>153</v>
      </c>
      <c r="E802" s="221" t="s">
        <v>1148</v>
      </c>
      <c r="F802" s="222" t="s">
        <v>1149</v>
      </c>
      <c r="G802" s="223" t="s">
        <v>183</v>
      </c>
      <c r="H802" s="224">
        <v>281.85399999999998</v>
      </c>
      <c r="I802" s="225"/>
      <c r="J802" s="226">
        <f>ROUND(I802*H802,2)</f>
        <v>0</v>
      </c>
      <c r="K802" s="222" t="s">
        <v>157</v>
      </c>
      <c r="L802" s="45"/>
      <c r="M802" s="227" t="s">
        <v>1</v>
      </c>
      <c r="N802" s="228" t="s">
        <v>41</v>
      </c>
      <c r="O802" s="92"/>
      <c r="P802" s="229">
        <f>O802*H802</f>
        <v>0</v>
      </c>
      <c r="Q802" s="229">
        <v>0</v>
      </c>
      <c r="R802" s="229">
        <f>Q802*H802</f>
        <v>0</v>
      </c>
      <c r="S802" s="229">
        <v>0</v>
      </c>
      <c r="T802" s="230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31" t="s">
        <v>248</v>
      </c>
      <c r="AT802" s="231" t="s">
        <v>153</v>
      </c>
      <c r="AU802" s="231" t="s">
        <v>86</v>
      </c>
      <c r="AY802" s="18" t="s">
        <v>151</v>
      </c>
      <c r="BE802" s="232">
        <f>IF(N802="základní",J802,0)</f>
        <v>0</v>
      </c>
      <c r="BF802" s="232">
        <f>IF(N802="snížená",J802,0)</f>
        <v>0</v>
      </c>
      <c r="BG802" s="232">
        <f>IF(N802="zákl. přenesená",J802,0)</f>
        <v>0</v>
      </c>
      <c r="BH802" s="232">
        <f>IF(N802="sníž. přenesená",J802,0)</f>
        <v>0</v>
      </c>
      <c r="BI802" s="232">
        <f>IF(N802="nulová",J802,0)</f>
        <v>0</v>
      </c>
      <c r="BJ802" s="18" t="s">
        <v>84</v>
      </c>
      <c r="BK802" s="232">
        <f>ROUND(I802*H802,2)</f>
        <v>0</v>
      </c>
      <c r="BL802" s="18" t="s">
        <v>248</v>
      </c>
      <c r="BM802" s="231" t="s">
        <v>1150</v>
      </c>
    </row>
    <row r="803" s="14" customFormat="1">
      <c r="A803" s="14"/>
      <c r="B803" s="244"/>
      <c r="C803" s="245"/>
      <c r="D803" s="235" t="s">
        <v>160</v>
      </c>
      <c r="E803" s="246" t="s">
        <v>1</v>
      </c>
      <c r="F803" s="247" t="s">
        <v>108</v>
      </c>
      <c r="G803" s="245"/>
      <c r="H803" s="248">
        <v>281.85399999999998</v>
      </c>
      <c r="I803" s="249"/>
      <c r="J803" s="245"/>
      <c r="K803" s="245"/>
      <c r="L803" s="250"/>
      <c r="M803" s="251"/>
      <c r="N803" s="252"/>
      <c r="O803" s="252"/>
      <c r="P803" s="252"/>
      <c r="Q803" s="252"/>
      <c r="R803" s="252"/>
      <c r="S803" s="252"/>
      <c r="T803" s="253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54" t="s">
        <v>160</v>
      </c>
      <c r="AU803" s="254" t="s">
        <v>86</v>
      </c>
      <c r="AV803" s="14" t="s">
        <v>86</v>
      </c>
      <c r="AW803" s="14" t="s">
        <v>32</v>
      </c>
      <c r="AX803" s="14" t="s">
        <v>84</v>
      </c>
      <c r="AY803" s="254" t="s">
        <v>151</v>
      </c>
    </row>
    <row r="804" s="2" customFormat="1" ht="24.15" customHeight="1">
      <c r="A804" s="39"/>
      <c r="B804" s="40"/>
      <c r="C804" s="220" t="s">
        <v>1151</v>
      </c>
      <c r="D804" s="220" t="s">
        <v>153</v>
      </c>
      <c r="E804" s="221" t="s">
        <v>1152</v>
      </c>
      <c r="F804" s="222" t="s">
        <v>1153</v>
      </c>
      <c r="G804" s="223" t="s">
        <v>183</v>
      </c>
      <c r="H804" s="224">
        <v>281.85399999999998</v>
      </c>
      <c r="I804" s="225"/>
      <c r="J804" s="226">
        <f>ROUND(I804*H804,2)</f>
        <v>0</v>
      </c>
      <c r="K804" s="222" t="s">
        <v>157</v>
      </c>
      <c r="L804" s="45"/>
      <c r="M804" s="227" t="s">
        <v>1</v>
      </c>
      <c r="N804" s="228" t="s">
        <v>41</v>
      </c>
      <c r="O804" s="92"/>
      <c r="P804" s="229">
        <f>O804*H804</f>
        <v>0</v>
      </c>
      <c r="Q804" s="229">
        <v>0.00029999999999999997</v>
      </c>
      <c r="R804" s="229">
        <f>Q804*H804</f>
        <v>0.084556199999999984</v>
      </c>
      <c r="S804" s="229">
        <v>0</v>
      </c>
      <c r="T804" s="230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31" t="s">
        <v>248</v>
      </c>
      <c r="AT804" s="231" t="s">
        <v>153</v>
      </c>
      <c r="AU804" s="231" t="s">
        <v>86</v>
      </c>
      <c r="AY804" s="18" t="s">
        <v>151</v>
      </c>
      <c r="BE804" s="232">
        <f>IF(N804="základní",J804,0)</f>
        <v>0</v>
      </c>
      <c r="BF804" s="232">
        <f>IF(N804="snížená",J804,0)</f>
        <v>0</v>
      </c>
      <c r="BG804" s="232">
        <f>IF(N804="zákl. přenesená",J804,0)</f>
        <v>0</v>
      </c>
      <c r="BH804" s="232">
        <f>IF(N804="sníž. přenesená",J804,0)</f>
        <v>0</v>
      </c>
      <c r="BI804" s="232">
        <f>IF(N804="nulová",J804,0)</f>
        <v>0</v>
      </c>
      <c r="BJ804" s="18" t="s">
        <v>84</v>
      </c>
      <c r="BK804" s="232">
        <f>ROUND(I804*H804,2)</f>
        <v>0</v>
      </c>
      <c r="BL804" s="18" t="s">
        <v>248</v>
      </c>
      <c r="BM804" s="231" t="s">
        <v>1154</v>
      </c>
    </row>
    <row r="805" s="14" customFormat="1">
      <c r="A805" s="14"/>
      <c r="B805" s="244"/>
      <c r="C805" s="245"/>
      <c r="D805" s="235" t="s">
        <v>160</v>
      </c>
      <c r="E805" s="246" t="s">
        <v>1</v>
      </c>
      <c r="F805" s="247" t="s">
        <v>108</v>
      </c>
      <c r="G805" s="245"/>
      <c r="H805" s="248">
        <v>281.85399999999998</v>
      </c>
      <c r="I805" s="249"/>
      <c r="J805" s="245"/>
      <c r="K805" s="245"/>
      <c r="L805" s="250"/>
      <c r="M805" s="251"/>
      <c r="N805" s="252"/>
      <c r="O805" s="252"/>
      <c r="P805" s="252"/>
      <c r="Q805" s="252"/>
      <c r="R805" s="252"/>
      <c r="S805" s="252"/>
      <c r="T805" s="253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54" t="s">
        <v>160</v>
      </c>
      <c r="AU805" s="254" t="s">
        <v>86</v>
      </c>
      <c r="AV805" s="14" t="s">
        <v>86</v>
      </c>
      <c r="AW805" s="14" t="s">
        <v>32</v>
      </c>
      <c r="AX805" s="14" t="s">
        <v>84</v>
      </c>
      <c r="AY805" s="254" t="s">
        <v>151</v>
      </c>
    </row>
    <row r="806" s="2" customFormat="1" ht="24.15" customHeight="1">
      <c r="A806" s="39"/>
      <c r="B806" s="40"/>
      <c r="C806" s="220" t="s">
        <v>1155</v>
      </c>
      <c r="D806" s="220" t="s">
        <v>153</v>
      </c>
      <c r="E806" s="221" t="s">
        <v>1156</v>
      </c>
      <c r="F806" s="222" t="s">
        <v>1157</v>
      </c>
      <c r="G806" s="223" t="s">
        <v>183</v>
      </c>
      <c r="H806" s="224">
        <v>312.226</v>
      </c>
      <c r="I806" s="225"/>
      <c r="J806" s="226">
        <f>ROUND(I806*H806,2)</f>
        <v>0</v>
      </c>
      <c r="K806" s="222" t="s">
        <v>157</v>
      </c>
      <c r="L806" s="45"/>
      <c r="M806" s="227" t="s">
        <v>1</v>
      </c>
      <c r="N806" s="228" t="s">
        <v>41</v>
      </c>
      <c r="O806" s="92"/>
      <c r="P806" s="229">
        <f>O806*H806</f>
        <v>0</v>
      </c>
      <c r="Q806" s="229">
        <v>0.0054000000000000003</v>
      </c>
      <c r="R806" s="229">
        <f>Q806*H806</f>
        <v>1.6860204000000001</v>
      </c>
      <c r="S806" s="229">
        <v>0</v>
      </c>
      <c r="T806" s="230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31" t="s">
        <v>248</v>
      </c>
      <c r="AT806" s="231" t="s">
        <v>153</v>
      </c>
      <c r="AU806" s="231" t="s">
        <v>86</v>
      </c>
      <c r="AY806" s="18" t="s">
        <v>151</v>
      </c>
      <c r="BE806" s="232">
        <f>IF(N806="základní",J806,0)</f>
        <v>0</v>
      </c>
      <c r="BF806" s="232">
        <f>IF(N806="snížená",J806,0)</f>
        <v>0</v>
      </c>
      <c r="BG806" s="232">
        <f>IF(N806="zákl. přenesená",J806,0)</f>
        <v>0</v>
      </c>
      <c r="BH806" s="232">
        <f>IF(N806="sníž. přenesená",J806,0)</f>
        <v>0</v>
      </c>
      <c r="BI806" s="232">
        <f>IF(N806="nulová",J806,0)</f>
        <v>0</v>
      </c>
      <c r="BJ806" s="18" t="s">
        <v>84</v>
      </c>
      <c r="BK806" s="232">
        <f>ROUND(I806*H806,2)</f>
        <v>0</v>
      </c>
      <c r="BL806" s="18" t="s">
        <v>248</v>
      </c>
      <c r="BM806" s="231" t="s">
        <v>1158</v>
      </c>
    </row>
    <row r="807" s="13" customFormat="1">
      <c r="A807" s="13"/>
      <c r="B807" s="233"/>
      <c r="C807" s="234"/>
      <c r="D807" s="235" t="s">
        <v>160</v>
      </c>
      <c r="E807" s="236" t="s">
        <v>1</v>
      </c>
      <c r="F807" s="237" t="s">
        <v>1159</v>
      </c>
      <c r="G807" s="234"/>
      <c r="H807" s="236" t="s">
        <v>1</v>
      </c>
      <c r="I807" s="238"/>
      <c r="J807" s="234"/>
      <c r="K807" s="234"/>
      <c r="L807" s="239"/>
      <c r="M807" s="240"/>
      <c r="N807" s="241"/>
      <c r="O807" s="241"/>
      <c r="P807" s="241"/>
      <c r="Q807" s="241"/>
      <c r="R807" s="241"/>
      <c r="S807" s="241"/>
      <c r="T807" s="242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3" t="s">
        <v>160</v>
      </c>
      <c r="AU807" s="243" t="s">
        <v>86</v>
      </c>
      <c r="AV807" s="13" t="s">
        <v>84</v>
      </c>
      <c r="AW807" s="13" t="s">
        <v>32</v>
      </c>
      <c r="AX807" s="13" t="s">
        <v>76</v>
      </c>
      <c r="AY807" s="243" t="s">
        <v>151</v>
      </c>
    </row>
    <row r="808" s="14" customFormat="1">
      <c r="A808" s="14"/>
      <c r="B808" s="244"/>
      <c r="C808" s="245"/>
      <c r="D808" s="235" t="s">
        <v>160</v>
      </c>
      <c r="E808" s="246" t="s">
        <v>1</v>
      </c>
      <c r="F808" s="247" t="s">
        <v>1160</v>
      </c>
      <c r="G808" s="245"/>
      <c r="H808" s="248">
        <v>137.30000000000001</v>
      </c>
      <c r="I808" s="249"/>
      <c r="J808" s="245"/>
      <c r="K808" s="245"/>
      <c r="L808" s="250"/>
      <c r="M808" s="251"/>
      <c r="N808" s="252"/>
      <c r="O808" s="252"/>
      <c r="P808" s="252"/>
      <c r="Q808" s="252"/>
      <c r="R808" s="252"/>
      <c r="S808" s="252"/>
      <c r="T808" s="253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54" t="s">
        <v>160</v>
      </c>
      <c r="AU808" s="254" t="s">
        <v>86</v>
      </c>
      <c r="AV808" s="14" t="s">
        <v>86</v>
      </c>
      <c r="AW808" s="14" t="s">
        <v>32</v>
      </c>
      <c r="AX808" s="14" t="s">
        <v>76</v>
      </c>
      <c r="AY808" s="254" t="s">
        <v>151</v>
      </c>
    </row>
    <row r="809" s="14" customFormat="1">
      <c r="A809" s="14"/>
      <c r="B809" s="244"/>
      <c r="C809" s="245"/>
      <c r="D809" s="235" t="s">
        <v>160</v>
      </c>
      <c r="E809" s="246" t="s">
        <v>1</v>
      </c>
      <c r="F809" s="247" t="s">
        <v>1161</v>
      </c>
      <c r="G809" s="245"/>
      <c r="H809" s="248">
        <v>144.554</v>
      </c>
      <c r="I809" s="249"/>
      <c r="J809" s="245"/>
      <c r="K809" s="245"/>
      <c r="L809" s="250"/>
      <c r="M809" s="251"/>
      <c r="N809" s="252"/>
      <c r="O809" s="252"/>
      <c r="P809" s="252"/>
      <c r="Q809" s="252"/>
      <c r="R809" s="252"/>
      <c r="S809" s="252"/>
      <c r="T809" s="253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54" t="s">
        <v>160</v>
      </c>
      <c r="AU809" s="254" t="s">
        <v>86</v>
      </c>
      <c r="AV809" s="14" t="s">
        <v>86</v>
      </c>
      <c r="AW809" s="14" t="s">
        <v>32</v>
      </c>
      <c r="AX809" s="14" t="s">
        <v>76</v>
      </c>
      <c r="AY809" s="254" t="s">
        <v>151</v>
      </c>
    </row>
    <row r="810" s="16" customFormat="1">
      <c r="A810" s="16"/>
      <c r="B810" s="266"/>
      <c r="C810" s="267"/>
      <c r="D810" s="235" t="s">
        <v>160</v>
      </c>
      <c r="E810" s="268" t="s">
        <v>108</v>
      </c>
      <c r="F810" s="269" t="s">
        <v>487</v>
      </c>
      <c r="G810" s="267"/>
      <c r="H810" s="270">
        <v>281.85399999999998</v>
      </c>
      <c r="I810" s="271"/>
      <c r="J810" s="267"/>
      <c r="K810" s="267"/>
      <c r="L810" s="272"/>
      <c r="M810" s="273"/>
      <c r="N810" s="274"/>
      <c r="O810" s="274"/>
      <c r="P810" s="274"/>
      <c r="Q810" s="274"/>
      <c r="R810" s="274"/>
      <c r="S810" s="274"/>
      <c r="T810" s="275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T810" s="276" t="s">
        <v>160</v>
      </c>
      <c r="AU810" s="276" t="s">
        <v>86</v>
      </c>
      <c r="AV810" s="16" t="s">
        <v>166</v>
      </c>
      <c r="AW810" s="16" t="s">
        <v>32</v>
      </c>
      <c r="AX810" s="16" t="s">
        <v>76</v>
      </c>
      <c r="AY810" s="276" t="s">
        <v>151</v>
      </c>
    </row>
    <row r="811" s="13" customFormat="1">
      <c r="A811" s="13"/>
      <c r="B811" s="233"/>
      <c r="C811" s="234"/>
      <c r="D811" s="235" t="s">
        <v>160</v>
      </c>
      <c r="E811" s="236" t="s">
        <v>1</v>
      </c>
      <c r="F811" s="237" t="s">
        <v>1162</v>
      </c>
      <c r="G811" s="234"/>
      <c r="H811" s="236" t="s">
        <v>1</v>
      </c>
      <c r="I811" s="238"/>
      <c r="J811" s="234"/>
      <c r="K811" s="234"/>
      <c r="L811" s="239"/>
      <c r="M811" s="240"/>
      <c r="N811" s="241"/>
      <c r="O811" s="241"/>
      <c r="P811" s="241"/>
      <c r="Q811" s="241"/>
      <c r="R811" s="241"/>
      <c r="S811" s="241"/>
      <c r="T811" s="242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3" t="s">
        <v>160</v>
      </c>
      <c r="AU811" s="243" t="s">
        <v>86</v>
      </c>
      <c r="AV811" s="13" t="s">
        <v>84</v>
      </c>
      <c r="AW811" s="13" t="s">
        <v>32</v>
      </c>
      <c r="AX811" s="13" t="s">
        <v>76</v>
      </c>
      <c r="AY811" s="243" t="s">
        <v>151</v>
      </c>
    </row>
    <row r="812" s="13" customFormat="1">
      <c r="A812" s="13"/>
      <c r="B812" s="233"/>
      <c r="C812" s="234"/>
      <c r="D812" s="235" t="s">
        <v>160</v>
      </c>
      <c r="E812" s="236" t="s">
        <v>1</v>
      </c>
      <c r="F812" s="237" t="s">
        <v>333</v>
      </c>
      <c r="G812" s="234"/>
      <c r="H812" s="236" t="s">
        <v>1</v>
      </c>
      <c r="I812" s="238"/>
      <c r="J812" s="234"/>
      <c r="K812" s="234"/>
      <c r="L812" s="239"/>
      <c r="M812" s="240"/>
      <c r="N812" s="241"/>
      <c r="O812" s="241"/>
      <c r="P812" s="241"/>
      <c r="Q812" s="241"/>
      <c r="R812" s="241"/>
      <c r="S812" s="241"/>
      <c r="T812" s="242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3" t="s">
        <v>160</v>
      </c>
      <c r="AU812" s="243" t="s">
        <v>86</v>
      </c>
      <c r="AV812" s="13" t="s">
        <v>84</v>
      </c>
      <c r="AW812" s="13" t="s">
        <v>32</v>
      </c>
      <c r="AX812" s="13" t="s">
        <v>76</v>
      </c>
      <c r="AY812" s="243" t="s">
        <v>151</v>
      </c>
    </row>
    <row r="813" s="14" customFormat="1">
      <c r="A813" s="14"/>
      <c r="B813" s="244"/>
      <c r="C813" s="245"/>
      <c r="D813" s="235" t="s">
        <v>160</v>
      </c>
      <c r="E813" s="246" t="s">
        <v>1</v>
      </c>
      <c r="F813" s="247" t="s">
        <v>1163</v>
      </c>
      <c r="G813" s="245"/>
      <c r="H813" s="248">
        <v>1.1659999999999999</v>
      </c>
      <c r="I813" s="249"/>
      <c r="J813" s="245"/>
      <c r="K813" s="245"/>
      <c r="L813" s="250"/>
      <c r="M813" s="251"/>
      <c r="N813" s="252"/>
      <c r="O813" s="252"/>
      <c r="P813" s="252"/>
      <c r="Q813" s="252"/>
      <c r="R813" s="252"/>
      <c r="S813" s="252"/>
      <c r="T813" s="253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54" t="s">
        <v>160</v>
      </c>
      <c r="AU813" s="254" t="s">
        <v>86</v>
      </c>
      <c r="AV813" s="14" t="s">
        <v>86</v>
      </c>
      <c r="AW813" s="14" t="s">
        <v>32</v>
      </c>
      <c r="AX813" s="14" t="s">
        <v>76</v>
      </c>
      <c r="AY813" s="254" t="s">
        <v>151</v>
      </c>
    </row>
    <row r="814" s="13" customFormat="1">
      <c r="A814" s="13"/>
      <c r="B814" s="233"/>
      <c r="C814" s="234"/>
      <c r="D814" s="235" t="s">
        <v>160</v>
      </c>
      <c r="E814" s="236" t="s">
        <v>1</v>
      </c>
      <c r="F814" s="237" t="s">
        <v>336</v>
      </c>
      <c r="G814" s="234"/>
      <c r="H814" s="236" t="s">
        <v>1</v>
      </c>
      <c r="I814" s="238"/>
      <c r="J814" s="234"/>
      <c r="K814" s="234"/>
      <c r="L814" s="239"/>
      <c r="M814" s="240"/>
      <c r="N814" s="241"/>
      <c r="O814" s="241"/>
      <c r="P814" s="241"/>
      <c r="Q814" s="241"/>
      <c r="R814" s="241"/>
      <c r="S814" s="241"/>
      <c r="T814" s="242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3" t="s">
        <v>160</v>
      </c>
      <c r="AU814" s="243" t="s">
        <v>86</v>
      </c>
      <c r="AV814" s="13" t="s">
        <v>84</v>
      </c>
      <c r="AW814" s="13" t="s">
        <v>32</v>
      </c>
      <c r="AX814" s="13" t="s">
        <v>76</v>
      </c>
      <c r="AY814" s="243" t="s">
        <v>151</v>
      </c>
    </row>
    <row r="815" s="14" customFormat="1">
      <c r="A815" s="14"/>
      <c r="B815" s="244"/>
      <c r="C815" s="245"/>
      <c r="D815" s="235" t="s">
        <v>160</v>
      </c>
      <c r="E815" s="246" t="s">
        <v>1</v>
      </c>
      <c r="F815" s="247" t="s">
        <v>1164</v>
      </c>
      <c r="G815" s="245"/>
      <c r="H815" s="248">
        <v>6.976</v>
      </c>
      <c r="I815" s="249"/>
      <c r="J815" s="245"/>
      <c r="K815" s="245"/>
      <c r="L815" s="250"/>
      <c r="M815" s="251"/>
      <c r="N815" s="252"/>
      <c r="O815" s="252"/>
      <c r="P815" s="252"/>
      <c r="Q815" s="252"/>
      <c r="R815" s="252"/>
      <c r="S815" s="252"/>
      <c r="T815" s="253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54" t="s">
        <v>160</v>
      </c>
      <c r="AU815" s="254" t="s">
        <v>86</v>
      </c>
      <c r="AV815" s="14" t="s">
        <v>86</v>
      </c>
      <c r="AW815" s="14" t="s">
        <v>32</v>
      </c>
      <c r="AX815" s="14" t="s">
        <v>76</v>
      </c>
      <c r="AY815" s="254" t="s">
        <v>151</v>
      </c>
    </row>
    <row r="816" s="14" customFormat="1">
      <c r="A816" s="14"/>
      <c r="B816" s="244"/>
      <c r="C816" s="245"/>
      <c r="D816" s="235" t="s">
        <v>160</v>
      </c>
      <c r="E816" s="246" t="s">
        <v>1</v>
      </c>
      <c r="F816" s="247" t="s">
        <v>1165</v>
      </c>
      <c r="G816" s="245"/>
      <c r="H816" s="248">
        <v>0.059999999999999998</v>
      </c>
      <c r="I816" s="249"/>
      <c r="J816" s="245"/>
      <c r="K816" s="245"/>
      <c r="L816" s="250"/>
      <c r="M816" s="251"/>
      <c r="N816" s="252"/>
      <c r="O816" s="252"/>
      <c r="P816" s="252"/>
      <c r="Q816" s="252"/>
      <c r="R816" s="252"/>
      <c r="S816" s="252"/>
      <c r="T816" s="253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54" t="s">
        <v>160</v>
      </c>
      <c r="AU816" s="254" t="s">
        <v>86</v>
      </c>
      <c r="AV816" s="14" t="s">
        <v>86</v>
      </c>
      <c r="AW816" s="14" t="s">
        <v>32</v>
      </c>
      <c r="AX816" s="14" t="s">
        <v>76</v>
      </c>
      <c r="AY816" s="254" t="s">
        <v>151</v>
      </c>
    </row>
    <row r="817" s="14" customFormat="1">
      <c r="A817" s="14"/>
      <c r="B817" s="244"/>
      <c r="C817" s="245"/>
      <c r="D817" s="235" t="s">
        <v>160</v>
      </c>
      <c r="E817" s="246" t="s">
        <v>1</v>
      </c>
      <c r="F817" s="247" t="s">
        <v>1166</v>
      </c>
      <c r="G817" s="245"/>
      <c r="H817" s="248">
        <v>2.3799999999999999</v>
      </c>
      <c r="I817" s="249"/>
      <c r="J817" s="245"/>
      <c r="K817" s="245"/>
      <c r="L817" s="250"/>
      <c r="M817" s="251"/>
      <c r="N817" s="252"/>
      <c r="O817" s="252"/>
      <c r="P817" s="252"/>
      <c r="Q817" s="252"/>
      <c r="R817" s="252"/>
      <c r="S817" s="252"/>
      <c r="T817" s="253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54" t="s">
        <v>160</v>
      </c>
      <c r="AU817" s="254" t="s">
        <v>86</v>
      </c>
      <c r="AV817" s="14" t="s">
        <v>86</v>
      </c>
      <c r="AW817" s="14" t="s">
        <v>32</v>
      </c>
      <c r="AX817" s="14" t="s">
        <v>76</v>
      </c>
      <c r="AY817" s="254" t="s">
        <v>151</v>
      </c>
    </row>
    <row r="818" s="13" customFormat="1">
      <c r="A818" s="13"/>
      <c r="B818" s="233"/>
      <c r="C818" s="234"/>
      <c r="D818" s="235" t="s">
        <v>160</v>
      </c>
      <c r="E818" s="236" t="s">
        <v>1</v>
      </c>
      <c r="F818" s="237" t="s">
        <v>355</v>
      </c>
      <c r="G818" s="234"/>
      <c r="H818" s="236" t="s">
        <v>1</v>
      </c>
      <c r="I818" s="238"/>
      <c r="J818" s="234"/>
      <c r="K818" s="234"/>
      <c r="L818" s="239"/>
      <c r="M818" s="240"/>
      <c r="N818" s="241"/>
      <c r="O818" s="241"/>
      <c r="P818" s="241"/>
      <c r="Q818" s="241"/>
      <c r="R818" s="241"/>
      <c r="S818" s="241"/>
      <c r="T818" s="242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3" t="s">
        <v>160</v>
      </c>
      <c r="AU818" s="243" t="s">
        <v>86</v>
      </c>
      <c r="AV818" s="13" t="s">
        <v>84</v>
      </c>
      <c r="AW818" s="13" t="s">
        <v>32</v>
      </c>
      <c r="AX818" s="13" t="s">
        <v>76</v>
      </c>
      <c r="AY818" s="243" t="s">
        <v>151</v>
      </c>
    </row>
    <row r="819" s="14" customFormat="1">
      <c r="A819" s="14"/>
      <c r="B819" s="244"/>
      <c r="C819" s="245"/>
      <c r="D819" s="235" t="s">
        <v>160</v>
      </c>
      <c r="E819" s="246" t="s">
        <v>1</v>
      </c>
      <c r="F819" s="247" t="s">
        <v>1167</v>
      </c>
      <c r="G819" s="245"/>
      <c r="H819" s="248">
        <v>1.2969999999999999</v>
      </c>
      <c r="I819" s="249"/>
      <c r="J819" s="245"/>
      <c r="K819" s="245"/>
      <c r="L819" s="250"/>
      <c r="M819" s="251"/>
      <c r="N819" s="252"/>
      <c r="O819" s="252"/>
      <c r="P819" s="252"/>
      <c r="Q819" s="252"/>
      <c r="R819" s="252"/>
      <c r="S819" s="252"/>
      <c r="T819" s="253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54" t="s">
        <v>160</v>
      </c>
      <c r="AU819" s="254" t="s">
        <v>86</v>
      </c>
      <c r="AV819" s="14" t="s">
        <v>86</v>
      </c>
      <c r="AW819" s="14" t="s">
        <v>32</v>
      </c>
      <c r="AX819" s="14" t="s">
        <v>76</v>
      </c>
      <c r="AY819" s="254" t="s">
        <v>151</v>
      </c>
    </row>
    <row r="820" s="13" customFormat="1">
      <c r="A820" s="13"/>
      <c r="B820" s="233"/>
      <c r="C820" s="234"/>
      <c r="D820" s="235" t="s">
        <v>160</v>
      </c>
      <c r="E820" s="236" t="s">
        <v>1</v>
      </c>
      <c r="F820" s="237" t="s">
        <v>359</v>
      </c>
      <c r="G820" s="234"/>
      <c r="H820" s="236" t="s">
        <v>1</v>
      </c>
      <c r="I820" s="238"/>
      <c r="J820" s="234"/>
      <c r="K820" s="234"/>
      <c r="L820" s="239"/>
      <c r="M820" s="240"/>
      <c r="N820" s="241"/>
      <c r="O820" s="241"/>
      <c r="P820" s="241"/>
      <c r="Q820" s="241"/>
      <c r="R820" s="241"/>
      <c r="S820" s="241"/>
      <c r="T820" s="242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3" t="s">
        <v>160</v>
      </c>
      <c r="AU820" s="243" t="s">
        <v>86</v>
      </c>
      <c r="AV820" s="13" t="s">
        <v>84</v>
      </c>
      <c r="AW820" s="13" t="s">
        <v>32</v>
      </c>
      <c r="AX820" s="13" t="s">
        <v>76</v>
      </c>
      <c r="AY820" s="243" t="s">
        <v>151</v>
      </c>
    </row>
    <row r="821" s="14" customFormat="1">
      <c r="A821" s="14"/>
      <c r="B821" s="244"/>
      <c r="C821" s="245"/>
      <c r="D821" s="235" t="s">
        <v>160</v>
      </c>
      <c r="E821" s="246" t="s">
        <v>1</v>
      </c>
      <c r="F821" s="247" t="s">
        <v>1168</v>
      </c>
      <c r="G821" s="245"/>
      <c r="H821" s="248">
        <v>1.413</v>
      </c>
      <c r="I821" s="249"/>
      <c r="J821" s="245"/>
      <c r="K821" s="245"/>
      <c r="L821" s="250"/>
      <c r="M821" s="251"/>
      <c r="N821" s="252"/>
      <c r="O821" s="252"/>
      <c r="P821" s="252"/>
      <c r="Q821" s="252"/>
      <c r="R821" s="252"/>
      <c r="S821" s="252"/>
      <c r="T821" s="253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54" t="s">
        <v>160</v>
      </c>
      <c r="AU821" s="254" t="s">
        <v>86</v>
      </c>
      <c r="AV821" s="14" t="s">
        <v>86</v>
      </c>
      <c r="AW821" s="14" t="s">
        <v>32</v>
      </c>
      <c r="AX821" s="14" t="s">
        <v>76</v>
      </c>
      <c r="AY821" s="254" t="s">
        <v>151</v>
      </c>
    </row>
    <row r="822" s="13" customFormat="1">
      <c r="A822" s="13"/>
      <c r="B822" s="233"/>
      <c r="C822" s="234"/>
      <c r="D822" s="235" t="s">
        <v>160</v>
      </c>
      <c r="E822" s="236" t="s">
        <v>1</v>
      </c>
      <c r="F822" s="237" t="s">
        <v>365</v>
      </c>
      <c r="G822" s="234"/>
      <c r="H822" s="236" t="s">
        <v>1</v>
      </c>
      <c r="I822" s="238"/>
      <c r="J822" s="234"/>
      <c r="K822" s="234"/>
      <c r="L822" s="239"/>
      <c r="M822" s="240"/>
      <c r="N822" s="241"/>
      <c r="O822" s="241"/>
      <c r="P822" s="241"/>
      <c r="Q822" s="241"/>
      <c r="R822" s="241"/>
      <c r="S822" s="241"/>
      <c r="T822" s="242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3" t="s">
        <v>160</v>
      </c>
      <c r="AU822" s="243" t="s">
        <v>86</v>
      </c>
      <c r="AV822" s="13" t="s">
        <v>84</v>
      </c>
      <c r="AW822" s="13" t="s">
        <v>32</v>
      </c>
      <c r="AX822" s="13" t="s">
        <v>76</v>
      </c>
      <c r="AY822" s="243" t="s">
        <v>151</v>
      </c>
    </row>
    <row r="823" s="14" customFormat="1">
      <c r="A823" s="14"/>
      <c r="B823" s="244"/>
      <c r="C823" s="245"/>
      <c r="D823" s="235" t="s">
        <v>160</v>
      </c>
      <c r="E823" s="246" t="s">
        <v>1</v>
      </c>
      <c r="F823" s="247" t="s">
        <v>1169</v>
      </c>
      <c r="G823" s="245"/>
      <c r="H823" s="248">
        <v>1.8260000000000001</v>
      </c>
      <c r="I823" s="249"/>
      <c r="J823" s="245"/>
      <c r="K823" s="245"/>
      <c r="L823" s="250"/>
      <c r="M823" s="251"/>
      <c r="N823" s="252"/>
      <c r="O823" s="252"/>
      <c r="P823" s="252"/>
      <c r="Q823" s="252"/>
      <c r="R823" s="252"/>
      <c r="S823" s="252"/>
      <c r="T823" s="253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54" t="s">
        <v>160</v>
      </c>
      <c r="AU823" s="254" t="s">
        <v>86</v>
      </c>
      <c r="AV823" s="14" t="s">
        <v>86</v>
      </c>
      <c r="AW823" s="14" t="s">
        <v>32</v>
      </c>
      <c r="AX823" s="14" t="s">
        <v>76</v>
      </c>
      <c r="AY823" s="254" t="s">
        <v>151</v>
      </c>
    </row>
    <row r="824" s="13" customFormat="1">
      <c r="A824" s="13"/>
      <c r="B824" s="233"/>
      <c r="C824" s="234"/>
      <c r="D824" s="235" t="s">
        <v>160</v>
      </c>
      <c r="E824" s="236" t="s">
        <v>1</v>
      </c>
      <c r="F824" s="237" t="s">
        <v>368</v>
      </c>
      <c r="G824" s="234"/>
      <c r="H824" s="236" t="s">
        <v>1</v>
      </c>
      <c r="I824" s="238"/>
      <c r="J824" s="234"/>
      <c r="K824" s="234"/>
      <c r="L824" s="239"/>
      <c r="M824" s="240"/>
      <c r="N824" s="241"/>
      <c r="O824" s="241"/>
      <c r="P824" s="241"/>
      <c r="Q824" s="241"/>
      <c r="R824" s="241"/>
      <c r="S824" s="241"/>
      <c r="T824" s="242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43" t="s">
        <v>160</v>
      </c>
      <c r="AU824" s="243" t="s">
        <v>86</v>
      </c>
      <c r="AV824" s="13" t="s">
        <v>84</v>
      </c>
      <c r="AW824" s="13" t="s">
        <v>32</v>
      </c>
      <c r="AX824" s="13" t="s">
        <v>76</v>
      </c>
      <c r="AY824" s="243" t="s">
        <v>151</v>
      </c>
    </row>
    <row r="825" s="14" customFormat="1">
      <c r="A825" s="14"/>
      <c r="B825" s="244"/>
      <c r="C825" s="245"/>
      <c r="D825" s="235" t="s">
        <v>160</v>
      </c>
      <c r="E825" s="246" t="s">
        <v>1</v>
      </c>
      <c r="F825" s="247" t="s">
        <v>1170</v>
      </c>
      <c r="G825" s="245"/>
      <c r="H825" s="248">
        <v>1.3700000000000001</v>
      </c>
      <c r="I825" s="249"/>
      <c r="J825" s="245"/>
      <c r="K825" s="245"/>
      <c r="L825" s="250"/>
      <c r="M825" s="251"/>
      <c r="N825" s="252"/>
      <c r="O825" s="252"/>
      <c r="P825" s="252"/>
      <c r="Q825" s="252"/>
      <c r="R825" s="252"/>
      <c r="S825" s="252"/>
      <c r="T825" s="253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54" t="s">
        <v>160</v>
      </c>
      <c r="AU825" s="254" t="s">
        <v>86</v>
      </c>
      <c r="AV825" s="14" t="s">
        <v>86</v>
      </c>
      <c r="AW825" s="14" t="s">
        <v>32</v>
      </c>
      <c r="AX825" s="14" t="s">
        <v>76</v>
      </c>
      <c r="AY825" s="254" t="s">
        <v>151</v>
      </c>
    </row>
    <row r="826" s="13" customFormat="1">
      <c r="A826" s="13"/>
      <c r="B826" s="233"/>
      <c r="C826" s="234"/>
      <c r="D826" s="235" t="s">
        <v>160</v>
      </c>
      <c r="E826" s="236" t="s">
        <v>1</v>
      </c>
      <c r="F826" s="237" t="s">
        <v>378</v>
      </c>
      <c r="G826" s="234"/>
      <c r="H826" s="236" t="s">
        <v>1</v>
      </c>
      <c r="I826" s="238"/>
      <c r="J826" s="234"/>
      <c r="K826" s="234"/>
      <c r="L826" s="239"/>
      <c r="M826" s="240"/>
      <c r="N826" s="241"/>
      <c r="O826" s="241"/>
      <c r="P826" s="241"/>
      <c r="Q826" s="241"/>
      <c r="R826" s="241"/>
      <c r="S826" s="241"/>
      <c r="T826" s="242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43" t="s">
        <v>160</v>
      </c>
      <c r="AU826" s="243" t="s">
        <v>86</v>
      </c>
      <c r="AV826" s="13" t="s">
        <v>84</v>
      </c>
      <c r="AW826" s="13" t="s">
        <v>32</v>
      </c>
      <c r="AX826" s="13" t="s">
        <v>76</v>
      </c>
      <c r="AY826" s="243" t="s">
        <v>151</v>
      </c>
    </row>
    <row r="827" s="14" customFormat="1">
      <c r="A827" s="14"/>
      <c r="B827" s="244"/>
      <c r="C827" s="245"/>
      <c r="D827" s="235" t="s">
        <v>160</v>
      </c>
      <c r="E827" s="246" t="s">
        <v>1</v>
      </c>
      <c r="F827" s="247" t="s">
        <v>1171</v>
      </c>
      <c r="G827" s="245"/>
      <c r="H827" s="248">
        <v>1.288</v>
      </c>
      <c r="I827" s="249"/>
      <c r="J827" s="245"/>
      <c r="K827" s="245"/>
      <c r="L827" s="250"/>
      <c r="M827" s="251"/>
      <c r="N827" s="252"/>
      <c r="O827" s="252"/>
      <c r="P827" s="252"/>
      <c r="Q827" s="252"/>
      <c r="R827" s="252"/>
      <c r="S827" s="252"/>
      <c r="T827" s="253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54" t="s">
        <v>160</v>
      </c>
      <c r="AU827" s="254" t="s">
        <v>86</v>
      </c>
      <c r="AV827" s="14" t="s">
        <v>86</v>
      </c>
      <c r="AW827" s="14" t="s">
        <v>32</v>
      </c>
      <c r="AX827" s="14" t="s">
        <v>76</v>
      </c>
      <c r="AY827" s="254" t="s">
        <v>151</v>
      </c>
    </row>
    <row r="828" s="13" customFormat="1">
      <c r="A828" s="13"/>
      <c r="B828" s="233"/>
      <c r="C828" s="234"/>
      <c r="D828" s="235" t="s">
        <v>160</v>
      </c>
      <c r="E828" s="236" t="s">
        <v>1</v>
      </c>
      <c r="F828" s="237" t="s">
        <v>394</v>
      </c>
      <c r="G828" s="234"/>
      <c r="H828" s="236" t="s">
        <v>1</v>
      </c>
      <c r="I828" s="238"/>
      <c r="J828" s="234"/>
      <c r="K828" s="234"/>
      <c r="L828" s="239"/>
      <c r="M828" s="240"/>
      <c r="N828" s="241"/>
      <c r="O828" s="241"/>
      <c r="P828" s="241"/>
      <c r="Q828" s="241"/>
      <c r="R828" s="241"/>
      <c r="S828" s="241"/>
      <c r="T828" s="242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43" t="s">
        <v>160</v>
      </c>
      <c r="AU828" s="243" t="s">
        <v>86</v>
      </c>
      <c r="AV828" s="13" t="s">
        <v>84</v>
      </c>
      <c r="AW828" s="13" t="s">
        <v>32</v>
      </c>
      <c r="AX828" s="13" t="s">
        <v>76</v>
      </c>
      <c r="AY828" s="243" t="s">
        <v>151</v>
      </c>
    </row>
    <row r="829" s="14" customFormat="1">
      <c r="A829" s="14"/>
      <c r="B829" s="244"/>
      <c r="C829" s="245"/>
      <c r="D829" s="235" t="s">
        <v>160</v>
      </c>
      <c r="E829" s="246" t="s">
        <v>1</v>
      </c>
      <c r="F829" s="247" t="s">
        <v>1172</v>
      </c>
      <c r="G829" s="245"/>
      <c r="H829" s="248">
        <v>1.77</v>
      </c>
      <c r="I829" s="249"/>
      <c r="J829" s="245"/>
      <c r="K829" s="245"/>
      <c r="L829" s="250"/>
      <c r="M829" s="251"/>
      <c r="N829" s="252"/>
      <c r="O829" s="252"/>
      <c r="P829" s="252"/>
      <c r="Q829" s="252"/>
      <c r="R829" s="252"/>
      <c r="S829" s="252"/>
      <c r="T829" s="253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54" t="s">
        <v>160</v>
      </c>
      <c r="AU829" s="254" t="s">
        <v>86</v>
      </c>
      <c r="AV829" s="14" t="s">
        <v>86</v>
      </c>
      <c r="AW829" s="14" t="s">
        <v>32</v>
      </c>
      <c r="AX829" s="14" t="s">
        <v>76</v>
      </c>
      <c r="AY829" s="254" t="s">
        <v>151</v>
      </c>
    </row>
    <row r="830" s="13" customFormat="1">
      <c r="A830" s="13"/>
      <c r="B830" s="233"/>
      <c r="C830" s="234"/>
      <c r="D830" s="235" t="s">
        <v>160</v>
      </c>
      <c r="E830" s="236" t="s">
        <v>1</v>
      </c>
      <c r="F830" s="237" t="s">
        <v>398</v>
      </c>
      <c r="G830" s="234"/>
      <c r="H830" s="236" t="s">
        <v>1</v>
      </c>
      <c r="I830" s="238"/>
      <c r="J830" s="234"/>
      <c r="K830" s="234"/>
      <c r="L830" s="239"/>
      <c r="M830" s="240"/>
      <c r="N830" s="241"/>
      <c r="O830" s="241"/>
      <c r="P830" s="241"/>
      <c r="Q830" s="241"/>
      <c r="R830" s="241"/>
      <c r="S830" s="241"/>
      <c r="T830" s="242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43" t="s">
        <v>160</v>
      </c>
      <c r="AU830" s="243" t="s">
        <v>86</v>
      </c>
      <c r="AV830" s="13" t="s">
        <v>84</v>
      </c>
      <c r="AW830" s="13" t="s">
        <v>32</v>
      </c>
      <c r="AX830" s="13" t="s">
        <v>76</v>
      </c>
      <c r="AY830" s="243" t="s">
        <v>151</v>
      </c>
    </row>
    <row r="831" s="14" customFormat="1">
      <c r="A831" s="14"/>
      <c r="B831" s="244"/>
      <c r="C831" s="245"/>
      <c r="D831" s="235" t="s">
        <v>160</v>
      </c>
      <c r="E831" s="246" t="s">
        <v>1</v>
      </c>
      <c r="F831" s="247" t="s">
        <v>1173</v>
      </c>
      <c r="G831" s="245"/>
      <c r="H831" s="248">
        <v>2.2040000000000002</v>
      </c>
      <c r="I831" s="249"/>
      <c r="J831" s="245"/>
      <c r="K831" s="245"/>
      <c r="L831" s="250"/>
      <c r="M831" s="251"/>
      <c r="N831" s="252"/>
      <c r="O831" s="252"/>
      <c r="P831" s="252"/>
      <c r="Q831" s="252"/>
      <c r="R831" s="252"/>
      <c r="S831" s="252"/>
      <c r="T831" s="253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54" t="s">
        <v>160</v>
      </c>
      <c r="AU831" s="254" t="s">
        <v>86</v>
      </c>
      <c r="AV831" s="14" t="s">
        <v>86</v>
      </c>
      <c r="AW831" s="14" t="s">
        <v>32</v>
      </c>
      <c r="AX831" s="14" t="s">
        <v>76</v>
      </c>
      <c r="AY831" s="254" t="s">
        <v>151</v>
      </c>
    </row>
    <row r="832" s="13" customFormat="1">
      <c r="A832" s="13"/>
      <c r="B832" s="233"/>
      <c r="C832" s="234"/>
      <c r="D832" s="235" t="s">
        <v>160</v>
      </c>
      <c r="E832" s="236" t="s">
        <v>1</v>
      </c>
      <c r="F832" s="237" t="s">
        <v>403</v>
      </c>
      <c r="G832" s="234"/>
      <c r="H832" s="236" t="s">
        <v>1</v>
      </c>
      <c r="I832" s="238"/>
      <c r="J832" s="234"/>
      <c r="K832" s="234"/>
      <c r="L832" s="239"/>
      <c r="M832" s="240"/>
      <c r="N832" s="241"/>
      <c r="O832" s="241"/>
      <c r="P832" s="241"/>
      <c r="Q832" s="241"/>
      <c r="R832" s="241"/>
      <c r="S832" s="241"/>
      <c r="T832" s="242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43" t="s">
        <v>160</v>
      </c>
      <c r="AU832" s="243" t="s">
        <v>86</v>
      </c>
      <c r="AV832" s="13" t="s">
        <v>84</v>
      </c>
      <c r="AW832" s="13" t="s">
        <v>32</v>
      </c>
      <c r="AX832" s="13" t="s">
        <v>76</v>
      </c>
      <c r="AY832" s="243" t="s">
        <v>151</v>
      </c>
    </row>
    <row r="833" s="14" customFormat="1">
      <c r="A833" s="14"/>
      <c r="B833" s="244"/>
      <c r="C833" s="245"/>
      <c r="D833" s="235" t="s">
        <v>160</v>
      </c>
      <c r="E833" s="246" t="s">
        <v>1</v>
      </c>
      <c r="F833" s="247" t="s">
        <v>1174</v>
      </c>
      <c r="G833" s="245"/>
      <c r="H833" s="248">
        <v>3.4140000000000001</v>
      </c>
      <c r="I833" s="249"/>
      <c r="J833" s="245"/>
      <c r="K833" s="245"/>
      <c r="L833" s="250"/>
      <c r="M833" s="251"/>
      <c r="N833" s="252"/>
      <c r="O833" s="252"/>
      <c r="P833" s="252"/>
      <c r="Q833" s="252"/>
      <c r="R833" s="252"/>
      <c r="S833" s="252"/>
      <c r="T833" s="253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54" t="s">
        <v>160</v>
      </c>
      <c r="AU833" s="254" t="s">
        <v>86</v>
      </c>
      <c r="AV833" s="14" t="s">
        <v>86</v>
      </c>
      <c r="AW833" s="14" t="s">
        <v>32</v>
      </c>
      <c r="AX833" s="14" t="s">
        <v>76</v>
      </c>
      <c r="AY833" s="254" t="s">
        <v>151</v>
      </c>
    </row>
    <row r="834" s="13" customFormat="1">
      <c r="A834" s="13"/>
      <c r="B834" s="233"/>
      <c r="C834" s="234"/>
      <c r="D834" s="235" t="s">
        <v>160</v>
      </c>
      <c r="E834" s="236" t="s">
        <v>1</v>
      </c>
      <c r="F834" s="237" t="s">
        <v>410</v>
      </c>
      <c r="G834" s="234"/>
      <c r="H834" s="236" t="s">
        <v>1</v>
      </c>
      <c r="I834" s="238"/>
      <c r="J834" s="234"/>
      <c r="K834" s="234"/>
      <c r="L834" s="239"/>
      <c r="M834" s="240"/>
      <c r="N834" s="241"/>
      <c r="O834" s="241"/>
      <c r="P834" s="241"/>
      <c r="Q834" s="241"/>
      <c r="R834" s="241"/>
      <c r="S834" s="241"/>
      <c r="T834" s="242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43" t="s">
        <v>160</v>
      </c>
      <c r="AU834" s="243" t="s">
        <v>86</v>
      </c>
      <c r="AV834" s="13" t="s">
        <v>84</v>
      </c>
      <c r="AW834" s="13" t="s">
        <v>32</v>
      </c>
      <c r="AX834" s="13" t="s">
        <v>76</v>
      </c>
      <c r="AY834" s="243" t="s">
        <v>151</v>
      </c>
    </row>
    <row r="835" s="14" customFormat="1">
      <c r="A835" s="14"/>
      <c r="B835" s="244"/>
      <c r="C835" s="245"/>
      <c r="D835" s="235" t="s">
        <v>160</v>
      </c>
      <c r="E835" s="246" t="s">
        <v>1</v>
      </c>
      <c r="F835" s="247" t="s">
        <v>1175</v>
      </c>
      <c r="G835" s="245"/>
      <c r="H835" s="248">
        <v>3.4159999999999999</v>
      </c>
      <c r="I835" s="249"/>
      <c r="J835" s="245"/>
      <c r="K835" s="245"/>
      <c r="L835" s="250"/>
      <c r="M835" s="251"/>
      <c r="N835" s="252"/>
      <c r="O835" s="252"/>
      <c r="P835" s="252"/>
      <c r="Q835" s="252"/>
      <c r="R835" s="252"/>
      <c r="S835" s="252"/>
      <c r="T835" s="253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54" t="s">
        <v>160</v>
      </c>
      <c r="AU835" s="254" t="s">
        <v>86</v>
      </c>
      <c r="AV835" s="14" t="s">
        <v>86</v>
      </c>
      <c r="AW835" s="14" t="s">
        <v>32</v>
      </c>
      <c r="AX835" s="14" t="s">
        <v>76</v>
      </c>
      <c r="AY835" s="254" t="s">
        <v>151</v>
      </c>
    </row>
    <row r="836" s="13" customFormat="1">
      <c r="A836" s="13"/>
      <c r="B836" s="233"/>
      <c r="C836" s="234"/>
      <c r="D836" s="235" t="s">
        <v>160</v>
      </c>
      <c r="E836" s="236" t="s">
        <v>1</v>
      </c>
      <c r="F836" s="237" t="s">
        <v>412</v>
      </c>
      <c r="G836" s="234"/>
      <c r="H836" s="236" t="s">
        <v>1</v>
      </c>
      <c r="I836" s="238"/>
      <c r="J836" s="234"/>
      <c r="K836" s="234"/>
      <c r="L836" s="239"/>
      <c r="M836" s="240"/>
      <c r="N836" s="241"/>
      <c r="O836" s="241"/>
      <c r="P836" s="241"/>
      <c r="Q836" s="241"/>
      <c r="R836" s="241"/>
      <c r="S836" s="241"/>
      <c r="T836" s="242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43" t="s">
        <v>160</v>
      </c>
      <c r="AU836" s="243" t="s">
        <v>86</v>
      </c>
      <c r="AV836" s="13" t="s">
        <v>84</v>
      </c>
      <c r="AW836" s="13" t="s">
        <v>32</v>
      </c>
      <c r="AX836" s="13" t="s">
        <v>76</v>
      </c>
      <c r="AY836" s="243" t="s">
        <v>151</v>
      </c>
    </row>
    <row r="837" s="14" customFormat="1">
      <c r="A837" s="14"/>
      <c r="B837" s="244"/>
      <c r="C837" s="245"/>
      <c r="D837" s="235" t="s">
        <v>160</v>
      </c>
      <c r="E837" s="246" t="s">
        <v>1</v>
      </c>
      <c r="F837" s="247" t="s">
        <v>1176</v>
      </c>
      <c r="G837" s="245"/>
      <c r="H837" s="248">
        <v>1.792</v>
      </c>
      <c r="I837" s="249"/>
      <c r="J837" s="245"/>
      <c r="K837" s="245"/>
      <c r="L837" s="250"/>
      <c r="M837" s="251"/>
      <c r="N837" s="252"/>
      <c r="O837" s="252"/>
      <c r="P837" s="252"/>
      <c r="Q837" s="252"/>
      <c r="R837" s="252"/>
      <c r="S837" s="252"/>
      <c r="T837" s="253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54" t="s">
        <v>160</v>
      </c>
      <c r="AU837" s="254" t="s">
        <v>86</v>
      </c>
      <c r="AV837" s="14" t="s">
        <v>86</v>
      </c>
      <c r="AW837" s="14" t="s">
        <v>32</v>
      </c>
      <c r="AX837" s="14" t="s">
        <v>76</v>
      </c>
      <c r="AY837" s="254" t="s">
        <v>151</v>
      </c>
    </row>
    <row r="838" s="16" customFormat="1">
      <c r="A838" s="16"/>
      <c r="B838" s="266"/>
      <c r="C838" s="267"/>
      <c r="D838" s="235" t="s">
        <v>160</v>
      </c>
      <c r="E838" s="268" t="s">
        <v>1</v>
      </c>
      <c r="F838" s="269" t="s">
        <v>487</v>
      </c>
      <c r="G838" s="267"/>
      <c r="H838" s="270">
        <v>30.372</v>
      </c>
      <c r="I838" s="271"/>
      <c r="J838" s="267"/>
      <c r="K838" s="267"/>
      <c r="L838" s="272"/>
      <c r="M838" s="273"/>
      <c r="N838" s="274"/>
      <c r="O838" s="274"/>
      <c r="P838" s="274"/>
      <c r="Q838" s="274"/>
      <c r="R838" s="274"/>
      <c r="S838" s="274"/>
      <c r="T838" s="275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T838" s="276" t="s">
        <v>160</v>
      </c>
      <c r="AU838" s="276" t="s">
        <v>86</v>
      </c>
      <c r="AV838" s="16" t="s">
        <v>166</v>
      </c>
      <c r="AW838" s="16" t="s">
        <v>32</v>
      </c>
      <c r="AX838" s="16" t="s">
        <v>76</v>
      </c>
      <c r="AY838" s="276" t="s">
        <v>151</v>
      </c>
    </row>
    <row r="839" s="15" customFormat="1">
      <c r="A839" s="15"/>
      <c r="B839" s="255"/>
      <c r="C839" s="256"/>
      <c r="D839" s="235" t="s">
        <v>160</v>
      </c>
      <c r="E839" s="257" t="s">
        <v>1</v>
      </c>
      <c r="F839" s="258" t="s">
        <v>213</v>
      </c>
      <c r="G839" s="256"/>
      <c r="H839" s="259">
        <v>312.226</v>
      </c>
      <c r="I839" s="260"/>
      <c r="J839" s="256"/>
      <c r="K839" s="256"/>
      <c r="L839" s="261"/>
      <c r="M839" s="262"/>
      <c r="N839" s="263"/>
      <c r="O839" s="263"/>
      <c r="P839" s="263"/>
      <c r="Q839" s="263"/>
      <c r="R839" s="263"/>
      <c r="S839" s="263"/>
      <c r="T839" s="264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65" t="s">
        <v>160</v>
      </c>
      <c r="AU839" s="265" t="s">
        <v>86</v>
      </c>
      <c r="AV839" s="15" t="s">
        <v>158</v>
      </c>
      <c r="AW839" s="15" t="s">
        <v>32</v>
      </c>
      <c r="AX839" s="15" t="s">
        <v>84</v>
      </c>
      <c r="AY839" s="265" t="s">
        <v>151</v>
      </c>
    </row>
    <row r="840" s="2" customFormat="1" ht="24.15" customHeight="1">
      <c r="A840" s="39"/>
      <c r="B840" s="40"/>
      <c r="C840" s="220" t="s">
        <v>1177</v>
      </c>
      <c r="D840" s="220" t="s">
        <v>153</v>
      </c>
      <c r="E840" s="221" t="s">
        <v>1178</v>
      </c>
      <c r="F840" s="222" t="s">
        <v>1179</v>
      </c>
      <c r="G840" s="223" t="s">
        <v>183</v>
      </c>
      <c r="H840" s="224">
        <v>30.372</v>
      </c>
      <c r="I840" s="225"/>
      <c r="J840" s="226">
        <f>ROUND(I840*H840,2)</f>
        <v>0</v>
      </c>
      <c r="K840" s="222" t="s">
        <v>157</v>
      </c>
      <c r="L840" s="45"/>
      <c r="M840" s="227" t="s">
        <v>1</v>
      </c>
      <c r="N840" s="228" t="s">
        <v>41</v>
      </c>
      <c r="O840" s="92"/>
      <c r="P840" s="229">
        <f>O840*H840</f>
        <v>0</v>
      </c>
      <c r="Q840" s="229">
        <v>0</v>
      </c>
      <c r="R840" s="229">
        <f>Q840*H840</f>
        <v>0</v>
      </c>
      <c r="S840" s="229">
        <v>0</v>
      </c>
      <c r="T840" s="230">
        <f>S840*H840</f>
        <v>0</v>
      </c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R840" s="231" t="s">
        <v>248</v>
      </c>
      <c r="AT840" s="231" t="s">
        <v>153</v>
      </c>
      <c r="AU840" s="231" t="s">
        <v>86</v>
      </c>
      <c r="AY840" s="18" t="s">
        <v>151</v>
      </c>
      <c r="BE840" s="232">
        <f>IF(N840="základní",J840,0)</f>
        <v>0</v>
      </c>
      <c r="BF840" s="232">
        <f>IF(N840="snížená",J840,0)</f>
        <v>0</v>
      </c>
      <c r="BG840" s="232">
        <f>IF(N840="zákl. přenesená",J840,0)</f>
        <v>0</v>
      </c>
      <c r="BH840" s="232">
        <f>IF(N840="sníž. přenesená",J840,0)</f>
        <v>0</v>
      </c>
      <c r="BI840" s="232">
        <f>IF(N840="nulová",J840,0)</f>
        <v>0</v>
      </c>
      <c r="BJ840" s="18" t="s">
        <v>84</v>
      </c>
      <c r="BK840" s="232">
        <f>ROUND(I840*H840,2)</f>
        <v>0</v>
      </c>
      <c r="BL840" s="18" t="s">
        <v>248</v>
      </c>
      <c r="BM840" s="231" t="s">
        <v>1180</v>
      </c>
    </row>
    <row r="841" s="13" customFormat="1">
      <c r="A841" s="13"/>
      <c r="B841" s="233"/>
      <c r="C841" s="234"/>
      <c r="D841" s="235" t="s">
        <v>160</v>
      </c>
      <c r="E841" s="236" t="s">
        <v>1</v>
      </c>
      <c r="F841" s="237" t="s">
        <v>333</v>
      </c>
      <c r="G841" s="234"/>
      <c r="H841" s="236" t="s">
        <v>1</v>
      </c>
      <c r="I841" s="238"/>
      <c r="J841" s="234"/>
      <c r="K841" s="234"/>
      <c r="L841" s="239"/>
      <c r="M841" s="240"/>
      <c r="N841" s="241"/>
      <c r="O841" s="241"/>
      <c r="P841" s="241"/>
      <c r="Q841" s="241"/>
      <c r="R841" s="241"/>
      <c r="S841" s="241"/>
      <c r="T841" s="242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43" t="s">
        <v>160</v>
      </c>
      <c r="AU841" s="243" t="s">
        <v>86</v>
      </c>
      <c r="AV841" s="13" t="s">
        <v>84</v>
      </c>
      <c r="AW841" s="13" t="s">
        <v>32</v>
      </c>
      <c r="AX841" s="13" t="s">
        <v>76</v>
      </c>
      <c r="AY841" s="243" t="s">
        <v>151</v>
      </c>
    </row>
    <row r="842" s="14" customFormat="1">
      <c r="A842" s="14"/>
      <c r="B842" s="244"/>
      <c r="C842" s="245"/>
      <c r="D842" s="235" t="s">
        <v>160</v>
      </c>
      <c r="E842" s="246" t="s">
        <v>1</v>
      </c>
      <c r="F842" s="247" t="s">
        <v>1163</v>
      </c>
      <c r="G842" s="245"/>
      <c r="H842" s="248">
        <v>1.1659999999999999</v>
      </c>
      <c r="I842" s="249"/>
      <c r="J842" s="245"/>
      <c r="K842" s="245"/>
      <c r="L842" s="250"/>
      <c r="M842" s="251"/>
      <c r="N842" s="252"/>
      <c r="O842" s="252"/>
      <c r="P842" s="252"/>
      <c r="Q842" s="252"/>
      <c r="R842" s="252"/>
      <c r="S842" s="252"/>
      <c r="T842" s="253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54" t="s">
        <v>160</v>
      </c>
      <c r="AU842" s="254" t="s">
        <v>86</v>
      </c>
      <c r="AV842" s="14" t="s">
        <v>86</v>
      </c>
      <c r="AW842" s="14" t="s">
        <v>32</v>
      </c>
      <c r="AX842" s="14" t="s">
        <v>76</v>
      </c>
      <c r="AY842" s="254" t="s">
        <v>151</v>
      </c>
    </row>
    <row r="843" s="13" customFormat="1">
      <c r="A843" s="13"/>
      <c r="B843" s="233"/>
      <c r="C843" s="234"/>
      <c r="D843" s="235" t="s">
        <v>160</v>
      </c>
      <c r="E843" s="236" t="s">
        <v>1</v>
      </c>
      <c r="F843" s="237" t="s">
        <v>336</v>
      </c>
      <c r="G843" s="234"/>
      <c r="H843" s="236" t="s">
        <v>1</v>
      </c>
      <c r="I843" s="238"/>
      <c r="J843" s="234"/>
      <c r="K843" s="234"/>
      <c r="L843" s="239"/>
      <c r="M843" s="240"/>
      <c r="N843" s="241"/>
      <c r="O843" s="241"/>
      <c r="P843" s="241"/>
      <c r="Q843" s="241"/>
      <c r="R843" s="241"/>
      <c r="S843" s="241"/>
      <c r="T843" s="242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3" t="s">
        <v>160</v>
      </c>
      <c r="AU843" s="243" t="s">
        <v>86</v>
      </c>
      <c r="AV843" s="13" t="s">
        <v>84</v>
      </c>
      <c r="AW843" s="13" t="s">
        <v>32</v>
      </c>
      <c r="AX843" s="13" t="s">
        <v>76</v>
      </c>
      <c r="AY843" s="243" t="s">
        <v>151</v>
      </c>
    </row>
    <row r="844" s="14" customFormat="1">
      <c r="A844" s="14"/>
      <c r="B844" s="244"/>
      <c r="C844" s="245"/>
      <c r="D844" s="235" t="s">
        <v>160</v>
      </c>
      <c r="E844" s="246" t="s">
        <v>1</v>
      </c>
      <c r="F844" s="247" t="s">
        <v>1164</v>
      </c>
      <c r="G844" s="245"/>
      <c r="H844" s="248">
        <v>6.976</v>
      </c>
      <c r="I844" s="249"/>
      <c r="J844" s="245"/>
      <c r="K844" s="245"/>
      <c r="L844" s="250"/>
      <c r="M844" s="251"/>
      <c r="N844" s="252"/>
      <c r="O844" s="252"/>
      <c r="P844" s="252"/>
      <c r="Q844" s="252"/>
      <c r="R844" s="252"/>
      <c r="S844" s="252"/>
      <c r="T844" s="253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54" t="s">
        <v>160</v>
      </c>
      <c r="AU844" s="254" t="s">
        <v>86</v>
      </c>
      <c r="AV844" s="14" t="s">
        <v>86</v>
      </c>
      <c r="AW844" s="14" t="s">
        <v>32</v>
      </c>
      <c r="AX844" s="14" t="s">
        <v>76</v>
      </c>
      <c r="AY844" s="254" t="s">
        <v>151</v>
      </c>
    </row>
    <row r="845" s="14" customFormat="1">
      <c r="A845" s="14"/>
      <c r="B845" s="244"/>
      <c r="C845" s="245"/>
      <c r="D845" s="235" t="s">
        <v>160</v>
      </c>
      <c r="E845" s="246" t="s">
        <v>1</v>
      </c>
      <c r="F845" s="247" t="s">
        <v>1165</v>
      </c>
      <c r="G845" s="245"/>
      <c r="H845" s="248">
        <v>0.059999999999999998</v>
      </c>
      <c r="I845" s="249"/>
      <c r="J845" s="245"/>
      <c r="K845" s="245"/>
      <c r="L845" s="250"/>
      <c r="M845" s="251"/>
      <c r="N845" s="252"/>
      <c r="O845" s="252"/>
      <c r="P845" s="252"/>
      <c r="Q845" s="252"/>
      <c r="R845" s="252"/>
      <c r="S845" s="252"/>
      <c r="T845" s="253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54" t="s">
        <v>160</v>
      </c>
      <c r="AU845" s="254" t="s">
        <v>86</v>
      </c>
      <c r="AV845" s="14" t="s">
        <v>86</v>
      </c>
      <c r="AW845" s="14" t="s">
        <v>32</v>
      </c>
      <c r="AX845" s="14" t="s">
        <v>76</v>
      </c>
      <c r="AY845" s="254" t="s">
        <v>151</v>
      </c>
    </row>
    <row r="846" s="14" customFormat="1">
      <c r="A846" s="14"/>
      <c r="B846" s="244"/>
      <c r="C846" s="245"/>
      <c r="D846" s="235" t="s">
        <v>160</v>
      </c>
      <c r="E846" s="246" t="s">
        <v>1</v>
      </c>
      <c r="F846" s="247" t="s">
        <v>1166</v>
      </c>
      <c r="G846" s="245"/>
      <c r="H846" s="248">
        <v>2.3799999999999999</v>
      </c>
      <c r="I846" s="249"/>
      <c r="J846" s="245"/>
      <c r="K846" s="245"/>
      <c r="L846" s="250"/>
      <c r="M846" s="251"/>
      <c r="N846" s="252"/>
      <c r="O846" s="252"/>
      <c r="P846" s="252"/>
      <c r="Q846" s="252"/>
      <c r="R846" s="252"/>
      <c r="S846" s="252"/>
      <c r="T846" s="253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54" t="s">
        <v>160</v>
      </c>
      <c r="AU846" s="254" t="s">
        <v>86</v>
      </c>
      <c r="AV846" s="14" t="s">
        <v>86</v>
      </c>
      <c r="AW846" s="14" t="s">
        <v>32</v>
      </c>
      <c r="AX846" s="14" t="s">
        <v>76</v>
      </c>
      <c r="AY846" s="254" t="s">
        <v>151</v>
      </c>
    </row>
    <row r="847" s="13" customFormat="1">
      <c r="A847" s="13"/>
      <c r="B847" s="233"/>
      <c r="C847" s="234"/>
      <c r="D847" s="235" t="s">
        <v>160</v>
      </c>
      <c r="E847" s="236" t="s">
        <v>1</v>
      </c>
      <c r="F847" s="237" t="s">
        <v>355</v>
      </c>
      <c r="G847" s="234"/>
      <c r="H847" s="236" t="s">
        <v>1</v>
      </c>
      <c r="I847" s="238"/>
      <c r="J847" s="234"/>
      <c r="K847" s="234"/>
      <c r="L847" s="239"/>
      <c r="M847" s="240"/>
      <c r="N847" s="241"/>
      <c r="O847" s="241"/>
      <c r="P847" s="241"/>
      <c r="Q847" s="241"/>
      <c r="R847" s="241"/>
      <c r="S847" s="241"/>
      <c r="T847" s="242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3" t="s">
        <v>160</v>
      </c>
      <c r="AU847" s="243" t="s">
        <v>86</v>
      </c>
      <c r="AV847" s="13" t="s">
        <v>84</v>
      </c>
      <c r="AW847" s="13" t="s">
        <v>32</v>
      </c>
      <c r="AX847" s="13" t="s">
        <v>76</v>
      </c>
      <c r="AY847" s="243" t="s">
        <v>151</v>
      </c>
    </row>
    <row r="848" s="14" customFormat="1">
      <c r="A848" s="14"/>
      <c r="B848" s="244"/>
      <c r="C848" s="245"/>
      <c r="D848" s="235" t="s">
        <v>160</v>
      </c>
      <c r="E848" s="246" t="s">
        <v>1</v>
      </c>
      <c r="F848" s="247" t="s">
        <v>1167</v>
      </c>
      <c r="G848" s="245"/>
      <c r="H848" s="248">
        <v>1.2969999999999999</v>
      </c>
      <c r="I848" s="249"/>
      <c r="J848" s="245"/>
      <c r="K848" s="245"/>
      <c r="L848" s="250"/>
      <c r="M848" s="251"/>
      <c r="N848" s="252"/>
      <c r="O848" s="252"/>
      <c r="P848" s="252"/>
      <c r="Q848" s="252"/>
      <c r="R848" s="252"/>
      <c r="S848" s="252"/>
      <c r="T848" s="253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54" t="s">
        <v>160</v>
      </c>
      <c r="AU848" s="254" t="s">
        <v>86</v>
      </c>
      <c r="AV848" s="14" t="s">
        <v>86</v>
      </c>
      <c r="AW848" s="14" t="s">
        <v>32</v>
      </c>
      <c r="AX848" s="14" t="s">
        <v>76</v>
      </c>
      <c r="AY848" s="254" t="s">
        <v>151</v>
      </c>
    </row>
    <row r="849" s="13" customFormat="1">
      <c r="A849" s="13"/>
      <c r="B849" s="233"/>
      <c r="C849" s="234"/>
      <c r="D849" s="235" t="s">
        <v>160</v>
      </c>
      <c r="E849" s="236" t="s">
        <v>1</v>
      </c>
      <c r="F849" s="237" t="s">
        <v>359</v>
      </c>
      <c r="G849" s="234"/>
      <c r="H849" s="236" t="s">
        <v>1</v>
      </c>
      <c r="I849" s="238"/>
      <c r="J849" s="234"/>
      <c r="K849" s="234"/>
      <c r="L849" s="239"/>
      <c r="M849" s="240"/>
      <c r="N849" s="241"/>
      <c r="O849" s="241"/>
      <c r="P849" s="241"/>
      <c r="Q849" s="241"/>
      <c r="R849" s="241"/>
      <c r="S849" s="241"/>
      <c r="T849" s="242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43" t="s">
        <v>160</v>
      </c>
      <c r="AU849" s="243" t="s">
        <v>86</v>
      </c>
      <c r="AV849" s="13" t="s">
        <v>84</v>
      </c>
      <c r="AW849" s="13" t="s">
        <v>32</v>
      </c>
      <c r="AX849" s="13" t="s">
        <v>76</v>
      </c>
      <c r="AY849" s="243" t="s">
        <v>151</v>
      </c>
    </row>
    <row r="850" s="14" customFormat="1">
      <c r="A850" s="14"/>
      <c r="B850" s="244"/>
      <c r="C850" s="245"/>
      <c r="D850" s="235" t="s">
        <v>160</v>
      </c>
      <c r="E850" s="246" t="s">
        <v>1</v>
      </c>
      <c r="F850" s="247" t="s">
        <v>1168</v>
      </c>
      <c r="G850" s="245"/>
      <c r="H850" s="248">
        <v>1.413</v>
      </c>
      <c r="I850" s="249"/>
      <c r="J850" s="245"/>
      <c r="K850" s="245"/>
      <c r="L850" s="250"/>
      <c r="M850" s="251"/>
      <c r="N850" s="252"/>
      <c r="O850" s="252"/>
      <c r="P850" s="252"/>
      <c r="Q850" s="252"/>
      <c r="R850" s="252"/>
      <c r="S850" s="252"/>
      <c r="T850" s="253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54" t="s">
        <v>160</v>
      </c>
      <c r="AU850" s="254" t="s">
        <v>86</v>
      </c>
      <c r="AV850" s="14" t="s">
        <v>86</v>
      </c>
      <c r="AW850" s="14" t="s">
        <v>32</v>
      </c>
      <c r="AX850" s="14" t="s">
        <v>76</v>
      </c>
      <c r="AY850" s="254" t="s">
        <v>151</v>
      </c>
    </row>
    <row r="851" s="13" customFormat="1">
      <c r="A851" s="13"/>
      <c r="B851" s="233"/>
      <c r="C851" s="234"/>
      <c r="D851" s="235" t="s">
        <v>160</v>
      </c>
      <c r="E851" s="236" t="s">
        <v>1</v>
      </c>
      <c r="F851" s="237" t="s">
        <v>365</v>
      </c>
      <c r="G851" s="234"/>
      <c r="H851" s="236" t="s">
        <v>1</v>
      </c>
      <c r="I851" s="238"/>
      <c r="J851" s="234"/>
      <c r="K851" s="234"/>
      <c r="L851" s="239"/>
      <c r="M851" s="240"/>
      <c r="N851" s="241"/>
      <c r="O851" s="241"/>
      <c r="P851" s="241"/>
      <c r="Q851" s="241"/>
      <c r="R851" s="241"/>
      <c r="S851" s="241"/>
      <c r="T851" s="242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43" t="s">
        <v>160</v>
      </c>
      <c r="AU851" s="243" t="s">
        <v>86</v>
      </c>
      <c r="AV851" s="13" t="s">
        <v>84</v>
      </c>
      <c r="AW851" s="13" t="s">
        <v>32</v>
      </c>
      <c r="AX851" s="13" t="s">
        <v>76</v>
      </c>
      <c r="AY851" s="243" t="s">
        <v>151</v>
      </c>
    </row>
    <row r="852" s="14" customFormat="1">
      <c r="A852" s="14"/>
      <c r="B852" s="244"/>
      <c r="C852" s="245"/>
      <c r="D852" s="235" t="s">
        <v>160</v>
      </c>
      <c r="E852" s="246" t="s">
        <v>1</v>
      </c>
      <c r="F852" s="247" t="s">
        <v>1169</v>
      </c>
      <c r="G852" s="245"/>
      <c r="H852" s="248">
        <v>1.8260000000000001</v>
      </c>
      <c r="I852" s="249"/>
      <c r="J852" s="245"/>
      <c r="K852" s="245"/>
      <c r="L852" s="250"/>
      <c r="M852" s="251"/>
      <c r="N852" s="252"/>
      <c r="O852" s="252"/>
      <c r="P852" s="252"/>
      <c r="Q852" s="252"/>
      <c r="R852" s="252"/>
      <c r="S852" s="252"/>
      <c r="T852" s="253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54" t="s">
        <v>160</v>
      </c>
      <c r="AU852" s="254" t="s">
        <v>86</v>
      </c>
      <c r="AV852" s="14" t="s">
        <v>86</v>
      </c>
      <c r="AW852" s="14" t="s">
        <v>32</v>
      </c>
      <c r="AX852" s="14" t="s">
        <v>76</v>
      </c>
      <c r="AY852" s="254" t="s">
        <v>151</v>
      </c>
    </row>
    <row r="853" s="13" customFormat="1">
      <c r="A853" s="13"/>
      <c r="B853" s="233"/>
      <c r="C853" s="234"/>
      <c r="D853" s="235" t="s">
        <v>160</v>
      </c>
      <c r="E853" s="236" t="s">
        <v>1</v>
      </c>
      <c r="F853" s="237" t="s">
        <v>368</v>
      </c>
      <c r="G853" s="234"/>
      <c r="H853" s="236" t="s">
        <v>1</v>
      </c>
      <c r="I853" s="238"/>
      <c r="J853" s="234"/>
      <c r="K853" s="234"/>
      <c r="L853" s="239"/>
      <c r="M853" s="240"/>
      <c r="N853" s="241"/>
      <c r="O853" s="241"/>
      <c r="P853" s="241"/>
      <c r="Q853" s="241"/>
      <c r="R853" s="241"/>
      <c r="S853" s="241"/>
      <c r="T853" s="242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3" t="s">
        <v>160</v>
      </c>
      <c r="AU853" s="243" t="s">
        <v>86</v>
      </c>
      <c r="AV853" s="13" t="s">
        <v>84</v>
      </c>
      <c r="AW853" s="13" t="s">
        <v>32</v>
      </c>
      <c r="AX853" s="13" t="s">
        <v>76</v>
      </c>
      <c r="AY853" s="243" t="s">
        <v>151</v>
      </c>
    </row>
    <row r="854" s="14" customFormat="1">
      <c r="A854" s="14"/>
      <c r="B854" s="244"/>
      <c r="C854" s="245"/>
      <c r="D854" s="235" t="s">
        <v>160</v>
      </c>
      <c r="E854" s="246" t="s">
        <v>1</v>
      </c>
      <c r="F854" s="247" t="s">
        <v>1170</v>
      </c>
      <c r="G854" s="245"/>
      <c r="H854" s="248">
        <v>1.3700000000000001</v>
      </c>
      <c r="I854" s="249"/>
      <c r="J854" s="245"/>
      <c r="K854" s="245"/>
      <c r="L854" s="250"/>
      <c r="M854" s="251"/>
      <c r="N854" s="252"/>
      <c r="O854" s="252"/>
      <c r="P854" s="252"/>
      <c r="Q854" s="252"/>
      <c r="R854" s="252"/>
      <c r="S854" s="252"/>
      <c r="T854" s="253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4" t="s">
        <v>160</v>
      </c>
      <c r="AU854" s="254" t="s">
        <v>86</v>
      </c>
      <c r="AV854" s="14" t="s">
        <v>86</v>
      </c>
      <c r="AW854" s="14" t="s">
        <v>32</v>
      </c>
      <c r="AX854" s="14" t="s">
        <v>76</v>
      </c>
      <c r="AY854" s="254" t="s">
        <v>151</v>
      </c>
    </row>
    <row r="855" s="13" customFormat="1">
      <c r="A855" s="13"/>
      <c r="B855" s="233"/>
      <c r="C855" s="234"/>
      <c r="D855" s="235" t="s">
        <v>160</v>
      </c>
      <c r="E855" s="236" t="s">
        <v>1</v>
      </c>
      <c r="F855" s="237" t="s">
        <v>378</v>
      </c>
      <c r="G855" s="234"/>
      <c r="H855" s="236" t="s">
        <v>1</v>
      </c>
      <c r="I855" s="238"/>
      <c r="J855" s="234"/>
      <c r="K855" s="234"/>
      <c r="L855" s="239"/>
      <c r="M855" s="240"/>
      <c r="N855" s="241"/>
      <c r="O855" s="241"/>
      <c r="P855" s="241"/>
      <c r="Q855" s="241"/>
      <c r="R855" s="241"/>
      <c r="S855" s="241"/>
      <c r="T855" s="242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43" t="s">
        <v>160</v>
      </c>
      <c r="AU855" s="243" t="s">
        <v>86</v>
      </c>
      <c r="AV855" s="13" t="s">
        <v>84</v>
      </c>
      <c r="AW855" s="13" t="s">
        <v>32</v>
      </c>
      <c r="AX855" s="13" t="s">
        <v>76</v>
      </c>
      <c r="AY855" s="243" t="s">
        <v>151</v>
      </c>
    </row>
    <row r="856" s="14" customFormat="1">
      <c r="A856" s="14"/>
      <c r="B856" s="244"/>
      <c r="C856" s="245"/>
      <c r="D856" s="235" t="s">
        <v>160</v>
      </c>
      <c r="E856" s="246" t="s">
        <v>1</v>
      </c>
      <c r="F856" s="247" t="s">
        <v>1171</v>
      </c>
      <c r="G856" s="245"/>
      <c r="H856" s="248">
        <v>1.288</v>
      </c>
      <c r="I856" s="249"/>
      <c r="J856" s="245"/>
      <c r="K856" s="245"/>
      <c r="L856" s="250"/>
      <c r="M856" s="251"/>
      <c r="N856" s="252"/>
      <c r="O856" s="252"/>
      <c r="P856" s="252"/>
      <c r="Q856" s="252"/>
      <c r="R856" s="252"/>
      <c r="S856" s="252"/>
      <c r="T856" s="253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54" t="s">
        <v>160</v>
      </c>
      <c r="AU856" s="254" t="s">
        <v>86</v>
      </c>
      <c r="AV856" s="14" t="s">
        <v>86</v>
      </c>
      <c r="AW856" s="14" t="s">
        <v>32</v>
      </c>
      <c r="AX856" s="14" t="s">
        <v>76</v>
      </c>
      <c r="AY856" s="254" t="s">
        <v>151</v>
      </c>
    </row>
    <row r="857" s="13" customFormat="1">
      <c r="A857" s="13"/>
      <c r="B857" s="233"/>
      <c r="C857" s="234"/>
      <c r="D857" s="235" t="s">
        <v>160</v>
      </c>
      <c r="E857" s="236" t="s">
        <v>1</v>
      </c>
      <c r="F857" s="237" t="s">
        <v>394</v>
      </c>
      <c r="G857" s="234"/>
      <c r="H857" s="236" t="s">
        <v>1</v>
      </c>
      <c r="I857" s="238"/>
      <c r="J857" s="234"/>
      <c r="K857" s="234"/>
      <c r="L857" s="239"/>
      <c r="M857" s="240"/>
      <c r="N857" s="241"/>
      <c r="O857" s="241"/>
      <c r="P857" s="241"/>
      <c r="Q857" s="241"/>
      <c r="R857" s="241"/>
      <c r="S857" s="241"/>
      <c r="T857" s="242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43" t="s">
        <v>160</v>
      </c>
      <c r="AU857" s="243" t="s">
        <v>86</v>
      </c>
      <c r="AV857" s="13" t="s">
        <v>84</v>
      </c>
      <c r="AW857" s="13" t="s">
        <v>32</v>
      </c>
      <c r="AX857" s="13" t="s">
        <v>76</v>
      </c>
      <c r="AY857" s="243" t="s">
        <v>151</v>
      </c>
    </row>
    <row r="858" s="14" customFormat="1">
      <c r="A858" s="14"/>
      <c r="B858" s="244"/>
      <c r="C858" s="245"/>
      <c r="D858" s="235" t="s">
        <v>160</v>
      </c>
      <c r="E858" s="246" t="s">
        <v>1</v>
      </c>
      <c r="F858" s="247" t="s">
        <v>1172</v>
      </c>
      <c r="G858" s="245"/>
      <c r="H858" s="248">
        <v>1.77</v>
      </c>
      <c r="I858" s="249"/>
      <c r="J858" s="245"/>
      <c r="K858" s="245"/>
      <c r="L858" s="250"/>
      <c r="M858" s="251"/>
      <c r="N858" s="252"/>
      <c r="O858" s="252"/>
      <c r="P858" s="252"/>
      <c r="Q858" s="252"/>
      <c r="R858" s="252"/>
      <c r="S858" s="252"/>
      <c r="T858" s="253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54" t="s">
        <v>160</v>
      </c>
      <c r="AU858" s="254" t="s">
        <v>86</v>
      </c>
      <c r="AV858" s="14" t="s">
        <v>86</v>
      </c>
      <c r="AW858" s="14" t="s">
        <v>32</v>
      </c>
      <c r="AX858" s="14" t="s">
        <v>76</v>
      </c>
      <c r="AY858" s="254" t="s">
        <v>151</v>
      </c>
    </row>
    <row r="859" s="13" customFormat="1">
      <c r="A859" s="13"/>
      <c r="B859" s="233"/>
      <c r="C859" s="234"/>
      <c r="D859" s="235" t="s">
        <v>160</v>
      </c>
      <c r="E859" s="236" t="s">
        <v>1</v>
      </c>
      <c r="F859" s="237" t="s">
        <v>398</v>
      </c>
      <c r="G859" s="234"/>
      <c r="H859" s="236" t="s">
        <v>1</v>
      </c>
      <c r="I859" s="238"/>
      <c r="J859" s="234"/>
      <c r="K859" s="234"/>
      <c r="L859" s="239"/>
      <c r="M859" s="240"/>
      <c r="N859" s="241"/>
      <c r="O859" s="241"/>
      <c r="P859" s="241"/>
      <c r="Q859" s="241"/>
      <c r="R859" s="241"/>
      <c r="S859" s="241"/>
      <c r="T859" s="242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3" t="s">
        <v>160</v>
      </c>
      <c r="AU859" s="243" t="s">
        <v>86</v>
      </c>
      <c r="AV859" s="13" t="s">
        <v>84</v>
      </c>
      <c r="AW859" s="13" t="s">
        <v>32</v>
      </c>
      <c r="AX859" s="13" t="s">
        <v>76</v>
      </c>
      <c r="AY859" s="243" t="s">
        <v>151</v>
      </c>
    </row>
    <row r="860" s="14" customFormat="1">
      <c r="A860" s="14"/>
      <c r="B860" s="244"/>
      <c r="C860" s="245"/>
      <c r="D860" s="235" t="s">
        <v>160</v>
      </c>
      <c r="E860" s="246" t="s">
        <v>1</v>
      </c>
      <c r="F860" s="247" t="s">
        <v>1173</v>
      </c>
      <c r="G860" s="245"/>
      <c r="H860" s="248">
        <v>2.2040000000000002</v>
      </c>
      <c r="I860" s="249"/>
      <c r="J860" s="245"/>
      <c r="K860" s="245"/>
      <c r="L860" s="250"/>
      <c r="M860" s="251"/>
      <c r="N860" s="252"/>
      <c r="O860" s="252"/>
      <c r="P860" s="252"/>
      <c r="Q860" s="252"/>
      <c r="R860" s="252"/>
      <c r="S860" s="252"/>
      <c r="T860" s="253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54" t="s">
        <v>160</v>
      </c>
      <c r="AU860" s="254" t="s">
        <v>86</v>
      </c>
      <c r="AV860" s="14" t="s">
        <v>86</v>
      </c>
      <c r="AW860" s="14" t="s">
        <v>32</v>
      </c>
      <c r="AX860" s="14" t="s">
        <v>76</v>
      </c>
      <c r="AY860" s="254" t="s">
        <v>151</v>
      </c>
    </row>
    <row r="861" s="13" customFormat="1">
      <c r="A861" s="13"/>
      <c r="B861" s="233"/>
      <c r="C861" s="234"/>
      <c r="D861" s="235" t="s">
        <v>160</v>
      </c>
      <c r="E861" s="236" t="s">
        <v>1</v>
      </c>
      <c r="F861" s="237" t="s">
        <v>403</v>
      </c>
      <c r="G861" s="234"/>
      <c r="H861" s="236" t="s">
        <v>1</v>
      </c>
      <c r="I861" s="238"/>
      <c r="J861" s="234"/>
      <c r="K861" s="234"/>
      <c r="L861" s="239"/>
      <c r="M861" s="240"/>
      <c r="N861" s="241"/>
      <c r="O861" s="241"/>
      <c r="P861" s="241"/>
      <c r="Q861" s="241"/>
      <c r="R861" s="241"/>
      <c r="S861" s="241"/>
      <c r="T861" s="242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43" t="s">
        <v>160</v>
      </c>
      <c r="AU861" s="243" t="s">
        <v>86</v>
      </c>
      <c r="AV861" s="13" t="s">
        <v>84</v>
      </c>
      <c r="AW861" s="13" t="s">
        <v>32</v>
      </c>
      <c r="AX861" s="13" t="s">
        <v>76</v>
      </c>
      <c r="AY861" s="243" t="s">
        <v>151</v>
      </c>
    </row>
    <row r="862" s="14" customFormat="1">
      <c r="A862" s="14"/>
      <c r="B862" s="244"/>
      <c r="C862" s="245"/>
      <c r="D862" s="235" t="s">
        <v>160</v>
      </c>
      <c r="E862" s="246" t="s">
        <v>1</v>
      </c>
      <c r="F862" s="247" t="s">
        <v>1174</v>
      </c>
      <c r="G862" s="245"/>
      <c r="H862" s="248">
        <v>3.4140000000000001</v>
      </c>
      <c r="I862" s="249"/>
      <c r="J862" s="245"/>
      <c r="K862" s="245"/>
      <c r="L862" s="250"/>
      <c r="M862" s="251"/>
      <c r="N862" s="252"/>
      <c r="O862" s="252"/>
      <c r="P862" s="252"/>
      <c r="Q862" s="252"/>
      <c r="R862" s="252"/>
      <c r="S862" s="252"/>
      <c r="T862" s="253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54" t="s">
        <v>160</v>
      </c>
      <c r="AU862" s="254" t="s">
        <v>86</v>
      </c>
      <c r="AV862" s="14" t="s">
        <v>86</v>
      </c>
      <c r="AW862" s="14" t="s">
        <v>32</v>
      </c>
      <c r="AX862" s="14" t="s">
        <v>76</v>
      </c>
      <c r="AY862" s="254" t="s">
        <v>151</v>
      </c>
    </row>
    <row r="863" s="13" customFormat="1">
      <c r="A863" s="13"/>
      <c r="B863" s="233"/>
      <c r="C863" s="234"/>
      <c r="D863" s="235" t="s">
        <v>160</v>
      </c>
      <c r="E863" s="236" t="s">
        <v>1</v>
      </c>
      <c r="F863" s="237" t="s">
        <v>410</v>
      </c>
      <c r="G863" s="234"/>
      <c r="H863" s="236" t="s">
        <v>1</v>
      </c>
      <c r="I863" s="238"/>
      <c r="J863" s="234"/>
      <c r="K863" s="234"/>
      <c r="L863" s="239"/>
      <c r="M863" s="240"/>
      <c r="N863" s="241"/>
      <c r="O863" s="241"/>
      <c r="P863" s="241"/>
      <c r="Q863" s="241"/>
      <c r="R863" s="241"/>
      <c r="S863" s="241"/>
      <c r="T863" s="242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43" t="s">
        <v>160</v>
      </c>
      <c r="AU863" s="243" t="s">
        <v>86</v>
      </c>
      <c r="AV863" s="13" t="s">
        <v>84</v>
      </c>
      <c r="AW863" s="13" t="s">
        <v>32</v>
      </c>
      <c r="AX863" s="13" t="s">
        <v>76</v>
      </c>
      <c r="AY863" s="243" t="s">
        <v>151</v>
      </c>
    </row>
    <row r="864" s="14" customFormat="1">
      <c r="A864" s="14"/>
      <c r="B864" s="244"/>
      <c r="C864" s="245"/>
      <c r="D864" s="235" t="s">
        <v>160</v>
      </c>
      <c r="E864" s="246" t="s">
        <v>1</v>
      </c>
      <c r="F864" s="247" t="s">
        <v>1175</v>
      </c>
      <c r="G864" s="245"/>
      <c r="H864" s="248">
        <v>3.4159999999999999</v>
      </c>
      <c r="I864" s="249"/>
      <c r="J864" s="245"/>
      <c r="K864" s="245"/>
      <c r="L864" s="250"/>
      <c r="M864" s="251"/>
      <c r="N864" s="252"/>
      <c r="O864" s="252"/>
      <c r="P864" s="252"/>
      <c r="Q864" s="252"/>
      <c r="R864" s="252"/>
      <c r="S864" s="252"/>
      <c r="T864" s="253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54" t="s">
        <v>160</v>
      </c>
      <c r="AU864" s="254" t="s">
        <v>86</v>
      </c>
      <c r="AV864" s="14" t="s">
        <v>86</v>
      </c>
      <c r="AW864" s="14" t="s">
        <v>32</v>
      </c>
      <c r="AX864" s="14" t="s">
        <v>76</v>
      </c>
      <c r="AY864" s="254" t="s">
        <v>151</v>
      </c>
    </row>
    <row r="865" s="13" customFormat="1">
      <c r="A865" s="13"/>
      <c r="B865" s="233"/>
      <c r="C865" s="234"/>
      <c r="D865" s="235" t="s">
        <v>160</v>
      </c>
      <c r="E865" s="236" t="s">
        <v>1</v>
      </c>
      <c r="F865" s="237" t="s">
        <v>412</v>
      </c>
      <c r="G865" s="234"/>
      <c r="H865" s="236" t="s">
        <v>1</v>
      </c>
      <c r="I865" s="238"/>
      <c r="J865" s="234"/>
      <c r="K865" s="234"/>
      <c r="L865" s="239"/>
      <c r="M865" s="240"/>
      <c r="N865" s="241"/>
      <c r="O865" s="241"/>
      <c r="P865" s="241"/>
      <c r="Q865" s="241"/>
      <c r="R865" s="241"/>
      <c r="S865" s="241"/>
      <c r="T865" s="242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3" t="s">
        <v>160</v>
      </c>
      <c r="AU865" s="243" t="s">
        <v>86</v>
      </c>
      <c r="AV865" s="13" t="s">
        <v>84</v>
      </c>
      <c r="AW865" s="13" t="s">
        <v>32</v>
      </c>
      <c r="AX865" s="13" t="s">
        <v>76</v>
      </c>
      <c r="AY865" s="243" t="s">
        <v>151</v>
      </c>
    </row>
    <row r="866" s="14" customFormat="1">
      <c r="A866" s="14"/>
      <c r="B866" s="244"/>
      <c r="C866" s="245"/>
      <c r="D866" s="235" t="s">
        <v>160</v>
      </c>
      <c r="E866" s="246" t="s">
        <v>1</v>
      </c>
      <c r="F866" s="247" t="s">
        <v>1176</v>
      </c>
      <c r="G866" s="245"/>
      <c r="H866" s="248">
        <v>1.792</v>
      </c>
      <c r="I866" s="249"/>
      <c r="J866" s="245"/>
      <c r="K866" s="245"/>
      <c r="L866" s="250"/>
      <c r="M866" s="251"/>
      <c r="N866" s="252"/>
      <c r="O866" s="252"/>
      <c r="P866" s="252"/>
      <c r="Q866" s="252"/>
      <c r="R866" s="252"/>
      <c r="S866" s="252"/>
      <c r="T866" s="253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54" t="s">
        <v>160</v>
      </c>
      <c r="AU866" s="254" t="s">
        <v>86</v>
      </c>
      <c r="AV866" s="14" t="s">
        <v>86</v>
      </c>
      <c r="AW866" s="14" t="s">
        <v>32</v>
      </c>
      <c r="AX866" s="14" t="s">
        <v>76</v>
      </c>
      <c r="AY866" s="254" t="s">
        <v>151</v>
      </c>
    </row>
    <row r="867" s="16" customFormat="1">
      <c r="A867" s="16"/>
      <c r="B867" s="266"/>
      <c r="C867" s="267"/>
      <c r="D867" s="235" t="s">
        <v>160</v>
      </c>
      <c r="E867" s="268" t="s">
        <v>1</v>
      </c>
      <c r="F867" s="269" t="s">
        <v>487</v>
      </c>
      <c r="G867" s="267"/>
      <c r="H867" s="270">
        <v>30.372</v>
      </c>
      <c r="I867" s="271"/>
      <c r="J867" s="267"/>
      <c r="K867" s="267"/>
      <c r="L867" s="272"/>
      <c r="M867" s="273"/>
      <c r="N867" s="274"/>
      <c r="O867" s="274"/>
      <c r="P867" s="274"/>
      <c r="Q867" s="274"/>
      <c r="R867" s="274"/>
      <c r="S867" s="274"/>
      <c r="T867" s="275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T867" s="276" t="s">
        <v>160</v>
      </c>
      <c r="AU867" s="276" t="s">
        <v>86</v>
      </c>
      <c r="AV867" s="16" t="s">
        <v>166</v>
      </c>
      <c r="AW867" s="16" t="s">
        <v>32</v>
      </c>
      <c r="AX867" s="16" t="s">
        <v>84</v>
      </c>
      <c r="AY867" s="276" t="s">
        <v>151</v>
      </c>
    </row>
    <row r="868" s="2" customFormat="1" ht="24.15" customHeight="1">
      <c r="A868" s="39"/>
      <c r="B868" s="40"/>
      <c r="C868" s="220" t="s">
        <v>1181</v>
      </c>
      <c r="D868" s="220" t="s">
        <v>153</v>
      </c>
      <c r="E868" s="221" t="s">
        <v>1182</v>
      </c>
      <c r="F868" s="222" t="s">
        <v>1183</v>
      </c>
      <c r="G868" s="223" t="s">
        <v>785</v>
      </c>
      <c r="H868" s="287"/>
      <c r="I868" s="225"/>
      <c r="J868" s="226">
        <f>ROUND(I868*H868,2)</f>
        <v>0</v>
      </c>
      <c r="K868" s="222" t="s">
        <v>157</v>
      </c>
      <c r="L868" s="45"/>
      <c r="M868" s="227" t="s">
        <v>1</v>
      </c>
      <c r="N868" s="228" t="s">
        <v>41</v>
      </c>
      <c r="O868" s="92"/>
      <c r="P868" s="229">
        <f>O868*H868</f>
        <v>0</v>
      </c>
      <c r="Q868" s="229">
        <v>0</v>
      </c>
      <c r="R868" s="229">
        <f>Q868*H868</f>
        <v>0</v>
      </c>
      <c r="S868" s="229">
        <v>0</v>
      </c>
      <c r="T868" s="230">
        <f>S868*H868</f>
        <v>0</v>
      </c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R868" s="231" t="s">
        <v>248</v>
      </c>
      <c r="AT868" s="231" t="s">
        <v>153</v>
      </c>
      <c r="AU868" s="231" t="s">
        <v>86</v>
      </c>
      <c r="AY868" s="18" t="s">
        <v>151</v>
      </c>
      <c r="BE868" s="232">
        <f>IF(N868="základní",J868,0)</f>
        <v>0</v>
      </c>
      <c r="BF868" s="232">
        <f>IF(N868="snížená",J868,0)</f>
        <v>0</v>
      </c>
      <c r="BG868" s="232">
        <f>IF(N868="zákl. přenesená",J868,0)</f>
        <v>0</v>
      </c>
      <c r="BH868" s="232">
        <f>IF(N868="sníž. přenesená",J868,0)</f>
        <v>0</v>
      </c>
      <c r="BI868" s="232">
        <f>IF(N868="nulová",J868,0)</f>
        <v>0</v>
      </c>
      <c r="BJ868" s="18" t="s">
        <v>84</v>
      </c>
      <c r="BK868" s="232">
        <f>ROUND(I868*H868,2)</f>
        <v>0</v>
      </c>
      <c r="BL868" s="18" t="s">
        <v>248</v>
      </c>
      <c r="BM868" s="231" t="s">
        <v>1184</v>
      </c>
    </row>
    <row r="869" s="12" customFormat="1" ht="22.8" customHeight="1">
      <c r="A869" s="12"/>
      <c r="B869" s="204"/>
      <c r="C869" s="205"/>
      <c r="D869" s="206" t="s">
        <v>75</v>
      </c>
      <c r="E869" s="218" t="s">
        <v>1185</v>
      </c>
      <c r="F869" s="218" t="s">
        <v>1186</v>
      </c>
      <c r="G869" s="205"/>
      <c r="H869" s="205"/>
      <c r="I869" s="208"/>
      <c r="J869" s="219">
        <f>BK869</f>
        <v>0</v>
      </c>
      <c r="K869" s="205"/>
      <c r="L869" s="210"/>
      <c r="M869" s="211"/>
      <c r="N869" s="212"/>
      <c r="O869" s="212"/>
      <c r="P869" s="213">
        <f>SUM(P870:P1039)</f>
        <v>0</v>
      </c>
      <c r="Q869" s="212"/>
      <c r="R869" s="213">
        <f>SUM(R870:R1039)</f>
        <v>16.420086360000003</v>
      </c>
      <c r="S869" s="212"/>
      <c r="T869" s="214">
        <f>SUM(T870:T1039)</f>
        <v>13.171378000000001</v>
      </c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R869" s="215" t="s">
        <v>86</v>
      </c>
      <c r="AT869" s="216" t="s">
        <v>75</v>
      </c>
      <c r="AU869" s="216" t="s">
        <v>84</v>
      </c>
      <c r="AY869" s="215" t="s">
        <v>151</v>
      </c>
      <c r="BK869" s="217">
        <f>SUM(BK870:BK1039)</f>
        <v>0</v>
      </c>
    </row>
    <row r="870" s="2" customFormat="1" ht="16.5" customHeight="1">
      <c r="A870" s="39"/>
      <c r="B870" s="40"/>
      <c r="C870" s="220" t="s">
        <v>1187</v>
      </c>
      <c r="D870" s="220" t="s">
        <v>153</v>
      </c>
      <c r="E870" s="221" t="s">
        <v>1188</v>
      </c>
      <c r="F870" s="222" t="s">
        <v>1189</v>
      </c>
      <c r="G870" s="223" t="s">
        <v>183</v>
      </c>
      <c r="H870" s="224">
        <v>433.82400000000001</v>
      </c>
      <c r="I870" s="225"/>
      <c r="J870" s="226">
        <f>ROUND(I870*H870,2)</f>
        <v>0</v>
      </c>
      <c r="K870" s="222" t="s">
        <v>157</v>
      </c>
      <c r="L870" s="45"/>
      <c r="M870" s="227" t="s">
        <v>1</v>
      </c>
      <c r="N870" s="228" t="s">
        <v>41</v>
      </c>
      <c r="O870" s="92"/>
      <c r="P870" s="229">
        <f>O870*H870</f>
        <v>0</v>
      </c>
      <c r="Q870" s="229">
        <v>0.00029999999999999997</v>
      </c>
      <c r="R870" s="229">
        <f>Q870*H870</f>
        <v>0.13014719999999999</v>
      </c>
      <c r="S870" s="229">
        <v>0</v>
      </c>
      <c r="T870" s="230">
        <f>S870*H870</f>
        <v>0</v>
      </c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R870" s="231" t="s">
        <v>248</v>
      </c>
      <c r="AT870" s="231" t="s">
        <v>153</v>
      </c>
      <c r="AU870" s="231" t="s">
        <v>86</v>
      </c>
      <c r="AY870" s="18" t="s">
        <v>151</v>
      </c>
      <c r="BE870" s="232">
        <f>IF(N870="základní",J870,0)</f>
        <v>0</v>
      </c>
      <c r="BF870" s="232">
        <f>IF(N870="snížená",J870,0)</f>
        <v>0</v>
      </c>
      <c r="BG870" s="232">
        <f>IF(N870="zákl. přenesená",J870,0)</f>
        <v>0</v>
      </c>
      <c r="BH870" s="232">
        <f>IF(N870="sníž. přenesená",J870,0)</f>
        <v>0</v>
      </c>
      <c r="BI870" s="232">
        <f>IF(N870="nulová",J870,0)</f>
        <v>0</v>
      </c>
      <c r="BJ870" s="18" t="s">
        <v>84</v>
      </c>
      <c r="BK870" s="232">
        <f>ROUND(I870*H870,2)</f>
        <v>0</v>
      </c>
      <c r="BL870" s="18" t="s">
        <v>248</v>
      </c>
      <c r="BM870" s="231" t="s">
        <v>1190</v>
      </c>
    </row>
    <row r="871" s="14" customFormat="1">
      <c r="A871" s="14"/>
      <c r="B871" s="244"/>
      <c r="C871" s="245"/>
      <c r="D871" s="235" t="s">
        <v>160</v>
      </c>
      <c r="E871" s="246" t="s">
        <v>1</v>
      </c>
      <c r="F871" s="247" t="s">
        <v>101</v>
      </c>
      <c r="G871" s="245"/>
      <c r="H871" s="248">
        <v>433.82400000000001</v>
      </c>
      <c r="I871" s="249"/>
      <c r="J871" s="245"/>
      <c r="K871" s="245"/>
      <c r="L871" s="250"/>
      <c r="M871" s="251"/>
      <c r="N871" s="252"/>
      <c r="O871" s="252"/>
      <c r="P871" s="252"/>
      <c r="Q871" s="252"/>
      <c r="R871" s="252"/>
      <c r="S871" s="252"/>
      <c r="T871" s="253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54" t="s">
        <v>160</v>
      </c>
      <c r="AU871" s="254" t="s">
        <v>86</v>
      </c>
      <c r="AV871" s="14" t="s">
        <v>86</v>
      </c>
      <c r="AW871" s="14" t="s">
        <v>32</v>
      </c>
      <c r="AX871" s="14" t="s">
        <v>84</v>
      </c>
      <c r="AY871" s="254" t="s">
        <v>151</v>
      </c>
    </row>
    <row r="872" s="2" customFormat="1" ht="24.15" customHeight="1">
      <c r="A872" s="39"/>
      <c r="B872" s="40"/>
      <c r="C872" s="220" t="s">
        <v>1191</v>
      </c>
      <c r="D872" s="220" t="s">
        <v>153</v>
      </c>
      <c r="E872" s="221" t="s">
        <v>1192</v>
      </c>
      <c r="F872" s="222" t="s">
        <v>1193</v>
      </c>
      <c r="G872" s="223" t="s">
        <v>183</v>
      </c>
      <c r="H872" s="224">
        <v>279.07999999999998</v>
      </c>
      <c r="I872" s="225"/>
      <c r="J872" s="226">
        <f>ROUND(I872*H872,2)</f>
        <v>0</v>
      </c>
      <c r="K872" s="222" t="s">
        <v>157</v>
      </c>
      <c r="L872" s="45"/>
      <c r="M872" s="227" t="s">
        <v>1</v>
      </c>
      <c r="N872" s="228" t="s">
        <v>41</v>
      </c>
      <c r="O872" s="92"/>
      <c r="P872" s="229">
        <f>O872*H872</f>
        <v>0</v>
      </c>
      <c r="Q872" s="229">
        <v>0.0015</v>
      </c>
      <c r="R872" s="229">
        <f>Q872*H872</f>
        <v>0.41861999999999999</v>
      </c>
      <c r="S872" s="229">
        <v>0</v>
      </c>
      <c r="T872" s="230">
        <f>S872*H872</f>
        <v>0</v>
      </c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R872" s="231" t="s">
        <v>248</v>
      </c>
      <c r="AT872" s="231" t="s">
        <v>153</v>
      </c>
      <c r="AU872" s="231" t="s">
        <v>86</v>
      </c>
      <c r="AY872" s="18" t="s">
        <v>151</v>
      </c>
      <c r="BE872" s="232">
        <f>IF(N872="základní",J872,0)</f>
        <v>0</v>
      </c>
      <c r="BF872" s="232">
        <f>IF(N872="snížená",J872,0)</f>
        <v>0</v>
      </c>
      <c r="BG872" s="232">
        <f>IF(N872="zákl. přenesená",J872,0)</f>
        <v>0</v>
      </c>
      <c r="BH872" s="232">
        <f>IF(N872="sníž. přenesená",J872,0)</f>
        <v>0</v>
      </c>
      <c r="BI872" s="232">
        <f>IF(N872="nulová",J872,0)</f>
        <v>0</v>
      </c>
      <c r="BJ872" s="18" t="s">
        <v>84</v>
      </c>
      <c r="BK872" s="232">
        <f>ROUND(I872*H872,2)</f>
        <v>0</v>
      </c>
      <c r="BL872" s="18" t="s">
        <v>248</v>
      </c>
      <c r="BM872" s="231" t="s">
        <v>1194</v>
      </c>
    </row>
    <row r="873" s="13" customFormat="1">
      <c r="A873" s="13"/>
      <c r="B873" s="233"/>
      <c r="C873" s="234"/>
      <c r="D873" s="235" t="s">
        <v>160</v>
      </c>
      <c r="E873" s="236" t="s">
        <v>1</v>
      </c>
      <c r="F873" s="237" t="s">
        <v>345</v>
      </c>
      <c r="G873" s="234"/>
      <c r="H873" s="236" t="s">
        <v>1</v>
      </c>
      <c r="I873" s="238"/>
      <c r="J873" s="234"/>
      <c r="K873" s="234"/>
      <c r="L873" s="239"/>
      <c r="M873" s="240"/>
      <c r="N873" s="241"/>
      <c r="O873" s="241"/>
      <c r="P873" s="241"/>
      <c r="Q873" s="241"/>
      <c r="R873" s="241"/>
      <c r="S873" s="241"/>
      <c r="T873" s="242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43" t="s">
        <v>160</v>
      </c>
      <c r="AU873" s="243" t="s">
        <v>86</v>
      </c>
      <c r="AV873" s="13" t="s">
        <v>84</v>
      </c>
      <c r="AW873" s="13" t="s">
        <v>32</v>
      </c>
      <c r="AX873" s="13" t="s">
        <v>76</v>
      </c>
      <c r="AY873" s="243" t="s">
        <v>151</v>
      </c>
    </row>
    <row r="874" s="14" customFormat="1">
      <c r="A874" s="14"/>
      <c r="B874" s="244"/>
      <c r="C874" s="245"/>
      <c r="D874" s="235" t="s">
        <v>160</v>
      </c>
      <c r="E874" s="246" t="s">
        <v>1</v>
      </c>
      <c r="F874" s="247" t="s">
        <v>1195</v>
      </c>
      <c r="G874" s="245"/>
      <c r="H874" s="248">
        <v>4.3200000000000003</v>
      </c>
      <c r="I874" s="249"/>
      <c r="J874" s="245"/>
      <c r="K874" s="245"/>
      <c r="L874" s="250"/>
      <c r="M874" s="251"/>
      <c r="N874" s="252"/>
      <c r="O874" s="252"/>
      <c r="P874" s="252"/>
      <c r="Q874" s="252"/>
      <c r="R874" s="252"/>
      <c r="S874" s="252"/>
      <c r="T874" s="253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54" t="s">
        <v>160</v>
      </c>
      <c r="AU874" s="254" t="s">
        <v>86</v>
      </c>
      <c r="AV874" s="14" t="s">
        <v>86</v>
      </c>
      <c r="AW874" s="14" t="s">
        <v>32</v>
      </c>
      <c r="AX874" s="14" t="s">
        <v>76</v>
      </c>
      <c r="AY874" s="254" t="s">
        <v>151</v>
      </c>
    </row>
    <row r="875" s="13" customFormat="1">
      <c r="A875" s="13"/>
      <c r="B875" s="233"/>
      <c r="C875" s="234"/>
      <c r="D875" s="235" t="s">
        <v>160</v>
      </c>
      <c r="E875" s="236" t="s">
        <v>1</v>
      </c>
      <c r="F875" s="237" t="s">
        <v>347</v>
      </c>
      <c r="G875" s="234"/>
      <c r="H875" s="236" t="s">
        <v>1</v>
      </c>
      <c r="I875" s="238"/>
      <c r="J875" s="234"/>
      <c r="K875" s="234"/>
      <c r="L875" s="239"/>
      <c r="M875" s="240"/>
      <c r="N875" s="241"/>
      <c r="O875" s="241"/>
      <c r="P875" s="241"/>
      <c r="Q875" s="241"/>
      <c r="R875" s="241"/>
      <c r="S875" s="241"/>
      <c r="T875" s="242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43" t="s">
        <v>160</v>
      </c>
      <c r="AU875" s="243" t="s">
        <v>86</v>
      </c>
      <c r="AV875" s="13" t="s">
        <v>84</v>
      </c>
      <c r="AW875" s="13" t="s">
        <v>32</v>
      </c>
      <c r="AX875" s="13" t="s">
        <v>76</v>
      </c>
      <c r="AY875" s="243" t="s">
        <v>151</v>
      </c>
    </row>
    <row r="876" s="14" customFormat="1">
      <c r="A876" s="14"/>
      <c r="B876" s="244"/>
      <c r="C876" s="245"/>
      <c r="D876" s="235" t="s">
        <v>160</v>
      </c>
      <c r="E876" s="246" t="s">
        <v>1</v>
      </c>
      <c r="F876" s="247" t="s">
        <v>1196</v>
      </c>
      <c r="G876" s="245"/>
      <c r="H876" s="248">
        <v>5.5499999999999998</v>
      </c>
      <c r="I876" s="249"/>
      <c r="J876" s="245"/>
      <c r="K876" s="245"/>
      <c r="L876" s="250"/>
      <c r="M876" s="251"/>
      <c r="N876" s="252"/>
      <c r="O876" s="252"/>
      <c r="P876" s="252"/>
      <c r="Q876" s="252"/>
      <c r="R876" s="252"/>
      <c r="S876" s="252"/>
      <c r="T876" s="253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54" t="s">
        <v>160</v>
      </c>
      <c r="AU876" s="254" t="s">
        <v>86</v>
      </c>
      <c r="AV876" s="14" t="s">
        <v>86</v>
      </c>
      <c r="AW876" s="14" t="s">
        <v>32</v>
      </c>
      <c r="AX876" s="14" t="s">
        <v>76</v>
      </c>
      <c r="AY876" s="254" t="s">
        <v>151</v>
      </c>
    </row>
    <row r="877" s="13" customFormat="1">
      <c r="A877" s="13"/>
      <c r="B877" s="233"/>
      <c r="C877" s="234"/>
      <c r="D877" s="235" t="s">
        <v>160</v>
      </c>
      <c r="E877" s="236" t="s">
        <v>1</v>
      </c>
      <c r="F877" s="237" t="s">
        <v>349</v>
      </c>
      <c r="G877" s="234"/>
      <c r="H877" s="236" t="s">
        <v>1</v>
      </c>
      <c r="I877" s="238"/>
      <c r="J877" s="234"/>
      <c r="K877" s="234"/>
      <c r="L877" s="239"/>
      <c r="M877" s="240"/>
      <c r="N877" s="241"/>
      <c r="O877" s="241"/>
      <c r="P877" s="241"/>
      <c r="Q877" s="241"/>
      <c r="R877" s="241"/>
      <c r="S877" s="241"/>
      <c r="T877" s="242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43" t="s">
        <v>160</v>
      </c>
      <c r="AU877" s="243" t="s">
        <v>86</v>
      </c>
      <c r="AV877" s="13" t="s">
        <v>84</v>
      </c>
      <c r="AW877" s="13" t="s">
        <v>32</v>
      </c>
      <c r="AX877" s="13" t="s">
        <v>76</v>
      </c>
      <c r="AY877" s="243" t="s">
        <v>151</v>
      </c>
    </row>
    <row r="878" s="14" customFormat="1">
      <c r="A878" s="14"/>
      <c r="B878" s="244"/>
      <c r="C878" s="245"/>
      <c r="D878" s="235" t="s">
        <v>160</v>
      </c>
      <c r="E878" s="246" t="s">
        <v>1</v>
      </c>
      <c r="F878" s="247" t="s">
        <v>1197</v>
      </c>
      <c r="G878" s="245"/>
      <c r="H878" s="248">
        <v>3.0550000000000002</v>
      </c>
      <c r="I878" s="249"/>
      <c r="J878" s="245"/>
      <c r="K878" s="245"/>
      <c r="L878" s="250"/>
      <c r="M878" s="251"/>
      <c r="N878" s="252"/>
      <c r="O878" s="252"/>
      <c r="P878" s="252"/>
      <c r="Q878" s="252"/>
      <c r="R878" s="252"/>
      <c r="S878" s="252"/>
      <c r="T878" s="253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54" t="s">
        <v>160</v>
      </c>
      <c r="AU878" s="254" t="s">
        <v>86</v>
      </c>
      <c r="AV878" s="14" t="s">
        <v>86</v>
      </c>
      <c r="AW878" s="14" t="s">
        <v>32</v>
      </c>
      <c r="AX878" s="14" t="s">
        <v>76</v>
      </c>
      <c r="AY878" s="254" t="s">
        <v>151</v>
      </c>
    </row>
    <row r="879" s="13" customFormat="1">
      <c r="A879" s="13"/>
      <c r="B879" s="233"/>
      <c r="C879" s="234"/>
      <c r="D879" s="235" t="s">
        <v>160</v>
      </c>
      <c r="E879" s="236" t="s">
        <v>1</v>
      </c>
      <c r="F879" s="237" t="s">
        <v>351</v>
      </c>
      <c r="G879" s="234"/>
      <c r="H879" s="236" t="s">
        <v>1</v>
      </c>
      <c r="I879" s="238"/>
      <c r="J879" s="234"/>
      <c r="K879" s="234"/>
      <c r="L879" s="239"/>
      <c r="M879" s="240"/>
      <c r="N879" s="241"/>
      <c r="O879" s="241"/>
      <c r="P879" s="241"/>
      <c r="Q879" s="241"/>
      <c r="R879" s="241"/>
      <c r="S879" s="241"/>
      <c r="T879" s="242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3" t="s">
        <v>160</v>
      </c>
      <c r="AU879" s="243" t="s">
        <v>86</v>
      </c>
      <c r="AV879" s="13" t="s">
        <v>84</v>
      </c>
      <c r="AW879" s="13" t="s">
        <v>32</v>
      </c>
      <c r="AX879" s="13" t="s">
        <v>76</v>
      </c>
      <c r="AY879" s="243" t="s">
        <v>151</v>
      </c>
    </row>
    <row r="880" s="14" customFormat="1">
      <c r="A880" s="14"/>
      <c r="B880" s="244"/>
      <c r="C880" s="245"/>
      <c r="D880" s="235" t="s">
        <v>160</v>
      </c>
      <c r="E880" s="246" t="s">
        <v>1</v>
      </c>
      <c r="F880" s="247" t="s">
        <v>1198</v>
      </c>
      <c r="G880" s="245"/>
      <c r="H880" s="248">
        <v>4.3250000000000002</v>
      </c>
      <c r="I880" s="249"/>
      <c r="J880" s="245"/>
      <c r="K880" s="245"/>
      <c r="L880" s="250"/>
      <c r="M880" s="251"/>
      <c r="N880" s="252"/>
      <c r="O880" s="252"/>
      <c r="P880" s="252"/>
      <c r="Q880" s="252"/>
      <c r="R880" s="252"/>
      <c r="S880" s="252"/>
      <c r="T880" s="253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54" t="s">
        <v>160</v>
      </c>
      <c r="AU880" s="254" t="s">
        <v>86</v>
      </c>
      <c r="AV880" s="14" t="s">
        <v>86</v>
      </c>
      <c r="AW880" s="14" t="s">
        <v>32</v>
      </c>
      <c r="AX880" s="14" t="s">
        <v>76</v>
      </c>
      <c r="AY880" s="254" t="s">
        <v>151</v>
      </c>
    </row>
    <row r="881" s="13" customFormat="1">
      <c r="A881" s="13"/>
      <c r="B881" s="233"/>
      <c r="C881" s="234"/>
      <c r="D881" s="235" t="s">
        <v>160</v>
      </c>
      <c r="E881" s="236" t="s">
        <v>1</v>
      </c>
      <c r="F881" s="237" t="s">
        <v>353</v>
      </c>
      <c r="G881" s="234"/>
      <c r="H881" s="236" t="s">
        <v>1</v>
      </c>
      <c r="I881" s="238"/>
      <c r="J881" s="234"/>
      <c r="K881" s="234"/>
      <c r="L881" s="239"/>
      <c r="M881" s="240"/>
      <c r="N881" s="241"/>
      <c r="O881" s="241"/>
      <c r="P881" s="241"/>
      <c r="Q881" s="241"/>
      <c r="R881" s="241"/>
      <c r="S881" s="241"/>
      <c r="T881" s="242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3" t="s">
        <v>160</v>
      </c>
      <c r="AU881" s="243" t="s">
        <v>86</v>
      </c>
      <c r="AV881" s="13" t="s">
        <v>84</v>
      </c>
      <c r="AW881" s="13" t="s">
        <v>32</v>
      </c>
      <c r="AX881" s="13" t="s">
        <v>76</v>
      </c>
      <c r="AY881" s="243" t="s">
        <v>151</v>
      </c>
    </row>
    <row r="882" s="14" customFormat="1">
      <c r="A882" s="14"/>
      <c r="B882" s="244"/>
      <c r="C882" s="245"/>
      <c r="D882" s="235" t="s">
        <v>160</v>
      </c>
      <c r="E882" s="246" t="s">
        <v>1</v>
      </c>
      <c r="F882" s="247" t="s">
        <v>1199</v>
      </c>
      <c r="G882" s="245"/>
      <c r="H882" s="248">
        <v>4.5999999999999996</v>
      </c>
      <c r="I882" s="249"/>
      <c r="J882" s="245"/>
      <c r="K882" s="245"/>
      <c r="L882" s="250"/>
      <c r="M882" s="251"/>
      <c r="N882" s="252"/>
      <c r="O882" s="252"/>
      <c r="P882" s="252"/>
      <c r="Q882" s="252"/>
      <c r="R882" s="252"/>
      <c r="S882" s="252"/>
      <c r="T882" s="253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54" t="s">
        <v>160</v>
      </c>
      <c r="AU882" s="254" t="s">
        <v>86</v>
      </c>
      <c r="AV882" s="14" t="s">
        <v>86</v>
      </c>
      <c r="AW882" s="14" t="s">
        <v>32</v>
      </c>
      <c r="AX882" s="14" t="s">
        <v>76</v>
      </c>
      <c r="AY882" s="254" t="s">
        <v>151</v>
      </c>
    </row>
    <row r="883" s="13" customFormat="1">
      <c r="A883" s="13"/>
      <c r="B883" s="233"/>
      <c r="C883" s="234"/>
      <c r="D883" s="235" t="s">
        <v>160</v>
      </c>
      <c r="E883" s="236" t="s">
        <v>1</v>
      </c>
      <c r="F883" s="237" t="s">
        <v>362</v>
      </c>
      <c r="G883" s="234"/>
      <c r="H883" s="236" t="s">
        <v>1</v>
      </c>
      <c r="I883" s="238"/>
      <c r="J883" s="234"/>
      <c r="K883" s="234"/>
      <c r="L883" s="239"/>
      <c r="M883" s="240"/>
      <c r="N883" s="241"/>
      <c r="O883" s="241"/>
      <c r="P883" s="241"/>
      <c r="Q883" s="241"/>
      <c r="R883" s="241"/>
      <c r="S883" s="241"/>
      <c r="T883" s="242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3" t="s">
        <v>160</v>
      </c>
      <c r="AU883" s="243" t="s">
        <v>86</v>
      </c>
      <c r="AV883" s="13" t="s">
        <v>84</v>
      </c>
      <c r="AW883" s="13" t="s">
        <v>32</v>
      </c>
      <c r="AX883" s="13" t="s">
        <v>76</v>
      </c>
      <c r="AY883" s="243" t="s">
        <v>151</v>
      </c>
    </row>
    <row r="884" s="14" customFormat="1">
      <c r="A884" s="14"/>
      <c r="B884" s="244"/>
      <c r="C884" s="245"/>
      <c r="D884" s="235" t="s">
        <v>160</v>
      </c>
      <c r="E884" s="246" t="s">
        <v>1</v>
      </c>
      <c r="F884" s="247" t="s">
        <v>1200</v>
      </c>
      <c r="G884" s="245"/>
      <c r="H884" s="248">
        <v>26.52</v>
      </c>
      <c r="I884" s="249"/>
      <c r="J884" s="245"/>
      <c r="K884" s="245"/>
      <c r="L884" s="250"/>
      <c r="M884" s="251"/>
      <c r="N884" s="252"/>
      <c r="O884" s="252"/>
      <c r="P884" s="252"/>
      <c r="Q884" s="252"/>
      <c r="R884" s="252"/>
      <c r="S884" s="252"/>
      <c r="T884" s="253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54" t="s">
        <v>160</v>
      </c>
      <c r="AU884" s="254" t="s">
        <v>86</v>
      </c>
      <c r="AV884" s="14" t="s">
        <v>86</v>
      </c>
      <c r="AW884" s="14" t="s">
        <v>32</v>
      </c>
      <c r="AX884" s="14" t="s">
        <v>76</v>
      </c>
      <c r="AY884" s="254" t="s">
        <v>151</v>
      </c>
    </row>
    <row r="885" s="14" customFormat="1">
      <c r="A885" s="14"/>
      <c r="B885" s="244"/>
      <c r="C885" s="245"/>
      <c r="D885" s="235" t="s">
        <v>160</v>
      </c>
      <c r="E885" s="246" t="s">
        <v>1</v>
      </c>
      <c r="F885" s="247" t="s">
        <v>1201</v>
      </c>
      <c r="G885" s="245"/>
      <c r="H885" s="248">
        <v>2.3999999999999999</v>
      </c>
      <c r="I885" s="249"/>
      <c r="J885" s="245"/>
      <c r="K885" s="245"/>
      <c r="L885" s="250"/>
      <c r="M885" s="251"/>
      <c r="N885" s="252"/>
      <c r="O885" s="252"/>
      <c r="P885" s="252"/>
      <c r="Q885" s="252"/>
      <c r="R885" s="252"/>
      <c r="S885" s="252"/>
      <c r="T885" s="253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54" t="s">
        <v>160</v>
      </c>
      <c r="AU885" s="254" t="s">
        <v>86</v>
      </c>
      <c r="AV885" s="14" t="s">
        <v>86</v>
      </c>
      <c r="AW885" s="14" t="s">
        <v>32</v>
      </c>
      <c r="AX885" s="14" t="s">
        <v>76</v>
      </c>
      <c r="AY885" s="254" t="s">
        <v>151</v>
      </c>
    </row>
    <row r="886" s="13" customFormat="1">
      <c r="A886" s="13"/>
      <c r="B886" s="233"/>
      <c r="C886" s="234"/>
      <c r="D886" s="235" t="s">
        <v>160</v>
      </c>
      <c r="E886" s="236" t="s">
        <v>1</v>
      </c>
      <c r="F886" s="237" t="s">
        <v>367</v>
      </c>
      <c r="G886" s="234"/>
      <c r="H886" s="236" t="s">
        <v>1</v>
      </c>
      <c r="I886" s="238"/>
      <c r="J886" s="234"/>
      <c r="K886" s="234"/>
      <c r="L886" s="239"/>
      <c r="M886" s="240"/>
      <c r="N886" s="241"/>
      <c r="O886" s="241"/>
      <c r="P886" s="241"/>
      <c r="Q886" s="241"/>
      <c r="R886" s="241"/>
      <c r="S886" s="241"/>
      <c r="T886" s="242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43" t="s">
        <v>160</v>
      </c>
      <c r="AU886" s="243" t="s">
        <v>86</v>
      </c>
      <c r="AV886" s="13" t="s">
        <v>84</v>
      </c>
      <c r="AW886" s="13" t="s">
        <v>32</v>
      </c>
      <c r="AX886" s="13" t="s">
        <v>76</v>
      </c>
      <c r="AY886" s="243" t="s">
        <v>151</v>
      </c>
    </row>
    <row r="887" s="14" customFormat="1">
      <c r="A887" s="14"/>
      <c r="B887" s="244"/>
      <c r="C887" s="245"/>
      <c r="D887" s="235" t="s">
        <v>160</v>
      </c>
      <c r="E887" s="246" t="s">
        <v>1</v>
      </c>
      <c r="F887" s="247" t="s">
        <v>1200</v>
      </c>
      <c r="G887" s="245"/>
      <c r="H887" s="248">
        <v>26.52</v>
      </c>
      <c r="I887" s="249"/>
      <c r="J887" s="245"/>
      <c r="K887" s="245"/>
      <c r="L887" s="250"/>
      <c r="M887" s="251"/>
      <c r="N887" s="252"/>
      <c r="O887" s="252"/>
      <c r="P887" s="252"/>
      <c r="Q887" s="252"/>
      <c r="R887" s="252"/>
      <c r="S887" s="252"/>
      <c r="T887" s="253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54" t="s">
        <v>160</v>
      </c>
      <c r="AU887" s="254" t="s">
        <v>86</v>
      </c>
      <c r="AV887" s="14" t="s">
        <v>86</v>
      </c>
      <c r="AW887" s="14" t="s">
        <v>32</v>
      </c>
      <c r="AX887" s="14" t="s">
        <v>76</v>
      </c>
      <c r="AY887" s="254" t="s">
        <v>151</v>
      </c>
    </row>
    <row r="888" s="14" customFormat="1">
      <c r="A888" s="14"/>
      <c r="B888" s="244"/>
      <c r="C888" s="245"/>
      <c r="D888" s="235" t="s">
        <v>160</v>
      </c>
      <c r="E888" s="246" t="s">
        <v>1</v>
      </c>
      <c r="F888" s="247" t="s">
        <v>1202</v>
      </c>
      <c r="G888" s="245"/>
      <c r="H888" s="248">
        <v>2.3999999999999999</v>
      </c>
      <c r="I888" s="249"/>
      <c r="J888" s="245"/>
      <c r="K888" s="245"/>
      <c r="L888" s="250"/>
      <c r="M888" s="251"/>
      <c r="N888" s="252"/>
      <c r="O888" s="252"/>
      <c r="P888" s="252"/>
      <c r="Q888" s="252"/>
      <c r="R888" s="252"/>
      <c r="S888" s="252"/>
      <c r="T888" s="253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54" t="s">
        <v>160</v>
      </c>
      <c r="AU888" s="254" t="s">
        <v>86</v>
      </c>
      <c r="AV888" s="14" t="s">
        <v>86</v>
      </c>
      <c r="AW888" s="14" t="s">
        <v>32</v>
      </c>
      <c r="AX888" s="14" t="s">
        <v>76</v>
      </c>
      <c r="AY888" s="254" t="s">
        <v>151</v>
      </c>
    </row>
    <row r="889" s="13" customFormat="1">
      <c r="A889" s="13"/>
      <c r="B889" s="233"/>
      <c r="C889" s="234"/>
      <c r="D889" s="235" t="s">
        <v>160</v>
      </c>
      <c r="E889" s="236" t="s">
        <v>1</v>
      </c>
      <c r="F889" s="237" t="s">
        <v>378</v>
      </c>
      <c r="G889" s="234"/>
      <c r="H889" s="236" t="s">
        <v>1</v>
      </c>
      <c r="I889" s="238"/>
      <c r="J889" s="234"/>
      <c r="K889" s="234"/>
      <c r="L889" s="239"/>
      <c r="M889" s="240"/>
      <c r="N889" s="241"/>
      <c r="O889" s="241"/>
      <c r="P889" s="241"/>
      <c r="Q889" s="241"/>
      <c r="R889" s="241"/>
      <c r="S889" s="241"/>
      <c r="T889" s="242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43" t="s">
        <v>160</v>
      </c>
      <c r="AU889" s="243" t="s">
        <v>86</v>
      </c>
      <c r="AV889" s="13" t="s">
        <v>84</v>
      </c>
      <c r="AW889" s="13" t="s">
        <v>32</v>
      </c>
      <c r="AX889" s="13" t="s">
        <v>76</v>
      </c>
      <c r="AY889" s="243" t="s">
        <v>151</v>
      </c>
    </row>
    <row r="890" s="14" customFormat="1">
      <c r="A890" s="14"/>
      <c r="B890" s="244"/>
      <c r="C890" s="245"/>
      <c r="D890" s="235" t="s">
        <v>160</v>
      </c>
      <c r="E890" s="246" t="s">
        <v>1</v>
      </c>
      <c r="F890" s="247" t="s">
        <v>1203</v>
      </c>
      <c r="G890" s="245"/>
      <c r="H890" s="248">
        <v>4.5499999999999998</v>
      </c>
      <c r="I890" s="249"/>
      <c r="J890" s="245"/>
      <c r="K890" s="245"/>
      <c r="L890" s="250"/>
      <c r="M890" s="251"/>
      <c r="N890" s="252"/>
      <c r="O890" s="252"/>
      <c r="P890" s="252"/>
      <c r="Q890" s="252"/>
      <c r="R890" s="252"/>
      <c r="S890" s="252"/>
      <c r="T890" s="253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54" t="s">
        <v>160</v>
      </c>
      <c r="AU890" s="254" t="s">
        <v>86</v>
      </c>
      <c r="AV890" s="14" t="s">
        <v>86</v>
      </c>
      <c r="AW890" s="14" t="s">
        <v>32</v>
      </c>
      <c r="AX890" s="14" t="s">
        <v>76</v>
      </c>
      <c r="AY890" s="254" t="s">
        <v>151</v>
      </c>
    </row>
    <row r="891" s="14" customFormat="1">
      <c r="A891" s="14"/>
      <c r="B891" s="244"/>
      <c r="C891" s="245"/>
      <c r="D891" s="235" t="s">
        <v>160</v>
      </c>
      <c r="E891" s="246" t="s">
        <v>1</v>
      </c>
      <c r="F891" s="247" t="s">
        <v>1204</v>
      </c>
      <c r="G891" s="245"/>
      <c r="H891" s="248">
        <v>2.7000000000000002</v>
      </c>
      <c r="I891" s="249"/>
      <c r="J891" s="245"/>
      <c r="K891" s="245"/>
      <c r="L891" s="250"/>
      <c r="M891" s="251"/>
      <c r="N891" s="252"/>
      <c r="O891" s="252"/>
      <c r="P891" s="252"/>
      <c r="Q891" s="252"/>
      <c r="R891" s="252"/>
      <c r="S891" s="252"/>
      <c r="T891" s="253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54" t="s">
        <v>160</v>
      </c>
      <c r="AU891" s="254" t="s">
        <v>86</v>
      </c>
      <c r="AV891" s="14" t="s">
        <v>86</v>
      </c>
      <c r="AW891" s="14" t="s">
        <v>32</v>
      </c>
      <c r="AX891" s="14" t="s">
        <v>76</v>
      </c>
      <c r="AY891" s="254" t="s">
        <v>151</v>
      </c>
    </row>
    <row r="892" s="13" customFormat="1">
      <c r="A892" s="13"/>
      <c r="B892" s="233"/>
      <c r="C892" s="234"/>
      <c r="D892" s="235" t="s">
        <v>160</v>
      </c>
      <c r="E892" s="236" t="s">
        <v>1</v>
      </c>
      <c r="F892" s="237" t="s">
        <v>385</v>
      </c>
      <c r="G892" s="234"/>
      <c r="H892" s="236" t="s">
        <v>1</v>
      </c>
      <c r="I892" s="238"/>
      <c r="J892" s="234"/>
      <c r="K892" s="234"/>
      <c r="L892" s="239"/>
      <c r="M892" s="240"/>
      <c r="N892" s="241"/>
      <c r="O892" s="241"/>
      <c r="P892" s="241"/>
      <c r="Q892" s="241"/>
      <c r="R892" s="241"/>
      <c r="S892" s="241"/>
      <c r="T892" s="242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43" t="s">
        <v>160</v>
      </c>
      <c r="AU892" s="243" t="s">
        <v>86</v>
      </c>
      <c r="AV892" s="13" t="s">
        <v>84</v>
      </c>
      <c r="AW892" s="13" t="s">
        <v>32</v>
      </c>
      <c r="AX892" s="13" t="s">
        <v>76</v>
      </c>
      <c r="AY892" s="243" t="s">
        <v>151</v>
      </c>
    </row>
    <row r="893" s="14" customFormat="1">
      <c r="A893" s="14"/>
      <c r="B893" s="244"/>
      <c r="C893" s="245"/>
      <c r="D893" s="235" t="s">
        <v>160</v>
      </c>
      <c r="E893" s="246" t="s">
        <v>1</v>
      </c>
      <c r="F893" s="247" t="s">
        <v>1205</v>
      </c>
      <c r="G893" s="245"/>
      <c r="H893" s="248">
        <v>6.8700000000000001</v>
      </c>
      <c r="I893" s="249"/>
      <c r="J893" s="245"/>
      <c r="K893" s="245"/>
      <c r="L893" s="250"/>
      <c r="M893" s="251"/>
      <c r="N893" s="252"/>
      <c r="O893" s="252"/>
      <c r="P893" s="252"/>
      <c r="Q893" s="252"/>
      <c r="R893" s="252"/>
      <c r="S893" s="252"/>
      <c r="T893" s="253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54" t="s">
        <v>160</v>
      </c>
      <c r="AU893" s="254" t="s">
        <v>86</v>
      </c>
      <c r="AV893" s="14" t="s">
        <v>86</v>
      </c>
      <c r="AW893" s="14" t="s">
        <v>32</v>
      </c>
      <c r="AX893" s="14" t="s">
        <v>76</v>
      </c>
      <c r="AY893" s="254" t="s">
        <v>151</v>
      </c>
    </row>
    <row r="894" s="14" customFormat="1">
      <c r="A894" s="14"/>
      <c r="B894" s="244"/>
      <c r="C894" s="245"/>
      <c r="D894" s="235" t="s">
        <v>160</v>
      </c>
      <c r="E894" s="246" t="s">
        <v>1</v>
      </c>
      <c r="F894" s="247" t="s">
        <v>1206</v>
      </c>
      <c r="G894" s="245"/>
      <c r="H894" s="248">
        <v>3.5</v>
      </c>
      <c r="I894" s="249"/>
      <c r="J894" s="245"/>
      <c r="K894" s="245"/>
      <c r="L894" s="250"/>
      <c r="M894" s="251"/>
      <c r="N894" s="252"/>
      <c r="O894" s="252"/>
      <c r="P894" s="252"/>
      <c r="Q894" s="252"/>
      <c r="R894" s="252"/>
      <c r="S894" s="252"/>
      <c r="T894" s="253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54" t="s">
        <v>160</v>
      </c>
      <c r="AU894" s="254" t="s">
        <v>86</v>
      </c>
      <c r="AV894" s="14" t="s">
        <v>86</v>
      </c>
      <c r="AW894" s="14" t="s">
        <v>32</v>
      </c>
      <c r="AX894" s="14" t="s">
        <v>76</v>
      </c>
      <c r="AY894" s="254" t="s">
        <v>151</v>
      </c>
    </row>
    <row r="895" s="13" customFormat="1">
      <c r="A895" s="13"/>
      <c r="B895" s="233"/>
      <c r="C895" s="234"/>
      <c r="D895" s="235" t="s">
        <v>160</v>
      </c>
      <c r="E895" s="236" t="s">
        <v>1</v>
      </c>
      <c r="F895" s="237" t="s">
        <v>387</v>
      </c>
      <c r="G895" s="234"/>
      <c r="H895" s="236" t="s">
        <v>1</v>
      </c>
      <c r="I895" s="238"/>
      <c r="J895" s="234"/>
      <c r="K895" s="234"/>
      <c r="L895" s="239"/>
      <c r="M895" s="240"/>
      <c r="N895" s="241"/>
      <c r="O895" s="241"/>
      <c r="P895" s="241"/>
      <c r="Q895" s="241"/>
      <c r="R895" s="241"/>
      <c r="S895" s="241"/>
      <c r="T895" s="242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3" t="s">
        <v>160</v>
      </c>
      <c r="AU895" s="243" t="s">
        <v>86</v>
      </c>
      <c r="AV895" s="13" t="s">
        <v>84</v>
      </c>
      <c r="AW895" s="13" t="s">
        <v>32</v>
      </c>
      <c r="AX895" s="13" t="s">
        <v>76</v>
      </c>
      <c r="AY895" s="243" t="s">
        <v>151</v>
      </c>
    </row>
    <row r="896" s="14" customFormat="1">
      <c r="A896" s="14"/>
      <c r="B896" s="244"/>
      <c r="C896" s="245"/>
      <c r="D896" s="235" t="s">
        <v>160</v>
      </c>
      <c r="E896" s="246" t="s">
        <v>1</v>
      </c>
      <c r="F896" s="247" t="s">
        <v>1207</v>
      </c>
      <c r="G896" s="245"/>
      <c r="H896" s="248">
        <v>5.7000000000000002</v>
      </c>
      <c r="I896" s="249"/>
      <c r="J896" s="245"/>
      <c r="K896" s="245"/>
      <c r="L896" s="250"/>
      <c r="M896" s="251"/>
      <c r="N896" s="252"/>
      <c r="O896" s="252"/>
      <c r="P896" s="252"/>
      <c r="Q896" s="252"/>
      <c r="R896" s="252"/>
      <c r="S896" s="252"/>
      <c r="T896" s="253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54" t="s">
        <v>160</v>
      </c>
      <c r="AU896" s="254" t="s">
        <v>86</v>
      </c>
      <c r="AV896" s="14" t="s">
        <v>86</v>
      </c>
      <c r="AW896" s="14" t="s">
        <v>32</v>
      </c>
      <c r="AX896" s="14" t="s">
        <v>76</v>
      </c>
      <c r="AY896" s="254" t="s">
        <v>151</v>
      </c>
    </row>
    <row r="897" s="13" customFormat="1">
      <c r="A897" s="13"/>
      <c r="B897" s="233"/>
      <c r="C897" s="234"/>
      <c r="D897" s="235" t="s">
        <v>160</v>
      </c>
      <c r="E897" s="236" t="s">
        <v>1</v>
      </c>
      <c r="F897" s="237" t="s">
        <v>389</v>
      </c>
      <c r="G897" s="234"/>
      <c r="H897" s="236" t="s">
        <v>1</v>
      </c>
      <c r="I897" s="238"/>
      <c r="J897" s="234"/>
      <c r="K897" s="234"/>
      <c r="L897" s="239"/>
      <c r="M897" s="240"/>
      <c r="N897" s="241"/>
      <c r="O897" s="241"/>
      <c r="P897" s="241"/>
      <c r="Q897" s="241"/>
      <c r="R897" s="241"/>
      <c r="S897" s="241"/>
      <c r="T897" s="242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43" t="s">
        <v>160</v>
      </c>
      <c r="AU897" s="243" t="s">
        <v>86</v>
      </c>
      <c r="AV897" s="13" t="s">
        <v>84</v>
      </c>
      <c r="AW897" s="13" t="s">
        <v>32</v>
      </c>
      <c r="AX897" s="13" t="s">
        <v>76</v>
      </c>
      <c r="AY897" s="243" t="s">
        <v>151</v>
      </c>
    </row>
    <row r="898" s="14" customFormat="1">
      <c r="A898" s="14"/>
      <c r="B898" s="244"/>
      <c r="C898" s="245"/>
      <c r="D898" s="235" t="s">
        <v>160</v>
      </c>
      <c r="E898" s="246" t="s">
        <v>1</v>
      </c>
      <c r="F898" s="247" t="s">
        <v>1208</v>
      </c>
      <c r="G898" s="245"/>
      <c r="H898" s="248">
        <v>11.67</v>
      </c>
      <c r="I898" s="249"/>
      <c r="J898" s="245"/>
      <c r="K898" s="245"/>
      <c r="L898" s="250"/>
      <c r="M898" s="251"/>
      <c r="N898" s="252"/>
      <c r="O898" s="252"/>
      <c r="P898" s="252"/>
      <c r="Q898" s="252"/>
      <c r="R898" s="252"/>
      <c r="S898" s="252"/>
      <c r="T898" s="253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54" t="s">
        <v>160</v>
      </c>
      <c r="AU898" s="254" t="s">
        <v>86</v>
      </c>
      <c r="AV898" s="14" t="s">
        <v>86</v>
      </c>
      <c r="AW898" s="14" t="s">
        <v>32</v>
      </c>
      <c r="AX898" s="14" t="s">
        <v>76</v>
      </c>
      <c r="AY898" s="254" t="s">
        <v>151</v>
      </c>
    </row>
    <row r="899" s="13" customFormat="1">
      <c r="A899" s="13"/>
      <c r="B899" s="233"/>
      <c r="C899" s="234"/>
      <c r="D899" s="235" t="s">
        <v>160</v>
      </c>
      <c r="E899" s="236" t="s">
        <v>1</v>
      </c>
      <c r="F899" s="237" t="s">
        <v>391</v>
      </c>
      <c r="G899" s="234"/>
      <c r="H899" s="236" t="s">
        <v>1</v>
      </c>
      <c r="I899" s="238"/>
      <c r="J899" s="234"/>
      <c r="K899" s="234"/>
      <c r="L899" s="239"/>
      <c r="M899" s="240"/>
      <c r="N899" s="241"/>
      <c r="O899" s="241"/>
      <c r="P899" s="241"/>
      <c r="Q899" s="241"/>
      <c r="R899" s="241"/>
      <c r="S899" s="241"/>
      <c r="T899" s="242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43" t="s">
        <v>160</v>
      </c>
      <c r="AU899" s="243" t="s">
        <v>86</v>
      </c>
      <c r="AV899" s="13" t="s">
        <v>84</v>
      </c>
      <c r="AW899" s="13" t="s">
        <v>32</v>
      </c>
      <c r="AX899" s="13" t="s">
        <v>76</v>
      </c>
      <c r="AY899" s="243" t="s">
        <v>151</v>
      </c>
    </row>
    <row r="900" s="14" customFormat="1">
      <c r="A900" s="14"/>
      <c r="B900" s="244"/>
      <c r="C900" s="245"/>
      <c r="D900" s="235" t="s">
        <v>160</v>
      </c>
      <c r="E900" s="246" t="s">
        <v>1</v>
      </c>
      <c r="F900" s="247" t="s">
        <v>1209</v>
      </c>
      <c r="G900" s="245"/>
      <c r="H900" s="248">
        <v>16.16</v>
      </c>
      <c r="I900" s="249"/>
      <c r="J900" s="245"/>
      <c r="K900" s="245"/>
      <c r="L900" s="250"/>
      <c r="M900" s="251"/>
      <c r="N900" s="252"/>
      <c r="O900" s="252"/>
      <c r="P900" s="252"/>
      <c r="Q900" s="252"/>
      <c r="R900" s="252"/>
      <c r="S900" s="252"/>
      <c r="T900" s="253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54" t="s">
        <v>160</v>
      </c>
      <c r="AU900" s="254" t="s">
        <v>86</v>
      </c>
      <c r="AV900" s="14" t="s">
        <v>86</v>
      </c>
      <c r="AW900" s="14" t="s">
        <v>32</v>
      </c>
      <c r="AX900" s="14" t="s">
        <v>76</v>
      </c>
      <c r="AY900" s="254" t="s">
        <v>151</v>
      </c>
    </row>
    <row r="901" s="14" customFormat="1">
      <c r="A901" s="14"/>
      <c r="B901" s="244"/>
      <c r="C901" s="245"/>
      <c r="D901" s="235" t="s">
        <v>160</v>
      </c>
      <c r="E901" s="246" t="s">
        <v>1</v>
      </c>
      <c r="F901" s="247" t="s">
        <v>1210</v>
      </c>
      <c r="G901" s="245"/>
      <c r="H901" s="248">
        <v>2.6000000000000001</v>
      </c>
      <c r="I901" s="249"/>
      <c r="J901" s="245"/>
      <c r="K901" s="245"/>
      <c r="L901" s="250"/>
      <c r="M901" s="251"/>
      <c r="N901" s="252"/>
      <c r="O901" s="252"/>
      <c r="P901" s="252"/>
      <c r="Q901" s="252"/>
      <c r="R901" s="252"/>
      <c r="S901" s="252"/>
      <c r="T901" s="253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54" t="s">
        <v>160</v>
      </c>
      <c r="AU901" s="254" t="s">
        <v>86</v>
      </c>
      <c r="AV901" s="14" t="s">
        <v>86</v>
      </c>
      <c r="AW901" s="14" t="s">
        <v>32</v>
      </c>
      <c r="AX901" s="14" t="s">
        <v>76</v>
      </c>
      <c r="AY901" s="254" t="s">
        <v>151</v>
      </c>
    </row>
    <row r="902" s="13" customFormat="1">
      <c r="A902" s="13"/>
      <c r="B902" s="233"/>
      <c r="C902" s="234"/>
      <c r="D902" s="235" t="s">
        <v>160</v>
      </c>
      <c r="E902" s="236" t="s">
        <v>1</v>
      </c>
      <c r="F902" s="237" t="s">
        <v>400</v>
      </c>
      <c r="G902" s="234"/>
      <c r="H902" s="236" t="s">
        <v>1</v>
      </c>
      <c r="I902" s="238"/>
      <c r="J902" s="234"/>
      <c r="K902" s="234"/>
      <c r="L902" s="239"/>
      <c r="M902" s="240"/>
      <c r="N902" s="241"/>
      <c r="O902" s="241"/>
      <c r="P902" s="241"/>
      <c r="Q902" s="241"/>
      <c r="R902" s="241"/>
      <c r="S902" s="241"/>
      <c r="T902" s="242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43" t="s">
        <v>160</v>
      </c>
      <c r="AU902" s="243" t="s">
        <v>86</v>
      </c>
      <c r="AV902" s="13" t="s">
        <v>84</v>
      </c>
      <c r="AW902" s="13" t="s">
        <v>32</v>
      </c>
      <c r="AX902" s="13" t="s">
        <v>76</v>
      </c>
      <c r="AY902" s="243" t="s">
        <v>151</v>
      </c>
    </row>
    <row r="903" s="14" customFormat="1">
      <c r="A903" s="14"/>
      <c r="B903" s="244"/>
      <c r="C903" s="245"/>
      <c r="D903" s="235" t="s">
        <v>160</v>
      </c>
      <c r="E903" s="246" t="s">
        <v>1</v>
      </c>
      <c r="F903" s="247" t="s">
        <v>1211</v>
      </c>
      <c r="G903" s="245"/>
      <c r="H903" s="248">
        <v>30.32</v>
      </c>
      <c r="I903" s="249"/>
      <c r="J903" s="245"/>
      <c r="K903" s="245"/>
      <c r="L903" s="250"/>
      <c r="M903" s="251"/>
      <c r="N903" s="252"/>
      <c r="O903" s="252"/>
      <c r="P903" s="252"/>
      <c r="Q903" s="252"/>
      <c r="R903" s="252"/>
      <c r="S903" s="252"/>
      <c r="T903" s="253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54" t="s">
        <v>160</v>
      </c>
      <c r="AU903" s="254" t="s">
        <v>86</v>
      </c>
      <c r="AV903" s="14" t="s">
        <v>86</v>
      </c>
      <c r="AW903" s="14" t="s">
        <v>32</v>
      </c>
      <c r="AX903" s="14" t="s">
        <v>76</v>
      </c>
      <c r="AY903" s="254" t="s">
        <v>151</v>
      </c>
    </row>
    <row r="904" s="14" customFormat="1">
      <c r="A904" s="14"/>
      <c r="B904" s="244"/>
      <c r="C904" s="245"/>
      <c r="D904" s="235" t="s">
        <v>160</v>
      </c>
      <c r="E904" s="246" t="s">
        <v>1</v>
      </c>
      <c r="F904" s="247" t="s">
        <v>1212</v>
      </c>
      <c r="G904" s="245"/>
      <c r="H904" s="248">
        <v>19.920000000000002</v>
      </c>
      <c r="I904" s="249"/>
      <c r="J904" s="245"/>
      <c r="K904" s="245"/>
      <c r="L904" s="250"/>
      <c r="M904" s="251"/>
      <c r="N904" s="252"/>
      <c r="O904" s="252"/>
      <c r="P904" s="252"/>
      <c r="Q904" s="252"/>
      <c r="R904" s="252"/>
      <c r="S904" s="252"/>
      <c r="T904" s="253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54" t="s">
        <v>160</v>
      </c>
      <c r="AU904" s="254" t="s">
        <v>86</v>
      </c>
      <c r="AV904" s="14" t="s">
        <v>86</v>
      </c>
      <c r="AW904" s="14" t="s">
        <v>32</v>
      </c>
      <c r="AX904" s="14" t="s">
        <v>76</v>
      </c>
      <c r="AY904" s="254" t="s">
        <v>151</v>
      </c>
    </row>
    <row r="905" s="14" customFormat="1">
      <c r="A905" s="14"/>
      <c r="B905" s="244"/>
      <c r="C905" s="245"/>
      <c r="D905" s="235" t="s">
        <v>160</v>
      </c>
      <c r="E905" s="246" t="s">
        <v>1</v>
      </c>
      <c r="F905" s="247" t="s">
        <v>1213</v>
      </c>
      <c r="G905" s="245"/>
      <c r="H905" s="248">
        <v>2.6000000000000001</v>
      </c>
      <c r="I905" s="249"/>
      <c r="J905" s="245"/>
      <c r="K905" s="245"/>
      <c r="L905" s="250"/>
      <c r="M905" s="251"/>
      <c r="N905" s="252"/>
      <c r="O905" s="252"/>
      <c r="P905" s="252"/>
      <c r="Q905" s="252"/>
      <c r="R905" s="252"/>
      <c r="S905" s="252"/>
      <c r="T905" s="253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54" t="s">
        <v>160</v>
      </c>
      <c r="AU905" s="254" t="s">
        <v>86</v>
      </c>
      <c r="AV905" s="14" t="s">
        <v>86</v>
      </c>
      <c r="AW905" s="14" t="s">
        <v>32</v>
      </c>
      <c r="AX905" s="14" t="s">
        <v>76</v>
      </c>
      <c r="AY905" s="254" t="s">
        <v>151</v>
      </c>
    </row>
    <row r="906" s="13" customFormat="1">
      <c r="A906" s="13"/>
      <c r="B906" s="233"/>
      <c r="C906" s="234"/>
      <c r="D906" s="235" t="s">
        <v>160</v>
      </c>
      <c r="E906" s="236" t="s">
        <v>1</v>
      </c>
      <c r="F906" s="237" t="s">
        <v>407</v>
      </c>
      <c r="G906" s="234"/>
      <c r="H906" s="236" t="s">
        <v>1</v>
      </c>
      <c r="I906" s="238"/>
      <c r="J906" s="234"/>
      <c r="K906" s="234"/>
      <c r="L906" s="239"/>
      <c r="M906" s="240"/>
      <c r="N906" s="241"/>
      <c r="O906" s="241"/>
      <c r="P906" s="241"/>
      <c r="Q906" s="241"/>
      <c r="R906" s="241"/>
      <c r="S906" s="241"/>
      <c r="T906" s="242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43" t="s">
        <v>160</v>
      </c>
      <c r="AU906" s="243" t="s">
        <v>86</v>
      </c>
      <c r="AV906" s="13" t="s">
        <v>84</v>
      </c>
      <c r="AW906" s="13" t="s">
        <v>32</v>
      </c>
      <c r="AX906" s="13" t="s">
        <v>76</v>
      </c>
      <c r="AY906" s="243" t="s">
        <v>151</v>
      </c>
    </row>
    <row r="907" s="14" customFormat="1">
      <c r="A907" s="14"/>
      <c r="B907" s="244"/>
      <c r="C907" s="245"/>
      <c r="D907" s="235" t="s">
        <v>160</v>
      </c>
      <c r="E907" s="246" t="s">
        <v>1</v>
      </c>
      <c r="F907" s="247" t="s">
        <v>1214</v>
      </c>
      <c r="G907" s="245"/>
      <c r="H907" s="248">
        <v>47.200000000000003</v>
      </c>
      <c r="I907" s="249"/>
      <c r="J907" s="245"/>
      <c r="K907" s="245"/>
      <c r="L907" s="250"/>
      <c r="M907" s="251"/>
      <c r="N907" s="252"/>
      <c r="O907" s="252"/>
      <c r="P907" s="252"/>
      <c r="Q907" s="252"/>
      <c r="R907" s="252"/>
      <c r="S907" s="252"/>
      <c r="T907" s="253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54" t="s">
        <v>160</v>
      </c>
      <c r="AU907" s="254" t="s">
        <v>86</v>
      </c>
      <c r="AV907" s="14" t="s">
        <v>86</v>
      </c>
      <c r="AW907" s="14" t="s">
        <v>32</v>
      </c>
      <c r="AX907" s="14" t="s">
        <v>76</v>
      </c>
      <c r="AY907" s="254" t="s">
        <v>151</v>
      </c>
    </row>
    <row r="908" s="14" customFormat="1">
      <c r="A908" s="14"/>
      <c r="B908" s="244"/>
      <c r="C908" s="245"/>
      <c r="D908" s="235" t="s">
        <v>160</v>
      </c>
      <c r="E908" s="246" t="s">
        <v>1</v>
      </c>
      <c r="F908" s="247" t="s">
        <v>1215</v>
      </c>
      <c r="G908" s="245"/>
      <c r="H908" s="248">
        <v>40.799999999999997</v>
      </c>
      <c r="I908" s="249"/>
      <c r="J908" s="245"/>
      <c r="K908" s="245"/>
      <c r="L908" s="250"/>
      <c r="M908" s="251"/>
      <c r="N908" s="252"/>
      <c r="O908" s="252"/>
      <c r="P908" s="252"/>
      <c r="Q908" s="252"/>
      <c r="R908" s="252"/>
      <c r="S908" s="252"/>
      <c r="T908" s="253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54" t="s">
        <v>160</v>
      </c>
      <c r="AU908" s="254" t="s">
        <v>86</v>
      </c>
      <c r="AV908" s="14" t="s">
        <v>86</v>
      </c>
      <c r="AW908" s="14" t="s">
        <v>32</v>
      </c>
      <c r="AX908" s="14" t="s">
        <v>76</v>
      </c>
      <c r="AY908" s="254" t="s">
        <v>151</v>
      </c>
    </row>
    <row r="909" s="14" customFormat="1">
      <c r="A909" s="14"/>
      <c r="B909" s="244"/>
      <c r="C909" s="245"/>
      <c r="D909" s="235" t="s">
        <v>160</v>
      </c>
      <c r="E909" s="246" t="s">
        <v>1</v>
      </c>
      <c r="F909" s="247" t="s">
        <v>1216</v>
      </c>
      <c r="G909" s="245"/>
      <c r="H909" s="248">
        <v>4.7999999999999998</v>
      </c>
      <c r="I909" s="249"/>
      <c r="J909" s="245"/>
      <c r="K909" s="245"/>
      <c r="L909" s="250"/>
      <c r="M909" s="251"/>
      <c r="N909" s="252"/>
      <c r="O909" s="252"/>
      <c r="P909" s="252"/>
      <c r="Q909" s="252"/>
      <c r="R909" s="252"/>
      <c r="S909" s="252"/>
      <c r="T909" s="253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54" t="s">
        <v>160</v>
      </c>
      <c r="AU909" s="254" t="s">
        <v>86</v>
      </c>
      <c r="AV909" s="14" t="s">
        <v>86</v>
      </c>
      <c r="AW909" s="14" t="s">
        <v>32</v>
      </c>
      <c r="AX909" s="14" t="s">
        <v>76</v>
      </c>
      <c r="AY909" s="254" t="s">
        <v>151</v>
      </c>
    </row>
    <row r="910" s="15" customFormat="1">
      <c r="A910" s="15"/>
      <c r="B910" s="255"/>
      <c r="C910" s="256"/>
      <c r="D910" s="235" t="s">
        <v>160</v>
      </c>
      <c r="E910" s="257" t="s">
        <v>1</v>
      </c>
      <c r="F910" s="258" t="s">
        <v>213</v>
      </c>
      <c r="G910" s="256"/>
      <c r="H910" s="259">
        <v>279.08000000000004</v>
      </c>
      <c r="I910" s="260"/>
      <c r="J910" s="256"/>
      <c r="K910" s="256"/>
      <c r="L910" s="261"/>
      <c r="M910" s="262"/>
      <c r="N910" s="263"/>
      <c r="O910" s="263"/>
      <c r="P910" s="263"/>
      <c r="Q910" s="263"/>
      <c r="R910" s="263"/>
      <c r="S910" s="263"/>
      <c r="T910" s="264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T910" s="265" t="s">
        <v>160</v>
      </c>
      <c r="AU910" s="265" t="s">
        <v>86</v>
      </c>
      <c r="AV910" s="15" t="s">
        <v>158</v>
      </c>
      <c r="AW910" s="15" t="s">
        <v>32</v>
      </c>
      <c r="AX910" s="15" t="s">
        <v>84</v>
      </c>
      <c r="AY910" s="265" t="s">
        <v>151</v>
      </c>
    </row>
    <row r="911" s="2" customFormat="1" ht="24.15" customHeight="1">
      <c r="A911" s="39"/>
      <c r="B911" s="40"/>
      <c r="C911" s="220" t="s">
        <v>1217</v>
      </c>
      <c r="D911" s="220" t="s">
        <v>153</v>
      </c>
      <c r="E911" s="221" t="s">
        <v>1218</v>
      </c>
      <c r="F911" s="222" t="s">
        <v>1219</v>
      </c>
      <c r="G911" s="223" t="s">
        <v>287</v>
      </c>
      <c r="H911" s="224">
        <v>238.30000000000001</v>
      </c>
      <c r="I911" s="225"/>
      <c r="J911" s="226">
        <f>ROUND(I911*H911,2)</f>
        <v>0</v>
      </c>
      <c r="K911" s="222" t="s">
        <v>157</v>
      </c>
      <c r="L911" s="45"/>
      <c r="M911" s="227" t="s">
        <v>1</v>
      </c>
      <c r="N911" s="228" t="s">
        <v>41</v>
      </c>
      <c r="O911" s="92"/>
      <c r="P911" s="229">
        <f>O911*H911</f>
        <v>0</v>
      </c>
      <c r="Q911" s="229">
        <v>0.00142</v>
      </c>
      <c r="R911" s="229">
        <f>Q911*H911</f>
        <v>0.33838600000000002</v>
      </c>
      <c r="S911" s="229">
        <v>0</v>
      </c>
      <c r="T911" s="230">
        <f>S911*H911</f>
        <v>0</v>
      </c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R911" s="231" t="s">
        <v>248</v>
      </c>
      <c r="AT911" s="231" t="s">
        <v>153</v>
      </c>
      <c r="AU911" s="231" t="s">
        <v>86</v>
      </c>
      <c r="AY911" s="18" t="s">
        <v>151</v>
      </c>
      <c r="BE911" s="232">
        <f>IF(N911="základní",J911,0)</f>
        <v>0</v>
      </c>
      <c r="BF911" s="232">
        <f>IF(N911="snížená",J911,0)</f>
        <v>0</v>
      </c>
      <c r="BG911" s="232">
        <f>IF(N911="zákl. přenesená",J911,0)</f>
        <v>0</v>
      </c>
      <c r="BH911" s="232">
        <f>IF(N911="sníž. přenesená",J911,0)</f>
        <v>0</v>
      </c>
      <c r="BI911" s="232">
        <f>IF(N911="nulová",J911,0)</f>
        <v>0</v>
      </c>
      <c r="BJ911" s="18" t="s">
        <v>84</v>
      </c>
      <c r="BK911" s="232">
        <f>ROUND(I911*H911,2)</f>
        <v>0</v>
      </c>
      <c r="BL911" s="18" t="s">
        <v>248</v>
      </c>
      <c r="BM911" s="231" t="s">
        <v>1220</v>
      </c>
    </row>
    <row r="912" s="13" customFormat="1">
      <c r="A912" s="13"/>
      <c r="B912" s="233"/>
      <c r="C912" s="234"/>
      <c r="D912" s="235" t="s">
        <v>160</v>
      </c>
      <c r="E912" s="236" t="s">
        <v>1</v>
      </c>
      <c r="F912" s="237" t="s">
        <v>345</v>
      </c>
      <c r="G912" s="234"/>
      <c r="H912" s="236" t="s">
        <v>1</v>
      </c>
      <c r="I912" s="238"/>
      <c r="J912" s="234"/>
      <c r="K912" s="234"/>
      <c r="L912" s="239"/>
      <c r="M912" s="240"/>
      <c r="N912" s="241"/>
      <c r="O912" s="241"/>
      <c r="P912" s="241"/>
      <c r="Q912" s="241"/>
      <c r="R912" s="241"/>
      <c r="S912" s="241"/>
      <c r="T912" s="242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43" t="s">
        <v>160</v>
      </c>
      <c r="AU912" s="243" t="s">
        <v>86</v>
      </c>
      <c r="AV912" s="13" t="s">
        <v>84</v>
      </c>
      <c r="AW912" s="13" t="s">
        <v>32</v>
      </c>
      <c r="AX912" s="13" t="s">
        <v>76</v>
      </c>
      <c r="AY912" s="243" t="s">
        <v>151</v>
      </c>
    </row>
    <row r="913" s="14" customFormat="1">
      <c r="A913" s="14"/>
      <c r="B913" s="244"/>
      <c r="C913" s="245"/>
      <c r="D913" s="235" t="s">
        <v>160</v>
      </c>
      <c r="E913" s="246" t="s">
        <v>1</v>
      </c>
      <c r="F913" s="247" t="s">
        <v>1221</v>
      </c>
      <c r="G913" s="245"/>
      <c r="H913" s="248">
        <v>8.6400000000000006</v>
      </c>
      <c r="I913" s="249"/>
      <c r="J913" s="245"/>
      <c r="K913" s="245"/>
      <c r="L913" s="250"/>
      <c r="M913" s="251"/>
      <c r="N913" s="252"/>
      <c r="O913" s="252"/>
      <c r="P913" s="252"/>
      <c r="Q913" s="252"/>
      <c r="R913" s="252"/>
      <c r="S913" s="252"/>
      <c r="T913" s="253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54" t="s">
        <v>160</v>
      </c>
      <c r="AU913" s="254" t="s">
        <v>86</v>
      </c>
      <c r="AV913" s="14" t="s">
        <v>86</v>
      </c>
      <c r="AW913" s="14" t="s">
        <v>32</v>
      </c>
      <c r="AX913" s="14" t="s">
        <v>76</v>
      </c>
      <c r="AY913" s="254" t="s">
        <v>151</v>
      </c>
    </row>
    <row r="914" s="13" customFormat="1">
      <c r="A914" s="13"/>
      <c r="B914" s="233"/>
      <c r="C914" s="234"/>
      <c r="D914" s="235" t="s">
        <v>160</v>
      </c>
      <c r="E914" s="236" t="s">
        <v>1</v>
      </c>
      <c r="F914" s="237" t="s">
        <v>347</v>
      </c>
      <c r="G914" s="234"/>
      <c r="H914" s="236" t="s">
        <v>1</v>
      </c>
      <c r="I914" s="238"/>
      <c r="J914" s="234"/>
      <c r="K914" s="234"/>
      <c r="L914" s="239"/>
      <c r="M914" s="240"/>
      <c r="N914" s="241"/>
      <c r="O914" s="241"/>
      <c r="P914" s="241"/>
      <c r="Q914" s="241"/>
      <c r="R914" s="241"/>
      <c r="S914" s="241"/>
      <c r="T914" s="242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43" t="s">
        <v>160</v>
      </c>
      <c r="AU914" s="243" t="s">
        <v>86</v>
      </c>
      <c r="AV914" s="13" t="s">
        <v>84</v>
      </c>
      <c r="AW914" s="13" t="s">
        <v>32</v>
      </c>
      <c r="AX914" s="13" t="s">
        <v>76</v>
      </c>
      <c r="AY914" s="243" t="s">
        <v>151</v>
      </c>
    </row>
    <row r="915" s="14" customFormat="1">
      <c r="A915" s="14"/>
      <c r="B915" s="244"/>
      <c r="C915" s="245"/>
      <c r="D915" s="235" t="s">
        <v>160</v>
      </c>
      <c r="E915" s="246" t="s">
        <v>1</v>
      </c>
      <c r="F915" s="247" t="s">
        <v>1222</v>
      </c>
      <c r="G915" s="245"/>
      <c r="H915" s="248">
        <v>11.1</v>
      </c>
      <c r="I915" s="249"/>
      <c r="J915" s="245"/>
      <c r="K915" s="245"/>
      <c r="L915" s="250"/>
      <c r="M915" s="251"/>
      <c r="N915" s="252"/>
      <c r="O915" s="252"/>
      <c r="P915" s="252"/>
      <c r="Q915" s="252"/>
      <c r="R915" s="252"/>
      <c r="S915" s="252"/>
      <c r="T915" s="253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54" t="s">
        <v>160</v>
      </c>
      <c r="AU915" s="254" t="s">
        <v>86</v>
      </c>
      <c r="AV915" s="14" t="s">
        <v>86</v>
      </c>
      <c r="AW915" s="14" t="s">
        <v>32</v>
      </c>
      <c r="AX915" s="14" t="s">
        <v>76</v>
      </c>
      <c r="AY915" s="254" t="s">
        <v>151</v>
      </c>
    </row>
    <row r="916" s="13" customFormat="1">
      <c r="A916" s="13"/>
      <c r="B916" s="233"/>
      <c r="C916" s="234"/>
      <c r="D916" s="235" t="s">
        <v>160</v>
      </c>
      <c r="E916" s="236" t="s">
        <v>1</v>
      </c>
      <c r="F916" s="237" t="s">
        <v>349</v>
      </c>
      <c r="G916" s="234"/>
      <c r="H916" s="236" t="s">
        <v>1</v>
      </c>
      <c r="I916" s="238"/>
      <c r="J916" s="234"/>
      <c r="K916" s="234"/>
      <c r="L916" s="239"/>
      <c r="M916" s="240"/>
      <c r="N916" s="241"/>
      <c r="O916" s="241"/>
      <c r="P916" s="241"/>
      <c r="Q916" s="241"/>
      <c r="R916" s="241"/>
      <c r="S916" s="241"/>
      <c r="T916" s="242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43" t="s">
        <v>160</v>
      </c>
      <c r="AU916" s="243" t="s">
        <v>86</v>
      </c>
      <c r="AV916" s="13" t="s">
        <v>84</v>
      </c>
      <c r="AW916" s="13" t="s">
        <v>32</v>
      </c>
      <c r="AX916" s="13" t="s">
        <v>76</v>
      </c>
      <c r="AY916" s="243" t="s">
        <v>151</v>
      </c>
    </row>
    <row r="917" s="14" customFormat="1">
      <c r="A917" s="14"/>
      <c r="B917" s="244"/>
      <c r="C917" s="245"/>
      <c r="D917" s="235" t="s">
        <v>160</v>
      </c>
      <c r="E917" s="246" t="s">
        <v>1</v>
      </c>
      <c r="F917" s="247" t="s">
        <v>1223</v>
      </c>
      <c r="G917" s="245"/>
      <c r="H917" s="248">
        <v>6.1100000000000003</v>
      </c>
      <c r="I917" s="249"/>
      <c r="J917" s="245"/>
      <c r="K917" s="245"/>
      <c r="L917" s="250"/>
      <c r="M917" s="251"/>
      <c r="N917" s="252"/>
      <c r="O917" s="252"/>
      <c r="P917" s="252"/>
      <c r="Q917" s="252"/>
      <c r="R917" s="252"/>
      <c r="S917" s="252"/>
      <c r="T917" s="253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54" t="s">
        <v>160</v>
      </c>
      <c r="AU917" s="254" t="s">
        <v>86</v>
      </c>
      <c r="AV917" s="14" t="s">
        <v>86</v>
      </c>
      <c r="AW917" s="14" t="s">
        <v>32</v>
      </c>
      <c r="AX917" s="14" t="s">
        <v>76</v>
      </c>
      <c r="AY917" s="254" t="s">
        <v>151</v>
      </c>
    </row>
    <row r="918" s="13" customFormat="1">
      <c r="A918" s="13"/>
      <c r="B918" s="233"/>
      <c r="C918" s="234"/>
      <c r="D918" s="235" t="s">
        <v>160</v>
      </c>
      <c r="E918" s="236" t="s">
        <v>1</v>
      </c>
      <c r="F918" s="237" t="s">
        <v>351</v>
      </c>
      <c r="G918" s="234"/>
      <c r="H918" s="236" t="s">
        <v>1</v>
      </c>
      <c r="I918" s="238"/>
      <c r="J918" s="234"/>
      <c r="K918" s="234"/>
      <c r="L918" s="239"/>
      <c r="M918" s="240"/>
      <c r="N918" s="241"/>
      <c r="O918" s="241"/>
      <c r="P918" s="241"/>
      <c r="Q918" s="241"/>
      <c r="R918" s="241"/>
      <c r="S918" s="241"/>
      <c r="T918" s="242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43" t="s">
        <v>160</v>
      </c>
      <c r="AU918" s="243" t="s">
        <v>86</v>
      </c>
      <c r="AV918" s="13" t="s">
        <v>84</v>
      </c>
      <c r="AW918" s="13" t="s">
        <v>32</v>
      </c>
      <c r="AX918" s="13" t="s">
        <v>76</v>
      </c>
      <c r="AY918" s="243" t="s">
        <v>151</v>
      </c>
    </row>
    <row r="919" s="14" customFormat="1">
      <c r="A919" s="14"/>
      <c r="B919" s="244"/>
      <c r="C919" s="245"/>
      <c r="D919" s="235" t="s">
        <v>160</v>
      </c>
      <c r="E919" s="246" t="s">
        <v>1</v>
      </c>
      <c r="F919" s="247" t="s">
        <v>1224</v>
      </c>
      <c r="G919" s="245"/>
      <c r="H919" s="248">
        <v>8.6500000000000004</v>
      </c>
      <c r="I919" s="249"/>
      <c r="J919" s="245"/>
      <c r="K919" s="245"/>
      <c r="L919" s="250"/>
      <c r="M919" s="251"/>
      <c r="N919" s="252"/>
      <c r="O919" s="252"/>
      <c r="P919" s="252"/>
      <c r="Q919" s="252"/>
      <c r="R919" s="252"/>
      <c r="S919" s="252"/>
      <c r="T919" s="253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54" t="s">
        <v>160</v>
      </c>
      <c r="AU919" s="254" t="s">
        <v>86</v>
      </c>
      <c r="AV919" s="14" t="s">
        <v>86</v>
      </c>
      <c r="AW919" s="14" t="s">
        <v>32</v>
      </c>
      <c r="AX919" s="14" t="s">
        <v>76</v>
      </c>
      <c r="AY919" s="254" t="s">
        <v>151</v>
      </c>
    </row>
    <row r="920" s="13" customFormat="1">
      <c r="A920" s="13"/>
      <c r="B920" s="233"/>
      <c r="C920" s="234"/>
      <c r="D920" s="235" t="s">
        <v>160</v>
      </c>
      <c r="E920" s="236" t="s">
        <v>1</v>
      </c>
      <c r="F920" s="237" t="s">
        <v>353</v>
      </c>
      <c r="G920" s="234"/>
      <c r="H920" s="236" t="s">
        <v>1</v>
      </c>
      <c r="I920" s="238"/>
      <c r="J920" s="234"/>
      <c r="K920" s="234"/>
      <c r="L920" s="239"/>
      <c r="M920" s="240"/>
      <c r="N920" s="241"/>
      <c r="O920" s="241"/>
      <c r="P920" s="241"/>
      <c r="Q920" s="241"/>
      <c r="R920" s="241"/>
      <c r="S920" s="241"/>
      <c r="T920" s="242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43" t="s">
        <v>160</v>
      </c>
      <c r="AU920" s="243" t="s">
        <v>86</v>
      </c>
      <c r="AV920" s="13" t="s">
        <v>84</v>
      </c>
      <c r="AW920" s="13" t="s">
        <v>32</v>
      </c>
      <c r="AX920" s="13" t="s">
        <v>76</v>
      </c>
      <c r="AY920" s="243" t="s">
        <v>151</v>
      </c>
    </row>
    <row r="921" s="14" customFormat="1">
      <c r="A921" s="14"/>
      <c r="B921" s="244"/>
      <c r="C921" s="245"/>
      <c r="D921" s="235" t="s">
        <v>160</v>
      </c>
      <c r="E921" s="246" t="s">
        <v>1</v>
      </c>
      <c r="F921" s="247" t="s">
        <v>1225</v>
      </c>
      <c r="G921" s="245"/>
      <c r="H921" s="248">
        <v>9.1999999999999993</v>
      </c>
      <c r="I921" s="249"/>
      <c r="J921" s="245"/>
      <c r="K921" s="245"/>
      <c r="L921" s="250"/>
      <c r="M921" s="251"/>
      <c r="N921" s="252"/>
      <c r="O921" s="252"/>
      <c r="P921" s="252"/>
      <c r="Q921" s="252"/>
      <c r="R921" s="252"/>
      <c r="S921" s="252"/>
      <c r="T921" s="253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54" t="s">
        <v>160</v>
      </c>
      <c r="AU921" s="254" t="s">
        <v>86</v>
      </c>
      <c r="AV921" s="14" t="s">
        <v>86</v>
      </c>
      <c r="AW921" s="14" t="s">
        <v>32</v>
      </c>
      <c r="AX921" s="14" t="s">
        <v>76</v>
      </c>
      <c r="AY921" s="254" t="s">
        <v>151</v>
      </c>
    </row>
    <row r="922" s="13" customFormat="1">
      <c r="A922" s="13"/>
      <c r="B922" s="233"/>
      <c r="C922" s="234"/>
      <c r="D922" s="235" t="s">
        <v>160</v>
      </c>
      <c r="E922" s="236" t="s">
        <v>1</v>
      </c>
      <c r="F922" s="237" t="s">
        <v>362</v>
      </c>
      <c r="G922" s="234"/>
      <c r="H922" s="236" t="s">
        <v>1</v>
      </c>
      <c r="I922" s="238"/>
      <c r="J922" s="234"/>
      <c r="K922" s="234"/>
      <c r="L922" s="239"/>
      <c r="M922" s="240"/>
      <c r="N922" s="241"/>
      <c r="O922" s="241"/>
      <c r="P922" s="241"/>
      <c r="Q922" s="241"/>
      <c r="R922" s="241"/>
      <c r="S922" s="241"/>
      <c r="T922" s="242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43" t="s">
        <v>160</v>
      </c>
      <c r="AU922" s="243" t="s">
        <v>86</v>
      </c>
      <c r="AV922" s="13" t="s">
        <v>84</v>
      </c>
      <c r="AW922" s="13" t="s">
        <v>32</v>
      </c>
      <c r="AX922" s="13" t="s">
        <v>76</v>
      </c>
      <c r="AY922" s="243" t="s">
        <v>151</v>
      </c>
    </row>
    <row r="923" s="14" customFormat="1">
      <c r="A923" s="14"/>
      <c r="B923" s="244"/>
      <c r="C923" s="245"/>
      <c r="D923" s="235" t="s">
        <v>160</v>
      </c>
      <c r="E923" s="246" t="s">
        <v>1</v>
      </c>
      <c r="F923" s="247" t="s">
        <v>1226</v>
      </c>
      <c r="G923" s="245"/>
      <c r="H923" s="248">
        <v>13.26</v>
      </c>
      <c r="I923" s="249"/>
      <c r="J923" s="245"/>
      <c r="K923" s="245"/>
      <c r="L923" s="250"/>
      <c r="M923" s="251"/>
      <c r="N923" s="252"/>
      <c r="O923" s="252"/>
      <c r="P923" s="252"/>
      <c r="Q923" s="252"/>
      <c r="R923" s="252"/>
      <c r="S923" s="252"/>
      <c r="T923" s="253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54" t="s">
        <v>160</v>
      </c>
      <c r="AU923" s="254" t="s">
        <v>86</v>
      </c>
      <c r="AV923" s="14" t="s">
        <v>86</v>
      </c>
      <c r="AW923" s="14" t="s">
        <v>32</v>
      </c>
      <c r="AX923" s="14" t="s">
        <v>76</v>
      </c>
      <c r="AY923" s="254" t="s">
        <v>151</v>
      </c>
    </row>
    <row r="924" s="14" customFormat="1">
      <c r="A924" s="14"/>
      <c r="B924" s="244"/>
      <c r="C924" s="245"/>
      <c r="D924" s="235" t="s">
        <v>160</v>
      </c>
      <c r="E924" s="246" t="s">
        <v>1</v>
      </c>
      <c r="F924" s="247" t="s">
        <v>1227</v>
      </c>
      <c r="G924" s="245"/>
      <c r="H924" s="248">
        <v>4.7999999999999998</v>
      </c>
      <c r="I924" s="249"/>
      <c r="J924" s="245"/>
      <c r="K924" s="245"/>
      <c r="L924" s="250"/>
      <c r="M924" s="251"/>
      <c r="N924" s="252"/>
      <c r="O924" s="252"/>
      <c r="P924" s="252"/>
      <c r="Q924" s="252"/>
      <c r="R924" s="252"/>
      <c r="S924" s="252"/>
      <c r="T924" s="253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54" t="s">
        <v>160</v>
      </c>
      <c r="AU924" s="254" t="s">
        <v>86</v>
      </c>
      <c r="AV924" s="14" t="s">
        <v>86</v>
      </c>
      <c r="AW924" s="14" t="s">
        <v>32</v>
      </c>
      <c r="AX924" s="14" t="s">
        <v>76</v>
      </c>
      <c r="AY924" s="254" t="s">
        <v>151</v>
      </c>
    </row>
    <row r="925" s="13" customFormat="1">
      <c r="A925" s="13"/>
      <c r="B925" s="233"/>
      <c r="C925" s="234"/>
      <c r="D925" s="235" t="s">
        <v>160</v>
      </c>
      <c r="E925" s="236" t="s">
        <v>1</v>
      </c>
      <c r="F925" s="237" t="s">
        <v>367</v>
      </c>
      <c r="G925" s="234"/>
      <c r="H925" s="236" t="s">
        <v>1</v>
      </c>
      <c r="I925" s="238"/>
      <c r="J925" s="234"/>
      <c r="K925" s="234"/>
      <c r="L925" s="239"/>
      <c r="M925" s="240"/>
      <c r="N925" s="241"/>
      <c r="O925" s="241"/>
      <c r="P925" s="241"/>
      <c r="Q925" s="241"/>
      <c r="R925" s="241"/>
      <c r="S925" s="241"/>
      <c r="T925" s="242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43" t="s">
        <v>160</v>
      </c>
      <c r="AU925" s="243" t="s">
        <v>86</v>
      </c>
      <c r="AV925" s="13" t="s">
        <v>84</v>
      </c>
      <c r="AW925" s="13" t="s">
        <v>32</v>
      </c>
      <c r="AX925" s="13" t="s">
        <v>76</v>
      </c>
      <c r="AY925" s="243" t="s">
        <v>151</v>
      </c>
    </row>
    <row r="926" s="14" customFormat="1">
      <c r="A926" s="14"/>
      <c r="B926" s="244"/>
      <c r="C926" s="245"/>
      <c r="D926" s="235" t="s">
        <v>160</v>
      </c>
      <c r="E926" s="246" t="s">
        <v>1</v>
      </c>
      <c r="F926" s="247" t="s">
        <v>1226</v>
      </c>
      <c r="G926" s="245"/>
      <c r="H926" s="248">
        <v>13.26</v>
      </c>
      <c r="I926" s="249"/>
      <c r="J926" s="245"/>
      <c r="K926" s="245"/>
      <c r="L926" s="250"/>
      <c r="M926" s="251"/>
      <c r="N926" s="252"/>
      <c r="O926" s="252"/>
      <c r="P926" s="252"/>
      <c r="Q926" s="252"/>
      <c r="R926" s="252"/>
      <c r="S926" s="252"/>
      <c r="T926" s="253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54" t="s">
        <v>160</v>
      </c>
      <c r="AU926" s="254" t="s">
        <v>86</v>
      </c>
      <c r="AV926" s="14" t="s">
        <v>86</v>
      </c>
      <c r="AW926" s="14" t="s">
        <v>32</v>
      </c>
      <c r="AX926" s="14" t="s">
        <v>76</v>
      </c>
      <c r="AY926" s="254" t="s">
        <v>151</v>
      </c>
    </row>
    <row r="927" s="14" customFormat="1">
      <c r="A927" s="14"/>
      <c r="B927" s="244"/>
      <c r="C927" s="245"/>
      <c r="D927" s="235" t="s">
        <v>160</v>
      </c>
      <c r="E927" s="246" t="s">
        <v>1</v>
      </c>
      <c r="F927" s="247" t="s">
        <v>1228</v>
      </c>
      <c r="G927" s="245"/>
      <c r="H927" s="248">
        <v>4.7999999999999998</v>
      </c>
      <c r="I927" s="249"/>
      <c r="J927" s="245"/>
      <c r="K927" s="245"/>
      <c r="L927" s="250"/>
      <c r="M927" s="251"/>
      <c r="N927" s="252"/>
      <c r="O927" s="252"/>
      <c r="P927" s="252"/>
      <c r="Q927" s="252"/>
      <c r="R927" s="252"/>
      <c r="S927" s="252"/>
      <c r="T927" s="253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54" t="s">
        <v>160</v>
      </c>
      <c r="AU927" s="254" t="s">
        <v>86</v>
      </c>
      <c r="AV927" s="14" t="s">
        <v>86</v>
      </c>
      <c r="AW927" s="14" t="s">
        <v>32</v>
      </c>
      <c r="AX927" s="14" t="s">
        <v>76</v>
      </c>
      <c r="AY927" s="254" t="s">
        <v>151</v>
      </c>
    </row>
    <row r="928" s="13" customFormat="1">
      <c r="A928" s="13"/>
      <c r="B928" s="233"/>
      <c r="C928" s="234"/>
      <c r="D928" s="235" t="s">
        <v>160</v>
      </c>
      <c r="E928" s="236" t="s">
        <v>1</v>
      </c>
      <c r="F928" s="237" t="s">
        <v>378</v>
      </c>
      <c r="G928" s="234"/>
      <c r="H928" s="236" t="s">
        <v>1</v>
      </c>
      <c r="I928" s="238"/>
      <c r="J928" s="234"/>
      <c r="K928" s="234"/>
      <c r="L928" s="239"/>
      <c r="M928" s="240"/>
      <c r="N928" s="241"/>
      <c r="O928" s="241"/>
      <c r="P928" s="241"/>
      <c r="Q928" s="241"/>
      <c r="R928" s="241"/>
      <c r="S928" s="241"/>
      <c r="T928" s="242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43" t="s">
        <v>160</v>
      </c>
      <c r="AU928" s="243" t="s">
        <v>86</v>
      </c>
      <c r="AV928" s="13" t="s">
        <v>84</v>
      </c>
      <c r="AW928" s="13" t="s">
        <v>32</v>
      </c>
      <c r="AX928" s="13" t="s">
        <v>76</v>
      </c>
      <c r="AY928" s="243" t="s">
        <v>151</v>
      </c>
    </row>
    <row r="929" s="14" customFormat="1">
      <c r="A929" s="14"/>
      <c r="B929" s="244"/>
      <c r="C929" s="245"/>
      <c r="D929" s="235" t="s">
        <v>160</v>
      </c>
      <c r="E929" s="246" t="s">
        <v>1</v>
      </c>
      <c r="F929" s="247" t="s">
        <v>1229</v>
      </c>
      <c r="G929" s="245"/>
      <c r="H929" s="248">
        <v>9.0999999999999996</v>
      </c>
      <c r="I929" s="249"/>
      <c r="J929" s="245"/>
      <c r="K929" s="245"/>
      <c r="L929" s="250"/>
      <c r="M929" s="251"/>
      <c r="N929" s="252"/>
      <c r="O929" s="252"/>
      <c r="P929" s="252"/>
      <c r="Q929" s="252"/>
      <c r="R929" s="252"/>
      <c r="S929" s="252"/>
      <c r="T929" s="253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254" t="s">
        <v>160</v>
      </c>
      <c r="AU929" s="254" t="s">
        <v>86</v>
      </c>
      <c r="AV929" s="14" t="s">
        <v>86</v>
      </c>
      <c r="AW929" s="14" t="s">
        <v>32</v>
      </c>
      <c r="AX929" s="14" t="s">
        <v>76</v>
      </c>
      <c r="AY929" s="254" t="s">
        <v>151</v>
      </c>
    </row>
    <row r="930" s="14" customFormat="1">
      <c r="A930" s="14"/>
      <c r="B930" s="244"/>
      <c r="C930" s="245"/>
      <c r="D930" s="235" t="s">
        <v>160</v>
      </c>
      <c r="E930" s="246" t="s">
        <v>1</v>
      </c>
      <c r="F930" s="247" t="s">
        <v>1230</v>
      </c>
      <c r="G930" s="245"/>
      <c r="H930" s="248">
        <v>5.4000000000000004</v>
      </c>
      <c r="I930" s="249"/>
      <c r="J930" s="245"/>
      <c r="K930" s="245"/>
      <c r="L930" s="250"/>
      <c r="M930" s="251"/>
      <c r="N930" s="252"/>
      <c r="O930" s="252"/>
      <c r="P930" s="252"/>
      <c r="Q930" s="252"/>
      <c r="R930" s="252"/>
      <c r="S930" s="252"/>
      <c r="T930" s="253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54" t="s">
        <v>160</v>
      </c>
      <c r="AU930" s="254" t="s">
        <v>86</v>
      </c>
      <c r="AV930" s="14" t="s">
        <v>86</v>
      </c>
      <c r="AW930" s="14" t="s">
        <v>32</v>
      </c>
      <c r="AX930" s="14" t="s">
        <v>76</v>
      </c>
      <c r="AY930" s="254" t="s">
        <v>151</v>
      </c>
    </row>
    <row r="931" s="13" customFormat="1">
      <c r="A931" s="13"/>
      <c r="B931" s="233"/>
      <c r="C931" s="234"/>
      <c r="D931" s="235" t="s">
        <v>160</v>
      </c>
      <c r="E931" s="236" t="s">
        <v>1</v>
      </c>
      <c r="F931" s="237" t="s">
        <v>385</v>
      </c>
      <c r="G931" s="234"/>
      <c r="H931" s="236" t="s">
        <v>1</v>
      </c>
      <c r="I931" s="238"/>
      <c r="J931" s="234"/>
      <c r="K931" s="234"/>
      <c r="L931" s="239"/>
      <c r="M931" s="240"/>
      <c r="N931" s="241"/>
      <c r="O931" s="241"/>
      <c r="P931" s="241"/>
      <c r="Q931" s="241"/>
      <c r="R931" s="241"/>
      <c r="S931" s="241"/>
      <c r="T931" s="242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43" t="s">
        <v>160</v>
      </c>
      <c r="AU931" s="243" t="s">
        <v>86</v>
      </c>
      <c r="AV931" s="13" t="s">
        <v>84</v>
      </c>
      <c r="AW931" s="13" t="s">
        <v>32</v>
      </c>
      <c r="AX931" s="13" t="s">
        <v>76</v>
      </c>
      <c r="AY931" s="243" t="s">
        <v>151</v>
      </c>
    </row>
    <row r="932" s="14" customFormat="1">
      <c r="A932" s="14"/>
      <c r="B932" s="244"/>
      <c r="C932" s="245"/>
      <c r="D932" s="235" t="s">
        <v>160</v>
      </c>
      <c r="E932" s="246" t="s">
        <v>1</v>
      </c>
      <c r="F932" s="247" t="s">
        <v>1231</v>
      </c>
      <c r="G932" s="245"/>
      <c r="H932" s="248">
        <v>12.039999999999999</v>
      </c>
      <c r="I932" s="249"/>
      <c r="J932" s="245"/>
      <c r="K932" s="245"/>
      <c r="L932" s="250"/>
      <c r="M932" s="251"/>
      <c r="N932" s="252"/>
      <c r="O932" s="252"/>
      <c r="P932" s="252"/>
      <c r="Q932" s="252"/>
      <c r="R932" s="252"/>
      <c r="S932" s="252"/>
      <c r="T932" s="253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54" t="s">
        <v>160</v>
      </c>
      <c r="AU932" s="254" t="s">
        <v>86</v>
      </c>
      <c r="AV932" s="14" t="s">
        <v>86</v>
      </c>
      <c r="AW932" s="14" t="s">
        <v>32</v>
      </c>
      <c r="AX932" s="14" t="s">
        <v>76</v>
      </c>
      <c r="AY932" s="254" t="s">
        <v>151</v>
      </c>
    </row>
    <row r="933" s="13" customFormat="1">
      <c r="A933" s="13"/>
      <c r="B933" s="233"/>
      <c r="C933" s="234"/>
      <c r="D933" s="235" t="s">
        <v>160</v>
      </c>
      <c r="E933" s="236" t="s">
        <v>1</v>
      </c>
      <c r="F933" s="237" t="s">
        <v>387</v>
      </c>
      <c r="G933" s="234"/>
      <c r="H933" s="236" t="s">
        <v>1</v>
      </c>
      <c r="I933" s="238"/>
      <c r="J933" s="234"/>
      <c r="K933" s="234"/>
      <c r="L933" s="239"/>
      <c r="M933" s="240"/>
      <c r="N933" s="241"/>
      <c r="O933" s="241"/>
      <c r="P933" s="241"/>
      <c r="Q933" s="241"/>
      <c r="R933" s="241"/>
      <c r="S933" s="241"/>
      <c r="T933" s="242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43" t="s">
        <v>160</v>
      </c>
      <c r="AU933" s="243" t="s">
        <v>86</v>
      </c>
      <c r="AV933" s="13" t="s">
        <v>84</v>
      </c>
      <c r="AW933" s="13" t="s">
        <v>32</v>
      </c>
      <c r="AX933" s="13" t="s">
        <v>76</v>
      </c>
      <c r="AY933" s="243" t="s">
        <v>151</v>
      </c>
    </row>
    <row r="934" s="14" customFormat="1">
      <c r="A934" s="14"/>
      <c r="B934" s="244"/>
      <c r="C934" s="245"/>
      <c r="D934" s="235" t="s">
        <v>160</v>
      </c>
      <c r="E934" s="246" t="s">
        <v>1</v>
      </c>
      <c r="F934" s="247" t="s">
        <v>1232</v>
      </c>
      <c r="G934" s="245"/>
      <c r="H934" s="248">
        <v>11.4</v>
      </c>
      <c r="I934" s="249"/>
      <c r="J934" s="245"/>
      <c r="K934" s="245"/>
      <c r="L934" s="250"/>
      <c r="M934" s="251"/>
      <c r="N934" s="252"/>
      <c r="O934" s="252"/>
      <c r="P934" s="252"/>
      <c r="Q934" s="252"/>
      <c r="R934" s="252"/>
      <c r="S934" s="252"/>
      <c r="T934" s="253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54" t="s">
        <v>160</v>
      </c>
      <c r="AU934" s="254" t="s">
        <v>86</v>
      </c>
      <c r="AV934" s="14" t="s">
        <v>86</v>
      </c>
      <c r="AW934" s="14" t="s">
        <v>32</v>
      </c>
      <c r="AX934" s="14" t="s">
        <v>76</v>
      </c>
      <c r="AY934" s="254" t="s">
        <v>151</v>
      </c>
    </row>
    <row r="935" s="13" customFormat="1">
      <c r="A935" s="13"/>
      <c r="B935" s="233"/>
      <c r="C935" s="234"/>
      <c r="D935" s="235" t="s">
        <v>160</v>
      </c>
      <c r="E935" s="236" t="s">
        <v>1</v>
      </c>
      <c r="F935" s="237" t="s">
        <v>389</v>
      </c>
      <c r="G935" s="234"/>
      <c r="H935" s="236" t="s">
        <v>1</v>
      </c>
      <c r="I935" s="238"/>
      <c r="J935" s="234"/>
      <c r="K935" s="234"/>
      <c r="L935" s="239"/>
      <c r="M935" s="240"/>
      <c r="N935" s="241"/>
      <c r="O935" s="241"/>
      <c r="P935" s="241"/>
      <c r="Q935" s="241"/>
      <c r="R935" s="241"/>
      <c r="S935" s="241"/>
      <c r="T935" s="242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43" t="s">
        <v>160</v>
      </c>
      <c r="AU935" s="243" t="s">
        <v>86</v>
      </c>
      <c r="AV935" s="13" t="s">
        <v>84</v>
      </c>
      <c r="AW935" s="13" t="s">
        <v>32</v>
      </c>
      <c r="AX935" s="13" t="s">
        <v>76</v>
      </c>
      <c r="AY935" s="243" t="s">
        <v>151</v>
      </c>
    </row>
    <row r="936" s="14" customFormat="1">
      <c r="A936" s="14"/>
      <c r="B936" s="244"/>
      <c r="C936" s="245"/>
      <c r="D936" s="235" t="s">
        <v>160</v>
      </c>
      <c r="E936" s="246" t="s">
        <v>1</v>
      </c>
      <c r="F936" s="247" t="s">
        <v>1233</v>
      </c>
      <c r="G936" s="245"/>
      <c r="H936" s="248">
        <v>23.34</v>
      </c>
      <c r="I936" s="249"/>
      <c r="J936" s="245"/>
      <c r="K936" s="245"/>
      <c r="L936" s="250"/>
      <c r="M936" s="251"/>
      <c r="N936" s="252"/>
      <c r="O936" s="252"/>
      <c r="P936" s="252"/>
      <c r="Q936" s="252"/>
      <c r="R936" s="252"/>
      <c r="S936" s="252"/>
      <c r="T936" s="253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54" t="s">
        <v>160</v>
      </c>
      <c r="AU936" s="254" t="s">
        <v>86</v>
      </c>
      <c r="AV936" s="14" t="s">
        <v>86</v>
      </c>
      <c r="AW936" s="14" t="s">
        <v>32</v>
      </c>
      <c r="AX936" s="14" t="s">
        <v>76</v>
      </c>
      <c r="AY936" s="254" t="s">
        <v>151</v>
      </c>
    </row>
    <row r="937" s="13" customFormat="1">
      <c r="A937" s="13"/>
      <c r="B937" s="233"/>
      <c r="C937" s="234"/>
      <c r="D937" s="235" t="s">
        <v>160</v>
      </c>
      <c r="E937" s="236" t="s">
        <v>1</v>
      </c>
      <c r="F937" s="237" t="s">
        <v>391</v>
      </c>
      <c r="G937" s="234"/>
      <c r="H937" s="236" t="s">
        <v>1</v>
      </c>
      <c r="I937" s="238"/>
      <c r="J937" s="234"/>
      <c r="K937" s="234"/>
      <c r="L937" s="239"/>
      <c r="M937" s="240"/>
      <c r="N937" s="241"/>
      <c r="O937" s="241"/>
      <c r="P937" s="241"/>
      <c r="Q937" s="241"/>
      <c r="R937" s="241"/>
      <c r="S937" s="241"/>
      <c r="T937" s="242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43" t="s">
        <v>160</v>
      </c>
      <c r="AU937" s="243" t="s">
        <v>86</v>
      </c>
      <c r="AV937" s="13" t="s">
        <v>84</v>
      </c>
      <c r="AW937" s="13" t="s">
        <v>32</v>
      </c>
      <c r="AX937" s="13" t="s">
        <v>76</v>
      </c>
      <c r="AY937" s="243" t="s">
        <v>151</v>
      </c>
    </row>
    <row r="938" s="14" customFormat="1">
      <c r="A938" s="14"/>
      <c r="B938" s="244"/>
      <c r="C938" s="245"/>
      <c r="D938" s="235" t="s">
        <v>160</v>
      </c>
      <c r="E938" s="246" t="s">
        <v>1</v>
      </c>
      <c r="F938" s="247" t="s">
        <v>1234</v>
      </c>
      <c r="G938" s="245"/>
      <c r="H938" s="248">
        <v>8.0800000000000001</v>
      </c>
      <c r="I938" s="249"/>
      <c r="J938" s="245"/>
      <c r="K938" s="245"/>
      <c r="L938" s="250"/>
      <c r="M938" s="251"/>
      <c r="N938" s="252"/>
      <c r="O938" s="252"/>
      <c r="P938" s="252"/>
      <c r="Q938" s="252"/>
      <c r="R938" s="252"/>
      <c r="S938" s="252"/>
      <c r="T938" s="253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54" t="s">
        <v>160</v>
      </c>
      <c r="AU938" s="254" t="s">
        <v>86</v>
      </c>
      <c r="AV938" s="14" t="s">
        <v>86</v>
      </c>
      <c r="AW938" s="14" t="s">
        <v>32</v>
      </c>
      <c r="AX938" s="14" t="s">
        <v>76</v>
      </c>
      <c r="AY938" s="254" t="s">
        <v>151</v>
      </c>
    </row>
    <row r="939" s="14" customFormat="1">
      <c r="A939" s="14"/>
      <c r="B939" s="244"/>
      <c r="C939" s="245"/>
      <c r="D939" s="235" t="s">
        <v>160</v>
      </c>
      <c r="E939" s="246" t="s">
        <v>1</v>
      </c>
      <c r="F939" s="247" t="s">
        <v>1235</v>
      </c>
      <c r="G939" s="245"/>
      <c r="H939" s="248">
        <v>5.2000000000000002</v>
      </c>
      <c r="I939" s="249"/>
      <c r="J939" s="245"/>
      <c r="K939" s="245"/>
      <c r="L939" s="250"/>
      <c r="M939" s="251"/>
      <c r="N939" s="252"/>
      <c r="O939" s="252"/>
      <c r="P939" s="252"/>
      <c r="Q939" s="252"/>
      <c r="R939" s="252"/>
      <c r="S939" s="252"/>
      <c r="T939" s="253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54" t="s">
        <v>160</v>
      </c>
      <c r="AU939" s="254" t="s">
        <v>86</v>
      </c>
      <c r="AV939" s="14" t="s">
        <v>86</v>
      </c>
      <c r="AW939" s="14" t="s">
        <v>32</v>
      </c>
      <c r="AX939" s="14" t="s">
        <v>76</v>
      </c>
      <c r="AY939" s="254" t="s">
        <v>151</v>
      </c>
    </row>
    <row r="940" s="13" customFormat="1">
      <c r="A940" s="13"/>
      <c r="B940" s="233"/>
      <c r="C940" s="234"/>
      <c r="D940" s="235" t="s">
        <v>160</v>
      </c>
      <c r="E940" s="236" t="s">
        <v>1</v>
      </c>
      <c r="F940" s="237" t="s">
        <v>400</v>
      </c>
      <c r="G940" s="234"/>
      <c r="H940" s="236" t="s">
        <v>1</v>
      </c>
      <c r="I940" s="238"/>
      <c r="J940" s="234"/>
      <c r="K940" s="234"/>
      <c r="L940" s="239"/>
      <c r="M940" s="240"/>
      <c r="N940" s="241"/>
      <c r="O940" s="241"/>
      <c r="P940" s="241"/>
      <c r="Q940" s="241"/>
      <c r="R940" s="241"/>
      <c r="S940" s="241"/>
      <c r="T940" s="242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43" t="s">
        <v>160</v>
      </c>
      <c r="AU940" s="243" t="s">
        <v>86</v>
      </c>
      <c r="AV940" s="13" t="s">
        <v>84</v>
      </c>
      <c r="AW940" s="13" t="s">
        <v>32</v>
      </c>
      <c r="AX940" s="13" t="s">
        <v>76</v>
      </c>
      <c r="AY940" s="243" t="s">
        <v>151</v>
      </c>
    </row>
    <row r="941" s="14" customFormat="1">
      <c r="A941" s="14"/>
      <c r="B941" s="244"/>
      <c r="C941" s="245"/>
      <c r="D941" s="235" t="s">
        <v>160</v>
      </c>
      <c r="E941" s="246" t="s">
        <v>1</v>
      </c>
      <c r="F941" s="247" t="s">
        <v>1236</v>
      </c>
      <c r="G941" s="245"/>
      <c r="H941" s="248">
        <v>15.16</v>
      </c>
      <c r="I941" s="249"/>
      <c r="J941" s="245"/>
      <c r="K941" s="245"/>
      <c r="L941" s="250"/>
      <c r="M941" s="251"/>
      <c r="N941" s="252"/>
      <c r="O941" s="252"/>
      <c r="P941" s="252"/>
      <c r="Q941" s="252"/>
      <c r="R941" s="252"/>
      <c r="S941" s="252"/>
      <c r="T941" s="253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54" t="s">
        <v>160</v>
      </c>
      <c r="AU941" s="254" t="s">
        <v>86</v>
      </c>
      <c r="AV941" s="14" t="s">
        <v>86</v>
      </c>
      <c r="AW941" s="14" t="s">
        <v>32</v>
      </c>
      <c r="AX941" s="14" t="s">
        <v>76</v>
      </c>
      <c r="AY941" s="254" t="s">
        <v>151</v>
      </c>
    </row>
    <row r="942" s="14" customFormat="1">
      <c r="A942" s="14"/>
      <c r="B942" s="244"/>
      <c r="C942" s="245"/>
      <c r="D942" s="235" t="s">
        <v>160</v>
      </c>
      <c r="E942" s="246" t="s">
        <v>1</v>
      </c>
      <c r="F942" s="247" t="s">
        <v>1237</v>
      </c>
      <c r="G942" s="245"/>
      <c r="H942" s="248">
        <v>9.9600000000000009</v>
      </c>
      <c r="I942" s="249"/>
      <c r="J942" s="245"/>
      <c r="K942" s="245"/>
      <c r="L942" s="250"/>
      <c r="M942" s="251"/>
      <c r="N942" s="252"/>
      <c r="O942" s="252"/>
      <c r="P942" s="252"/>
      <c r="Q942" s="252"/>
      <c r="R942" s="252"/>
      <c r="S942" s="252"/>
      <c r="T942" s="253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54" t="s">
        <v>160</v>
      </c>
      <c r="AU942" s="254" t="s">
        <v>86</v>
      </c>
      <c r="AV942" s="14" t="s">
        <v>86</v>
      </c>
      <c r="AW942" s="14" t="s">
        <v>32</v>
      </c>
      <c r="AX942" s="14" t="s">
        <v>76</v>
      </c>
      <c r="AY942" s="254" t="s">
        <v>151</v>
      </c>
    </row>
    <row r="943" s="14" customFormat="1">
      <c r="A943" s="14"/>
      <c r="B943" s="244"/>
      <c r="C943" s="245"/>
      <c r="D943" s="235" t="s">
        <v>160</v>
      </c>
      <c r="E943" s="246" t="s">
        <v>1</v>
      </c>
      <c r="F943" s="247" t="s">
        <v>1238</v>
      </c>
      <c r="G943" s="245"/>
      <c r="H943" s="248">
        <v>5.2000000000000002</v>
      </c>
      <c r="I943" s="249"/>
      <c r="J943" s="245"/>
      <c r="K943" s="245"/>
      <c r="L943" s="250"/>
      <c r="M943" s="251"/>
      <c r="N943" s="252"/>
      <c r="O943" s="252"/>
      <c r="P943" s="252"/>
      <c r="Q943" s="252"/>
      <c r="R943" s="252"/>
      <c r="S943" s="252"/>
      <c r="T943" s="253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54" t="s">
        <v>160</v>
      </c>
      <c r="AU943" s="254" t="s">
        <v>86</v>
      </c>
      <c r="AV943" s="14" t="s">
        <v>86</v>
      </c>
      <c r="AW943" s="14" t="s">
        <v>32</v>
      </c>
      <c r="AX943" s="14" t="s">
        <v>76</v>
      </c>
      <c r="AY943" s="254" t="s">
        <v>151</v>
      </c>
    </row>
    <row r="944" s="13" customFormat="1">
      <c r="A944" s="13"/>
      <c r="B944" s="233"/>
      <c r="C944" s="234"/>
      <c r="D944" s="235" t="s">
        <v>160</v>
      </c>
      <c r="E944" s="236" t="s">
        <v>1</v>
      </c>
      <c r="F944" s="237" t="s">
        <v>407</v>
      </c>
      <c r="G944" s="234"/>
      <c r="H944" s="236" t="s">
        <v>1</v>
      </c>
      <c r="I944" s="238"/>
      <c r="J944" s="234"/>
      <c r="K944" s="234"/>
      <c r="L944" s="239"/>
      <c r="M944" s="240"/>
      <c r="N944" s="241"/>
      <c r="O944" s="241"/>
      <c r="P944" s="241"/>
      <c r="Q944" s="241"/>
      <c r="R944" s="241"/>
      <c r="S944" s="241"/>
      <c r="T944" s="242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43" t="s">
        <v>160</v>
      </c>
      <c r="AU944" s="243" t="s">
        <v>86</v>
      </c>
      <c r="AV944" s="13" t="s">
        <v>84</v>
      </c>
      <c r="AW944" s="13" t="s">
        <v>32</v>
      </c>
      <c r="AX944" s="13" t="s">
        <v>76</v>
      </c>
      <c r="AY944" s="243" t="s">
        <v>151</v>
      </c>
    </row>
    <row r="945" s="14" customFormat="1">
      <c r="A945" s="14"/>
      <c r="B945" s="244"/>
      <c r="C945" s="245"/>
      <c r="D945" s="235" t="s">
        <v>160</v>
      </c>
      <c r="E945" s="246" t="s">
        <v>1</v>
      </c>
      <c r="F945" s="247" t="s">
        <v>1239</v>
      </c>
      <c r="G945" s="245"/>
      <c r="H945" s="248">
        <v>23.600000000000001</v>
      </c>
      <c r="I945" s="249"/>
      <c r="J945" s="245"/>
      <c r="K945" s="245"/>
      <c r="L945" s="250"/>
      <c r="M945" s="251"/>
      <c r="N945" s="252"/>
      <c r="O945" s="252"/>
      <c r="P945" s="252"/>
      <c r="Q945" s="252"/>
      <c r="R945" s="252"/>
      <c r="S945" s="252"/>
      <c r="T945" s="253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54" t="s">
        <v>160</v>
      </c>
      <c r="AU945" s="254" t="s">
        <v>86</v>
      </c>
      <c r="AV945" s="14" t="s">
        <v>86</v>
      </c>
      <c r="AW945" s="14" t="s">
        <v>32</v>
      </c>
      <c r="AX945" s="14" t="s">
        <v>76</v>
      </c>
      <c r="AY945" s="254" t="s">
        <v>151</v>
      </c>
    </row>
    <row r="946" s="14" customFormat="1">
      <c r="A946" s="14"/>
      <c r="B946" s="244"/>
      <c r="C946" s="245"/>
      <c r="D946" s="235" t="s">
        <v>160</v>
      </c>
      <c r="E946" s="246" t="s">
        <v>1</v>
      </c>
      <c r="F946" s="247" t="s">
        <v>1240</v>
      </c>
      <c r="G946" s="245"/>
      <c r="H946" s="248">
        <v>20.399999999999999</v>
      </c>
      <c r="I946" s="249"/>
      <c r="J946" s="245"/>
      <c r="K946" s="245"/>
      <c r="L946" s="250"/>
      <c r="M946" s="251"/>
      <c r="N946" s="252"/>
      <c r="O946" s="252"/>
      <c r="P946" s="252"/>
      <c r="Q946" s="252"/>
      <c r="R946" s="252"/>
      <c r="S946" s="252"/>
      <c r="T946" s="253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54" t="s">
        <v>160</v>
      </c>
      <c r="AU946" s="254" t="s">
        <v>86</v>
      </c>
      <c r="AV946" s="14" t="s">
        <v>86</v>
      </c>
      <c r="AW946" s="14" t="s">
        <v>32</v>
      </c>
      <c r="AX946" s="14" t="s">
        <v>76</v>
      </c>
      <c r="AY946" s="254" t="s">
        <v>151</v>
      </c>
    </row>
    <row r="947" s="14" customFormat="1">
      <c r="A947" s="14"/>
      <c r="B947" s="244"/>
      <c r="C947" s="245"/>
      <c r="D947" s="235" t="s">
        <v>160</v>
      </c>
      <c r="E947" s="246" t="s">
        <v>1</v>
      </c>
      <c r="F947" s="247" t="s">
        <v>1241</v>
      </c>
      <c r="G947" s="245"/>
      <c r="H947" s="248">
        <v>9.5999999999999996</v>
      </c>
      <c r="I947" s="249"/>
      <c r="J947" s="245"/>
      <c r="K947" s="245"/>
      <c r="L947" s="250"/>
      <c r="M947" s="251"/>
      <c r="N947" s="252"/>
      <c r="O947" s="252"/>
      <c r="P947" s="252"/>
      <c r="Q947" s="252"/>
      <c r="R947" s="252"/>
      <c r="S947" s="252"/>
      <c r="T947" s="253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54" t="s">
        <v>160</v>
      </c>
      <c r="AU947" s="254" t="s">
        <v>86</v>
      </c>
      <c r="AV947" s="14" t="s">
        <v>86</v>
      </c>
      <c r="AW947" s="14" t="s">
        <v>32</v>
      </c>
      <c r="AX947" s="14" t="s">
        <v>76</v>
      </c>
      <c r="AY947" s="254" t="s">
        <v>151</v>
      </c>
    </row>
    <row r="948" s="15" customFormat="1">
      <c r="A948" s="15"/>
      <c r="B948" s="255"/>
      <c r="C948" s="256"/>
      <c r="D948" s="235" t="s">
        <v>160</v>
      </c>
      <c r="E948" s="257" t="s">
        <v>1</v>
      </c>
      <c r="F948" s="258" t="s">
        <v>213</v>
      </c>
      <c r="G948" s="256"/>
      <c r="H948" s="259">
        <v>238.29999999999998</v>
      </c>
      <c r="I948" s="260"/>
      <c r="J948" s="256"/>
      <c r="K948" s="256"/>
      <c r="L948" s="261"/>
      <c r="M948" s="262"/>
      <c r="N948" s="263"/>
      <c r="O948" s="263"/>
      <c r="P948" s="263"/>
      <c r="Q948" s="263"/>
      <c r="R948" s="263"/>
      <c r="S948" s="263"/>
      <c r="T948" s="264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T948" s="265" t="s">
        <v>160</v>
      </c>
      <c r="AU948" s="265" t="s">
        <v>86</v>
      </c>
      <c r="AV948" s="15" t="s">
        <v>158</v>
      </c>
      <c r="AW948" s="15" t="s">
        <v>32</v>
      </c>
      <c r="AX948" s="15" t="s">
        <v>84</v>
      </c>
      <c r="AY948" s="265" t="s">
        <v>151</v>
      </c>
    </row>
    <row r="949" s="2" customFormat="1" ht="16.5" customHeight="1">
      <c r="A949" s="39"/>
      <c r="B949" s="40"/>
      <c r="C949" s="220" t="s">
        <v>1242</v>
      </c>
      <c r="D949" s="220" t="s">
        <v>153</v>
      </c>
      <c r="E949" s="221" t="s">
        <v>1243</v>
      </c>
      <c r="F949" s="222" t="s">
        <v>1244</v>
      </c>
      <c r="G949" s="223" t="s">
        <v>183</v>
      </c>
      <c r="H949" s="224">
        <v>433.82400000000001</v>
      </c>
      <c r="I949" s="225"/>
      <c r="J949" s="226">
        <f>ROUND(I949*H949,2)</f>
        <v>0</v>
      </c>
      <c r="K949" s="222" t="s">
        <v>157</v>
      </c>
      <c r="L949" s="45"/>
      <c r="M949" s="227" t="s">
        <v>1</v>
      </c>
      <c r="N949" s="228" t="s">
        <v>41</v>
      </c>
      <c r="O949" s="92"/>
      <c r="P949" s="229">
        <f>O949*H949</f>
        <v>0</v>
      </c>
      <c r="Q949" s="229">
        <v>0.0044999999999999997</v>
      </c>
      <c r="R949" s="229">
        <f>Q949*H949</f>
        <v>1.9522079999999999</v>
      </c>
      <c r="S949" s="229">
        <v>0</v>
      </c>
      <c r="T949" s="230">
        <f>S949*H949</f>
        <v>0</v>
      </c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R949" s="231" t="s">
        <v>248</v>
      </c>
      <c r="AT949" s="231" t="s">
        <v>153</v>
      </c>
      <c r="AU949" s="231" t="s">
        <v>86</v>
      </c>
      <c r="AY949" s="18" t="s">
        <v>151</v>
      </c>
      <c r="BE949" s="232">
        <f>IF(N949="základní",J949,0)</f>
        <v>0</v>
      </c>
      <c r="BF949" s="232">
        <f>IF(N949="snížená",J949,0)</f>
        <v>0</v>
      </c>
      <c r="BG949" s="232">
        <f>IF(N949="zákl. přenesená",J949,0)</f>
        <v>0</v>
      </c>
      <c r="BH949" s="232">
        <f>IF(N949="sníž. přenesená",J949,0)</f>
        <v>0</v>
      </c>
      <c r="BI949" s="232">
        <f>IF(N949="nulová",J949,0)</f>
        <v>0</v>
      </c>
      <c r="BJ949" s="18" t="s">
        <v>84</v>
      </c>
      <c r="BK949" s="232">
        <f>ROUND(I949*H949,2)</f>
        <v>0</v>
      </c>
      <c r="BL949" s="18" t="s">
        <v>248</v>
      </c>
      <c r="BM949" s="231" t="s">
        <v>1245</v>
      </c>
    </row>
    <row r="950" s="14" customFormat="1">
      <c r="A950" s="14"/>
      <c r="B950" s="244"/>
      <c r="C950" s="245"/>
      <c r="D950" s="235" t="s">
        <v>160</v>
      </c>
      <c r="E950" s="246" t="s">
        <v>1</v>
      </c>
      <c r="F950" s="247" t="s">
        <v>101</v>
      </c>
      <c r="G950" s="245"/>
      <c r="H950" s="248">
        <v>433.82400000000001</v>
      </c>
      <c r="I950" s="249"/>
      <c r="J950" s="245"/>
      <c r="K950" s="245"/>
      <c r="L950" s="250"/>
      <c r="M950" s="251"/>
      <c r="N950" s="252"/>
      <c r="O950" s="252"/>
      <c r="P950" s="252"/>
      <c r="Q950" s="252"/>
      <c r="R950" s="252"/>
      <c r="S950" s="252"/>
      <c r="T950" s="253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54" t="s">
        <v>160</v>
      </c>
      <c r="AU950" s="254" t="s">
        <v>86</v>
      </c>
      <c r="AV950" s="14" t="s">
        <v>86</v>
      </c>
      <c r="AW950" s="14" t="s">
        <v>32</v>
      </c>
      <c r="AX950" s="14" t="s">
        <v>84</v>
      </c>
      <c r="AY950" s="254" t="s">
        <v>151</v>
      </c>
    </row>
    <row r="951" s="2" customFormat="1" ht="24.15" customHeight="1">
      <c r="A951" s="39"/>
      <c r="B951" s="40"/>
      <c r="C951" s="220" t="s">
        <v>1246</v>
      </c>
      <c r="D951" s="220" t="s">
        <v>153</v>
      </c>
      <c r="E951" s="221" t="s">
        <v>1247</v>
      </c>
      <c r="F951" s="222" t="s">
        <v>1248</v>
      </c>
      <c r="G951" s="223" t="s">
        <v>183</v>
      </c>
      <c r="H951" s="224">
        <v>161.612</v>
      </c>
      <c r="I951" s="225"/>
      <c r="J951" s="226">
        <f>ROUND(I951*H951,2)</f>
        <v>0</v>
      </c>
      <c r="K951" s="222" t="s">
        <v>157</v>
      </c>
      <c r="L951" s="45"/>
      <c r="M951" s="227" t="s">
        <v>1</v>
      </c>
      <c r="N951" s="228" t="s">
        <v>41</v>
      </c>
      <c r="O951" s="92"/>
      <c r="P951" s="229">
        <f>O951*H951</f>
        <v>0</v>
      </c>
      <c r="Q951" s="229">
        <v>0</v>
      </c>
      <c r="R951" s="229">
        <f>Q951*H951</f>
        <v>0</v>
      </c>
      <c r="S951" s="229">
        <v>0.081500000000000003</v>
      </c>
      <c r="T951" s="230">
        <f>S951*H951</f>
        <v>13.171378000000001</v>
      </c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R951" s="231" t="s">
        <v>248</v>
      </c>
      <c r="AT951" s="231" t="s">
        <v>153</v>
      </c>
      <c r="AU951" s="231" t="s">
        <v>86</v>
      </c>
      <c r="AY951" s="18" t="s">
        <v>151</v>
      </c>
      <c r="BE951" s="232">
        <f>IF(N951="základní",J951,0)</f>
        <v>0</v>
      </c>
      <c r="BF951" s="232">
        <f>IF(N951="snížená",J951,0)</f>
        <v>0</v>
      </c>
      <c r="BG951" s="232">
        <f>IF(N951="zákl. přenesená",J951,0)</f>
        <v>0</v>
      </c>
      <c r="BH951" s="232">
        <f>IF(N951="sníž. přenesená",J951,0)</f>
        <v>0</v>
      </c>
      <c r="BI951" s="232">
        <f>IF(N951="nulová",J951,0)</f>
        <v>0</v>
      </c>
      <c r="BJ951" s="18" t="s">
        <v>84</v>
      </c>
      <c r="BK951" s="232">
        <f>ROUND(I951*H951,2)</f>
        <v>0</v>
      </c>
      <c r="BL951" s="18" t="s">
        <v>248</v>
      </c>
      <c r="BM951" s="231" t="s">
        <v>1249</v>
      </c>
    </row>
    <row r="952" s="14" customFormat="1">
      <c r="A952" s="14"/>
      <c r="B952" s="244"/>
      <c r="C952" s="245"/>
      <c r="D952" s="235" t="s">
        <v>160</v>
      </c>
      <c r="E952" s="246" t="s">
        <v>1</v>
      </c>
      <c r="F952" s="247" t="s">
        <v>1250</v>
      </c>
      <c r="G952" s="245"/>
      <c r="H952" s="248">
        <v>27.846</v>
      </c>
      <c r="I952" s="249"/>
      <c r="J952" s="245"/>
      <c r="K952" s="245"/>
      <c r="L952" s="250"/>
      <c r="M952" s="251"/>
      <c r="N952" s="252"/>
      <c r="O952" s="252"/>
      <c r="P952" s="252"/>
      <c r="Q952" s="252"/>
      <c r="R952" s="252"/>
      <c r="S952" s="252"/>
      <c r="T952" s="253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54" t="s">
        <v>160</v>
      </c>
      <c r="AU952" s="254" t="s">
        <v>86</v>
      </c>
      <c r="AV952" s="14" t="s">
        <v>86</v>
      </c>
      <c r="AW952" s="14" t="s">
        <v>32</v>
      </c>
      <c r="AX952" s="14" t="s">
        <v>76</v>
      </c>
      <c r="AY952" s="254" t="s">
        <v>151</v>
      </c>
    </row>
    <row r="953" s="14" customFormat="1">
      <c r="A953" s="14"/>
      <c r="B953" s="244"/>
      <c r="C953" s="245"/>
      <c r="D953" s="235" t="s">
        <v>160</v>
      </c>
      <c r="E953" s="246" t="s">
        <v>1</v>
      </c>
      <c r="F953" s="247" t="s">
        <v>1251</v>
      </c>
      <c r="G953" s="245"/>
      <c r="H953" s="248">
        <v>9.4860000000000007</v>
      </c>
      <c r="I953" s="249"/>
      <c r="J953" s="245"/>
      <c r="K953" s="245"/>
      <c r="L953" s="250"/>
      <c r="M953" s="251"/>
      <c r="N953" s="252"/>
      <c r="O953" s="252"/>
      <c r="P953" s="252"/>
      <c r="Q953" s="252"/>
      <c r="R953" s="252"/>
      <c r="S953" s="252"/>
      <c r="T953" s="253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54" t="s">
        <v>160</v>
      </c>
      <c r="AU953" s="254" t="s">
        <v>86</v>
      </c>
      <c r="AV953" s="14" t="s">
        <v>86</v>
      </c>
      <c r="AW953" s="14" t="s">
        <v>32</v>
      </c>
      <c r="AX953" s="14" t="s">
        <v>76</v>
      </c>
      <c r="AY953" s="254" t="s">
        <v>151</v>
      </c>
    </row>
    <row r="954" s="14" customFormat="1">
      <c r="A954" s="14"/>
      <c r="B954" s="244"/>
      <c r="C954" s="245"/>
      <c r="D954" s="235" t="s">
        <v>160</v>
      </c>
      <c r="E954" s="246" t="s">
        <v>1</v>
      </c>
      <c r="F954" s="247" t="s">
        <v>1252</v>
      </c>
      <c r="G954" s="245"/>
      <c r="H954" s="248">
        <v>11.1</v>
      </c>
      <c r="I954" s="249"/>
      <c r="J954" s="245"/>
      <c r="K954" s="245"/>
      <c r="L954" s="250"/>
      <c r="M954" s="251"/>
      <c r="N954" s="252"/>
      <c r="O954" s="252"/>
      <c r="P954" s="252"/>
      <c r="Q954" s="252"/>
      <c r="R954" s="252"/>
      <c r="S954" s="252"/>
      <c r="T954" s="253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54" t="s">
        <v>160</v>
      </c>
      <c r="AU954" s="254" t="s">
        <v>86</v>
      </c>
      <c r="AV954" s="14" t="s">
        <v>86</v>
      </c>
      <c r="AW954" s="14" t="s">
        <v>32</v>
      </c>
      <c r="AX954" s="14" t="s">
        <v>76</v>
      </c>
      <c r="AY954" s="254" t="s">
        <v>151</v>
      </c>
    </row>
    <row r="955" s="14" customFormat="1">
      <c r="A955" s="14"/>
      <c r="B955" s="244"/>
      <c r="C955" s="245"/>
      <c r="D955" s="235" t="s">
        <v>160</v>
      </c>
      <c r="E955" s="246" t="s">
        <v>1</v>
      </c>
      <c r="F955" s="247" t="s">
        <v>1253</v>
      </c>
      <c r="G955" s="245"/>
      <c r="H955" s="248">
        <v>12.199999999999999</v>
      </c>
      <c r="I955" s="249"/>
      <c r="J955" s="245"/>
      <c r="K955" s="245"/>
      <c r="L955" s="250"/>
      <c r="M955" s="251"/>
      <c r="N955" s="252"/>
      <c r="O955" s="252"/>
      <c r="P955" s="252"/>
      <c r="Q955" s="252"/>
      <c r="R955" s="252"/>
      <c r="S955" s="252"/>
      <c r="T955" s="253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54" t="s">
        <v>160</v>
      </c>
      <c r="AU955" s="254" t="s">
        <v>86</v>
      </c>
      <c r="AV955" s="14" t="s">
        <v>86</v>
      </c>
      <c r="AW955" s="14" t="s">
        <v>32</v>
      </c>
      <c r="AX955" s="14" t="s">
        <v>76</v>
      </c>
      <c r="AY955" s="254" t="s">
        <v>151</v>
      </c>
    </row>
    <row r="956" s="14" customFormat="1">
      <c r="A956" s="14"/>
      <c r="B956" s="244"/>
      <c r="C956" s="245"/>
      <c r="D956" s="235" t="s">
        <v>160</v>
      </c>
      <c r="E956" s="246" t="s">
        <v>1</v>
      </c>
      <c r="F956" s="247" t="s">
        <v>1254</v>
      </c>
      <c r="G956" s="245"/>
      <c r="H956" s="248">
        <v>22.719999999999999</v>
      </c>
      <c r="I956" s="249"/>
      <c r="J956" s="245"/>
      <c r="K956" s="245"/>
      <c r="L956" s="250"/>
      <c r="M956" s="251"/>
      <c r="N956" s="252"/>
      <c r="O956" s="252"/>
      <c r="P956" s="252"/>
      <c r="Q956" s="252"/>
      <c r="R956" s="252"/>
      <c r="S956" s="252"/>
      <c r="T956" s="253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54" t="s">
        <v>160</v>
      </c>
      <c r="AU956" s="254" t="s">
        <v>86</v>
      </c>
      <c r="AV956" s="14" t="s">
        <v>86</v>
      </c>
      <c r="AW956" s="14" t="s">
        <v>32</v>
      </c>
      <c r="AX956" s="14" t="s">
        <v>76</v>
      </c>
      <c r="AY956" s="254" t="s">
        <v>151</v>
      </c>
    </row>
    <row r="957" s="14" customFormat="1">
      <c r="A957" s="14"/>
      <c r="B957" s="244"/>
      <c r="C957" s="245"/>
      <c r="D957" s="235" t="s">
        <v>160</v>
      </c>
      <c r="E957" s="246" t="s">
        <v>1</v>
      </c>
      <c r="F957" s="247" t="s">
        <v>1255</v>
      </c>
      <c r="G957" s="245"/>
      <c r="H957" s="248">
        <v>68</v>
      </c>
      <c r="I957" s="249"/>
      <c r="J957" s="245"/>
      <c r="K957" s="245"/>
      <c r="L957" s="250"/>
      <c r="M957" s="251"/>
      <c r="N957" s="252"/>
      <c r="O957" s="252"/>
      <c r="P957" s="252"/>
      <c r="Q957" s="252"/>
      <c r="R957" s="252"/>
      <c r="S957" s="252"/>
      <c r="T957" s="253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54" t="s">
        <v>160</v>
      </c>
      <c r="AU957" s="254" t="s">
        <v>86</v>
      </c>
      <c r="AV957" s="14" t="s">
        <v>86</v>
      </c>
      <c r="AW957" s="14" t="s">
        <v>32</v>
      </c>
      <c r="AX957" s="14" t="s">
        <v>76</v>
      </c>
      <c r="AY957" s="254" t="s">
        <v>151</v>
      </c>
    </row>
    <row r="958" s="14" customFormat="1">
      <c r="A958" s="14"/>
      <c r="B958" s="244"/>
      <c r="C958" s="245"/>
      <c r="D958" s="235" t="s">
        <v>160</v>
      </c>
      <c r="E958" s="246" t="s">
        <v>1</v>
      </c>
      <c r="F958" s="247" t="s">
        <v>1256</v>
      </c>
      <c r="G958" s="245"/>
      <c r="H958" s="248">
        <v>10.26</v>
      </c>
      <c r="I958" s="249"/>
      <c r="J958" s="245"/>
      <c r="K958" s="245"/>
      <c r="L958" s="250"/>
      <c r="M958" s="251"/>
      <c r="N958" s="252"/>
      <c r="O958" s="252"/>
      <c r="P958" s="252"/>
      <c r="Q958" s="252"/>
      <c r="R958" s="252"/>
      <c r="S958" s="252"/>
      <c r="T958" s="253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54" t="s">
        <v>160</v>
      </c>
      <c r="AU958" s="254" t="s">
        <v>86</v>
      </c>
      <c r="AV958" s="14" t="s">
        <v>86</v>
      </c>
      <c r="AW958" s="14" t="s">
        <v>32</v>
      </c>
      <c r="AX958" s="14" t="s">
        <v>76</v>
      </c>
      <c r="AY958" s="254" t="s">
        <v>151</v>
      </c>
    </row>
    <row r="959" s="15" customFormat="1">
      <c r="A959" s="15"/>
      <c r="B959" s="255"/>
      <c r="C959" s="256"/>
      <c r="D959" s="235" t="s">
        <v>160</v>
      </c>
      <c r="E959" s="257" t="s">
        <v>1</v>
      </c>
      <c r="F959" s="258" t="s">
        <v>213</v>
      </c>
      <c r="G959" s="256"/>
      <c r="H959" s="259">
        <v>161.612</v>
      </c>
      <c r="I959" s="260"/>
      <c r="J959" s="256"/>
      <c r="K959" s="256"/>
      <c r="L959" s="261"/>
      <c r="M959" s="262"/>
      <c r="N959" s="263"/>
      <c r="O959" s="263"/>
      <c r="P959" s="263"/>
      <c r="Q959" s="263"/>
      <c r="R959" s="263"/>
      <c r="S959" s="263"/>
      <c r="T959" s="264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T959" s="265" t="s">
        <v>160</v>
      </c>
      <c r="AU959" s="265" t="s">
        <v>86</v>
      </c>
      <c r="AV959" s="15" t="s">
        <v>158</v>
      </c>
      <c r="AW959" s="15" t="s">
        <v>32</v>
      </c>
      <c r="AX959" s="15" t="s">
        <v>84</v>
      </c>
      <c r="AY959" s="265" t="s">
        <v>151</v>
      </c>
    </row>
    <row r="960" s="2" customFormat="1" ht="37.8" customHeight="1">
      <c r="A960" s="39"/>
      <c r="B960" s="40"/>
      <c r="C960" s="220" t="s">
        <v>1257</v>
      </c>
      <c r="D960" s="220" t="s">
        <v>153</v>
      </c>
      <c r="E960" s="221" t="s">
        <v>1258</v>
      </c>
      <c r="F960" s="222" t="s">
        <v>1259</v>
      </c>
      <c r="G960" s="223" t="s">
        <v>183</v>
      </c>
      <c r="H960" s="224">
        <v>433.82400000000001</v>
      </c>
      <c r="I960" s="225"/>
      <c r="J960" s="226">
        <f>ROUND(I960*H960,2)</f>
        <v>0</v>
      </c>
      <c r="K960" s="222" t="s">
        <v>1</v>
      </c>
      <c r="L960" s="45"/>
      <c r="M960" s="227" t="s">
        <v>1</v>
      </c>
      <c r="N960" s="228" t="s">
        <v>41</v>
      </c>
      <c r="O960" s="92"/>
      <c r="P960" s="229">
        <f>O960*H960</f>
        <v>0</v>
      </c>
      <c r="Q960" s="229">
        <v>0.0090900000000000009</v>
      </c>
      <c r="R960" s="229">
        <f>Q960*H960</f>
        <v>3.9434601600000003</v>
      </c>
      <c r="S960" s="229">
        <v>0</v>
      </c>
      <c r="T960" s="230">
        <f>S960*H960</f>
        <v>0</v>
      </c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R960" s="231" t="s">
        <v>248</v>
      </c>
      <c r="AT960" s="231" t="s">
        <v>153</v>
      </c>
      <c r="AU960" s="231" t="s">
        <v>86</v>
      </c>
      <c r="AY960" s="18" t="s">
        <v>151</v>
      </c>
      <c r="BE960" s="232">
        <f>IF(N960="základní",J960,0)</f>
        <v>0</v>
      </c>
      <c r="BF960" s="232">
        <f>IF(N960="snížená",J960,0)</f>
        <v>0</v>
      </c>
      <c r="BG960" s="232">
        <f>IF(N960="zákl. přenesená",J960,0)</f>
        <v>0</v>
      </c>
      <c r="BH960" s="232">
        <f>IF(N960="sníž. přenesená",J960,0)</f>
        <v>0</v>
      </c>
      <c r="BI960" s="232">
        <f>IF(N960="nulová",J960,0)</f>
        <v>0</v>
      </c>
      <c r="BJ960" s="18" t="s">
        <v>84</v>
      </c>
      <c r="BK960" s="232">
        <f>ROUND(I960*H960,2)</f>
        <v>0</v>
      </c>
      <c r="BL960" s="18" t="s">
        <v>248</v>
      </c>
      <c r="BM960" s="231" t="s">
        <v>1260</v>
      </c>
    </row>
    <row r="961" s="13" customFormat="1">
      <c r="A961" s="13"/>
      <c r="B961" s="233"/>
      <c r="C961" s="234"/>
      <c r="D961" s="235" t="s">
        <v>160</v>
      </c>
      <c r="E961" s="236" t="s">
        <v>1</v>
      </c>
      <c r="F961" s="237" t="s">
        <v>345</v>
      </c>
      <c r="G961" s="234"/>
      <c r="H961" s="236" t="s">
        <v>1</v>
      </c>
      <c r="I961" s="238"/>
      <c r="J961" s="234"/>
      <c r="K961" s="234"/>
      <c r="L961" s="239"/>
      <c r="M961" s="240"/>
      <c r="N961" s="241"/>
      <c r="O961" s="241"/>
      <c r="P961" s="241"/>
      <c r="Q961" s="241"/>
      <c r="R961" s="241"/>
      <c r="S961" s="241"/>
      <c r="T961" s="242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3" t="s">
        <v>160</v>
      </c>
      <c r="AU961" s="243" t="s">
        <v>86</v>
      </c>
      <c r="AV961" s="13" t="s">
        <v>84</v>
      </c>
      <c r="AW961" s="13" t="s">
        <v>32</v>
      </c>
      <c r="AX961" s="13" t="s">
        <v>76</v>
      </c>
      <c r="AY961" s="243" t="s">
        <v>151</v>
      </c>
    </row>
    <row r="962" s="14" customFormat="1">
      <c r="A962" s="14"/>
      <c r="B962" s="244"/>
      <c r="C962" s="245"/>
      <c r="D962" s="235" t="s">
        <v>160</v>
      </c>
      <c r="E962" s="246" t="s">
        <v>1</v>
      </c>
      <c r="F962" s="247" t="s">
        <v>1261</v>
      </c>
      <c r="G962" s="245"/>
      <c r="H962" s="248">
        <v>14.279999999999999</v>
      </c>
      <c r="I962" s="249"/>
      <c r="J962" s="245"/>
      <c r="K962" s="245"/>
      <c r="L962" s="250"/>
      <c r="M962" s="251"/>
      <c r="N962" s="252"/>
      <c r="O962" s="252"/>
      <c r="P962" s="252"/>
      <c r="Q962" s="252"/>
      <c r="R962" s="252"/>
      <c r="S962" s="252"/>
      <c r="T962" s="253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54" t="s">
        <v>160</v>
      </c>
      <c r="AU962" s="254" t="s">
        <v>86</v>
      </c>
      <c r="AV962" s="14" t="s">
        <v>86</v>
      </c>
      <c r="AW962" s="14" t="s">
        <v>32</v>
      </c>
      <c r="AX962" s="14" t="s">
        <v>76</v>
      </c>
      <c r="AY962" s="254" t="s">
        <v>151</v>
      </c>
    </row>
    <row r="963" s="13" customFormat="1">
      <c r="A963" s="13"/>
      <c r="B963" s="233"/>
      <c r="C963" s="234"/>
      <c r="D963" s="235" t="s">
        <v>160</v>
      </c>
      <c r="E963" s="236" t="s">
        <v>1</v>
      </c>
      <c r="F963" s="237" t="s">
        <v>347</v>
      </c>
      <c r="G963" s="234"/>
      <c r="H963" s="236" t="s">
        <v>1</v>
      </c>
      <c r="I963" s="238"/>
      <c r="J963" s="234"/>
      <c r="K963" s="234"/>
      <c r="L963" s="239"/>
      <c r="M963" s="240"/>
      <c r="N963" s="241"/>
      <c r="O963" s="241"/>
      <c r="P963" s="241"/>
      <c r="Q963" s="241"/>
      <c r="R963" s="241"/>
      <c r="S963" s="241"/>
      <c r="T963" s="242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43" t="s">
        <v>160</v>
      </c>
      <c r="AU963" s="243" t="s">
        <v>86</v>
      </c>
      <c r="AV963" s="13" t="s">
        <v>84</v>
      </c>
      <c r="AW963" s="13" t="s">
        <v>32</v>
      </c>
      <c r="AX963" s="13" t="s">
        <v>76</v>
      </c>
      <c r="AY963" s="243" t="s">
        <v>151</v>
      </c>
    </row>
    <row r="964" s="14" customFormat="1">
      <c r="A964" s="14"/>
      <c r="B964" s="244"/>
      <c r="C964" s="245"/>
      <c r="D964" s="235" t="s">
        <v>160</v>
      </c>
      <c r="E964" s="246" t="s">
        <v>1</v>
      </c>
      <c r="F964" s="247" t="s">
        <v>1262</v>
      </c>
      <c r="G964" s="245"/>
      <c r="H964" s="248">
        <v>20.800000000000001</v>
      </c>
      <c r="I964" s="249"/>
      <c r="J964" s="245"/>
      <c r="K964" s="245"/>
      <c r="L964" s="250"/>
      <c r="M964" s="251"/>
      <c r="N964" s="252"/>
      <c r="O964" s="252"/>
      <c r="P964" s="252"/>
      <c r="Q964" s="252"/>
      <c r="R964" s="252"/>
      <c r="S964" s="252"/>
      <c r="T964" s="253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54" t="s">
        <v>160</v>
      </c>
      <c r="AU964" s="254" t="s">
        <v>86</v>
      </c>
      <c r="AV964" s="14" t="s">
        <v>86</v>
      </c>
      <c r="AW964" s="14" t="s">
        <v>32</v>
      </c>
      <c r="AX964" s="14" t="s">
        <v>76</v>
      </c>
      <c r="AY964" s="254" t="s">
        <v>151</v>
      </c>
    </row>
    <row r="965" s="14" customFormat="1">
      <c r="A965" s="14"/>
      <c r="B965" s="244"/>
      <c r="C965" s="245"/>
      <c r="D965" s="235" t="s">
        <v>160</v>
      </c>
      <c r="E965" s="246" t="s">
        <v>1</v>
      </c>
      <c r="F965" s="247" t="s">
        <v>1263</v>
      </c>
      <c r="G965" s="245"/>
      <c r="H965" s="248">
        <v>0.28499999999999998</v>
      </c>
      <c r="I965" s="249"/>
      <c r="J965" s="245"/>
      <c r="K965" s="245"/>
      <c r="L965" s="250"/>
      <c r="M965" s="251"/>
      <c r="N965" s="252"/>
      <c r="O965" s="252"/>
      <c r="P965" s="252"/>
      <c r="Q965" s="252"/>
      <c r="R965" s="252"/>
      <c r="S965" s="252"/>
      <c r="T965" s="253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54" t="s">
        <v>160</v>
      </c>
      <c r="AU965" s="254" t="s">
        <v>86</v>
      </c>
      <c r="AV965" s="14" t="s">
        <v>86</v>
      </c>
      <c r="AW965" s="14" t="s">
        <v>32</v>
      </c>
      <c r="AX965" s="14" t="s">
        <v>76</v>
      </c>
      <c r="AY965" s="254" t="s">
        <v>151</v>
      </c>
    </row>
    <row r="966" s="14" customFormat="1">
      <c r="A966" s="14"/>
      <c r="B966" s="244"/>
      <c r="C966" s="245"/>
      <c r="D966" s="235" t="s">
        <v>160</v>
      </c>
      <c r="E966" s="246" t="s">
        <v>1</v>
      </c>
      <c r="F966" s="247" t="s">
        <v>1264</v>
      </c>
      <c r="G966" s="245"/>
      <c r="H966" s="248">
        <v>3.3479999999999999</v>
      </c>
      <c r="I966" s="249"/>
      <c r="J966" s="245"/>
      <c r="K966" s="245"/>
      <c r="L966" s="250"/>
      <c r="M966" s="251"/>
      <c r="N966" s="252"/>
      <c r="O966" s="252"/>
      <c r="P966" s="252"/>
      <c r="Q966" s="252"/>
      <c r="R966" s="252"/>
      <c r="S966" s="252"/>
      <c r="T966" s="253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54" t="s">
        <v>160</v>
      </c>
      <c r="AU966" s="254" t="s">
        <v>86</v>
      </c>
      <c r="AV966" s="14" t="s">
        <v>86</v>
      </c>
      <c r="AW966" s="14" t="s">
        <v>32</v>
      </c>
      <c r="AX966" s="14" t="s">
        <v>76</v>
      </c>
      <c r="AY966" s="254" t="s">
        <v>151</v>
      </c>
    </row>
    <row r="967" s="13" customFormat="1">
      <c r="A967" s="13"/>
      <c r="B967" s="233"/>
      <c r="C967" s="234"/>
      <c r="D967" s="235" t="s">
        <v>160</v>
      </c>
      <c r="E967" s="236" t="s">
        <v>1</v>
      </c>
      <c r="F967" s="237" t="s">
        <v>349</v>
      </c>
      <c r="G967" s="234"/>
      <c r="H967" s="236" t="s">
        <v>1</v>
      </c>
      <c r="I967" s="238"/>
      <c r="J967" s="234"/>
      <c r="K967" s="234"/>
      <c r="L967" s="239"/>
      <c r="M967" s="240"/>
      <c r="N967" s="241"/>
      <c r="O967" s="241"/>
      <c r="P967" s="241"/>
      <c r="Q967" s="241"/>
      <c r="R967" s="241"/>
      <c r="S967" s="241"/>
      <c r="T967" s="242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43" t="s">
        <v>160</v>
      </c>
      <c r="AU967" s="243" t="s">
        <v>86</v>
      </c>
      <c r="AV967" s="13" t="s">
        <v>84</v>
      </c>
      <c r="AW967" s="13" t="s">
        <v>32</v>
      </c>
      <c r="AX967" s="13" t="s">
        <v>76</v>
      </c>
      <c r="AY967" s="243" t="s">
        <v>151</v>
      </c>
    </row>
    <row r="968" s="14" customFormat="1">
      <c r="A968" s="14"/>
      <c r="B968" s="244"/>
      <c r="C968" s="245"/>
      <c r="D968" s="235" t="s">
        <v>160</v>
      </c>
      <c r="E968" s="246" t="s">
        <v>1</v>
      </c>
      <c r="F968" s="247" t="s">
        <v>1265</v>
      </c>
      <c r="G968" s="245"/>
      <c r="H968" s="248">
        <v>10.619999999999999</v>
      </c>
      <c r="I968" s="249"/>
      <c r="J968" s="245"/>
      <c r="K968" s="245"/>
      <c r="L968" s="250"/>
      <c r="M968" s="251"/>
      <c r="N968" s="252"/>
      <c r="O968" s="252"/>
      <c r="P968" s="252"/>
      <c r="Q968" s="252"/>
      <c r="R968" s="252"/>
      <c r="S968" s="252"/>
      <c r="T968" s="253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54" t="s">
        <v>160</v>
      </c>
      <c r="AU968" s="254" t="s">
        <v>86</v>
      </c>
      <c r="AV968" s="14" t="s">
        <v>86</v>
      </c>
      <c r="AW968" s="14" t="s">
        <v>32</v>
      </c>
      <c r="AX968" s="14" t="s">
        <v>76</v>
      </c>
      <c r="AY968" s="254" t="s">
        <v>151</v>
      </c>
    </row>
    <row r="969" s="13" customFormat="1">
      <c r="A969" s="13"/>
      <c r="B969" s="233"/>
      <c r="C969" s="234"/>
      <c r="D969" s="235" t="s">
        <v>160</v>
      </c>
      <c r="E969" s="236" t="s">
        <v>1</v>
      </c>
      <c r="F969" s="237" t="s">
        <v>351</v>
      </c>
      <c r="G969" s="234"/>
      <c r="H969" s="236" t="s">
        <v>1</v>
      </c>
      <c r="I969" s="238"/>
      <c r="J969" s="234"/>
      <c r="K969" s="234"/>
      <c r="L969" s="239"/>
      <c r="M969" s="240"/>
      <c r="N969" s="241"/>
      <c r="O969" s="241"/>
      <c r="P969" s="241"/>
      <c r="Q969" s="241"/>
      <c r="R969" s="241"/>
      <c r="S969" s="241"/>
      <c r="T969" s="242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43" t="s">
        <v>160</v>
      </c>
      <c r="AU969" s="243" t="s">
        <v>86</v>
      </c>
      <c r="AV969" s="13" t="s">
        <v>84</v>
      </c>
      <c r="AW969" s="13" t="s">
        <v>32</v>
      </c>
      <c r="AX969" s="13" t="s">
        <v>76</v>
      </c>
      <c r="AY969" s="243" t="s">
        <v>151</v>
      </c>
    </row>
    <row r="970" s="14" customFormat="1">
      <c r="A970" s="14"/>
      <c r="B970" s="244"/>
      <c r="C970" s="245"/>
      <c r="D970" s="235" t="s">
        <v>160</v>
      </c>
      <c r="E970" s="246" t="s">
        <v>1</v>
      </c>
      <c r="F970" s="247" t="s">
        <v>1266</v>
      </c>
      <c r="G970" s="245"/>
      <c r="H970" s="248">
        <v>14.300000000000001</v>
      </c>
      <c r="I970" s="249"/>
      <c r="J970" s="245"/>
      <c r="K970" s="245"/>
      <c r="L970" s="250"/>
      <c r="M970" s="251"/>
      <c r="N970" s="252"/>
      <c r="O970" s="252"/>
      <c r="P970" s="252"/>
      <c r="Q970" s="252"/>
      <c r="R970" s="252"/>
      <c r="S970" s="252"/>
      <c r="T970" s="253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54" t="s">
        <v>160</v>
      </c>
      <c r="AU970" s="254" t="s">
        <v>86</v>
      </c>
      <c r="AV970" s="14" t="s">
        <v>86</v>
      </c>
      <c r="AW970" s="14" t="s">
        <v>32</v>
      </c>
      <c r="AX970" s="14" t="s">
        <v>76</v>
      </c>
      <c r="AY970" s="254" t="s">
        <v>151</v>
      </c>
    </row>
    <row r="971" s="13" customFormat="1">
      <c r="A971" s="13"/>
      <c r="B971" s="233"/>
      <c r="C971" s="234"/>
      <c r="D971" s="235" t="s">
        <v>160</v>
      </c>
      <c r="E971" s="236" t="s">
        <v>1</v>
      </c>
      <c r="F971" s="237" t="s">
        <v>353</v>
      </c>
      <c r="G971" s="234"/>
      <c r="H971" s="236" t="s">
        <v>1</v>
      </c>
      <c r="I971" s="238"/>
      <c r="J971" s="234"/>
      <c r="K971" s="234"/>
      <c r="L971" s="239"/>
      <c r="M971" s="240"/>
      <c r="N971" s="241"/>
      <c r="O971" s="241"/>
      <c r="P971" s="241"/>
      <c r="Q971" s="241"/>
      <c r="R971" s="241"/>
      <c r="S971" s="241"/>
      <c r="T971" s="242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43" t="s">
        <v>160</v>
      </c>
      <c r="AU971" s="243" t="s">
        <v>86</v>
      </c>
      <c r="AV971" s="13" t="s">
        <v>84</v>
      </c>
      <c r="AW971" s="13" t="s">
        <v>32</v>
      </c>
      <c r="AX971" s="13" t="s">
        <v>76</v>
      </c>
      <c r="AY971" s="243" t="s">
        <v>151</v>
      </c>
    </row>
    <row r="972" s="14" customFormat="1">
      <c r="A972" s="14"/>
      <c r="B972" s="244"/>
      <c r="C972" s="245"/>
      <c r="D972" s="235" t="s">
        <v>160</v>
      </c>
      <c r="E972" s="246" t="s">
        <v>1</v>
      </c>
      <c r="F972" s="247" t="s">
        <v>1267</v>
      </c>
      <c r="G972" s="245"/>
      <c r="H972" s="248">
        <v>17</v>
      </c>
      <c r="I972" s="249"/>
      <c r="J972" s="245"/>
      <c r="K972" s="245"/>
      <c r="L972" s="250"/>
      <c r="M972" s="251"/>
      <c r="N972" s="252"/>
      <c r="O972" s="252"/>
      <c r="P972" s="252"/>
      <c r="Q972" s="252"/>
      <c r="R972" s="252"/>
      <c r="S972" s="252"/>
      <c r="T972" s="253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T972" s="254" t="s">
        <v>160</v>
      </c>
      <c r="AU972" s="254" t="s">
        <v>86</v>
      </c>
      <c r="AV972" s="14" t="s">
        <v>86</v>
      </c>
      <c r="AW972" s="14" t="s">
        <v>32</v>
      </c>
      <c r="AX972" s="14" t="s">
        <v>76</v>
      </c>
      <c r="AY972" s="254" t="s">
        <v>151</v>
      </c>
    </row>
    <row r="973" s="14" customFormat="1">
      <c r="A973" s="14"/>
      <c r="B973" s="244"/>
      <c r="C973" s="245"/>
      <c r="D973" s="235" t="s">
        <v>160</v>
      </c>
      <c r="E973" s="246" t="s">
        <v>1</v>
      </c>
      <c r="F973" s="247" t="s">
        <v>1263</v>
      </c>
      <c r="G973" s="245"/>
      <c r="H973" s="248">
        <v>0.28499999999999998</v>
      </c>
      <c r="I973" s="249"/>
      <c r="J973" s="245"/>
      <c r="K973" s="245"/>
      <c r="L973" s="250"/>
      <c r="M973" s="251"/>
      <c r="N973" s="252"/>
      <c r="O973" s="252"/>
      <c r="P973" s="252"/>
      <c r="Q973" s="252"/>
      <c r="R973" s="252"/>
      <c r="S973" s="252"/>
      <c r="T973" s="253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54" t="s">
        <v>160</v>
      </c>
      <c r="AU973" s="254" t="s">
        <v>86</v>
      </c>
      <c r="AV973" s="14" t="s">
        <v>86</v>
      </c>
      <c r="AW973" s="14" t="s">
        <v>32</v>
      </c>
      <c r="AX973" s="14" t="s">
        <v>76</v>
      </c>
      <c r="AY973" s="254" t="s">
        <v>151</v>
      </c>
    </row>
    <row r="974" s="13" customFormat="1">
      <c r="A974" s="13"/>
      <c r="B974" s="233"/>
      <c r="C974" s="234"/>
      <c r="D974" s="235" t="s">
        <v>160</v>
      </c>
      <c r="E974" s="236" t="s">
        <v>1</v>
      </c>
      <c r="F974" s="237" t="s">
        <v>362</v>
      </c>
      <c r="G974" s="234"/>
      <c r="H974" s="236" t="s">
        <v>1</v>
      </c>
      <c r="I974" s="238"/>
      <c r="J974" s="234"/>
      <c r="K974" s="234"/>
      <c r="L974" s="239"/>
      <c r="M974" s="240"/>
      <c r="N974" s="241"/>
      <c r="O974" s="241"/>
      <c r="P974" s="241"/>
      <c r="Q974" s="241"/>
      <c r="R974" s="241"/>
      <c r="S974" s="241"/>
      <c r="T974" s="242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43" t="s">
        <v>160</v>
      </c>
      <c r="AU974" s="243" t="s">
        <v>86</v>
      </c>
      <c r="AV974" s="13" t="s">
        <v>84</v>
      </c>
      <c r="AW974" s="13" t="s">
        <v>32</v>
      </c>
      <c r="AX974" s="13" t="s">
        <v>76</v>
      </c>
      <c r="AY974" s="243" t="s">
        <v>151</v>
      </c>
    </row>
    <row r="975" s="14" customFormat="1">
      <c r="A975" s="14"/>
      <c r="B975" s="244"/>
      <c r="C975" s="245"/>
      <c r="D975" s="235" t="s">
        <v>160</v>
      </c>
      <c r="E975" s="246" t="s">
        <v>1</v>
      </c>
      <c r="F975" s="247" t="s">
        <v>1268</v>
      </c>
      <c r="G975" s="245"/>
      <c r="H975" s="248">
        <v>21.920000000000002</v>
      </c>
      <c r="I975" s="249"/>
      <c r="J975" s="245"/>
      <c r="K975" s="245"/>
      <c r="L975" s="250"/>
      <c r="M975" s="251"/>
      <c r="N975" s="252"/>
      <c r="O975" s="252"/>
      <c r="P975" s="252"/>
      <c r="Q975" s="252"/>
      <c r="R975" s="252"/>
      <c r="S975" s="252"/>
      <c r="T975" s="253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54" t="s">
        <v>160</v>
      </c>
      <c r="AU975" s="254" t="s">
        <v>86</v>
      </c>
      <c r="AV975" s="14" t="s">
        <v>86</v>
      </c>
      <c r="AW975" s="14" t="s">
        <v>32</v>
      </c>
      <c r="AX975" s="14" t="s">
        <v>76</v>
      </c>
      <c r="AY975" s="254" t="s">
        <v>151</v>
      </c>
    </row>
    <row r="976" s="14" customFormat="1">
      <c r="A976" s="14"/>
      <c r="B976" s="244"/>
      <c r="C976" s="245"/>
      <c r="D976" s="235" t="s">
        <v>160</v>
      </c>
      <c r="E976" s="246" t="s">
        <v>1</v>
      </c>
      <c r="F976" s="247" t="s">
        <v>1269</v>
      </c>
      <c r="G976" s="245"/>
      <c r="H976" s="248">
        <v>8.1999999999999993</v>
      </c>
      <c r="I976" s="249"/>
      <c r="J976" s="245"/>
      <c r="K976" s="245"/>
      <c r="L976" s="250"/>
      <c r="M976" s="251"/>
      <c r="N976" s="252"/>
      <c r="O976" s="252"/>
      <c r="P976" s="252"/>
      <c r="Q976" s="252"/>
      <c r="R976" s="252"/>
      <c r="S976" s="252"/>
      <c r="T976" s="253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54" t="s">
        <v>160</v>
      </c>
      <c r="AU976" s="254" t="s">
        <v>86</v>
      </c>
      <c r="AV976" s="14" t="s">
        <v>86</v>
      </c>
      <c r="AW976" s="14" t="s">
        <v>32</v>
      </c>
      <c r="AX976" s="14" t="s">
        <v>76</v>
      </c>
      <c r="AY976" s="254" t="s">
        <v>151</v>
      </c>
    </row>
    <row r="977" s="14" customFormat="1">
      <c r="A977" s="14"/>
      <c r="B977" s="244"/>
      <c r="C977" s="245"/>
      <c r="D977" s="235" t="s">
        <v>160</v>
      </c>
      <c r="E977" s="246" t="s">
        <v>1</v>
      </c>
      <c r="F977" s="247" t="s">
        <v>1270</v>
      </c>
      <c r="G977" s="245"/>
      <c r="H977" s="248">
        <v>0.13500000000000001</v>
      </c>
      <c r="I977" s="249"/>
      <c r="J977" s="245"/>
      <c r="K977" s="245"/>
      <c r="L977" s="250"/>
      <c r="M977" s="251"/>
      <c r="N977" s="252"/>
      <c r="O977" s="252"/>
      <c r="P977" s="252"/>
      <c r="Q977" s="252"/>
      <c r="R977" s="252"/>
      <c r="S977" s="252"/>
      <c r="T977" s="253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54" t="s">
        <v>160</v>
      </c>
      <c r="AU977" s="254" t="s">
        <v>86</v>
      </c>
      <c r="AV977" s="14" t="s">
        <v>86</v>
      </c>
      <c r="AW977" s="14" t="s">
        <v>32</v>
      </c>
      <c r="AX977" s="14" t="s">
        <v>76</v>
      </c>
      <c r="AY977" s="254" t="s">
        <v>151</v>
      </c>
    </row>
    <row r="978" s="13" customFormat="1">
      <c r="A978" s="13"/>
      <c r="B978" s="233"/>
      <c r="C978" s="234"/>
      <c r="D978" s="235" t="s">
        <v>160</v>
      </c>
      <c r="E978" s="236" t="s">
        <v>1</v>
      </c>
      <c r="F978" s="237" t="s">
        <v>367</v>
      </c>
      <c r="G978" s="234"/>
      <c r="H978" s="236" t="s">
        <v>1</v>
      </c>
      <c r="I978" s="238"/>
      <c r="J978" s="234"/>
      <c r="K978" s="234"/>
      <c r="L978" s="239"/>
      <c r="M978" s="240"/>
      <c r="N978" s="241"/>
      <c r="O978" s="241"/>
      <c r="P978" s="241"/>
      <c r="Q978" s="241"/>
      <c r="R978" s="241"/>
      <c r="S978" s="241"/>
      <c r="T978" s="242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43" t="s">
        <v>160</v>
      </c>
      <c r="AU978" s="243" t="s">
        <v>86</v>
      </c>
      <c r="AV978" s="13" t="s">
        <v>84</v>
      </c>
      <c r="AW978" s="13" t="s">
        <v>32</v>
      </c>
      <c r="AX978" s="13" t="s">
        <v>76</v>
      </c>
      <c r="AY978" s="243" t="s">
        <v>151</v>
      </c>
    </row>
    <row r="979" s="14" customFormat="1">
      <c r="A979" s="14"/>
      <c r="B979" s="244"/>
      <c r="C979" s="245"/>
      <c r="D979" s="235" t="s">
        <v>160</v>
      </c>
      <c r="E979" s="246" t="s">
        <v>1</v>
      </c>
      <c r="F979" s="247" t="s">
        <v>1271</v>
      </c>
      <c r="G979" s="245"/>
      <c r="H979" s="248">
        <v>23.719999999999999</v>
      </c>
      <c r="I979" s="249"/>
      <c r="J979" s="245"/>
      <c r="K979" s="245"/>
      <c r="L979" s="250"/>
      <c r="M979" s="251"/>
      <c r="N979" s="252"/>
      <c r="O979" s="252"/>
      <c r="P979" s="252"/>
      <c r="Q979" s="252"/>
      <c r="R979" s="252"/>
      <c r="S979" s="252"/>
      <c r="T979" s="253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54" t="s">
        <v>160</v>
      </c>
      <c r="AU979" s="254" t="s">
        <v>86</v>
      </c>
      <c r="AV979" s="14" t="s">
        <v>86</v>
      </c>
      <c r="AW979" s="14" t="s">
        <v>32</v>
      </c>
      <c r="AX979" s="14" t="s">
        <v>76</v>
      </c>
      <c r="AY979" s="254" t="s">
        <v>151</v>
      </c>
    </row>
    <row r="980" s="14" customFormat="1">
      <c r="A980" s="14"/>
      <c r="B980" s="244"/>
      <c r="C980" s="245"/>
      <c r="D980" s="235" t="s">
        <v>160</v>
      </c>
      <c r="E980" s="246" t="s">
        <v>1</v>
      </c>
      <c r="F980" s="247" t="s">
        <v>1272</v>
      </c>
      <c r="G980" s="245"/>
      <c r="H980" s="248">
        <v>8.1999999999999993</v>
      </c>
      <c r="I980" s="249"/>
      <c r="J980" s="245"/>
      <c r="K980" s="245"/>
      <c r="L980" s="250"/>
      <c r="M980" s="251"/>
      <c r="N980" s="252"/>
      <c r="O980" s="252"/>
      <c r="P980" s="252"/>
      <c r="Q980" s="252"/>
      <c r="R980" s="252"/>
      <c r="S980" s="252"/>
      <c r="T980" s="253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254" t="s">
        <v>160</v>
      </c>
      <c r="AU980" s="254" t="s">
        <v>86</v>
      </c>
      <c r="AV980" s="14" t="s">
        <v>86</v>
      </c>
      <c r="AW980" s="14" t="s">
        <v>32</v>
      </c>
      <c r="AX980" s="14" t="s">
        <v>76</v>
      </c>
      <c r="AY980" s="254" t="s">
        <v>151</v>
      </c>
    </row>
    <row r="981" s="14" customFormat="1">
      <c r="A981" s="14"/>
      <c r="B981" s="244"/>
      <c r="C981" s="245"/>
      <c r="D981" s="235" t="s">
        <v>160</v>
      </c>
      <c r="E981" s="246" t="s">
        <v>1</v>
      </c>
      <c r="F981" s="247" t="s">
        <v>1270</v>
      </c>
      <c r="G981" s="245"/>
      <c r="H981" s="248">
        <v>0.13500000000000001</v>
      </c>
      <c r="I981" s="249"/>
      <c r="J981" s="245"/>
      <c r="K981" s="245"/>
      <c r="L981" s="250"/>
      <c r="M981" s="251"/>
      <c r="N981" s="252"/>
      <c r="O981" s="252"/>
      <c r="P981" s="252"/>
      <c r="Q981" s="252"/>
      <c r="R981" s="252"/>
      <c r="S981" s="252"/>
      <c r="T981" s="253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54" t="s">
        <v>160</v>
      </c>
      <c r="AU981" s="254" t="s">
        <v>86</v>
      </c>
      <c r="AV981" s="14" t="s">
        <v>86</v>
      </c>
      <c r="AW981" s="14" t="s">
        <v>32</v>
      </c>
      <c r="AX981" s="14" t="s">
        <v>76</v>
      </c>
      <c r="AY981" s="254" t="s">
        <v>151</v>
      </c>
    </row>
    <row r="982" s="13" customFormat="1">
      <c r="A982" s="13"/>
      <c r="B982" s="233"/>
      <c r="C982" s="234"/>
      <c r="D982" s="235" t="s">
        <v>160</v>
      </c>
      <c r="E982" s="236" t="s">
        <v>1</v>
      </c>
      <c r="F982" s="237" t="s">
        <v>378</v>
      </c>
      <c r="G982" s="234"/>
      <c r="H982" s="236" t="s">
        <v>1</v>
      </c>
      <c r="I982" s="238"/>
      <c r="J982" s="234"/>
      <c r="K982" s="234"/>
      <c r="L982" s="239"/>
      <c r="M982" s="240"/>
      <c r="N982" s="241"/>
      <c r="O982" s="241"/>
      <c r="P982" s="241"/>
      <c r="Q982" s="241"/>
      <c r="R982" s="241"/>
      <c r="S982" s="241"/>
      <c r="T982" s="242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43" t="s">
        <v>160</v>
      </c>
      <c r="AU982" s="243" t="s">
        <v>86</v>
      </c>
      <c r="AV982" s="13" t="s">
        <v>84</v>
      </c>
      <c r="AW982" s="13" t="s">
        <v>32</v>
      </c>
      <c r="AX982" s="13" t="s">
        <v>76</v>
      </c>
      <c r="AY982" s="243" t="s">
        <v>151</v>
      </c>
    </row>
    <row r="983" s="14" customFormat="1">
      <c r="A983" s="14"/>
      <c r="B983" s="244"/>
      <c r="C983" s="245"/>
      <c r="D983" s="235" t="s">
        <v>160</v>
      </c>
      <c r="E983" s="246" t="s">
        <v>1</v>
      </c>
      <c r="F983" s="247" t="s">
        <v>1273</v>
      </c>
      <c r="G983" s="245"/>
      <c r="H983" s="248">
        <v>2.7000000000000002</v>
      </c>
      <c r="I983" s="249"/>
      <c r="J983" s="245"/>
      <c r="K983" s="245"/>
      <c r="L983" s="250"/>
      <c r="M983" s="251"/>
      <c r="N983" s="252"/>
      <c r="O983" s="252"/>
      <c r="P983" s="252"/>
      <c r="Q983" s="252"/>
      <c r="R983" s="252"/>
      <c r="S983" s="252"/>
      <c r="T983" s="253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54" t="s">
        <v>160</v>
      </c>
      <c r="AU983" s="254" t="s">
        <v>86</v>
      </c>
      <c r="AV983" s="14" t="s">
        <v>86</v>
      </c>
      <c r="AW983" s="14" t="s">
        <v>32</v>
      </c>
      <c r="AX983" s="14" t="s">
        <v>76</v>
      </c>
      <c r="AY983" s="254" t="s">
        <v>151</v>
      </c>
    </row>
    <row r="984" s="14" customFormat="1">
      <c r="A984" s="14"/>
      <c r="B984" s="244"/>
      <c r="C984" s="245"/>
      <c r="D984" s="235" t="s">
        <v>160</v>
      </c>
      <c r="E984" s="246" t="s">
        <v>1</v>
      </c>
      <c r="F984" s="247" t="s">
        <v>1274</v>
      </c>
      <c r="G984" s="245"/>
      <c r="H984" s="248">
        <v>29</v>
      </c>
      <c r="I984" s="249"/>
      <c r="J984" s="245"/>
      <c r="K984" s="245"/>
      <c r="L984" s="250"/>
      <c r="M984" s="251"/>
      <c r="N984" s="252"/>
      <c r="O984" s="252"/>
      <c r="P984" s="252"/>
      <c r="Q984" s="252"/>
      <c r="R984" s="252"/>
      <c r="S984" s="252"/>
      <c r="T984" s="253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54" t="s">
        <v>160</v>
      </c>
      <c r="AU984" s="254" t="s">
        <v>86</v>
      </c>
      <c r="AV984" s="14" t="s">
        <v>86</v>
      </c>
      <c r="AW984" s="14" t="s">
        <v>32</v>
      </c>
      <c r="AX984" s="14" t="s">
        <v>76</v>
      </c>
      <c r="AY984" s="254" t="s">
        <v>151</v>
      </c>
    </row>
    <row r="985" s="14" customFormat="1">
      <c r="A985" s="14"/>
      <c r="B985" s="244"/>
      <c r="C985" s="245"/>
      <c r="D985" s="235" t="s">
        <v>160</v>
      </c>
      <c r="E985" s="246" t="s">
        <v>1</v>
      </c>
      <c r="F985" s="247" t="s">
        <v>1275</v>
      </c>
      <c r="G985" s="245"/>
      <c r="H985" s="248">
        <v>-4.2000000000000002</v>
      </c>
      <c r="I985" s="249"/>
      <c r="J985" s="245"/>
      <c r="K985" s="245"/>
      <c r="L985" s="250"/>
      <c r="M985" s="251"/>
      <c r="N985" s="252"/>
      <c r="O985" s="252"/>
      <c r="P985" s="252"/>
      <c r="Q985" s="252"/>
      <c r="R985" s="252"/>
      <c r="S985" s="252"/>
      <c r="T985" s="253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54" t="s">
        <v>160</v>
      </c>
      <c r="AU985" s="254" t="s">
        <v>86</v>
      </c>
      <c r="AV985" s="14" t="s">
        <v>86</v>
      </c>
      <c r="AW985" s="14" t="s">
        <v>32</v>
      </c>
      <c r="AX985" s="14" t="s">
        <v>76</v>
      </c>
      <c r="AY985" s="254" t="s">
        <v>151</v>
      </c>
    </row>
    <row r="986" s="14" customFormat="1">
      <c r="A986" s="14"/>
      <c r="B986" s="244"/>
      <c r="C986" s="245"/>
      <c r="D986" s="235" t="s">
        <v>160</v>
      </c>
      <c r="E986" s="246" t="s">
        <v>1</v>
      </c>
      <c r="F986" s="247" t="s">
        <v>1276</v>
      </c>
      <c r="G986" s="245"/>
      <c r="H986" s="248">
        <v>-1.2</v>
      </c>
      <c r="I986" s="249"/>
      <c r="J986" s="245"/>
      <c r="K986" s="245"/>
      <c r="L986" s="250"/>
      <c r="M986" s="251"/>
      <c r="N986" s="252"/>
      <c r="O986" s="252"/>
      <c r="P986" s="252"/>
      <c r="Q986" s="252"/>
      <c r="R986" s="252"/>
      <c r="S986" s="252"/>
      <c r="T986" s="253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54" t="s">
        <v>160</v>
      </c>
      <c r="AU986" s="254" t="s">
        <v>86</v>
      </c>
      <c r="AV986" s="14" t="s">
        <v>86</v>
      </c>
      <c r="AW986" s="14" t="s">
        <v>32</v>
      </c>
      <c r="AX986" s="14" t="s">
        <v>76</v>
      </c>
      <c r="AY986" s="254" t="s">
        <v>151</v>
      </c>
    </row>
    <row r="987" s="14" customFormat="1">
      <c r="A987" s="14"/>
      <c r="B987" s="244"/>
      <c r="C987" s="245"/>
      <c r="D987" s="235" t="s">
        <v>160</v>
      </c>
      <c r="E987" s="246" t="s">
        <v>1</v>
      </c>
      <c r="F987" s="247" t="s">
        <v>1277</v>
      </c>
      <c r="G987" s="245"/>
      <c r="H987" s="248">
        <v>0.59999999999999998</v>
      </c>
      <c r="I987" s="249"/>
      <c r="J987" s="245"/>
      <c r="K987" s="245"/>
      <c r="L987" s="250"/>
      <c r="M987" s="251"/>
      <c r="N987" s="252"/>
      <c r="O987" s="252"/>
      <c r="P987" s="252"/>
      <c r="Q987" s="252"/>
      <c r="R987" s="252"/>
      <c r="S987" s="252"/>
      <c r="T987" s="253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54" t="s">
        <v>160</v>
      </c>
      <c r="AU987" s="254" t="s">
        <v>86</v>
      </c>
      <c r="AV987" s="14" t="s">
        <v>86</v>
      </c>
      <c r="AW987" s="14" t="s">
        <v>32</v>
      </c>
      <c r="AX987" s="14" t="s">
        <v>76</v>
      </c>
      <c r="AY987" s="254" t="s">
        <v>151</v>
      </c>
    </row>
    <row r="988" s="14" customFormat="1">
      <c r="A988" s="14"/>
      <c r="B988" s="244"/>
      <c r="C988" s="245"/>
      <c r="D988" s="235" t="s">
        <v>160</v>
      </c>
      <c r="E988" s="246" t="s">
        <v>1</v>
      </c>
      <c r="F988" s="247" t="s">
        <v>1278</v>
      </c>
      <c r="G988" s="245"/>
      <c r="H988" s="248">
        <v>0.17999999999999999</v>
      </c>
      <c r="I988" s="249"/>
      <c r="J988" s="245"/>
      <c r="K988" s="245"/>
      <c r="L988" s="250"/>
      <c r="M988" s="251"/>
      <c r="N988" s="252"/>
      <c r="O988" s="252"/>
      <c r="P988" s="252"/>
      <c r="Q988" s="252"/>
      <c r="R988" s="252"/>
      <c r="S988" s="252"/>
      <c r="T988" s="253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54" t="s">
        <v>160</v>
      </c>
      <c r="AU988" s="254" t="s">
        <v>86</v>
      </c>
      <c r="AV988" s="14" t="s">
        <v>86</v>
      </c>
      <c r="AW988" s="14" t="s">
        <v>32</v>
      </c>
      <c r="AX988" s="14" t="s">
        <v>76</v>
      </c>
      <c r="AY988" s="254" t="s">
        <v>151</v>
      </c>
    </row>
    <row r="989" s="14" customFormat="1">
      <c r="A989" s="14"/>
      <c r="B989" s="244"/>
      <c r="C989" s="245"/>
      <c r="D989" s="235" t="s">
        <v>160</v>
      </c>
      <c r="E989" s="246" t="s">
        <v>1</v>
      </c>
      <c r="F989" s="247" t="s">
        <v>1279</v>
      </c>
      <c r="G989" s="245"/>
      <c r="H989" s="248">
        <v>0.089999999999999997</v>
      </c>
      <c r="I989" s="249"/>
      <c r="J989" s="245"/>
      <c r="K989" s="245"/>
      <c r="L989" s="250"/>
      <c r="M989" s="251"/>
      <c r="N989" s="252"/>
      <c r="O989" s="252"/>
      <c r="P989" s="252"/>
      <c r="Q989" s="252"/>
      <c r="R989" s="252"/>
      <c r="S989" s="252"/>
      <c r="T989" s="253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54" t="s">
        <v>160</v>
      </c>
      <c r="AU989" s="254" t="s">
        <v>86</v>
      </c>
      <c r="AV989" s="14" t="s">
        <v>86</v>
      </c>
      <c r="AW989" s="14" t="s">
        <v>32</v>
      </c>
      <c r="AX989" s="14" t="s">
        <v>76</v>
      </c>
      <c r="AY989" s="254" t="s">
        <v>151</v>
      </c>
    </row>
    <row r="990" s="13" customFormat="1">
      <c r="A990" s="13"/>
      <c r="B990" s="233"/>
      <c r="C990" s="234"/>
      <c r="D990" s="235" t="s">
        <v>160</v>
      </c>
      <c r="E990" s="236" t="s">
        <v>1</v>
      </c>
      <c r="F990" s="237" t="s">
        <v>385</v>
      </c>
      <c r="G990" s="234"/>
      <c r="H990" s="236" t="s">
        <v>1</v>
      </c>
      <c r="I990" s="238"/>
      <c r="J990" s="234"/>
      <c r="K990" s="234"/>
      <c r="L990" s="239"/>
      <c r="M990" s="240"/>
      <c r="N990" s="241"/>
      <c r="O990" s="241"/>
      <c r="P990" s="241"/>
      <c r="Q990" s="241"/>
      <c r="R990" s="241"/>
      <c r="S990" s="241"/>
      <c r="T990" s="242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43" t="s">
        <v>160</v>
      </c>
      <c r="AU990" s="243" t="s">
        <v>86</v>
      </c>
      <c r="AV990" s="13" t="s">
        <v>84</v>
      </c>
      <c r="AW990" s="13" t="s">
        <v>32</v>
      </c>
      <c r="AX990" s="13" t="s">
        <v>76</v>
      </c>
      <c r="AY990" s="243" t="s">
        <v>151</v>
      </c>
    </row>
    <row r="991" s="14" customFormat="1">
      <c r="A991" s="14"/>
      <c r="B991" s="244"/>
      <c r="C991" s="245"/>
      <c r="D991" s="235" t="s">
        <v>160</v>
      </c>
      <c r="E991" s="246" t="s">
        <v>1</v>
      </c>
      <c r="F991" s="247" t="s">
        <v>1280</v>
      </c>
      <c r="G991" s="245"/>
      <c r="H991" s="248">
        <v>25.68</v>
      </c>
      <c r="I991" s="249"/>
      <c r="J991" s="245"/>
      <c r="K991" s="245"/>
      <c r="L991" s="250"/>
      <c r="M991" s="251"/>
      <c r="N991" s="252"/>
      <c r="O991" s="252"/>
      <c r="P991" s="252"/>
      <c r="Q991" s="252"/>
      <c r="R991" s="252"/>
      <c r="S991" s="252"/>
      <c r="T991" s="253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54" t="s">
        <v>160</v>
      </c>
      <c r="AU991" s="254" t="s">
        <v>86</v>
      </c>
      <c r="AV991" s="14" t="s">
        <v>86</v>
      </c>
      <c r="AW991" s="14" t="s">
        <v>32</v>
      </c>
      <c r="AX991" s="14" t="s">
        <v>76</v>
      </c>
      <c r="AY991" s="254" t="s">
        <v>151</v>
      </c>
    </row>
    <row r="992" s="14" customFormat="1">
      <c r="A992" s="14"/>
      <c r="B992" s="244"/>
      <c r="C992" s="245"/>
      <c r="D992" s="235" t="s">
        <v>160</v>
      </c>
      <c r="E992" s="246" t="s">
        <v>1</v>
      </c>
      <c r="F992" s="247" t="s">
        <v>1281</v>
      </c>
      <c r="G992" s="245"/>
      <c r="H992" s="248">
        <v>0.126</v>
      </c>
      <c r="I992" s="249"/>
      <c r="J992" s="245"/>
      <c r="K992" s="245"/>
      <c r="L992" s="250"/>
      <c r="M992" s="251"/>
      <c r="N992" s="252"/>
      <c r="O992" s="252"/>
      <c r="P992" s="252"/>
      <c r="Q992" s="252"/>
      <c r="R992" s="252"/>
      <c r="S992" s="252"/>
      <c r="T992" s="253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254" t="s">
        <v>160</v>
      </c>
      <c r="AU992" s="254" t="s">
        <v>86</v>
      </c>
      <c r="AV992" s="14" t="s">
        <v>86</v>
      </c>
      <c r="AW992" s="14" t="s">
        <v>32</v>
      </c>
      <c r="AX992" s="14" t="s">
        <v>76</v>
      </c>
      <c r="AY992" s="254" t="s">
        <v>151</v>
      </c>
    </row>
    <row r="993" s="13" customFormat="1">
      <c r="A993" s="13"/>
      <c r="B993" s="233"/>
      <c r="C993" s="234"/>
      <c r="D993" s="235" t="s">
        <v>160</v>
      </c>
      <c r="E993" s="236" t="s">
        <v>1</v>
      </c>
      <c r="F993" s="237" t="s">
        <v>387</v>
      </c>
      <c r="G993" s="234"/>
      <c r="H993" s="236" t="s">
        <v>1</v>
      </c>
      <c r="I993" s="238"/>
      <c r="J993" s="234"/>
      <c r="K993" s="234"/>
      <c r="L993" s="239"/>
      <c r="M993" s="240"/>
      <c r="N993" s="241"/>
      <c r="O993" s="241"/>
      <c r="P993" s="241"/>
      <c r="Q993" s="241"/>
      <c r="R993" s="241"/>
      <c r="S993" s="241"/>
      <c r="T993" s="242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43" t="s">
        <v>160</v>
      </c>
      <c r="AU993" s="243" t="s">
        <v>86</v>
      </c>
      <c r="AV993" s="13" t="s">
        <v>84</v>
      </c>
      <c r="AW993" s="13" t="s">
        <v>32</v>
      </c>
      <c r="AX993" s="13" t="s">
        <v>76</v>
      </c>
      <c r="AY993" s="243" t="s">
        <v>151</v>
      </c>
    </row>
    <row r="994" s="14" customFormat="1">
      <c r="A994" s="14"/>
      <c r="B994" s="244"/>
      <c r="C994" s="245"/>
      <c r="D994" s="235" t="s">
        <v>160</v>
      </c>
      <c r="E994" s="246" t="s">
        <v>1</v>
      </c>
      <c r="F994" s="247" t="s">
        <v>1282</v>
      </c>
      <c r="G994" s="245"/>
      <c r="H994" s="248">
        <v>21.199999999999999</v>
      </c>
      <c r="I994" s="249"/>
      <c r="J994" s="245"/>
      <c r="K994" s="245"/>
      <c r="L994" s="250"/>
      <c r="M994" s="251"/>
      <c r="N994" s="252"/>
      <c r="O994" s="252"/>
      <c r="P994" s="252"/>
      <c r="Q994" s="252"/>
      <c r="R994" s="252"/>
      <c r="S994" s="252"/>
      <c r="T994" s="253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54" t="s">
        <v>160</v>
      </c>
      <c r="AU994" s="254" t="s">
        <v>86</v>
      </c>
      <c r="AV994" s="14" t="s">
        <v>86</v>
      </c>
      <c r="AW994" s="14" t="s">
        <v>32</v>
      </c>
      <c r="AX994" s="14" t="s">
        <v>76</v>
      </c>
      <c r="AY994" s="254" t="s">
        <v>151</v>
      </c>
    </row>
    <row r="995" s="14" customFormat="1">
      <c r="A995" s="14"/>
      <c r="B995" s="244"/>
      <c r="C995" s="245"/>
      <c r="D995" s="235" t="s">
        <v>160</v>
      </c>
      <c r="E995" s="246" t="s">
        <v>1</v>
      </c>
      <c r="F995" s="247" t="s">
        <v>1283</v>
      </c>
      <c r="G995" s="245"/>
      <c r="H995" s="248">
        <v>0.27800000000000002</v>
      </c>
      <c r="I995" s="249"/>
      <c r="J995" s="245"/>
      <c r="K995" s="245"/>
      <c r="L995" s="250"/>
      <c r="M995" s="251"/>
      <c r="N995" s="252"/>
      <c r="O995" s="252"/>
      <c r="P995" s="252"/>
      <c r="Q995" s="252"/>
      <c r="R995" s="252"/>
      <c r="S995" s="252"/>
      <c r="T995" s="253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54" t="s">
        <v>160</v>
      </c>
      <c r="AU995" s="254" t="s">
        <v>86</v>
      </c>
      <c r="AV995" s="14" t="s">
        <v>86</v>
      </c>
      <c r="AW995" s="14" t="s">
        <v>32</v>
      </c>
      <c r="AX995" s="14" t="s">
        <v>76</v>
      </c>
      <c r="AY995" s="254" t="s">
        <v>151</v>
      </c>
    </row>
    <row r="996" s="14" customFormat="1">
      <c r="A996" s="14"/>
      <c r="B996" s="244"/>
      <c r="C996" s="245"/>
      <c r="D996" s="235" t="s">
        <v>160</v>
      </c>
      <c r="E996" s="246" t="s">
        <v>1</v>
      </c>
      <c r="F996" s="247" t="s">
        <v>1284</v>
      </c>
      <c r="G996" s="245"/>
      <c r="H996" s="248">
        <v>0.45000000000000001</v>
      </c>
      <c r="I996" s="249"/>
      <c r="J996" s="245"/>
      <c r="K996" s="245"/>
      <c r="L996" s="250"/>
      <c r="M996" s="251"/>
      <c r="N996" s="252"/>
      <c r="O996" s="252"/>
      <c r="P996" s="252"/>
      <c r="Q996" s="252"/>
      <c r="R996" s="252"/>
      <c r="S996" s="252"/>
      <c r="T996" s="253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54" t="s">
        <v>160</v>
      </c>
      <c r="AU996" s="254" t="s">
        <v>86</v>
      </c>
      <c r="AV996" s="14" t="s">
        <v>86</v>
      </c>
      <c r="AW996" s="14" t="s">
        <v>32</v>
      </c>
      <c r="AX996" s="14" t="s">
        <v>76</v>
      </c>
      <c r="AY996" s="254" t="s">
        <v>151</v>
      </c>
    </row>
    <row r="997" s="13" customFormat="1">
      <c r="A997" s="13"/>
      <c r="B997" s="233"/>
      <c r="C997" s="234"/>
      <c r="D997" s="235" t="s">
        <v>160</v>
      </c>
      <c r="E997" s="236" t="s">
        <v>1</v>
      </c>
      <c r="F997" s="237" t="s">
        <v>389</v>
      </c>
      <c r="G997" s="234"/>
      <c r="H997" s="236" t="s">
        <v>1</v>
      </c>
      <c r="I997" s="238"/>
      <c r="J997" s="234"/>
      <c r="K997" s="234"/>
      <c r="L997" s="239"/>
      <c r="M997" s="240"/>
      <c r="N997" s="241"/>
      <c r="O997" s="241"/>
      <c r="P997" s="241"/>
      <c r="Q997" s="241"/>
      <c r="R997" s="241"/>
      <c r="S997" s="241"/>
      <c r="T997" s="242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43" t="s">
        <v>160</v>
      </c>
      <c r="AU997" s="243" t="s">
        <v>86</v>
      </c>
      <c r="AV997" s="13" t="s">
        <v>84</v>
      </c>
      <c r="AW997" s="13" t="s">
        <v>32</v>
      </c>
      <c r="AX997" s="13" t="s">
        <v>76</v>
      </c>
      <c r="AY997" s="243" t="s">
        <v>151</v>
      </c>
    </row>
    <row r="998" s="14" customFormat="1">
      <c r="A998" s="14"/>
      <c r="B998" s="244"/>
      <c r="C998" s="245"/>
      <c r="D998" s="235" t="s">
        <v>160</v>
      </c>
      <c r="E998" s="246" t="s">
        <v>1</v>
      </c>
      <c r="F998" s="247" t="s">
        <v>1285</v>
      </c>
      <c r="G998" s="245"/>
      <c r="H998" s="248">
        <v>40</v>
      </c>
      <c r="I998" s="249"/>
      <c r="J998" s="245"/>
      <c r="K998" s="245"/>
      <c r="L998" s="250"/>
      <c r="M998" s="251"/>
      <c r="N998" s="252"/>
      <c r="O998" s="252"/>
      <c r="P998" s="252"/>
      <c r="Q998" s="252"/>
      <c r="R998" s="252"/>
      <c r="S998" s="252"/>
      <c r="T998" s="253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54" t="s">
        <v>160</v>
      </c>
      <c r="AU998" s="254" t="s">
        <v>86</v>
      </c>
      <c r="AV998" s="14" t="s">
        <v>86</v>
      </c>
      <c r="AW998" s="14" t="s">
        <v>32</v>
      </c>
      <c r="AX998" s="14" t="s">
        <v>76</v>
      </c>
      <c r="AY998" s="254" t="s">
        <v>151</v>
      </c>
    </row>
    <row r="999" s="14" customFormat="1">
      <c r="A999" s="14"/>
      <c r="B999" s="244"/>
      <c r="C999" s="245"/>
      <c r="D999" s="235" t="s">
        <v>160</v>
      </c>
      <c r="E999" s="246" t="s">
        <v>1</v>
      </c>
      <c r="F999" s="247" t="s">
        <v>1286</v>
      </c>
      <c r="G999" s="245"/>
      <c r="H999" s="248">
        <v>4.8419999999999996</v>
      </c>
      <c r="I999" s="249"/>
      <c r="J999" s="245"/>
      <c r="K999" s="245"/>
      <c r="L999" s="250"/>
      <c r="M999" s="251"/>
      <c r="N999" s="252"/>
      <c r="O999" s="252"/>
      <c r="P999" s="252"/>
      <c r="Q999" s="252"/>
      <c r="R999" s="252"/>
      <c r="S999" s="252"/>
      <c r="T999" s="253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54" t="s">
        <v>160</v>
      </c>
      <c r="AU999" s="254" t="s">
        <v>86</v>
      </c>
      <c r="AV999" s="14" t="s">
        <v>86</v>
      </c>
      <c r="AW999" s="14" t="s">
        <v>32</v>
      </c>
      <c r="AX999" s="14" t="s">
        <v>76</v>
      </c>
      <c r="AY999" s="254" t="s">
        <v>151</v>
      </c>
    </row>
    <row r="1000" s="14" customFormat="1">
      <c r="A1000" s="14"/>
      <c r="B1000" s="244"/>
      <c r="C1000" s="245"/>
      <c r="D1000" s="235" t="s">
        <v>160</v>
      </c>
      <c r="E1000" s="246" t="s">
        <v>1</v>
      </c>
      <c r="F1000" s="247" t="s">
        <v>1287</v>
      </c>
      <c r="G1000" s="245"/>
      <c r="H1000" s="248">
        <v>0.435</v>
      </c>
      <c r="I1000" s="249"/>
      <c r="J1000" s="245"/>
      <c r="K1000" s="245"/>
      <c r="L1000" s="250"/>
      <c r="M1000" s="251"/>
      <c r="N1000" s="252"/>
      <c r="O1000" s="252"/>
      <c r="P1000" s="252"/>
      <c r="Q1000" s="252"/>
      <c r="R1000" s="252"/>
      <c r="S1000" s="252"/>
      <c r="T1000" s="253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54" t="s">
        <v>160</v>
      </c>
      <c r="AU1000" s="254" t="s">
        <v>86</v>
      </c>
      <c r="AV1000" s="14" t="s">
        <v>86</v>
      </c>
      <c r="AW1000" s="14" t="s">
        <v>32</v>
      </c>
      <c r="AX1000" s="14" t="s">
        <v>76</v>
      </c>
      <c r="AY1000" s="254" t="s">
        <v>151</v>
      </c>
    </row>
    <row r="1001" s="13" customFormat="1">
      <c r="A1001" s="13"/>
      <c r="B1001" s="233"/>
      <c r="C1001" s="234"/>
      <c r="D1001" s="235" t="s">
        <v>160</v>
      </c>
      <c r="E1001" s="236" t="s">
        <v>1</v>
      </c>
      <c r="F1001" s="237" t="s">
        <v>391</v>
      </c>
      <c r="G1001" s="234"/>
      <c r="H1001" s="236" t="s">
        <v>1</v>
      </c>
      <c r="I1001" s="238"/>
      <c r="J1001" s="234"/>
      <c r="K1001" s="234"/>
      <c r="L1001" s="239"/>
      <c r="M1001" s="240"/>
      <c r="N1001" s="241"/>
      <c r="O1001" s="241"/>
      <c r="P1001" s="241"/>
      <c r="Q1001" s="241"/>
      <c r="R1001" s="241"/>
      <c r="S1001" s="241"/>
      <c r="T1001" s="242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43" t="s">
        <v>160</v>
      </c>
      <c r="AU1001" s="243" t="s">
        <v>86</v>
      </c>
      <c r="AV1001" s="13" t="s">
        <v>84</v>
      </c>
      <c r="AW1001" s="13" t="s">
        <v>32</v>
      </c>
      <c r="AX1001" s="13" t="s">
        <v>76</v>
      </c>
      <c r="AY1001" s="243" t="s">
        <v>151</v>
      </c>
    </row>
    <row r="1002" s="14" customFormat="1">
      <c r="A1002" s="14"/>
      <c r="B1002" s="244"/>
      <c r="C1002" s="245"/>
      <c r="D1002" s="235" t="s">
        <v>160</v>
      </c>
      <c r="E1002" s="246" t="s">
        <v>1</v>
      </c>
      <c r="F1002" s="247" t="s">
        <v>1288</v>
      </c>
      <c r="G1002" s="245"/>
      <c r="H1002" s="248">
        <v>11.960000000000001</v>
      </c>
      <c r="I1002" s="249"/>
      <c r="J1002" s="245"/>
      <c r="K1002" s="245"/>
      <c r="L1002" s="250"/>
      <c r="M1002" s="251"/>
      <c r="N1002" s="252"/>
      <c r="O1002" s="252"/>
      <c r="P1002" s="252"/>
      <c r="Q1002" s="252"/>
      <c r="R1002" s="252"/>
      <c r="S1002" s="252"/>
      <c r="T1002" s="253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54" t="s">
        <v>160</v>
      </c>
      <c r="AU1002" s="254" t="s">
        <v>86</v>
      </c>
      <c r="AV1002" s="14" t="s">
        <v>86</v>
      </c>
      <c r="AW1002" s="14" t="s">
        <v>32</v>
      </c>
      <c r="AX1002" s="14" t="s">
        <v>76</v>
      </c>
      <c r="AY1002" s="254" t="s">
        <v>151</v>
      </c>
    </row>
    <row r="1003" s="14" customFormat="1">
      <c r="A1003" s="14"/>
      <c r="B1003" s="244"/>
      <c r="C1003" s="245"/>
      <c r="D1003" s="235" t="s">
        <v>160</v>
      </c>
      <c r="E1003" s="246" t="s">
        <v>1</v>
      </c>
      <c r="F1003" s="247" t="s">
        <v>1289</v>
      </c>
      <c r="G1003" s="245"/>
      <c r="H1003" s="248">
        <v>9</v>
      </c>
      <c r="I1003" s="249"/>
      <c r="J1003" s="245"/>
      <c r="K1003" s="245"/>
      <c r="L1003" s="250"/>
      <c r="M1003" s="251"/>
      <c r="N1003" s="252"/>
      <c r="O1003" s="252"/>
      <c r="P1003" s="252"/>
      <c r="Q1003" s="252"/>
      <c r="R1003" s="252"/>
      <c r="S1003" s="252"/>
      <c r="T1003" s="253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54" t="s">
        <v>160</v>
      </c>
      <c r="AU1003" s="254" t="s">
        <v>86</v>
      </c>
      <c r="AV1003" s="14" t="s">
        <v>86</v>
      </c>
      <c r="AW1003" s="14" t="s">
        <v>32</v>
      </c>
      <c r="AX1003" s="14" t="s">
        <v>76</v>
      </c>
      <c r="AY1003" s="254" t="s">
        <v>151</v>
      </c>
    </row>
    <row r="1004" s="14" customFormat="1">
      <c r="A1004" s="14"/>
      <c r="B1004" s="244"/>
      <c r="C1004" s="245"/>
      <c r="D1004" s="235" t="s">
        <v>160</v>
      </c>
      <c r="E1004" s="246" t="s">
        <v>1</v>
      </c>
      <c r="F1004" s="247" t="s">
        <v>1270</v>
      </c>
      <c r="G1004" s="245"/>
      <c r="H1004" s="248">
        <v>0.13500000000000001</v>
      </c>
      <c r="I1004" s="249"/>
      <c r="J1004" s="245"/>
      <c r="K1004" s="245"/>
      <c r="L1004" s="250"/>
      <c r="M1004" s="251"/>
      <c r="N1004" s="252"/>
      <c r="O1004" s="252"/>
      <c r="P1004" s="252"/>
      <c r="Q1004" s="252"/>
      <c r="R1004" s="252"/>
      <c r="S1004" s="252"/>
      <c r="T1004" s="253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54" t="s">
        <v>160</v>
      </c>
      <c r="AU1004" s="254" t="s">
        <v>86</v>
      </c>
      <c r="AV1004" s="14" t="s">
        <v>86</v>
      </c>
      <c r="AW1004" s="14" t="s">
        <v>32</v>
      </c>
      <c r="AX1004" s="14" t="s">
        <v>76</v>
      </c>
      <c r="AY1004" s="254" t="s">
        <v>151</v>
      </c>
    </row>
    <row r="1005" s="13" customFormat="1">
      <c r="A1005" s="13"/>
      <c r="B1005" s="233"/>
      <c r="C1005" s="234"/>
      <c r="D1005" s="235" t="s">
        <v>160</v>
      </c>
      <c r="E1005" s="236" t="s">
        <v>1</v>
      </c>
      <c r="F1005" s="237" t="s">
        <v>400</v>
      </c>
      <c r="G1005" s="234"/>
      <c r="H1005" s="236" t="s">
        <v>1</v>
      </c>
      <c r="I1005" s="238"/>
      <c r="J1005" s="234"/>
      <c r="K1005" s="234"/>
      <c r="L1005" s="239"/>
      <c r="M1005" s="240"/>
      <c r="N1005" s="241"/>
      <c r="O1005" s="241"/>
      <c r="P1005" s="241"/>
      <c r="Q1005" s="241"/>
      <c r="R1005" s="241"/>
      <c r="S1005" s="241"/>
      <c r="T1005" s="242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3" t="s">
        <v>160</v>
      </c>
      <c r="AU1005" s="243" t="s">
        <v>86</v>
      </c>
      <c r="AV1005" s="13" t="s">
        <v>84</v>
      </c>
      <c r="AW1005" s="13" t="s">
        <v>32</v>
      </c>
      <c r="AX1005" s="13" t="s">
        <v>76</v>
      </c>
      <c r="AY1005" s="243" t="s">
        <v>151</v>
      </c>
    </row>
    <row r="1006" s="14" customFormat="1">
      <c r="A1006" s="14"/>
      <c r="B1006" s="244"/>
      <c r="C1006" s="245"/>
      <c r="D1006" s="235" t="s">
        <v>160</v>
      </c>
      <c r="E1006" s="246" t="s">
        <v>1</v>
      </c>
      <c r="F1006" s="247" t="s">
        <v>1211</v>
      </c>
      <c r="G1006" s="245"/>
      <c r="H1006" s="248">
        <v>30.32</v>
      </c>
      <c r="I1006" s="249"/>
      <c r="J1006" s="245"/>
      <c r="K1006" s="245"/>
      <c r="L1006" s="250"/>
      <c r="M1006" s="251"/>
      <c r="N1006" s="252"/>
      <c r="O1006" s="252"/>
      <c r="P1006" s="252"/>
      <c r="Q1006" s="252"/>
      <c r="R1006" s="252"/>
      <c r="S1006" s="252"/>
      <c r="T1006" s="253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54" t="s">
        <v>160</v>
      </c>
      <c r="AU1006" s="254" t="s">
        <v>86</v>
      </c>
      <c r="AV1006" s="14" t="s">
        <v>86</v>
      </c>
      <c r="AW1006" s="14" t="s">
        <v>32</v>
      </c>
      <c r="AX1006" s="14" t="s">
        <v>76</v>
      </c>
      <c r="AY1006" s="254" t="s">
        <v>151</v>
      </c>
    </row>
    <row r="1007" s="14" customFormat="1">
      <c r="A1007" s="14"/>
      <c r="B1007" s="244"/>
      <c r="C1007" s="245"/>
      <c r="D1007" s="235" t="s">
        <v>160</v>
      </c>
      <c r="E1007" s="246" t="s">
        <v>1</v>
      </c>
      <c r="F1007" s="247" t="s">
        <v>1290</v>
      </c>
      <c r="G1007" s="245"/>
      <c r="H1007" s="248">
        <v>-6.5599999999999996</v>
      </c>
      <c r="I1007" s="249"/>
      <c r="J1007" s="245"/>
      <c r="K1007" s="245"/>
      <c r="L1007" s="250"/>
      <c r="M1007" s="251"/>
      <c r="N1007" s="252"/>
      <c r="O1007" s="252"/>
      <c r="P1007" s="252"/>
      <c r="Q1007" s="252"/>
      <c r="R1007" s="252"/>
      <c r="S1007" s="252"/>
      <c r="T1007" s="253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54" t="s">
        <v>160</v>
      </c>
      <c r="AU1007" s="254" t="s">
        <v>86</v>
      </c>
      <c r="AV1007" s="14" t="s">
        <v>86</v>
      </c>
      <c r="AW1007" s="14" t="s">
        <v>32</v>
      </c>
      <c r="AX1007" s="14" t="s">
        <v>76</v>
      </c>
      <c r="AY1007" s="254" t="s">
        <v>151</v>
      </c>
    </row>
    <row r="1008" s="14" customFormat="1">
      <c r="A1008" s="14"/>
      <c r="B1008" s="244"/>
      <c r="C1008" s="245"/>
      <c r="D1008" s="235" t="s">
        <v>160</v>
      </c>
      <c r="E1008" s="246" t="s">
        <v>1</v>
      </c>
      <c r="F1008" s="247" t="s">
        <v>1212</v>
      </c>
      <c r="G1008" s="245"/>
      <c r="H1008" s="248">
        <v>19.920000000000002</v>
      </c>
      <c r="I1008" s="249"/>
      <c r="J1008" s="245"/>
      <c r="K1008" s="245"/>
      <c r="L1008" s="250"/>
      <c r="M1008" s="251"/>
      <c r="N1008" s="252"/>
      <c r="O1008" s="252"/>
      <c r="P1008" s="252"/>
      <c r="Q1008" s="252"/>
      <c r="R1008" s="252"/>
      <c r="S1008" s="252"/>
      <c r="T1008" s="253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254" t="s">
        <v>160</v>
      </c>
      <c r="AU1008" s="254" t="s">
        <v>86</v>
      </c>
      <c r="AV1008" s="14" t="s">
        <v>86</v>
      </c>
      <c r="AW1008" s="14" t="s">
        <v>32</v>
      </c>
      <c r="AX1008" s="14" t="s">
        <v>76</v>
      </c>
      <c r="AY1008" s="254" t="s">
        <v>151</v>
      </c>
    </row>
    <row r="1009" s="14" customFormat="1">
      <c r="A1009" s="14"/>
      <c r="B1009" s="244"/>
      <c r="C1009" s="245"/>
      <c r="D1009" s="235" t="s">
        <v>160</v>
      </c>
      <c r="E1009" s="246" t="s">
        <v>1</v>
      </c>
      <c r="F1009" s="247" t="s">
        <v>1291</v>
      </c>
      <c r="G1009" s="245"/>
      <c r="H1009" s="248">
        <v>-1.96</v>
      </c>
      <c r="I1009" s="249"/>
      <c r="J1009" s="245"/>
      <c r="K1009" s="245"/>
      <c r="L1009" s="250"/>
      <c r="M1009" s="251"/>
      <c r="N1009" s="252"/>
      <c r="O1009" s="252"/>
      <c r="P1009" s="252"/>
      <c r="Q1009" s="252"/>
      <c r="R1009" s="252"/>
      <c r="S1009" s="252"/>
      <c r="T1009" s="253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54" t="s">
        <v>160</v>
      </c>
      <c r="AU1009" s="254" t="s">
        <v>86</v>
      </c>
      <c r="AV1009" s="14" t="s">
        <v>86</v>
      </c>
      <c r="AW1009" s="14" t="s">
        <v>32</v>
      </c>
      <c r="AX1009" s="14" t="s">
        <v>76</v>
      </c>
      <c r="AY1009" s="254" t="s">
        <v>151</v>
      </c>
    </row>
    <row r="1010" s="14" customFormat="1">
      <c r="A1010" s="14"/>
      <c r="B1010" s="244"/>
      <c r="C1010" s="245"/>
      <c r="D1010" s="235" t="s">
        <v>160</v>
      </c>
      <c r="E1010" s="246" t="s">
        <v>1</v>
      </c>
      <c r="F1010" s="247" t="s">
        <v>1292</v>
      </c>
      <c r="G1010" s="245"/>
      <c r="H1010" s="248">
        <v>0.59999999999999998</v>
      </c>
      <c r="I1010" s="249"/>
      <c r="J1010" s="245"/>
      <c r="K1010" s="245"/>
      <c r="L1010" s="250"/>
      <c r="M1010" s="251"/>
      <c r="N1010" s="252"/>
      <c r="O1010" s="252"/>
      <c r="P1010" s="252"/>
      <c r="Q1010" s="252"/>
      <c r="R1010" s="252"/>
      <c r="S1010" s="252"/>
      <c r="T1010" s="253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54" t="s">
        <v>160</v>
      </c>
      <c r="AU1010" s="254" t="s">
        <v>86</v>
      </c>
      <c r="AV1010" s="14" t="s">
        <v>86</v>
      </c>
      <c r="AW1010" s="14" t="s">
        <v>32</v>
      </c>
      <c r="AX1010" s="14" t="s">
        <v>76</v>
      </c>
      <c r="AY1010" s="254" t="s">
        <v>151</v>
      </c>
    </row>
    <row r="1011" s="14" customFormat="1">
      <c r="A1011" s="14"/>
      <c r="B1011" s="244"/>
      <c r="C1011" s="245"/>
      <c r="D1011" s="235" t="s">
        <v>160</v>
      </c>
      <c r="E1011" s="246" t="s">
        <v>1</v>
      </c>
      <c r="F1011" s="247" t="s">
        <v>1293</v>
      </c>
      <c r="G1011" s="245"/>
      <c r="H1011" s="248">
        <v>0.29999999999999999</v>
      </c>
      <c r="I1011" s="249"/>
      <c r="J1011" s="245"/>
      <c r="K1011" s="245"/>
      <c r="L1011" s="250"/>
      <c r="M1011" s="251"/>
      <c r="N1011" s="252"/>
      <c r="O1011" s="252"/>
      <c r="P1011" s="252"/>
      <c r="Q1011" s="252"/>
      <c r="R1011" s="252"/>
      <c r="S1011" s="252"/>
      <c r="T1011" s="253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54" t="s">
        <v>160</v>
      </c>
      <c r="AU1011" s="254" t="s">
        <v>86</v>
      </c>
      <c r="AV1011" s="14" t="s">
        <v>86</v>
      </c>
      <c r="AW1011" s="14" t="s">
        <v>32</v>
      </c>
      <c r="AX1011" s="14" t="s">
        <v>76</v>
      </c>
      <c r="AY1011" s="254" t="s">
        <v>151</v>
      </c>
    </row>
    <row r="1012" s="14" customFormat="1">
      <c r="A1012" s="14"/>
      <c r="B1012" s="244"/>
      <c r="C1012" s="245"/>
      <c r="D1012" s="235" t="s">
        <v>160</v>
      </c>
      <c r="E1012" s="246" t="s">
        <v>1</v>
      </c>
      <c r="F1012" s="247" t="s">
        <v>1294</v>
      </c>
      <c r="G1012" s="245"/>
      <c r="H1012" s="248">
        <v>9</v>
      </c>
      <c r="I1012" s="249"/>
      <c r="J1012" s="245"/>
      <c r="K1012" s="245"/>
      <c r="L1012" s="250"/>
      <c r="M1012" s="251"/>
      <c r="N1012" s="252"/>
      <c r="O1012" s="252"/>
      <c r="P1012" s="252"/>
      <c r="Q1012" s="252"/>
      <c r="R1012" s="252"/>
      <c r="S1012" s="252"/>
      <c r="T1012" s="253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54" t="s">
        <v>160</v>
      </c>
      <c r="AU1012" s="254" t="s">
        <v>86</v>
      </c>
      <c r="AV1012" s="14" t="s">
        <v>86</v>
      </c>
      <c r="AW1012" s="14" t="s">
        <v>32</v>
      </c>
      <c r="AX1012" s="14" t="s">
        <v>76</v>
      </c>
      <c r="AY1012" s="254" t="s">
        <v>151</v>
      </c>
    </row>
    <row r="1013" s="13" customFormat="1">
      <c r="A1013" s="13"/>
      <c r="B1013" s="233"/>
      <c r="C1013" s="234"/>
      <c r="D1013" s="235" t="s">
        <v>160</v>
      </c>
      <c r="E1013" s="236" t="s">
        <v>1</v>
      </c>
      <c r="F1013" s="237" t="s">
        <v>407</v>
      </c>
      <c r="G1013" s="234"/>
      <c r="H1013" s="236" t="s">
        <v>1</v>
      </c>
      <c r="I1013" s="238"/>
      <c r="J1013" s="234"/>
      <c r="K1013" s="234"/>
      <c r="L1013" s="239"/>
      <c r="M1013" s="240"/>
      <c r="N1013" s="241"/>
      <c r="O1013" s="241"/>
      <c r="P1013" s="241"/>
      <c r="Q1013" s="241"/>
      <c r="R1013" s="241"/>
      <c r="S1013" s="241"/>
      <c r="T1013" s="242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43" t="s">
        <v>160</v>
      </c>
      <c r="AU1013" s="243" t="s">
        <v>86</v>
      </c>
      <c r="AV1013" s="13" t="s">
        <v>84</v>
      </c>
      <c r="AW1013" s="13" t="s">
        <v>32</v>
      </c>
      <c r="AX1013" s="13" t="s">
        <v>76</v>
      </c>
      <c r="AY1013" s="243" t="s">
        <v>151</v>
      </c>
    </row>
    <row r="1014" s="14" customFormat="1">
      <c r="A1014" s="14"/>
      <c r="B1014" s="244"/>
      <c r="C1014" s="245"/>
      <c r="D1014" s="235" t="s">
        <v>160</v>
      </c>
      <c r="E1014" s="246" t="s">
        <v>1</v>
      </c>
      <c r="F1014" s="247" t="s">
        <v>1214</v>
      </c>
      <c r="G1014" s="245"/>
      <c r="H1014" s="248">
        <v>47.200000000000003</v>
      </c>
      <c r="I1014" s="249"/>
      <c r="J1014" s="245"/>
      <c r="K1014" s="245"/>
      <c r="L1014" s="250"/>
      <c r="M1014" s="251"/>
      <c r="N1014" s="252"/>
      <c r="O1014" s="252"/>
      <c r="P1014" s="252"/>
      <c r="Q1014" s="252"/>
      <c r="R1014" s="252"/>
      <c r="S1014" s="252"/>
      <c r="T1014" s="253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54" t="s">
        <v>160</v>
      </c>
      <c r="AU1014" s="254" t="s">
        <v>86</v>
      </c>
      <c r="AV1014" s="14" t="s">
        <v>86</v>
      </c>
      <c r="AW1014" s="14" t="s">
        <v>32</v>
      </c>
      <c r="AX1014" s="14" t="s">
        <v>76</v>
      </c>
      <c r="AY1014" s="254" t="s">
        <v>151</v>
      </c>
    </row>
    <row r="1015" s="14" customFormat="1">
      <c r="A1015" s="14"/>
      <c r="B1015" s="244"/>
      <c r="C1015" s="245"/>
      <c r="D1015" s="235" t="s">
        <v>160</v>
      </c>
      <c r="E1015" s="246" t="s">
        <v>1</v>
      </c>
      <c r="F1015" s="247" t="s">
        <v>1215</v>
      </c>
      <c r="G1015" s="245"/>
      <c r="H1015" s="248">
        <v>40.799999999999997</v>
      </c>
      <c r="I1015" s="249"/>
      <c r="J1015" s="245"/>
      <c r="K1015" s="245"/>
      <c r="L1015" s="250"/>
      <c r="M1015" s="251"/>
      <c r="N1015" s="252"/>
      <c r="O1015" s="252"/>
      <c r="P1015" s="252"/>
      <c r="Q1015" s="252"/>
      <c r="R1015" s="252"/>
      <c r="S1015" s="252"/>
      <c r="T1015" s="253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54" t="s">
        <v>160</v>
      </c>
      <c r="AU1015" s="254" t="s">
        <v>86</v>
      </c>
      <c r="AV1015" s="14" t="s">
        <v>86</v>
      </c>
      <c r="AW1015" s="14" t="s">
        <v>32</v>
      </c>
      <c r="AX1015" s="14" t="s">
        <v>76</v>
      </c>
      <c r="AY1015" s="254" t="s">
        <v>151</v>
      </c>
    </row>
    <row r="1016" s="14" customFormat="1">
      <c r="A1016" s="14"/>
      <c r="B1016" s="244"/>
      <c r="C1016" s="245"/>
      <c r="D1016" s="235" t="s">
        <v>160</v>
      </c>
      <c r="E1016" s="246" t="s">
        <v>1</v>
      </c>
      <c r="F1016" s="247" t="s">
        <v>1295</v>
      </c>
      <c r="G1016" s="245"/>
      <c r="H1016" s="248">
        <v>-6.4000000000000004</v>
      </c>
      <c r="I1016" s="249"/>
      <c r="J1016" s="245"/>
      <c r="K1016" s="245"/>
      <c r="L1016" s="250"/>
      <c r="M1016" s="251"/>
      <c r="N1016" s="252"/>
      <c r="O1016" s="252"/>
      <c r="P1016" s="252"/>
      <c r="Q1016" s="252"/>
      <c r="R1016" s="252"/>
      <c r="S1016" s="252"/>
      <c r="T1016" s="253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54" t="s">
        <v>160</v>
      </c>
      <c r="AU1016" s="254" t="s">
        <v>86</v>
      </c>
      <c r="AV1016" s="14" t="s">
        <v>86</v>
      </c>
      <c r="AW1016" s="14" t="s">
        <v>32</v>
      </c>
      <c r="AX1016" s="14" t="s">
        <v>76</v>
      </c>
      <c r="AY1016" s="254" t="s">
        <v>151</v>
      </c>
    </row>
    <row r="1017" s="14" customFormat="1">
      <c r="A1017" s="14"/>
      <c r="B1017" s="244"/>
      <c r="C1017" s="245"/>
      <c r="D1017" s="235" t="s">
        <v>160</v>
      </c>
      <c r="E1017" s="246" t="s">
        <v>1</v>
      </c>
      <c r="F1017" s="247" t="s">
        <v>1296</v>
      </c>
      <c r="G1017" s="245"/>
      <c r="H1017" s="248">
        <v>-2.7999999999999998</v>
      </c>
      <c r="I1017" s="249"/>
      <c r="J1017" s="245"/>
      <c r="K1017" s="245"/>
      <c r="L1017" s="250"/>
      <c r="M1017" s="251"/>
      <c r="N1017" s="252"/>
      <c r="O1017" s="252"/>
      <c r="P1017" s="252"/>
      <c r="Q1017" s="252"/>
      <c r="R1017" s="252"/>
      <c r="S1017" s="252"/>
      <c r="T1017" s="253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254" t="s">
        <v>160</v>
      </c>
      <c r="AU1017" s="254" t="s">
        <v>86</v>
      </c>
      <c r="AV1017" s="14" t="s">
        <v>86</v>
      </c>
      <c r="AW1017" s="14" t="s">
        <v>32</v>
      </c>
      <c r="AX1017" s="14" t="s">
        <v>76</v>
      </c>
      <c r="AY1017" s="254" t="s">
        <v>151</v>
      </c>
    </row>
    <row r="1018" s="14" customFormat="1">
      <c r="A1018" s="14"/>
      <c r="B1018" s="244"/>
      <c r="C1018" s="245"/>
      <c r="D1018" s="235" t="s">
        <v>160</v>
      </c>
      <c r="E1018" s="246" t="s">
        <v>1</v>
      </c>
      <c r="F1018" s="247" t="s">
        <v>1297</v>
      </c>
      <c r="G1018" s="245"/>
      <c r="H1018" s="248">
        <v>-3.2000000000000002</v>
      </c>
      <c r="I1018" s="249"/>
      <c r="J1018" s="245"/>
      <c r="K1018" s="245"/>
      <c r="L1018" s="250"/>
      <c r="M1018" s="251"/>
      <c r="N1018" s="252"/>
      <c r="O1018" s="252"/>
      <c r="P1018" s="252"/>
      <c r="Q1018" s="252"/>
      <c r="R1018" s="252"/>
      <c r="S1018" s="252"/>
      <c r="T1018" s="253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54" t="s">
        <v>160</v>
      </c>
      <c r="AU1018" s="254" t="s">
        <v>86</v>
      </c>
      <c r="AV1018" s="14" t="s">
        <v>86</v>
      </c>
      <c r="AW1018" s="14" t="s">
        <v>32</v>
      </c>
      <c r="AX1018" s="14" t="s">
        <v>76</v>
      </c>
      <c r="AY1018" s="254" t="s">
        <v>151</v>
      </c>
    </row>
    <row r="1019" s="14" customFormat="1">
      <c r="A1019" s="14"/>
      <c r="B1019" s="244"/>
      <c r="C1019" s="245"/>
      <c r="D1019" s="235" t="s">
        <v>160</v>
      </c>
      <c r="E1019" s="246" t="s">
        <v>1</v>
      </c>
      <c r="F1019" s="247" t="s">
        <v>1298</v>
      </c>
      <c r="G1019" s="245"/>
      <c r="H1019" s="248">
        <v>1.2</v>
      </c>
      <c r="I1019" s="249"/>
      <c r="J1019" s="245"/>
      <c r="K1019" s="245"/>
      <c r="L1019" s="250"/>
      <c r="M1019" s="251"/>
      <c r="N1019" s="252"/>
      <c r="O1019" s="252"/>
      <c r="P1019" s="252"/>
      <c r="Q1019" s="252"/>
      <c r="R1019" s="252"/>
      <c r="S1019" s="252"/>
      <c r="T1019" s="253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54" t="s">
        <v>160</v>
      </c>
      <c r="AU1019" s="254" t="s">
        <v>86</v>
      </c>
      <c r="AV1019" s="14" t="s">
        <v>86</v>
      </c>
      <c r="AW1019" s="14" t="s">
        <v>32</v>
      </c>
      <c r="AX1019" s="14" t="s">
        <v>76</v>
      </c>
      <c r="AY1019" s="254" t="s">
        <v>151</v>
      </c>
    </row>
    <row r="1020" s="14" customFormat="1">
      <c r="A1020" s="14"/>
      <c r="B1020" s="244"/>
      <c r="C1020" s="245"/>
      <c r="D1020" s="235" t="s">
        <v>160</v>
      </c>
      <c r="E1020" s="246" t="s">
        <v>1</v>
      </c>
      <c r="F1020" s="247" t="s">
        <v>1299</v>
      </c>
      <c r="G1020" s="245"/>
      <c r="H1020" s="248">
        <v>19.199999999999999</v>
      </c>
      <c r="I1020" s="249"/>
      <c r="J1020" s="245"/>
      <c r="K1020" s="245"/>
      <c r="L1020" s="250"/>
      <c r="M1020" s="251"/>
      <c r="N1020" s="252"/>
      <c r="O1020" s="252"/>
      <c r="P1020" s="252"/>
      <c r="Q1020" s="252"/>
      <c r="R1020" s="252"/>
      <c r="S1020" s="252"/>
      <c r="T1020" s="253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54" t="s">
        <v>160</v>
      </c>
      <c r="AU1020" s="254" t="s">
        <v>86</v>
      </c>
      <c r="AV1020" s="14" t="s">
        <v>86</v>
      </c>
      <c r="AW1020" s="14" t="s">
        <v>32</v>
      </c>
      <c r="AX1020" s="14" t="s">
        <v>76</v>
      </c>
      <c r="AY1020" s="254" t="s">
        <v>151</v>
      </c>
    </row>
    <row r="1021" s="14" customFormat="1">
      <c r="A1021" s="14"/>
      <c r="B1021" s="244"/>
      <c r="C1021" s="245"/>
      <c r="D1021" s="235" t="s">
        <v>160</v>
      </c>
      <c r="E1021" s="246" t="s">
        <v>1</v>
      </c>
      <c r="F1021" s="247" t="s">
        <v>1296</v>
      </c>
      <c r="G1021" s="245"/>
      <c r="H1021" s="248">
        <v>-2.7999999999999998</v>
      </c>
      <c r="I1021" s="249"/>
      <c r="J1021" s="245"/>
      <c r="K1021" s="245"/>
      <c r="L1021" s="250"/>
      <c r="M1021" s="251"/>
      <c r="N1021" s="252"/>
      <c r="O1021" s="252"/>
      <c r="P1021" s="252"/>
      <c r="Q1021" s="252"/>
      <c r="R1021" s="252"/>
      <c r="S1021" s="252"/>
      <c r="T1021" s="253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54" t="s">
        <v>160</v>
      </c>
      <c r="AU1021" s="254" t="s">
        <v>86</v>
      </c>
      <c r="AV1021" s="14" t="s">
        <v>86</v>
      </c>
      <c r="AW1021" s="14" t="s">
        <v>32</v>
      </c>
      <c r="AX1021" s="14" t="s">
        <v>76</v>
      </c>
      <c r="AY1021" s="254" t="s">
        <v>151</v>
      </c>
    </row>
    <row r="1022" s="13" customFormat="1">
      <c r="A1022" s="13"/>
      <c r="B1022" s="233"/>
      <c r="C1022" s="234"/>
      <c r="D1022" s="235" t="s">
        <v>160</v>
      </c>
      <c r="E1022" s="236" t="s">
        <v>1</v>
      </c>
      <c r="F1022" s="237" t="s">
        <v>417</v>
      </c>
      <c r="G1022" s="234"/>
      <c r="H1022" s="236" t="s">
        <v>1</v>
      </c>
      <c r="I1022" s="238"/>
      <c r="J1022" s="234"/>
      <c r="K1022" s="234"/>
      <c r="L1022" s="239"/>
      <c r="M1022" s="240"/>
      <c r="N1022" s="241"/>
      <c r="O1022" s="241"/>
      <c r="P1022" s="241"/>
      <c r="Q1022" s="241"/>
      <c r="R1022" s="241"/>
      <c r="S1022" s="241"/>
      <c r="T1022" s="242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43" t="s">
        <v>160</v>
      </c>
      <c r="AU1022" s="243" t="s">
        <v>86</v>
      </c>
      <c r="AV1022" s="13" t="s">
        <v>84</v>
      </c>
      <c r="AW1022" s="13" t="s">
        <v>32</v>
      </c>
      <c r="AX1022" s="13" t="s">
        <v>76</v>
      </c>
      <c r="AY1022" s="243" t="s">
        <v>151</v>
      </c>
    </row>
    <row r="1023" s="14" customFormat="1">
      <c r="A1023" s="14"/>
      <c r="B1023" s="244"/>
      <c r="C1023" s="245"/>
      <c r="D1023" s="235" t="s">
        <v>160</v>
      </c>
      <c r="E1023" s="246" t="s">
        <v>1</v>
      </c>
      <c r="F1023" s="247" t="s">
        <v>1300</v>
      </c>
      <c r="G1023" s="245"/>
      <c r="H1023" s="248">
        <v>4.5</v>
      </c>
      <c r="I1023" s="249"/>
      <c r="J1023" s="245"/>
      <c r="K1023" s="245"/>
      <c r="L1023" s="250"/>
      <c r="M1023" s="251"/>
      <c r="N1023" s="252"/>
      <c r="O1023" s="252"/>
      <c r="P1023" s="252"/>
      <c r="Q1023" s="252"/>
      <c r="R1023" s="252"/>
      <c r="S1023" s="252"/>
      <c r="T1023" s="253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54" t="s">
        <v>160</v>
      </c>
      <c r="AU1023" s="254" t="s">
        <v>86</v>
      </c>
      <c r="AV1023" s="14" t="s">
        <v>86</v>
      </c>
      <c r="AW1023" s="14" t="s">
        <v>32</v>
      </c>
      <c r="AX1023" s="14" t="s">
        <v>76</v>
      </c>
      <c r="AY1023" s="254" t="s">
        <v>151</v>
      </c>
    </row>
    <row r="1024" s="15" customFormat="1">
      <c r="A1024" s="15"/>
      <c r="B1024" s="255"/>
      <c r="C1024" s="256"/>
      <c r="D1024" s="235" t="s">
        <v>160</v>
      </c>
      <c r="E1024" s="257" t="s">
        <v>101</v>
      </c>
      <c r="F1024" s="258" t="s">
        <v>213</v>
      </c>
      <c r="G1024" s="256"/>
      <c r="H1024" s="259">
        <v>433.82400000000001</v>
      </c>
      <c r="I1024" s="260"/>
      <c r="J1024" s="256"/>
      <c r="K1024" s="256"/>
      <c r="L1024" s="261"/>
      <c r="M1024" s="262"/>
      <c r="N1024" s="263"/>
      <c r="O1024" s="263"/>
      <c r="P1024" s="263"/>
      <c r="Q1024" s="263"/>
      <c r="R1024" s="263"/>
      <c r="S1024" s="263"/>
      <c r="T1024" s="264"/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T1024" s="265" t="s">
        <v>160</v>
      </c>
      <c r="AU1024" s="265" t="s">
        <v>86</v>
      </c>
      <c r="AV1024" s="15" t="s">
        <v>158</v>
      </c>
      <c r="AW1024" s="15" t="s">
        <v>32</v>
      </c>
      <c r="AX1024" s="15" t="s">
        <v>84</v>
      </c>
      <c r="AY1024" s="265" t="s">
        <v>151</v>
      </c>
    </row>
    <row r="1025" s="2" customFormat="1" ht="24.15" customHeight="1">
      <c r="A1025" s="39"/>
      <c r="B1025" s="40"/>
      <c r="C1025" s="277" t="s">
        <v>1301</v>
      </c>
      <c r="D1025" s="277" t="s">
        <v>498</v>
      </c>
      <c r="E1025" s="278" t="s">
        <v>1302</v>
      </c>
      <c r="F1025" s="279" t="s">
        <v>1303</v>
      </c>
      <c r="G1025" s="280" t="s">
        <v>183</v>
      </c>
      <c r="H1025" s="281">
        <v>498.89800000000002</v>
      </c>
      <c r="I1025" s="282"/>
      <c r="J1025" s="283">
        <f>ROUND(I1025*H1025,2)</f>
        <v>0</v>
      </c>
      <c r="K1025" s="279" t="s">
        <v>157</v>
      </c>
      <c r="L1025" s="284"/>
      <c r="M1025" s="285" t="s">
        <v>1</v>
      </c>
      <c r="N1025" s="286" t="s">
        <v>41</v>
      </c>
      <c r="O1025" s="92"/>
      <c r="P1025" s="229">
        <f>O1025*H1025</f>
        <v>0</v>
      </c>
      <c r="Q1025" s="229">
        <v>0.019</v>
      </c>
      <c r="R1025" s="229">
        <f>Q1025*H1025</f>
        <v>9.4790620000000008</v>
      </c>
      <c r="S1025" s="229">
        <v>0</v>
      </c>
      <c r="T1025" s="230">
        <f>S1025*H1025</f>
        <v>0</v>
      </c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R1025" s="231" t="s">
        <v>469</v>
      </c>
      <c r="AT1025" s="231" t="s">
        <v>498</v>
      </c>
      <c r="AU1025" s="231" t="s">
        <v>86</v>
      </c>
      <c r="AY1025" s="18" t="s">
        <v>151</v>
      </c>
      <c r="BE1025" s="232">
        <f>IF(N1025="základní",J1025,0)</f>
        <v>0</v>
      </c>
      <c r="BF1025" s="232">
        <f>IF(N1025="snížená",J1025,0)</f>
        <v>0</v>
      </c>
      <c r="BG1025" s="232">
        <f>IF(N1025="zákl. přenesená",J1025,0)</f>
        <v>0</v>
      </c>
      <c r="BH1025" s="232">
        <f>IF(N1025="sníž. přenesená",J1025,0)</f>
        <v>0</v>
      </c>
      <c r="BI1025" s="232">
        <f>IF(N1025="nulová",J1025,0)</f>
        <v>0</v>
      </c>
      <c r="BJ1025" s="18" t="s">
        <v>84</v>
      </c>
      <c r="BK1025" s="232">
        <f>ROUND(I1025*H1025,2)</f>
        <v>0</v>
      </c>
      <c r="BL1025" s="18" t="s">
        <v>248</v>
      </c>
      <c r="BM1025" s="231" t="s">
        <v>1304</v>
      </c>
    </row>
    <row r="1026" s="14" customFormat="1">
      <c r="A1026" s="14"/>
      <c r="B1026" s="244"/>
      <c r="C1026" s="245"/>
      <c r="D1026" s="235" t="s">
        <v>160</v>
      </c>
      <c r="E1026" s="245"/>
      <c r="F1026" s="247" t="s">
        <v>1305</v>
      </c>
      <c r="G1026" s="245"/>
      <c r="H1026" s="248">
        <v>498.89800000000002</v>
      </c>
      <c r="I1026" s="249"/>
      <c r="J1026" s="245"/>
      <c r="K1026" s="245"/>
      <c r="L1026" s="250"/>
      <c r="M1026" s="251"/>
      <c r="N1026" s="252"/>
      <c r="O1026" s="252"/>
      <c r="P1026" s="252"/>
      <c r="Q1026" s="252"/>
      <c r="R1026" s="252"/>
      <c r="S1026" s="252"/>
      <c r="T1026" s="253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54" t="s">
        <v>160</v>
      </c>
      <c r="AU1026" s="254" t="s">
        <v>86</v>
      </c>
      <c r="AV1026" s="14" t="s">
        <v>86</v>
      </c>
      <c r="AW1026" s="14" t="s">
        <v>4</v>
      </c>
      <c r="AX1026" s="14" t="s">
        <v>84</v>
      </c>
      <c r="AY1026" s="254" t="s">
        <v>151</v>
      </c>
    </row>
    <row r="1027" s="2" customFormat="1" ht="24.15" customHeight="1">
      <c r="A1027" s="39"/>
      <c r="B1027" s="40"/>
      <c r="C1027" s="220" t="s">
        <v>1306</v>
      </c>
      <c r="D1027" s="220" t="s">
        <v>153</v>
      </c>
      <c r="E1027" s="221" t="s">
        <v>1307</v>
      </c>
      <c r="F1027" s="222" t="s">
        <v>1308</v>
      </c>
      <c r="G1027" s="223" t="s">
        <v>287</v>
      </c>
      <c r="H1027" s="224">
        <v>289.60000000000002</v>
      </c>
      <c r="I1027" s="225"/>
      <c r="J1027" s="226">
        <f>ROUND(I1027*H1027,2)</f>
        <v>0</v>
      </c>
      <c r="K1027" s="222" t="s">
        <v>157</v>
      </c>
      <c r="L1027" s="45"/>
      <c r="M1027" s="227" t="s">
        <v>1</v>
      </c>
      <c r="N1027" s="228" t="s">
        <v>41</v>
      </c>
      <c r="O1027" s="92"/>
      <c r="P1027" s="229">
        <f>O1027*H1027</f>
        <v>0</v>
      </c>
      <c r="Q1027" s="229">
        <v>0.00020000000000000001</v>
      </c>
      <c r="R1027" s="229">
        <f>Q1027*H1027</f>
        <v>0.057920000000000006</v>
      </c>
      <c r="S1027" s="229">
        <v>0</v>
      </c>
      <c r="T1027" s="230">
        <f>S1027*H1027</f>
        <v>0</v>
      </c>
      <c r="U1027" s="39"/>
      <c r="V1027" s="39"/>
      <c r="W1027" s="39"/>
      <c r="X1027" s="39"/>
      <c r="Y1027" s="39"/>
      <c r="Z1027" s="39"/>
      <c r="AA1027" s="39"/>
      <c r="AB1027" s="39"/>
      <c r="AC1027" s="39"/>
      <c r="AD1027" s="39"/>
      <c r="AE1027" s="39"/>
      <c r="AR1027" s="231" t="s">
        <v>248</v>
      </c>
      <c r="AT1027" s="231" t="s">
        <v>153</v>
      </c>
      <c r="AU1027" s="231" t="s">
        <v>86</v>
      </c>
      <c r="AY1027" s="18" t="s">
        <v>151</v>
      </c>
      <c r="BE1027" s="232">
        <f>IF(N1027="základní",J1027,0)</f>
        <v>0</v>
      </c>
      <c r="BF1027" s="232">
        <f>IF(N1027="snížená",J1027,0)</f>
        <v>0</v>
      </c>
      <c r="BG1027" s="232">
        <f>IF(N1027="zákl. přenesená",J1027,0)</f>
        <v>0</v>
      </c>
      <c r="BH1027" s="232">
        <f>IF(N1027="sníž. přenesená",J1027,0)</f>
        <v>0</v>
      </c>
      <c r="BI1027" s="232">
        <f>IF(N1027="nulová",J1027,0)</f>
        <v>0</v>
      </c>
      <c r="BJ1027" s="18" t="s">
        <v>84</v>
      </c>
      <c r="BK1027" s="232">
        <f>ROUND(I1027*H1027,2)</f>
        <v>0</v>
      </c>
      <c r="BL1027" s="18" t="s">
        <v>248</v>
      </c>
      <c r="BM1027" s="231" t="s">
        <v>1309</v>
      </c>
    </row>
    <row r="1028" s="14" customFormat="1">
      <c r="A1028" s="14"/>
      <c r="B1028" s="244"/>
      <c r="C1028" s="245"/>
      <c r="D1028" s="235" t="s">
        <v>160</v>
      </c>
      <c r="E1028" s="246" t="s">
        <v>1</v>
      </c>
      <c r="F1028" s="247" t="s">
        <v>1310</v>
      </c>
      <c r="G1028" s="245"/>
      <c r="H1028" s="248">
        <v>110</v>
      </c>
      <c r="I1028" s="249"/>
      <c r="J1028" s="245"/>
      <c r="K1028" s="245"/>
      <c r="L1028" s="250"/>
      <c r="M1028" s="251"/>
      <c r="N1028" s="252"/>
      <c r="O1028" s="252"/>
      <c r="P1028" s="252"/>
      <c r="Q1028" s="252"/>
      <c r="R1028" s="252"/>
      <c r="S1028" s="252"/>
      <c r="T1028" s="253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54" t="s">
        <v>160</v>
      </c>
      <c r="AU1028" s="254" t="s">
        <v>86</v>
      </c>
      <c r="AV1028" s="14" t="s">
        <v>86</v>
      </c>
      <c r="AW1028" s="14" t="s">
        <v>32</v>
      </c>
      <c r="AX1028" s="14" t="s">
        <v>76</v>
      </c>
      <c r="AY1028" s="254" t="s">
        <v>151</v>
      </c>
    </row>
    <row r="1029" s="14" customFormat="1">
      <c r="A1029" s="14"/>
      <c r="B1029" s="244"/>
      <c r="C1029" s="245"/>
      <c r="D1029" s="235" t="s">
        <v>160</v>
      </c>
      <c r="E1029" s="246" t="s">
        <v>1</v>
      </c>
      <c r="F1029" s="247" t="s">
        <v>1311</v>
      </c>
      <c r="G1029" s="245"/>
      <c r="H1029" s="248">
        <v>164</v>
      </c>
      <c r="I1029" s="249"/>
      <c r="J1029" s="245"/>
      <c r="K1029" s="245"/>
      <c r="L1029" s="250"/>
      <c r="M1029" s="251"/>
      <c r="N1029" s="252"/>
      <c r="O1029" s="252"/>
      <c r="P1029" s="252"/>
      <c r="Q1029" s="252"/>
      <c r="R1029" s="252"/>
      <c r="S1029" s="252"/>
      <c r="T1029" s="253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54" t="s">
        <v>160</v>
      </c>
      <c r="AU1029" s="254" t="s">
        <v>86</v>
      </c>
      <c r="AV1029" s="14" t="s">
        <v>86</v>
      </c>
      <c r="AW1029" s="14" t="s">
        <v>32</v>
      </c>
      <c r="AX1029" s="14" t="s">
        <v>76</v>
      </c>
      <c r="AY1029" s="254" t="s">
        <v>151</v>
      </c>
    </row>
    <row r="1030" s="14" customFormat="1">
      <c r="A1030" s="14"/>
      <c r="B1030" s="244"/>
      <c r="C1030" s="245"/>
      <c r="D1030" s="235" t="s">
        <v>160</v>
      </c>
      <c r="E1030" s="246" t="s">
        <v>1</v>
      </c>
      <c r="F1030" s="247" t="s">
        <v>1312</v>
      </c>
      <c r="G1030" s="245"/>
      <c r="H1030" s="248">
        <v>15.6</v>
      </c>
      <c r="I1030" s="249"/>
      <c r="J1030" s="245"/>
      <c r="K1030" s="245"/>
      <c r="L1030" s="250"/>
      <c r="M1030" s="251"/>
      <c r="N1030" s="252"/>
      <c r="O1030" s="252"/>
      <c r="P1030" s="252"/>
      <c r="Q1030" s="252"/>
      <c r="R1030" s="252"/>
      <c r="S1030" s="252"/>
      <c r="T1030" s="253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54" t="s">
        <v>160</v>
      </c>
      <c r="AU1030" s="254" t="s">
        <v>86</v>
      </c>
      <c r="AV1030" s="14" t="s">
        <v>86</v>
      </c>
      <c r="AW1030" s="14" t="s">
        <v>32</v>
      </c>
      <c r="AX1030" s="14" t="s">
        <v>76</v>
      </c>
      <c r="AY1030" s="254" t="s">
        <v>151</v>
      </c>
    </row>
    <row r="1031" s="15" customFormat="1">
      <c r="A1031" s="15"/>
      <c r="B1031" s="255"/>
      <c r="C1031" s="256"/>
      <c r="D1031" s="235" t="s">
        <v>160</v>
      </c>
      <c r="E1031" s="257" t="s">
        <v>1</v>
      </c>
      <c r="F1031" s="258" t="s">
        <v>213</v>
      </c>
      <c r="G1031" s="256"/>
      <c r="H1031" s="259">
        <v>289.60000000000002</v>
      </c>
      <c r="I1031" s="260"/>
      <c r="J1031" s="256"/>
      <c r="K1031" s="256"/>
      <c r="L1031" s="261"/>
      <c r="M1031" s="262"/>
      <c r="N1031" s="263"/>
      <c r="O1031" s="263"/>
      <c r="P1031" s="263"/>
      <c r="Q1031" s="263"/>
      <c r="R1031" s="263"/>
      <c r="S1031" s="263"/>
      <c r="T1031" s="264"/>
      <c r="U1031" s="15"/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T1031" s="265" t="s">
        <v>160</v>
      </c>
      <c r="AU1031" s="265" t="s">
        <v>86</v>
      </c>
      <c r="AV1031" s="15" t="s">
        <v>158</v>
      </c>
      <c r="AW1031" s="15" t="s">
        <v>32</v>
      </c>
      <c r="AX1031" s="15" t="s">
        <v>84</v>
      </c>
      <c r="AY1031" s="265" t="s">
        <v>151</v>
      </c>
    </row>
    <row r="1032" s="2" customFormat="1" ht="16.5" customHeight="1">
      <c r="A1032" s="39"/>
      <c r="B1032" s="40"/>
      <c r="C1032" s="277" t="s">
        <v>1313</v>
      </c>
      <c r="D1032" s="277" t="s">
        <v>498</v>
      </c>
      <c r="E1032" s="278" t="s">
        <v>1314</v>
      </c>
      <c r="F1032" s="279" t="s">
        <v>1315</v>
      </c>
      <c r="G1032" s="280" t="s">
        <v>287</v>
      </c>
      <c r="H1032" s="281">
        <v>304.07999999999998</v>
      </c>
      <c r="I1032" s="282"/>
      <c r="J1032" s="283">
        <f>ROUND(I1032*H1032,2)</f>
        <v>0</v>
      </c>
      <c r="K1032" s="279" t="s">
        <v>157</v>
      </c>
      <c r="L1032" s="284"/>
      <c r="M1032" s="285" t="s">
        <v>1</v>
      </c>
      <c r="N1032" s="286" t="s">
        <v>41</v>
      </c>
      <c r="O1032" s="92"/>
      <c r="P1032" s="229">
        <f>O1032*H1032</f>
        <v>0</v>
      </c>
      <c r="Q1032" s="229">
        <v>0.00029999999999999997</v>
      </c>
      <c r="R1032" s="229">
        <f>Q1032*H1032</f>
        <v>0.091223999999999986</v>
      </c>
      <c r="S1032" s="229">
        <v>0</v>
      </c>
      <c r="T1032" s="230">
        <f>S1032*H1032</f>
        <v>0</v>
      </c>
      <c r="U1032" s="39"/>
      <c r="V1032" s="39"/>
      <c r="W1032" s="39"/>
      <c r="X1032" s="39"/>
      <c r="Y1032" s="39"/>
      <c r="Z1032" s="39"/>
      <c r="AA1032" s="39"/>
      <c r="AB1032" s="39"/>
      <c r="AC1032" s="39"/>
      <c r="AD1032" s="39"/>
      <c r="AE1032" s="39"/>
      <c r="AR1032" s="231" t="s">
        <v>469</v>
      </c>
      <c r="AT1032" s="231" t="s">
        <v>498</v>
      </c>
      <c r="AU1032" s="231" t="s">
        <v>86</v>
      </c>
      <c r="AY1032" s="18" t="s">
        <v>151</v>
      </c>
      <c r="BE1032" s="232">
        <f>IF(N1032="základní",J1032,0)</f>
        <v>0</v>
      </c>
      <c r="BF1032" s="232">
        <f>IF(N1032="snížená",J1032,0)</f>
        <v>0</v>
      </c>
      <c r="BG1032" s="232">
        <f>IF(N1032="zákl. přenesená",J1032,0)</f>
        <v>0</v>
      </c>
      <c r="BH1032" s="232">
        <f>IF(N1032="sníž. přenesená",J1032,0)</f>
        <v>0</v>
      </c>
      <c r="BI1032" s="232">
        <f>IF(N1032="nulová",J1032,0)</f>
        <v>0</v>
      </c>
      <c r="BJ1032" s="18" t="s">
        <v>84</v>
      </c>
      <c r="BK1032" s="232">
        <f>ROUND(I1032*H1032,2)</f>
        <v>0</v>
      </c>
      <c r="BL1032" s="18" t="s">
        <v>248</v>
      </c>
      <c r="BM1032" s="231" t="s">
        <v>1316</v>
      </c>
    </row>
    <row r="1033" s="14" customFormat="1">
      <c r="A1033" s="14"/>
      <c r="B1033" s="244"/>
      <c r="C1033" s="245"/>
      <c r="D1033" s="235" t="s">
        <v>160</v>
      </c>
      <c r="E1033" s="245"/>
      <c r="F1033" s="247" t="s">
        <v>1317</v>
      </c>
      <c r="G1033" s="245"/>
      <c r="H1033" s="248">
        <v>304.07999999999998</v>
      </c>
      <c r="I1033" s="249"/>
      <c r="J1033" s="245"/>
      <c r="K1033" s="245"/>
      <c r="L1033" s="250"/>
      <c r="M1033" s="251"/>
      <c r="N1033" s="252"/>
      <c r="O1033" s="252"/>
      <c r="P1033" s="252"/>
      <c r="Q1033" s="252"/>
      <c r="R1033" s="252"/>
      <c r="S1033" s="252"/>
      <c r="T1033" s="253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54" t="s">
        <v>160</v>
      </c>
      <c r="AU1033" s="254" t="s">
        <v>86</v>
      </c>
      <c r="AV1033" s="14" t="s">
        <v>86</v>
      </c>
      <c r="AW1033" s="14" t="s">
        <v>4</v>
      </c>
      <c r="AX1033" s="14" t="s">
        <v>84</v>
      </c>
      <c r="AY1033" s="254" t="s">
        <v>151</v>
      </c>
    </row>
    <row r="1034" s="2" customFormat="1" ht="24.15" customHeight="1">
      <c r="A1034" s="39"/>
      <c r="B1034" s="40"/>
      <c r="C1034" s="220" t="s">
        <v>1318</v>
      </c>
      <c r="D1034" s="220" t="s">
        <v>153</v>
      </c>
      <c r="E1034" s="221" t="s">
        <v>1319</v>
      </c>
      <c r="F1034" s="222" t="s">
        <v>1320</v>
      </c>
      <c r="G1034" s="223" t="s">
        <v>287</v>
      </c>
      <c r="H1034" s="224">
        <v>17.59</v>
      </c>
      <c r="I1034" s="225"/>
      <c r="J1034" s="226">
        <f>ROUND(I1034*H1034,2)</f>
        <v>0</v>
      </c>
      <c r="K1034" s="222" t="s">
        <v>157</v>
      </c>
      <c r="L1034" s="45"/>
      <c r="M1034" s="227" t="s">
        <v>1</v>
      </c>
      <c r="N1034" s="228" t="s">
        <v>41</v>
      </c>
      <c r="O1034" s="92"/>
      <c r="P1034" s="229">
        <f>O1034*H1034</f>
        <v>0</v>
      </c>
      <c r="Q1034" s="229">
        <v>0.00020000000000000001</v>
      </c>
      <c r="R1034" s="229">
        <f>Q1034*H1034</f>
        <v>0.0035180000000000003</v>
      </c>
      <c r="S1034" s="229">
        <v>0</v>
      </c>
      <c r="T1034" s="230">
        <f>S1034*H1034</f>
        <v>0</v>
      </c>
      <c r="U1034" s="39"/>
      <c r="V1034" s="39"/>
      <c r="W1034" s="39"/>
      <c r="X1034" s="39"/>
      <c r="Y1034" s="39"/>
      <c r="Z1034" s="39"/>
      <c r="AA1034" s="39"/>
      <c r="AB1034" s="39"/>
      <c r="AC1034" s="39"/>
      <c r="AD1034" s="39"/>
      <c r="AE1034" s="39"/>
      <c r="AR1034" s="231" t="s">
        <v>248</v>
      </c>
      <c r="AT1034" s="231" t="s">
        <v>153</v>
      </c>
      <c r="AU1034" s="231" t="s">
        <v>86</v>
      </c>
      <c r="AY1034" s="18" t="s">
        <v>151</v>
      </c>
      <c r="BE1034" s="232">
        <f>IF(N1034="základní",J1034,0)</f>
        <v>0</v>
      </c>
      <c r="BF1034" s="232">
        <f>IF(N1034="snížená",J1034,0)</f>
        <v>0</v>
      </c>
      <c r="BG1034" s="232">
        <f>IF(N1034="zákl. přenesená",J1034,0)</f>
        <v>0</v>
      </c>
      <c r="BH1034" s="232">
        <f>IF(N1034="sníž. přenesená",J1034,0)</f>
        <v>0</v>
      </c>
      <c r="BI1034" s="232">
        <f>IF(N1034="nulová",J1034,0)</f>
        <v>0</v>
      </c>
      <c r="BJ1034" s="18" t="s">
        <v>84</v>
      </c>
      <c r="BK1034" s="232">
        <f>ROUND(I1034*H1034,2)</f>
        <v>0</v>
      </c>
      <c r="BL1034" s="18" t="s">
        <v>248</v>
      </c>
      <c r="BM1034" s="231" t="s">
        <v>1321</v>
      </c>
    </row>
    <row r="1035" s="13" customFormat="1">
      <c r="A1035" s="13"/>
      <c r="B1035" s="233"/>
      <c r="C1035" s="234"/>
      <c r="D1035" s="235" t="s">
        <v>160</v>
      </c>
      <c r="E1035" s="236" t="s">
        <v>1</v>
      </c>
      <c r="F1035" s="237" t="s">
        <v>1322</v>
      </c>
      <c r="G1035" s="234"/>
      <c r="H1035" s="236" t="s">
        <v>1</v>
      </c>
      <c r="I1035" s="238"/>
      <c r="J1035" s="234"/>
      <c r="K1035" s="234"/>
      <c r="L1035" s="239"/>
      <c r="M1035" s="240"/>
      <c r="N1035" s="241"/>
      <c r="O1035" s="241"/>
      <c r="P1035" s="241"/>
      <c r="Q1035" s="241"/>
      <c r="R1035" s="241"/>
      <c r="S1035" s="241"/>
      <c r="T1035" s="242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43" t="s">
        <v>160</v>
      </c>
      <c r="AU1035" s="243" t="s">
        <v>86</v>
      </c>
      <c r="AV1035" s="13" t="s">
        <v>84</v>
      </c>
      <c r="AW1035" s="13" t="s">
        <v>32</v>
      </c>
      <c r="AX1035" s="13" t="s">
        <v>76</v>
      </c>
      <c r="AY1035" s="243" t="s">
        <v>151</v>
      </c>
    </row>
    <row r="1036" s="14" customFormat="1">
      <c r="A1036" s="14"/>
      <c r="B1036" s="244"/>
      <c r="C1036" s="245"/>
      <c r="D1036" s="235" t="s">
        <v>160</v>
      </c>
      <c r="E1036" s="246" t="s">
        <v>1</v>
      </c>
      <c r="F1036" s="247" t="s">
        <v>1323</v>
      </c>
      <c r="G1036" s="245"/>
      <c r="H1036" s="248">
        <v>17.59</v>
      </c>
      <c r="I1036" s="249"/>
      <c r="J1036" s="245"/>
      <c r="K1036" s="245"/>
      <c r="L1036" s="250"/>
      <c r="M1036" s="251"/>
      <c r="N1036" s="252"/>
      <c r="O1036" s="252"/>
      <c r="P1036" s="252"/>
      <c r="Q1036" s="252"/>
      <c r="R1036" s="252"/>
      <c r="S1036" s="252"/>
      <c r="T1036" s="253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54" t="s">
        <v>160</v>
      </c>
      <c r="AU1036" s="254" t="s">
        <v>86</v>
      </c>
      <c r="AV1036" s="14" t="s">
        <v>86</v>
      </c>
      <c r="AW1036" s="14" t="s">
        <v>32</v>
      </c>
      <c r="AX1036" s="14" t="s">
        <v>84</v>
      </c>
      <c r="AY1036" s="254" t="s">
        <v>151</v>
      </c>
    </row>
    <row r="1037" s="2" customFormat="1" ht="16.5" customHeight="1">
      <c r="A1037" s="39"/>
      <c r="B1037" s="40"/>
      <c r="C1037" s="277" t="s">
        <v>1324</v>
      </c>
      <c r="D1037" s="277" t="s">
        <v>498</v>
      </c>
      <c r="E1037" s="278" t="s">
        <v>1314</v>
      </c>
      <c r="F1037" s="279" t="s">
        <v>1315</v>
      </c>
      <c r="G1037" s="280" t="s">
        <v>287</v>
      </c>
      <c r="H1037" s="281">
        <v>18.469999999999999</v>
      </c>
      <c r="I1037" s="282"/>
      <c r="J1037" s="283">
        <f>ROUND(I1037*H1037,2)</f>
        <v>0</v>
      </c>
      <c r="K1037" s="279" t="s">
        <v>157</v>
      </c>
      <c r="L1037" s="284"/>
      <c r="M1037" s="285" t="s">
        <v>1</v>
      </c>
      <c r="N1037" s="286" t="s">
        <v>41</v>
      </c>
      <c r="O1037" s="92"/>
      <c r="P1037" s="229">
        <f>O1037*H1037</f>
        <v>0</v>
      </c>
      <c r="Q1037" s="229">
        <v>0.00029999999999999997</v>
      </c>
      <c r="R1037" s="229">
        <f>Q1037*H1037</f>
        <v>0.0055409999999999991</v>
      </c>
      <c r="S1037" s="229">
        <v>0</v>
      </c>
      <c r="T1037" s="230">
        <f>S1037*H1037</f>
        <v>0</v>
      </c>
      <c r="U1037" s="39"/>
      <c r="V1037" s="39"/>
      <c r="W1037" s="39"/>
      <c r="X1037" s="39"/>
      <c r="Y1037" s="39"/>
      <c r="Z1037" s="39"/>
      <c r="AA1037" s="39"/>
      <c r="AB1037" s="39"/>
      <c r="AC1037" s="39"/>
      <c r="AD1037" s="39"/>
      <c r="AE1037" s="39"/>
      <c r="AR1037" s="231" t="s">
        <v>469</v>
      </c>
      <c r="AT1037" s="231" t="s">
        <v>498</v>
      </c>
      <c r="AU1037" s="231" t="s">
        <v>86</v>
      </c>
      <c r="AY1037" s="18" t="s">
        <v>151</v>
      </c>
      <c r="BE1037" s="232">
        <f>IF(N1037="základní",J1037,0)</f>
        <v>0</v>
      </c>
      <c r="BF1037" s="232">
        <f>IF(N1037="snížená",J1037,0)</f>
        <v>0</v>
      </c>
      <c r="BG1037" s="232">
        <f>IF(N1037="zákl. přenesená",J1037,0)</f>
        <v>0</v>
      </c>
      <c r="BH1037" s="232">
        <f>IF(N1037="sníž. přenesená",J1037,0)</f>
        <v>0</v>
      </c>
      <c r="BI1037" s="232">
        <f>IF(N1037="nulová",J1037,0)</f>
        <v>0</v>
      </c>
      <c r="BJ1037" s="18" t="s">
        <v>84</v>
      </c>
      <c r="BK1037" s="232">
        <f>ROUND(I1037*H1037,2)</f>
        <v>0</v>
      </c>
      <c r="BL1037" s="18" t="s">
        <v>248</v>
      </c>
      <c r="BM1037" s="231" t="s">
        <v>1325</v>
      </c>
    </row>
    <row r="1038" s="14" customFormat="1">
      <c r="A1038" s="14"/>
      <c r="B1038" s="244"/>
      <c r="C1038" s="245"/>
      <c r="D1038" s="235" t="s">
        <v>160</v>
      </c>
      <c r="E1038" s="245"/>
      <c r="F1038" s="247" t="s">
        <v>1326</v>
      </c>
      <c r="G1038" s="245"/>
      <c r="H1038" s="248">
        <v>18.469999999999999</v>
      </c>
      <c r="I1038" s="249"/>
      <c r="J1038" s="245"/>
      <c r="K1038" s="245"/>
      <c r="L1038" s="250"/>
      <c r="M1038" s="251"/>
      <c r="N1038" s="252"/>
      <c r="O1038" s="252"/>
      <c r="P1038" s="252"/>
      <c r="Q1038" s="252"/>
      <c r="R1038" s="252"/>
      <c r="S1038" s="252"/>
      <c r="T1038" s="253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54" t="s">
        <v>160</v>
      </c>
      <c r="AU1038" s="254" t="s">
        <v>86</v>
      </c>
      <c r="AV1038" s="14" t="s">
        <v>86</v>
      </c>
      <c r="AW1038" s="14" t="s">
        <v>4</v>
      </c>
      <c r="AX1038" s="14" t="s">
        <v>84</v>
      </c>
      <c r="AY1038" s="254" t="s">
        <v>151</v>
      </c>
    </row>
    <row r="1039" s="2" customFormat="1" ht="24.15" customHeight="1">
      <c r="A1039" s="39"/>
      <c r="B1039" s="40"/>
      <c r="C1039" s="220" t="s">
        <v>1327</v>
      </c>
      <c r="D1039" s="220" t="s">
        <v>153</v>
      </c>
      <c r="E1039" s="221" t="s">
        <v>1328</v>
      </c>
      <c r="F1039" s="222" t="s">
        <v>1329</v>
      </c>
      <c r="G1039" s="223" t="s">
        <v>785</v>
      </c>
      <c r="H1039" s="287"/>
      <c r="I1039" s="225"/>
      <c r="J1039" s="226">
        <f>ROUND(I1039*H1039,2)</f>
        <v>0</v>
      </c>
      <c r="K1039" s="222" t="s">
        <v>157</v>
      </c>
      <c r="L1039" s="45"/>
      <c r="M1039" s="227" t="s">
        <v>1</v>
      </c>
      <c r="N1039" s="228" t="s">
        <v>41</v>
      </c>
      <c r="O1039" s="92"/>
      <c r="P1039" s="229">
        <f>O1039*H1039</f>
        <v>0</v>
      </c>
      <c r="Q1039" s="229">
        <v>0</v>
      </c>
      <c r="R1039" s="229">
        <f>Q1039*H1039</f>
        <v>0</v>
      </c>
      <c r="S1039" s="229">
        <v>0</v>
      </c>
      <c r="T1039" s="230">
        <f>S1039*H1039</f>
        <v>0</v>
      </c>
      <c r="U1039" s="39"/>
      <c r="V1039" s="39"/>
      <c r="W1039" s="39"/>
      <c r="X1039" s="39"/>
      <c r="Y1039" s="39"/>
      <c r="Z1039" s="39"/>
      <c r="AA1039" s="39"/>
      <c r="AB1039" s="39"/>
      <c r="AC1039" s="39"/>
      <c r="AD1039" s="39"/>
      <c r="AE1039" s="39"/>
      <c r="AR1039" s="231" t="s">
        <v>248</v>
      </c>
      <c r="AT1039" s="231" t="s">
        <v>153</v>
      </c>
      <c r="AU1039" s="231" t="s">
        <v>86</v>
      </c>
      <c r="AY1039" s="18" t="s">
        <v>151</v>
      </c>
      <c r="BE1039" s="232">
        <f>IF(N1039="základní",J1039,0)</f>
        <v>0</v>
      </c>
      <c r="BF1039" s="232">
        <f>IF(N1039="snížená",J1039,0)</f>
        <v>0</v>
      </c>
      <c r="BG1039" s="232">
        <f>IF(N1039="zákl. přenesená",J1039,0)</f>
        <v>0</v>
      </c>
      <c r="BH1039" s="232">
        <f>IF(N1039="sníž. přenesená",J1039,0)</f>
        <v>0</v>
      </c>
      <c r="BI1039" s="232">
        <f>IF(N1039="nulová",J1039,0)</f>
        <v>0</v>
      </c>
      <c r="BJ1039" s="18" t="s">
        <v>84</v>
      </c>
      <c r="BK1039" s="232">
        <f>ROUND(I1039*H1039,2)</f>
        <v>0</v>
      </c>
      <c r="BL1039" s="18" t="s">
        <v>248</v>
      </c>
      <c r="BM1039" s="231" t="s">
        <v>1330</v>
      </c>
    </row>
    <row r="1040" s="12" customFormat="1" ht="22.8" customHeight="1">
      <c r="A1040" s="12"/>
      <c r="B1040" s="204"/>
      <c r="C1040" s="205"/>
      <c r="D1040" s="206" t="s">
        <v>75</v>
      </c>
      <c r="E1040" s="218" t="s">
        <v>1331</v>
      </c>
      <c r="F1040" s="218" t="s">
        <v>1332</v>
      </c>
      <c r="G1040" s="205"/>
      <c r="H1040" s="205"/>
      <c r="I1040" s="208"/>
      <c r="J1040" s="219">
        <f>BK1040</f>
        <v>0</v>
      </c>
      <c r="K1040" s="205"/>
      <c r="L1040" s="210"/>
      <c r="M1040" s="211"/>
      <c r="N1040" s="212"/>
      <c r="O1040" s="212"/>
      <c r="P1040" s="213">
        <f>SUM(P1041:P1045)</f>
        <v>0</v>
      </c>
      <c r="Q1040" s="212"/>
      <c r="R1040" s="213">
        <f>SUM(R1041:R1045)</f>
        <v>0.097886899999999999</v>
      </c>
      <c r="S1040" s="212"/>
      <c r="T1040" s="214">
        <f>SUM(T1041:T1045)</f>
        <v>0</v>
      </c>
      <c r="U1040" s="12"/>
      <c r="V1040" s="12"/>
      <c r="W1040" s="12"/>
      <c r="X1040" s="12"/>
      <c r="Y1040" s="12"/>
      <c r="Z1040" s="12"/>
      <c r="AA1040" s="12"/>
      <c r="AB1040" s="12"/>
      <c r="AC1040" s="12"/>
      <c r="AD1040" s="12"/>
      <c r="AE1040" s="12"/>
      <c r="AR1040" s="215" t="s">
        <v>86</v>
      </c>
      <c r="AT1040" s="216" t="s">
        <v>75</v>
      </c>
      <c r="AU1040" s="216" t="s">
        <v>84</v>
      </c>
      <c r="AY1040" s="215" t="s">
        <v>151</v>
      </c>
      <c r="BK1040" s="217">
        <f>SUM(BK1041:BK1045)</f>
        <v>0</v>
      </c>
    </row>
    <row r="1041" s="2" customFormat="1" ht="24.15" customHeight="1">
      <c r="A1041" s="39"/>
      <c r="B1041" s="40"/>
      <c r="C1041" s="220" t="s">
        <v>1333</v>
      </c>
      <c r="D1041" s="220" t="s">
        <v>153</v>
      </c>
      <c r="E1041" s="221" t="s">
        <v>1334</v>
      </c>
      <c r="F1041" s="222" t="s">
        <v>1335</v>
      </c>
      <c r="G1041" s="223" t="s">
        <v>183</v>
      </c>
      <c r="H1041" s="224">
        <v>208.27000000000001</v>
      </c>
      <c r="I1041" s="225"/>
      <c r="J1041" s="226">
        <f>ROUND(I1041*H1041,2)</f>
        <v>0</v>
      </c>
      <c r="K1041" s="222" t="s">
        <v>157</v>
      </c>
      <c r="L1041" s="45"/>
      <c r="M1041" s="227" t="s">
        <v>1</v>
      </c>
      <c r="N1041" s="228" t="s">
        <v>41</v>
      </c>
      <c r="O1041" s="92"/>
      <c r="P1041" s="229">
        <f>O1041*H1041</f>
        <v>0</v>
      </c>
      <c r="Q1041" s="229">
        <v>0.00022000000000000001</v>
      </c>
      <c r="R1041" s="229">
        <f>Q1041*H1041</f>
        <v>0.045819400000000003</v>
      </c>
      <c r="S1041" s="229">
        <v>0</v>
      </c>
      <c r="T1041" s="230">
        <f>S1041*H1041</f>
        <v>0</v>
      </c>
      <c r="U1041" s="39"/>
      <c r="V1041" s="39"/>
      <c r="W1041" s="39"/>
      <c r="X1041" s="39"/>
      <c r="Y1041" s="39"/>
      <c r="Z1041" s="39"/>
      <c r="AA1041" s="39"/>
      <c r="AB1041" s="39"/>
      <c r="AC1041" s="39"/>
      <c r="AD1041" s="39"/>
      <c r="AE1041" s="39"/>
      <c r="AR1041" s="231" t="s">
        <v>248</v>
      </c>
      <c r="AT1041" s="231" t="s">
        <v>153</v>
      </c>
      <c r="AU1041" s="231" t="s">
        <v>86</v>
      </c>
      <c r="AY1041" s="18" t="s">
        <v>151</v>
      </c>
      <c r="BE1041" s="232">
        <f>IF(N1041="základní",J1041,0)</f>
        <v>0</v>
      </c>
      <c r="BF1041" s="232">
        <f>IF(N1041="snížená",J1041,0)</f>
        <v>0</v>
      </c>
      <c r="BG1041" s="232">
        <f>IF(N1041="zákl. přenesená",J1041,0)</f>
        <v>0</v>
      </c>
      <c r="BH1041" s="232">
        <f>IF(N1041="sníž. přenesená",J1041,0)</f>
        <v>0</v>
      </c>
      <c r="BI1041" s="232">
        <f>IF(N1041="nulová",J1041,0)</f>
        <v>0</v>
      </c>
      <c r="BJ1041" s="18" t="s">
        <v>84</v>
      </c>
      <c r="BK1041" s="232">
        <f>ROUND(I1041*H1041,2)</f>
        <v>0</v>
      </c>
      <c r="BL1041" s="18" t="s">
        <v>248</v>
      </c>
      <c r="BM1041" s="231" t="s">
        <v>1336</v>
      </c>
    </row>
    <row r="1042" s="14" customFormat="1">
      <c r="A1042" s="14"/>
      <c r="B1042" s="244"/>
      <c r="C1042" s="245"/>
      <c r="D1042" s="235" t="s">
        <v>160</v>
      </c>
      <c r="E1042" s="246" t="s">
        <v>1</v>
      </c>
      <c r="F1042" s="247" t="s">
        <v>1337</v>
      </c>
      <c r="G1042" s="245"/>
      <c r="H1042" s="248">
        <v>169.518</v>
      </c>
      <c r="I1042" s="249"/>
      <c r="J1042" s="245"/>
      <c r="K1042" s="245"/>
      <c r="L1042" s="250"/>
      <c r="M1042" s="251"/>
      <c r="N1042" s="252"/>
      <c r="O1042" s="252"/>
      <c r="P1042" s="252"/>
      <c r="Q1042" s="252"/>
      <c r="R1042" s="252"/>
      <c r="S1042" s="252"/>
      <c r="T1042" s="253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54" t="s">
        <v>160</v>
      </c>
      <c r="AU1042" s="254" t="s">
        <v>86</v>
      </c>
      <c r="AV1042" s="14" t="s">
        <v>86</v>
      </c>
      <c r="AW1042" s="14" t="s">
        <v>32</v>
      </c>
      <c r="AX1042" s="14" t="s">
        <v>76</v>
      </c>
      <c r="AY1042" s="254" t="s">
        <v>151</v>
      </c>
    </row>
    <row r="1043" s="14" customFormat="1">
      <c r="A1043" s="14"/>
      <c r="B1043" s="244"/>
      <c r="C1043" s="245"/>
      <c r="D1043" s="235" t="s">
        <v>160</v>
      </c>
      <c r="E1043" s="246" t="s">
        <v>1</v>
      </c>
      <c r="F1043" s="247" t="s">
        <v>1338</v>
      </c>
      <c r="G1043" s="245"/>
      <c r="H1043" s="248">
        <v>38.752000000000002</v>
      </c>
      <c r="I1043" s="249"/>
      <c r="J1043" s="245"/>
      <c r="K1043" s="245"/>
      <c r="L1043" s="250"/>
      <c r="M1043" s="251"/>
      <c r="N1043" s="252"/>
      <c r="O1043" s="252"/>
      <c r="P1043" s="252"/>
      <c r="Q1043" s="252"/>
      <c r="R1043" s="252"/>
      <c r="S1043" s="252"/>
      <c r="T1043" s="253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54" t="s">
        <v>160</v>
      </c>
      <c r="AU1043" s="254" t="s">
        <v>86</v>
      </c>
      <c r="AV1043" s="14" t="s">
        <v>86</v>
      </c>
      <c r="AW1043" s="14" t="s">
        <v>32</v>
      </c>
      <c r="AX1043" s="14" t="s">
        <v>76</v>
      </c>
      <c r="AY1043" s="254" t="s">
        <v>151</v>
      </c>
    </row>
    <row r="1044" s="15" customFormat="1">
      <c r="A1044" s="15"/>
      <c r="B1044" s="255"/>
      <c r="C1044" s="256"/>
      <c r="D1044" s="235" t="s">
        <v>160</v>
      </c>
      <c r="E1044" s="257" t="s">
        <v>1</v>
      </c>
      <c r="F1044" s="258" t="s">
        <v>213</v>
      </c>
      <c r="G1044" s="256"/>
      <c r="H1044" s="259">
        <v>208.27000000000001</v>
      </c>
      <c r="I1044" s="260"/>
      <c r="J1044" s="256"/>
      <c r="K1044" s="256"/>
      <c r="L1044" s="261"/>
      <c r="M1044" s="262"/>
      <c r="N1044" s="263"/>
      <c r="O1044" s="263"/>
      <c r="P1044" s="263"/>
      <c r="Q1044" s="263"/>
      <c r="R1044" s="263"/>
      <c r="S1044" s="263"/>
      <c r="T1044" s="264"/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T1044" s="265" t="s">
        <v>160</v>
      </c>
      <c r="AU1044" s="265" t="s">
        <v>86</v>
      </c>
      <c r="AV1044" s="15" t="s">
        <v>158</v>
      </c>
      <c r="AW1044" s="15" t="s">
        <v>32</v>
      </c>
      <c r="AX1044" s="15" t="s">
        <v>84</v>
      </c>
      <c r="AY1044" s="265" t="s">
        <v>151</v>
      </c>
    </row>
    <row r="1045" s="2" customFormat="1" ht="24.15" customHeight="1">
      <c r="A1045" s="39"/>
      <c r="B1045" s="40"/>
      <c r="C1045" s="220" t="s">
        <v>1339</v>
      </c>
      <c r="D1045" s="220" t="s">
        <v>153</v>
      </c>
      <c r="E1045" s="221" t="s">
        <v>1340</v>
      </c>
      <c r="F1045" s="222" t="s">
        <v>1341</v>
      </c>
      <c r="G1045" s="223" t="s">
        <v>183</v>
      </c>
      <c r="H1045" s="224">
        <v>208.27000000000001</v>
      </c>
      <c r="I1045" s="225"/>
      <c r="J1045" s="226">
        <f>ROUND(I1045*H1045,2)</f>
        <v>0</v>
      </c>
      <c r="K1045" s="222" t="s">
        <v>157</v>
      </c>
      <c r="L1045" s="45"/>
      <c r="M1045" s="227" t="s">
        <v>1</v>
      </c>
      <c r="N1045" s="228" t="s">
        <v>41</v>
      </c>
      <c r="O1045" s="92"/>
      <c r="P1045" s="229">
        <f>O1045*H1045</f>
        <v>0</v>
      </c>
      <c r="Q1045" s="229">
        <v>0.00025000000000000001</v>
      </c>
      <c r="R1045" s="229">
        <f>Q1045*H1045</f>
        <v>0.052067500000000003</v>
      </c>
      <c r="S1045" s="229">
        <v>0</v>
      </c>
      <c r="T1045" s="230">
        <f>S1045*H1045</f>
        <v>0</v>
      </c>
      <c r="U1045" s="39"/>
      <c r="V1045" s="39"/>
      <c r="W1045" s="39"/>
      <c r="X1045" s="39"/>
      <c r="Y1045" s="39"/>
      <c r="Z1045" s="39"/>
      <c r="AA1045" s="39"/>
      <c r="AB1045" s="39"/>
      <c r="AC1045" s="39"/>
      <c r="AD1045" s="39"/>
      <c r="AE1045" s="39"/>
      <c r="AR1045" s="231" t="s">
        <v>248</v>
      </c>
      <c r="AT1045" s="231" t="s">
        <v>153</v>
      </c>
      <c r="AU1045" s="231" t="s">
        <v>86</v>
      </c>
      <c r="AY1045" s="18" t="s">
        <v>151</v>
      </c>
      <c r="BE1045" s="232">
        <f>IF(N1045="základní",J1045,0)</f>
        <v>0</v>
      </c>
      <c r="BF1045" s="232">
        <f>IF(N1045="snížená",J1045,0)</f>
        <v>0</v>
      </c>
      <c r="BG1045" s="232">
        <f>IF(N1045="zákl. přenesená",J1045,0)</f>
        <v>0</v>
      </c>
      <c r="BH1045" s="232">
        <f>IF(N1045="sníž. přenesená",J1045,0)</f>
        <v>0</v>
      </c>
      <c r="BI1045" s="232">
        <f>IF(N1045="nulová",J1045,0)</f>
        <v>0</v>
      </c>
      <c r="BJ1045" s="18" t="s">
        <v>84</v>
      </c>
      <c r="BK1045" s="232">
        <f>ROUND(I1045*H1045,2)</f>
        <v>0</v>
      </c>
      <c r="BL1045" s="18" t="s">
        <v>248</v>
      </c>
      <c r="BM1045" s="231" t="s">
        <v>1342</v>
      </c>
    </row>
    <row r="1046" s="12" customFormat="1" ht="22.8" customHeight="1">
      <c r="A1046" s="12"/>
      <c r="B1046" s="204"/>
      <c r="C1046" s="205"/>
      <c r="D1046" s="206" t="s">
        <v>75</v>
      </c>
      <c r="E1046" s="218" t="s">
        <v>1343</v>
      </c>
      <c r="F1046" s="218" t="s">
        <v>1344</v>
      </c>
      <c r="G1046" s="205"/>
      <c r="H1046" s="205"/>
      <c r="I1046" s="208"/>
      <c r="J1046" s="219">
        <f>BK1046</f>
        <v>0</v>
      </c>
      <c r="K1046" s="205"/>
      <c r="L1046" s="210"/>
      <c r="M1046" s="211"/>
      <c r="N1046" s="212"/>
      <c r="O1046" s="212"/>
      <c r="P1046" s="213">
        <f>SUM(P1047:P1137)</f>
        <v>0</v>
      </c>
      <c r="Q1046" s="212"/>
      <c r="R1046" s="213">
        <f>SUM(R1047:R1137)</f>
        <v>1.036889</v>
      </c>
      <c r="S1046" s="212"/>
      <c r="T1046" s="214">
        <f>SUM(T1047:T1137)</f>
        <v>0</v>
      </c>
      <c r="U1046" s="12"/>
      <c r="V1046" s="12"/>
      <c r="W1046" s="12"/>
      <c r="X1046" s="12"/>
      <c r="Y1046" s="12"/>
      <c r="Z1046" s="12"/>
      <c r="AA1046" s="12"/>
      <c r="AB1046" s="12"/>
      <c r="AC1046" s="12"/>
      <c r="AD1046" s="12"/>
      <c r="AE1046" s="12"/>
      <c r="AR1046" s="215" t="s">
        <v>86</v>
      </c>
      <c r="AT1046" s="216" t="s">
        <v>75</v>
      </c>
      <c r="AU1046" s="216" t="s">
        <v>84</v>
      </c>
      <c r="AY1046" s="215" t="s">
        <v>151</v>
      </c>
      <c r="BK1046" s="217">
        <f>SUM(BK1047:BK1137)</f>
        <v>0</v>
      </c>
    </row>
    <row r="1047" s="2" customFormat="1" ht="24.15" customHeight="1">
      <c r="A1047" s="39"/>
      <c r="B1047" s="40"/>
      <c r="C1047" s="220" t="s">
        <v>1345</v>
      </c>
      <c r="D1047" s="220" t="s">
        <v>153</v>
      </c>
      <c r="E1047" s="221" t="s">
        <v>1346</v>
      </c>
      <c r="F1047" s="222" t="s">
        <v>1347</v>
      </c>
      <c r="G1047" s="223" t="s">
        <v>183</v>
      </c>
      <c r="H1047" s="224">
        <v>2073.7779999999998</v>
      </c>
      <c r="I1047" s="225"/>
      <c r="J1047" s="226">
        <f>ROUND(I1047*H1047,2)</f>
        <v>0</v>
      </c>
      <c r="K1047" s="222" t="s">
        <v>157</v>
      </c>
      <c r="L1047" s="45"/>
      <c r="M1047" s="227" t="s">
        <v>1</v>
      </c>
      <c r="N1047" s="228" t="s">
        <v>41</v>
      </c>
      <c r="O1047" s="92"/>
      <c r="P1047" s="229">
        <f>O1047*H1047</f>
        <v>0</v>
      </c>
      <c r="Q1047" s="229">
        <v>0.00021000000000000001</v>
      </c>
      <c r="R1047" s="229">
        <f>Q1047*H1047</f>
        <v>0.43549337999999999</v>
      </c>
      <c r="S1047" s="229">
        <v>0</v>
      </c>
      <c r="T1047" s="230">
        <f>S1047*H1047</f>
        <v>0</v>
      </c>
      <c r="U1047" s="39"/>
      <c r="V1047" s="39"/>
      <c r="W1047" s="39"/>
      <c r="X1047" s="39"/>
      <c r="Y1047" s="39"/>
      <c r="Z1047" s="39"/>
      <c r="AA1047" s="39"/>
      <c r="AB1047" s="39"/>
      <c r="AC1047" s="39"/>
      <c r="AD1047" s="39"/>
      <c r="AE1047" s="39"/>
      <c r="AR1047" s="231" t="s">
        <v>248</v>
      </c>
      <c r="AT1047" s="231" t="s">
        <v>153</v>
      </c>
      <c r="AU1047" s="231" t="s">
        <v>86</v>
      </c>
      <c r="AY1047" s="18" t="s">
        <v>151</v>
      </c>
      <c r="BE1047" s="232">
        <f>IF(N1047="základní",J1047,0)</f>
        <v>0</v>
      </c>
      <c r="BF1047" s="232">
        <f>IF(N1047="snížená",J1047,0)</f>
        <v>0</v>
      </c>
      <c r="BG1047" s="232">
        <f>IF(N1047="zákl. přenesená",J1047,0)</f>
        <v>0</v>
      </c>
      <c r="BH1047" s="232">
        <f>IF(N1047="sníž. přenesená",J1047,0)</f>
        <v>0</v>
      </c>
      <c r="BI1047" s="232">
        <f>IF(N1047="nulová",J1047,0)</f>
        <v>0</v>
      </c>
      <c r="BJ1047" s="18" t="s">
        <v>84</v>
      </c>
      <c r="BK1047" s="232">
        <f>ROUND(I1047*H1047,2)</f>
        <v>0</v>
      </c>
      <c r="BL1047" s="18" t="s">
        <v>248</v>
      </c>
      <c r="BM1047" s="231" t="s">
        <v>1348</v>
      </c>
    </row>
    <row r="1048" s="2" customFormat="1" ht="33" customHeight="1">
      <c r="A1048" s="39"/>
      <c r="B1048" s="40"/>
      <c r="C1048" s="220" t="s">
        <v>1349</v>
      </c>
      <c r="D1048" s="220" t="s">
        <v>153</v>
      </c>
      <c r="E1048" s="221" t="s">
        <v>1350</v>
      </c>
      <c r="F1048" s="222" t="s">
        <v>1351</v>
      </c>
      <c r="G1048" s="223" t="s">
        <v>183</v>
      </c>
      <c r="H1048" s="224">
        <v>2073.7779999999998</v>
      </c>
      <c r="I1048" s="225"/>
      <c r="J1048" s="226">
        <f>ROUND(I1048*H1048,2)</f>
        <v>0</v>
      </c>
      <c r="K1048" s="222" t="s">
        <v>157</v>
      </c>
      <c r="L1048" s="45"/>
      <c r="M1048" s="227" t="s">
        <v>1</v>
      </c>
      <c r="N1048" s="228" t="s">
        <v>41</v>
      </c>
      <c r="O1048" s="92"/>
      <c r="P1048" s="229">
        <f>O1048*H1048</f>
        <v>0</v>
      </c>
      <c r="Q1048" s="229">
        <v>0.00029</v>
      </c>
      <c r="R1048" s="229">
        <f>Q1048*H1048</f>
        <v>0.60139561999999991</v>
      </c>
      <c r="S1048" s="229">
        <v>0</v>
      </c>
      <c r="T1048" s="230">
        <f>S1048*H1048</f>
        <v>0</v>
      </c>
      <c r="U1048" s="39"/>
      <c r="V1048" s="39"/>
      <c r="W1048" s="39"/>
      <c r="X1048" s="39"/>
      <c r="Y1048" s="39"/>
      <c r="Z1048" s="39"/>
      <c r="AA1048" s="39"/>
      <c r="AB1048" s="39"/>
      <c r="AC1048" s="39"/>
      <c r="AD1048" s="39"/>
      <c r="AE1048" s="39"/>
      <c r="AR1048" s="231" t="s">
        <v>248</v>
      </c>
      <c r="AT1048" s="231" t="s">
        <v>153</v>
      </c>
      <c r="AU1048" s="231" t="s">
        <v>86</v>
      </c>
      <c r="AY1048" s="18" t="s">
        <v>151</v>
      </c>
      <c r="BE1048" s="232">
        <f>IF(N1048="základní",J1048,0)</f>
        <v>0</v>
      </c>
      <c r="BF1048" s="232">
        <f>IF(N1048="snížená",J1048,0)</f>
        <v>0</v>
      </c>
      <c r="BG1048" s="232">
        <f>IF(N1048="zákl. přenesená",J1048,0)</f>
        <v>0</v>
      </c>
      <c r="BH1048" s="232">
        <f>IF(N1048="sníž. přenesená",J1048,0)</f>
        <v>0</v>
      </c>
      <c r="BI1048" s="232">
        <f>IF(N1048="nulová",J1048,0)</f>
        <v>0</v>
      </c>
      <c r="BJ1048" s="18" t="s">
        <v>84</v>
      </c>
      <c r="BK1048" s="232">
        <f>ROUND(I1048*H1048,2)</f>
        <v>0</v>
      </c>
      <c r="BL1048" s="18" t="s">
        <v>248</v>
      </c>
      <c r="BM1048" s="231" t="s">
        <v>1352</v>
      </c>
    </row>
    <row r="1049" s="13" customFormat="1">
      <c r="A1049" s="13"/>
      <c r="B1049" s="233"/>
      <c r="C1049" s="234"/>
      <c r="D1049" s="235" t="s">
        <v>160</v>
      </c>
      <c r="E1049" s="236" t="s">
        <v>1</v>
      </c>
      <c r="F1049" s="237" t="s">
        <v>1353</v>
      </c>
      <c r="G1049" s="234"/>
      <c r="H1049" s="236" t="s">
        <v>1</v>
      </c>
      <c r="I1049" s="238"/>
      <c r="J1049" s="234"/>
      <c r="K1049" s="234"/>
      <c r="L1049" s="239"/>
      <c r="M1049" s="240"/>
      <c r="N1049" s="241"/>
      <c r="O1049" s="241"/>
      <c r="P1049" s="241"/>
      <c r="Q1049" s="241"/>
      <c r="R1049" s="241"/>
      <c r="S1049" s="241"/>
      <c r="T1049" s="242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43" t="s">
        <v>160</v>
      </c>
      <c r="AU1049" s="243" t="s">
        <v>86</v>
      </c>
      <c r="AV1049" s="13" t="s">
        <v>84</v>
      </c>
      <c r="AW1049" s="13" t="s">
        <v>32</v>
      </c>
      <c r="AX1049" s="13" t="s">
        <v>76</v>
      </c>
      <c r="AY1049" s="243" t="s">
        <v>151</v>
      </c>
    </row>
    <row r="1050" s="13" customFormat="1">
      <c r="A1050" s="13"/>
      <c r="B1050" s="233"/>
      <c r="C1050" s="234"/>
      <c r="D1050" s="235" t="s">
        <v>160</v>
      </c>
      <c r="E1050" s="236" t="s">
        <v>1</v>
      </c>
      <c r="F1050" s="237" t="s">
        <v>1354</v>
      </c>
      <c r="G1050" s="234"/>
      <c r="H1050" s="236" t="s">
        <v>1</v>
      </c>
      <c r="I1050" s="238"/>
      <c r="J1050" s="234"/>
      <c r="K1050" s="234"/>
      <c r="L1050" s="239"/>
      <c r="M1050" s="240"/>
      <c r="N1050" s="241"/>
      <c r="O1050" s="241"/>
      <c r="P1050" s="241"/>
      <c r="Q1050" s="241"/>
      <c r="R1050" s="241"/>
      <c r="S1050" s="241"/>
      <c r="T1050" s="242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43" t="s">
        <v>160</v>
      </c>
      <c r="AU1050" s="243" t="s">
        <v>86</v>
      </c>
      <c r="AV1050" s="13" t="s">
        <v>84</v>
      </c>
      <c r="AW1050" s="13" t="s">
        <v>32</v>
      </c>
      <c r="AX1050" s="13" t="s">
        <v>76</v>
      </c>
      <c r="AY1050" s="243" t="s">
        <v>151</v>
      </c>
    </row>
    <row r="1051" s="14" customFormat="1">
      <c r="A1051" s="14"/>
      <c r="B1051" s="244"/>
      <c r="C1051" s="245"/>
      <c r="D1051" s="235" t="s">
        <v>160</v>
      </c>
      <c r="E1051" s="246" t="s">
        <v>1</v>
      </c>
      <c r="F1051" s="247" t="s">
        <v>318</v>
      </c>
      <c r="G1051" s="245"/>
      <c r="H1051" s="248">
        <v>54.090000000000003</v>
      </c>
      <c r="I1051" s="249"/>
      <c r="J1051" s="245"/>
      <c r="K1051" s="245"/>
      <c r="L1051" s="250"/>
      <c r="M1051" s="251"/>
      <c r="N1051" s="252"/>
      <c r="O1051" s="252"/>
      <c r="P1051" s="252"/>
      <c r="Q1051" s="252"/>
      <c r="R1051" s="252"/>
      <c r="S1051" s="252"/>
      <c r="T1051" s="253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54" t="s">
        <v>160</v>
      </c>
      <c r="AU1051" s="254" t="s">
        <v>86</v>
      </c>
      <c r="AV1051" s="14" t="s">
        <v>86</v>
      </c>
      <c r="AW1051" s="14" t="s">
        <v>32</v>
      </c>
      <c r="AX1051" s="14" t="s">
        <v>76</v>
      </c>
      <c r="AY1051" s="254" t="s">
        <v>151</v>
      </c>
    </row>
    <row r="1052" s="14" customFormat="1">
      <c r="A1052" s="14"/>
      <c r="B1052" s="244"/>
      <c r="C1052" s="245"/>
      <c r="D1052" s="235" t="s">
        <v>160</v>
      </c>
      <c r="E1052" s="246" t="s">
        <v>1</v>
      </c>
      <c r="F1052" s="247" t="s">
        <v>1355</v>
      </c>
      <c r="G1052" s="245"/>
      <c r="H1052" s="248">
        <v>66.590000000000003</v>
      </c>
      <c r="I1052" s="249"/>
      <c r="J1052" s="245"/>
      <c r="K1052" s="245"/>
      <c r="L1052" s="250"/>
      <c r="M1052" s="251"/>
      <c r="N1052" s="252"/>
      <c r="O1052" s="252"/>
      <c r="P1052" s="252"/>
      <c r="Q1052" s="252"/>
      <c r="R1052" s="252"/>
      <c r="S1052" s="252"/>
      <c r="T1052" s="253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54" t="s">
        <v>160</v>
      </c>
      <c r="AU1052" s="254" t="s">
        <v>86</v>
      </c>
      <c r="AV1052" s="14" t="s">
        <v>86</v>
      </c>
      <c r="AW1052" s="14" t="s">
        <v>32</v>
      </c>
      <c r="AX1052" s="14" t="s">
        <v>76</v>
      </c>
      <c r="AY1052" s="254" t="s">
        <v>151</v>
      </c>
    </row>
    <row r="1053" s="14" customFormat="1">
      <c r="A1053" s="14"/>
      <c r="B1053" s="244"/>
      <c r="C1053" s="245"/>
      <c r="D1053" s="235" t="s">
        <v>160</v>
      </c>
      <c r="E1053" s="246" t="s">
        <v>1</v>
      </c>
      <c r="F1053" s="247" t="s">
        <v>1356</v>
      </c>
      <c r="G1053" s="245"/>
      <c r="H1053" s="248">
        <v>157.52000000000001</v>
      </c>
      <c r="I1053" s="249"/>
      <c r="J1053" s="245"/>
      <c r="K1053" s="245"/>
      <c r="L1053" s="250"/>
      <c r="M1053" s="251"/>
      <c r="N1053" s="252"/>
      <c r="O1053" s="252"/>
      <c r="P1053" s="252"/>
      <c r="Q1053" s="252"/>
      <c r="R1053" s="252"/>
      <c r="S1053" s="252"/>
      <c r="T1053" s="253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54" t="s">
        <v>160</v>
      </c>
      <c r="AU1053" s="254" t="s">
        <v>86</v>
      </c>
      <c r="AV1053" s="14" t="s">
        <v>86</v>
      </c>
      <c r="AW1053" s="14" t="s">
        <v>32</v>
      </c>
      <c r="AX1053" s="14" t="s">
        <v>76</v>
      </c>
      <c r="AY1053" s="254" t="s">
        <v>151</v>
      </c>
    </row>
    <row r="1054" s="14" customFormat="1">
      <c r="A1054" s="14"/>
      <c r="B1054" s="244"/>
      <c r="C1054" s="245"/>
      <c r="D1054" s="235" t="s">
        <v>160</v>
      </c>
      <c r="E1054" s="246" t="s">
        <v>1</v>
      </c>
      <c r="F1054" s="247" t="s">
        <v>320</v>
      </c>
      <c r="G1054" s="245"/>
      <c r="H1054" s="248">
        <v>135.964</v>
      </c>
      <c r="I1054" s="249"/>
      <c r="J1054" s="245"/>
      <c r="K1054" s="245"/>
      <c r="L1054" s="250"/>
      <c r="M1054" s="251"/>
      <c r="N1054" s="252"/>
      <c r="O1054" s="252"/>
      <c r="P1054" s="252"/>
      <c r="Q1054" s="252"/>
      <c r="R1054" s="252"/>
      <c r="S1054" s="252"/>
      <c r="T1054" s="253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54" t="s">
        <v>160</v>
      </c>
      <c r="AU1054" s="254" t="s">
        <v>86</v>
      </c>
      <c r="AV1054" s="14" t="s">
        <v>86</v>
      </c>
      <c r="AW1054" s="14" t="s">
        <v>32</v>
      </c>
      <c r="AX1054" s="14" t="s">
        <v>76</v>
      </c>
      <c r="AY1054" s="254" t="s">
        <v>151</v>
      </c>
    </row>
    <row r="1055" s="14" customFormat="1">
      <c r="A1055" s="14"/>
      <c r="B1055" s="244"/>
      <c r="C1055" s="245"/>
      <c r="D1055" s="235" t="s">
        <v>160</v>
      </c>
      <c r="E1055" s="246" t="s">
        <v>1</v>
      </c>
      <c r="F1055" s="247" t="s">
        <v>321</v>
      </c>
      <c r="G1055" s="245"/>
      <c r="H1055" s="248">
        <v>68.939999999999998</v>
      </c>
      <c r="I1055" s="249"/>
      <c r="J1055" s="245"/>
      <c r="K1055" s="245"/>
      <c r="L1055" s="250"/>
      <c r="M1055" s="251"/>
      <c r="N1055" s="252"/>
      <c r="O1055" s="252"/>
      <c r="P1055" s="252"/>
      <c r="Q1055" s="252"/>
      <c r="R1055" s="252"/>
      <c r="S1055" s="252"/>
      <c r="T1055" s="253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54" t="s">
        <v>160</v>
      </c>
      <c r="AU1055" s="254" t="s">
        <v>86</v>
      </c>
      <c r="AV1055" s="14" t="s">
        <v>86</v>
      </c>
      <c r="AW1055" s="14" t="s">
        <v>32</v>
      </c>
      <c r="AX1055" s="14" t="s">
        <v>76</v>
      </c>
      <c r="AY1055" s="254" t="s">
        <v>151</v>
      </c>
    </row>
    <row r="1056" s="16" customFormat="1">
      <c r="A1056" s="16"/>
      <c r="B1056" s="266"/>
      <c r="C1056" s="267"/>
      <c r="D1056" s="235" t="s">
        <v>160</v>
      </c>
      <c r="E1056" s="268" t="s">
        <v>1</v>
      </c>
      <c r="F1056" s="269" t="s">
        <v>487</v>
      </c>
      <c r="G1056" s="267"/>
      <c r="H1056" s="270">
        <v>483.10400000000004</v>
      </c>
      <c r="I1056" s="271"/>
      <c r="J1056" s="267"/>
      <c r="K1056" s="267"/>
      <c r="L1056" s="272"/>
      <c r="M1056" s="273"/>
      <c r="N1056" s="274"/>
      <c r="O1056" s="274"/>
      <c r="P1056" s="274"/>
      <c r="Q1056" s="274"/>
      <c r="R1056" s="274"/>
      <c r="S1056" s="274"/>
      <c r="T1056" s="275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T1056" s="276" t="s">
        <v>160</v>
      </c>
      <c r="AU1056" s="276" t="s">
        <v>86</v>
      </c>
      <c r="AV1056" s="16" t="s">
        <v>166</v>
      </c>
      <c r="AW1056" s="16" t="s">
        <v>32</v>
      </c>
      <c r="AX1056" s="16" t="s">
        <v>76</v>
      </c>
      <c r="AY1056" s="276" t="s">
        <v>151</v>
      </c>
    </row>
    <row r="1057" s="13" customFormat="1">
      <c r="A1057" s="13"/>
      <c r="B1057" s="233"/>
      <c r="C1057" s="234"/>
      <c r="D1057" s="235" t="s">
        <v>160</v>
      </c>
      <c r="E1057" s="236" t="s">
        <v>1</v>
      </c>
      <c r="F1057" s="237" t="s">
        <v>1357</v>
      </c>
      <c r="G1057" s="234"/>
      <c r="H1057" s="236" t="s">
        <v>1</v>
      </c>
      <c r="I1057" s="238"/>
      <c r="J1057" s="234"/>
      <c r="K1057" s="234"/>
      <c r="L1057" s="239"/>
      <c r="M1057" s="240"/>
      <c r="N1057" s="241"/>
      <c r="O1057" s="241"/>
      <c r="P1057" s="241"/>
      <c r="Q1057" s="241"/>
      <c r="R1057" s="241"/>
      <c r="S1057" s="241"/>
      <c r="T1057" s="242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43" t="s">
        <v>160</v>
      </c>
      <c r="AU1057" s="243" t="s">
        <v>86</v>
      </c>
      <c r="AV1057" s="13" t="s">
        <v>84</v>
      </c>
      <c r="AW1057" s="13" t="s">
        <v>32</v>
      </c>
      <c r="AX1057" s="13" t="s">
        <v>76</v>
      </c>
      <c r="AY1057" s="243" t="s">
        <v>151</v>
      </c>
    </row>
    <row r="1058" s="13" customFormat="1">
      <c r="A1058" s="13"/>
      <c r="B1058" s="233"/>
      <c r="C1058" s="234"/>
      <c r="D1058" s="235" t="s">
        <v>160</v>
      </c>
      <c r="E1058" s="236" t="s">
        <v>1</v>
      </c>
      <c r="F1058" s="237" t="s">
        <v>333</v>
      </c>
      <c r="G1058" s="234"/>
      <c r="H1058" s="236" t="s">
        <v>1</v>
      </c>
      <c r="I1058" s="238"/>
      <c r="J1058" s="234"/>
      <c r="K1058" s="234"/>
      <c r="L1058" s="239"/>
      <c r="M1058" s="240"/>
      <c r="N1058" s="241"/>
      <c r="O1058" s="241"/>
      <c r="P1058" s="241"/>
      <c r="Q1058" s="241"/>
      <c r="R1058" s="241"/>
      <c r="S1058" s="241"/>
      <c r="T1058" s="242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43" t="s">
        <v>160</v>
      </c>
      <c r="AU1058" s="243" t="s">
        <v>86</v>
      </c>
      <c r="AV1058" s="13" t="s">
        <v>84</v>
      </c>
      <c r="AW1058" s="13" t="s">
        <v>32</v>
      </c>
      <c r="AX1058" s="13" t="s">
        <v>76</v>
      </c>
      <c r="AY1058" s="243" t="s">
        <v>151</v>
      </c>
    </row>
    <row r="1059" s="14" customFormat="1">
      <c r="A1059" s="14"/>
      <c r="B1059" s="244"/>
      <c r="C1059" s="245"/>
      <c r="D1059" s="235" t="s">
        <v>160</v>
      </c>
      <c r="E1059" s="246" t="s">
        <v>1</v>
      </c>
      <c r="F1059" s="247" t="s">
        <v>334</v>
      </c>
      <c r="G1059" s="245"/>
      <c r="H1059" s="248">
        <v>34.979999999999997</v>
      </c>
      <c r="I1059" s="249"/>
      <c r="J1059" s="245"/>
      <c r="K1059" s="245"/>
      <c r="L1059" s="250"/>
      <c r="M1059" s="251"/>
      <c r="N1059" s="252"/>
      <c r="O1059" s="252"/>
      <c r="P1059" s="252"/>
      <c r="Q1059" s="252"/>
      <c r="R1059" s="252"/>
      <c r="S1059" s="252"/>
      <c r="T1059" s="253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54" t="s">
        <v>160</v>
      </c>
      <c r="AU1059" s="254" t="s">
        <v>86</v>
      </c>
      <c r="AV1059" s="14" t="s">
        <v>86</v>
      </c>
      <c r="AW1059" s="14" t="s">
        <v>32</v>
      </c>
      <c r="AX1059" s="14" t="s">
        <v>76</v>
      </c>
      <c r="AY1059" s="254" t="s">
        <v>151</v>
      </c>
    </row>
    <row r="1060" s="13" customFormat="1">
      <c r="A1060" s="13"/>
      <c r="B1060" s="233"/>
      <c r="C1060" s="234"/>
      <c r="D1060" s="235" t="s">
        <v>160</v>
      </c>
      <c r="E1060" s="236" t="s">
        <v>1</v>
      </c>
      <c r="F1060" s="237" t="s">
        <v>336</v>
      </c>
      <c r="G1060" s="234"/>
      <c r="H1060" s="236" t="s">
        <v>1</v>
      </c>
      <c r="I1060" s="238"/>
      <c r="J1060" s="234"/>
      <c r="K1060" s="234"/>
      <c r="L1060" s="239"/>
      <c r="M1060" s="240"/>
      <c r="N1060" s="241"/>
      <c r="O1060" s="241"/>
      <c r="P1060" s="241"/>
      <c r="Q1060" s="241"/>
      <c r="R1060" s="241"/>
      <c r="S1060" s="241"/>
      <c r="T1060" s="242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43" t="s">
        <v>160</v>
      </c>
      <c r="AU1060" s="243" t="s">
        <v>86</v>
      </c>
      <c r="AV1060" s="13" t="s">
        <v>84</v>
      </c>
      <c r="AW1060" s="13" t="s">
        <v>32</v>
      </c>
      <c r="AX1060" s="13" t="s">
        <v>76</v>
      </c>
      <c r="AY1060" s="243" t="s">
        <v>151</v>
      </c>
    </row>
    <row r="1061" s="14" customFormat="1">
      <c r="A1061" s="14"/>
      <c r="B1061" s="244"/>
      <c r="C1061" s="245"/>
      <c r="D1061" s="235" t="s">
        <v>160</v>
      </c>
      <c r="E1061" s="246" t="s">
        <v>1</v>
      </c>
      <c r="F1061" s="247" t="s">
        <v>1358</v>
      </c>
      <c r="G1061" s="245"/>
      <c r="H1061" s="248">
        <v>184.864</v>
      </c>
      <c r="I1061" s="249"/>
      <c r="J1061" s="245"/>
      <c r="K1061" s="245"/>
      <c r="L1061" s="250"/>
      <c r="M1061" s="251"/>
      <c r="N1061" s="252"/>
      <c r="O1061" s="252"/>
      <c r="P1061" s="252"/>
      <c r="Q1061" s="252"/>
      <c r="R1061" s="252"/>
      <c r="S1061" s="252"/>
      <c r="T1061" s="253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54" t="s">
        <v>160</v>
      </c>
      <c r="AU1061" s="254" t="s">
        <v>86</v>
      </c>
      <c r="AV1061" s="14" t="s">
        <v>86</v>
      </c>
      <c r="AW1061" s="14" t="s">
        <v>32</v>
      </c>
      <c r="AX1061" s="14" t="s">
        <v>76</v>
      </c>
      <c r="AY1061" s="254" t="s">
        <v>151</v>
      </c>
    </row>
    <row r="1062" s="14" customFormat="1">
      <c r="A1062" s="14"/>
      <c r="B1062" s="244"/>
      <c r="C1062" s="245"/>
      <c r="D1062" s="235" t="s">
        <v>160</v>
      </c>
      <c r="E1062" s="246" t="s">
        <v>1</v>
      </c>
      <c r="F1062" s="247" t="s">
        <v>1359</v>
      </c>
      <c r="G1062" s="245"/>
      <c r="H1062" s="248">
        <v>-1.4079999999999999</v>
      </c>
      <c r="I1062" s="249"/>
      <c r="J1062" s="245"/>
      <c r="K1062" s="245"/>
      <c r="L1062" s="250"/>
      <c r="M1062" s="251"/>
      <c r="N1062" s="252"/>
      <c r="O1062" s="252"/>
      <c r="P1062" s="252"/>
      <c r="Q1062" s="252"/>
      <c r="R1062" s="252"/>
      <c r="S1062" s="252"/>
      <c r="T1062" s="253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254" t="s">
        <v>160</v>
      </c>
      <c r="AU1062" s="254" t="s">
        <v>86</v>
      </c>
      <c r="AV1062" s="14" t="s">
        <v>86</v>
      </c>
      <c r="AW1062" s="14" t="s">
        <v>32</v>
      </c>
      <c r="AX1062" s="14" t="s">
        <v>76</v>
      </c>
      <c r="AY1062" s="254" t="s">
        <v>151</v>
      </c>
    </row>
    <row r="1063" s="14" customFormat="1">
      <c r="A1063" s="14"/>
      <c r="B1063" s="244"/>
      <c r="C1063" s="245"/>
      <c r="D1063" s="235" t="s">
        <v>160</v>
      </c>
      <c r="E1063" s="246" t="s">
        <v>1</v>
      </c>
      <c r="F1063" s="247" t="s">
        <v>339</v>
      </c>
      <c r="G1063" s="245"/>
      <c r="H1063" s="248">
        <v>1.8</v>
      </c>
      <c r="I1063" s="249"/>
      <c r="J1063" s="245"/>
      <c r="K1063" s="245"/>
      <c r="L1063" s="250"/>
      <c r="M1063" s="251"/>
      <c r="N1063" s="252"/>
      <c r="O1063" s="252"/>
      <c r="P1063" s="252"/>
      <c r="Q1063" s="252"/>
      <c r="R1063" s="252"/>
      <c r="S1063" s="252"/>
      <c r="T1063" s="253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54" t="s">
        <v>160</v>
      </c>
      <c r="AU1063" s="254" t="s">
        <v>86</v>
      </c>
      <c r="AV1063" s="14" t="s">
        <v>86</v>
      </c>
      <c r="AW1063" s="14" t="s">
        <v>32</v>
      </c>
      <c r="AX1063" s="14" t="s">
        <v>76</v>
      </c>
      <c r="AY1063" s="254" t="s">
        <v>151</v>
      </c>
    </row>
    <row r="1064" s="14" customFormat="1">
      <c r="A1064" s="14"/>
      <c r="B1064" s="244"/>
      <c r="C1064" s="245"/>
      <c r="D1064" s="235" t="s">
        <v>160</v>
      </c>
      <c r="E1064" s="246" t="s">
        <v>1</v>
      </c>
      <c r="F1064" s="247" t="s">
        <v>1360</v>
      </c>
      <c r="G1064" s="245"/>
      <c r="H1064" s="248">
        <v>63.07</v>
      </c>
      <c r="I1064" s="249"/>
      <c r="J1064" s="245"/>
      <c r="K1064" s="245"/>
      <c r="L1064" s="250"/>
      <c r="M1064" s="251"/>
      <c r="N1064" s="252"/>
      <c r="O1064" s="252"/>
      <c r="P1064" s="252"/>
      <c r="Q1064" s="252"/>
      <c r="R1064" s="252"/>
      <c r="S1064" s="252"/>
      <c r="T1064" s="253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54" t="s">
        <v>160</v>
      </c>
      <c r="AU1064" s="254" t="s">
        <v>86</v>
      </c>
      <c r="AV1064" s="14" t="s">
        <v>86</v>
      </c>
      <c r="AW1064" s="14" t="s">
        <v>32</v>
      </c>
      <c r="AX1064" s="14" t="s">
        <v>76</v>
      </c>
      <c r="AY1064" s="254" t="s">
        <v>151</v>
      </c>
    </row>
    <row r="1065" s="14" customFormat="1">
      <c r="A1065" s="14"/>
      <c r="B1065" s="244"/>
      <c r="C1065" s="245"/>
      <c r="D1065" s="235" t="s">
        <v>160</v>
      </c>
      <c r="E1065" s="246" t="s">
        <v>1</v>
      </c>
      <c r="F1065" s="247" t="s">
        <v>1361</v>
      </c>
      <c r="G1065" s="245"/>
      <c r="H1065" s="248">
        <v>-0.77000000000000002</v>
      </c>
      <c r="I1065" s="249"/>
      <c r="J1065" s="245"/>
      <c r="K1065" s="245"/>
      <c r="L1065" s="250"/>
      <c r="M1065" s="251"/>
      <c r="N1065" s="252"/>
      <c r="O1065" s="252"/>
      <c r="P1065" s="252"/>
      <c r="Q1065" s="252"/>
      <c r="R1065" s="252"/>
      <c r="S1065" s="252"/>
      <c r="T1065" s="253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54" t="s">
        <v>160</v>
      </c>
      <c r="AU1065" s="254" t="s">
        <v>86</v>
      </c>
      <c r="AV1065" s="14" t="s">
        <v>86</v>
      </c>
      <c r="AW1065" s="14" t="s">
        <v>32</v>
      </c>
      <c r="AX1065" s="14" t="s">
        <v>76</v>
      </c>
      <c r="AY1065" s="254" t="s">
        <v>151</v>
      </c>
    </row>
    <row r="1066" s="13" customFormat="1">
      <c r="A1066" s="13"/>
      <c r="B1066" s="233"/>
      <c r="C1066" s="234"/>
      <c r="D1066" s="235" t="s">
        <v>160</v>
      </c>
      <c r="E1066" s="236" t="s">
        <v>1</v>
      </c>
      <c r="F1066" s="237" t="s">
        <v>345</v>
      </c>
      <c r="G1066" s="234"/>
      <c r="H1066" s="236" t="s">
        <v>1</v>
      </c>
      <c r="I1066" s="238"/>
      <c r="J1066" s="234"/>
      <c r="K1066" s="234"/>
      <c r="L1066" s="239"/>
      <c r="M1066" s="240"/>
      <c r="N1066" s="241"/>
      <c r="O1066" s="241"/>
      <c r="P1066" s="241"/>
      <c r="Q1066" s="241"/>
      <c r="R1066" s="241"/>
      <c r="S1066" s="241"/>
      <c r="T1066" s="242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43" t="s">
        <v>160</v>
      </c>
      <c r="AU1066" s="243" t="s">
        <v>86</v>
      </c>
      <c r="AV1066" s="13" t="s">
        <v>84</v>
      </c>
      <c r="AW1066" s="13" t="s">
        <v>32</v>
      </c>
      <c r="AX1066" s="13" t="s">
        <v>76</v>
      </c>
      <c r="AY1066" s="243" t="s">
        <v>151</v>
      </c>
    </row>
    <row r="1067" s="14" customFormat="1">
      <c r="A1067" s="14"/>
      <c r="B1067" s="244"/>
      <c r="C1067" s="245"/>
      <c r="D1067" s="235" t="s">
        <v>160</v>
      </c>
      <c r="E1067" s="246" t="s">
        <v>1</v>
      </c>
      <c r="F1067" s="247" t="s">
        <v>1362</v>
      </c>
      <c r="G1067" s="245"/>
      <c r="H1067" s="248">
        <v>12.640000000000001</v>
      </c>
      <c r="I1067" s="249"/>
      <c r="J1067" s="245"/>
      <c r="K1067" s="245"/>
      <c r="L1067" s="250"/>
      <c r="M1067" s="251"/>
      <c r="N1067" s="252"/>
      <c r="O1067" s="252"/>
      <c r="P1067" s="252"/>
      <c r="Q1067" s="252"/>
      <c r="R1067" s="252"/>
      <c r="S1067" s="252"/>
      <c r="T1067" s="253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54" t="s">
        <v>160</v>
      </c>
      <c r="AU1067" s="254" t="s">
        <v>86</v>
      </c>
      <c r="AV1067" s="14" t="s">
        <v>86</v>
      </c>
      <c r="AW1067" s="14" t="s">
        <v>32</v>
      </c>
      <c r="AX1067" s="14" t="s">
        <v>76</v>
      </c>
      <c r="AY1067" s="254" t="s">
        <v>151</v>
      </c>
    </row>
    <row r="1068" s="13" customFormat="1">
      <c r="A1068" s="13"/>
      <c r="B1068" s="233"/>
      <c r="C1068" s="234"/>
      <c r="D1068" s="235" t="s">
        <v>160</v>
      </c>
      <c r="E1068" s="236" t="s">
        <v>1</v>
      </c>
      <c r="F1068" s="237" t="s">
        <v>347</v>
      </c>
      <c r="G1068" s="234"/>
      <c r="H1068" s="236" t="s">
        <v>1</v>
      </c>
      <c r="I1068" s="238"/>
      <c r="J1068" s="234"/>
      <c r="K1068" s="234"/>
      <c r="L1068" s="239"/>
      <c r="M1068" s="240"/>
      <c r="N1068" s="241"/>
      <c r="O1068" s="241"/>
      <c r="P1068" s="241"/>
      <c r="Q1068" s="241"/>
      <c r="R1068" s="241"/>
      <c r="S1068" s="241"/>
      <c r="T1068" s="242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43" t="s">
        <v>160</v>
      </c>
      <c r="AU1068" s="243" t="s">
        <v>86</v>
      </c>
      <c r="AV1068" s="13" t="s">
        <v>84</v>
      </c>
      <c r="AW1068" s="13" t="s">
        <v>32</v>
      </c>
      <c r="AX1068" s="13" t="s">
        <v>76</v>
      </c>
      <c r="AY1068" s="243" t="s">
        <v>151</v>
      </c>
    </row>
    <row r="1069" s="14" customFormat="1">
      <c r="A1069" s="14"/>
      <c r="B1069" s="244"/>
      <c r="C1069" s="245"/>
      <c r="D1069" s="235" t="s">
        <v>160</v>
      </c>
      <c r="E1069" s="246" t="s">
        <v>1</v>
      </c>
      <c r="F1069" s="247" t="s">
        <v>1363</v>
      </c>
      <c r="G1069" s="245"/>
      <c r="H1069" s="248">
        <v>15.1</v>
      </c>
      <c r="I1069" s="249"/>
      <c r="J1069" s="245"/>
      <c r="K1069" s="245"/>
      <c r="L1069" s="250"/>
      <c r="M1069" s="251"/>
      <c r="N1069" s="252"/>
      <c r="O1069" s="252"/>
      <c r="P1069" s="252"/>
      <c r="Q1069" s="252"/>
      <c r="R1069" s="252"/>
      <c r="S1069" s="252"/>
      <c r="T1069" s="253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54" t="s">
        <v>160</v>
      </c>
      <c r="AU1069" s="254" t="s">
        <v>86</v>
      </c>
      <c r="AV1069" s="14" t="s">
        <v>86</v>
      </c>
      <c r="AW1069" s="14" t="s">
        <v>32</v>
      </c>
      <c r="AX1069" s="14" t="s">
        <v>76</v>
      </c>
      <c r="AY1069" s="254" t="s">
        <v>151</v>
      </c>
    </row>
    <row r="1070" s="13" customFormat="1">
      <c r="A1070" s="13"/>
      <c r="B1070" s="233"/>
      <c r="C1070" s="234"/>
      <c r="D1070" s="235" t="s">
        <v>160</v>
      </c>
      <c r="E1070" s="236" t="s">
        <v>1</v>
      </c>
      <c r="F1070" s="237" t="s">
        <v>349</v>
      </c>
      <c r="G1070" s="234"/>
      <c r="H1070" s="236" t="s">
        <v>1</v>
      </c>
      <c r="I1070" s="238"/>
      <c r="J1070" s="234"/>
      <c r="K1070" s="234"/>
      <c r="L1070" s="239"/>
      <c r="M1070" s="240"/>
      <c r="N1070" s="241"/>
      <c r="O1070" s="241"/>
      <c r="P1070" s="241"/>
      <c r="Q1070" s="241"/>
      <c r="R1070" s="241"/>
      <c r="S1070" s="241"/>
      <c r="T1070" s="242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243" t="s">
        <v>160</v>
      </c>
      <c r="AU1070" s="243" t="s">
        <v>86</v>
      </c>
      <c r="AV1070" s="13" t="s">
        <v>84</v>
      </c>
      <c r="AW1070" s="13" t="s">
        <v>32</v>
      </c>
      <c r="AX1070" s="13" t="s">
        <v>76</v>
      </c>
      <c r="AY1070" s="243" t="s">
        <v>151</v>
      </c>
    </row>
    <row r="1071" s="14" customFormat="1">
      <c r="A1071" s="14"/>
      <c r="B1071" s="244"/>
      <c r="C1071" s="245"/>
      <c r="D1071" s="235" t="s">
        <v>160</v>
      </c>
      <c r="E1071" s="246" t="s">
        <v>1</v>
      </c>
      <c r="F1071" s="247" t="s">
        <v>1364</v>
      </c>
      <c r="G1071" s="245"/>
      <c r="H1071" s="248">
        <v>10.109999999999999</v>
      </c>
      <c r="I1071" s="249"/>
      <c r="J1071" s="245"/>
      <c r="K1071" s="245"/>
      <c r="L1071" s="250"/>
      <c r="M1071" s="251"/>
      <c r="N1071" s="252"/>
      <c r="O1071" s="252"/>
      <c r="P1071" s="252"/>
      <c r="Q1071" s="252"/>
      <c r="R1071" s="252"/>
      <c r="S1071" s="252"/>
      <c r="T1071" s="253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54" t="s">
        <v>160</v>
      </c>
      <c r="AU1071" s="254" t="s">
        <v>86</v>
      </c>
      <c r="AV1071" s="14" t="s">
        <v>86</v>
      </c>
      <c r="AW1071" s="14" t="s">
        <v>32</v>
      </c>
      <c r="AX1071" s="14" t="s">
        <v>76</v>
      </c>
      <c r="AY1071" s="254" t="s">
        <v>151</v>
      </c>
    </row>
    <row r="1072" s="13" customFormat="1">
      <c r="A1072" s="13"/>
      <c r="B1072" s="233"/>
      <c r="C1072" s="234"/>
      <c r="D1072" s="235" t="s">
        <v>160</v>
      </c>
      <c r="E1072" s="236" t="s">
        <v>1</v>
      </c>
      <c r="F1072" s="237" t="s">
        <v>351</v>
      </c>
      <c r="G1072" s="234"/>
      <c r="H1072" s="236" t="s">
        <v>1</v>
      </c>
      <c r="I1072" s="238"/>
      <c r="J1072" s="234"/>
      <c r="K1072" s="234"/>
      <c r="L1072" s="239"/>
      <c r="M1072" s="240"/>
      <c r="N1072" s="241"/>
      <c r="O1072" s="241"/>
      <c r="P1072" s="241"/>
      <c r="Q1072" s="241"/>
      <c r="R1072" s="241"/>
      <c r="S1072" s="241"/>
      <c r="T1072" s="242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43" t="s">
        <v>160</v>
      </c>
      <c r="AU1072" s="243" t="s">
        <v>86</v>
      </c>
      <c r="AV1072" s="13" t="s">
        <v>84</v>
      </c>
      <c r="AW1072" s="13" t="s">
        <v>32</v>
      </c>
      <c r="AX1072" s="13" t="s">
        <v>76</v>
      </c>
      <c r="AY1072" s="243" t="s">
        <v>151</v>
      </c>
    </row>
    <row r="1073" s="14" customFormat="1">
      <c r="A1073" s="14"/>
      <c r="B1073" s="244"/>
      <c r="C1073" s="245"/>
      <c r="D1073" s="235" t="s">
        <v>160</v>
      </c>
      <c r="E1073" s="246" t="s">
        <v>1</v>
      </c>
      <c r="F1073" s="247" t="s">
        <v>1365</v>
      </c>
      <c r="G1073" s="245"/>
      <c r="H1073" s="248">
        <v>12.65</v>
      </c>
      <c r="I1073" s="249"/>
      <c r="J1073" s="245"/>
      <c r="K1073" s="245"/>
      <c r="L1073" s="250"/>
      <c r="M1073" s="251"/>
      <c r="N1073" s="252"/>
      <c r="O1073" s="252"/>
      <c r="P1073" s="252"/>
      <c r="Q1073" s="252"/>
      <c r="R1073" s="252"/>
      <c r="S1073" s="252"/>
      <c r="T1073" s="253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54" t="s">
        <v>160</v>
      </c>
      <c r="AU1073" s="254" t="s">
        <v>86</v>
      </c>
      <c r="AV1073" s="14" t="s">
        <v>86</v>
      </c>
      <c r="AW1073" s="14" t="s">
        <v>32</v>
      </c>
      <c r="AX1073" s="14" t="s">
        <v>76</v>
      </c>
      <c r="AY1073" s="254" t="s">
        <v>151</v>
      </c>
    </row>
    <row r="1074" s="13" customFormat="1">
      <c r="A1074" s="13"/>
      <c r="B1074" s="233"/>
      <c r="C1074" s="234"/>
      <c r="D1074" s="235" t="s">
        <v>160</v>
      </c>
      <c r="E1074" s="236" t="s">
        <v>1</v>
      </c>
      <c r="F1074" s="237" t="s">
        <v>353</v>
      </c>
      <c r="G1074" s="234"/>
      <c r="H1074" s="236" t="s">
        <v>1</v>
      </c>
      <c r="I1074" s="238"/>
      <c r="J1074" s="234"/>
      <c r="K1074" s="234"/>
      <c r="L1074" s="239"/>
      <c r="M1074" s="240"/>
      <c r="N1074" s="241"/>
      <c r="O1074" s="241"/>
      <c r="P1074" s="241"/>
      <c r="Q1074" s="241"/>
      <c r="R1074" s="241"/>
      <c r="S1074" s="241"/>
      <c r="T1074" s="242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43" t="s">
        <v>160</v>
      </c>
      <c r="AU1074" s="243" t="s">
        <v>86</v>
      </c>
      <c r="AV1074" s="13" t="s">
        <v>84</v>
      </c>
      <c r="AW1074" s="13" t="s">
        <v>32</v>
      </c>
      <c r="AX1074" s="13" t="s">
        <v>76</v>
      </c>
      <c r="AY1074" s="243" t="s">
        <v>151</v>
      </c>
    </row>
    <row r="1075" s="14" customFormat="1">
      <c r="A1075" s="14"/>
      <c r="B1075" s="244"/>
      <c r="C1075" s="245"/>
      <c r="D1075" s="235" t="s">
        <v>160</v>
      </c>
      <c r="E1075" s="246" t="s">
        <v>1</v>
      </c>
      <c r="F1075" s="247" t="s">
        <v>1366</v>
      </c>
      <c r="G1075" s="245"/>
      <c r="H1075" s="248">
        <v>13.199999999999999</v>
      </c>
      <c r="I1075" s="249"/>
      <c r="J1075" s="245"/>
      <c r="K1075" s="245"/>
      <c r="L1075" s="250"/>
      <c r="M1075" s="251"/>
      <c r="N1075" s="252"/>
      <c r="O1075" s="252"/>
      <c r="P1075" s="252"/>
      <c r="Q1075" s="252"/>
      <c r="R1075" s="252"/>
      <c r="S1075" s="252"/>
      <c r="T1075" s="253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54" t="s">
        <v>160</v>
      </c>
      <c r="AU1075" s="254" t="s">
        <v>86</v>
      </c>
      <c r="AV1075" s="14" t="s">
        <v>86</v>
      </c>
      <c r="AW1075" s="14" t="s">
        <v>32</v>
      </c>
      <c r="AX1075" s="14" t="s">
        <v>76</v>
      </c>
      <c r="AY1075" s="254" t="s">
        <v>151</v>
      </c>
    </row>
    <row r="1076" s="13" customFormat="1">
      <c r="A1076" s="13"/>
      <c r="B1076" s="233"/>
      <c r="C1076" s="234"/>
      <c r="D1076" s="235" t="s">
        <v>160</v>
      </c>
      <c r="E1076" s="236" t="s">
        <v>1</v>
      </c>
      <c r="F1076" s="237" t="s">
        <v>355</v>
      </c>
      <c r="G1076" s="234"/>
      <c r="H1076" s="236" t="s">
        <v>1</v>
      </c>
      <c r="I1076" s="238"/>
      <c r="J1076" s="234"/>
      <c r="K1076" s="234"/>
      <c r="L1076" s="239"/>
      <c r="M1076" s="240"/>
      <c r="N1076" s="241"/>
      <c r="O1076" s="241"/>
      <c r="P1076" s="241"/>
      <c r="Q1076" s="241"/>
      <c r="R1076" s="241"/>
      <c r="S1076" s="241"/>
      <c r="T1076" s="242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43" t="s">
        <v>160</v>
      </c>
      <c r="AU1076" s="243" t="s">
        <v>86</v>
      </c>
      <c r="AV1076" s="13" t="s">
        <v>84</v>
      </c>
      <c r="AW1076" s="13" t="s">
        <v>32</v>
      </c>
      <c r="AX1076" s="13" t="s">
        <v>76</v>
      </c>
      <c r="AY1076" s="243" t="s">
        <v>151</v>
      </c>
    </row>
    <row r="1077" s="14" customFormat="1">
      <c r="A1077" s="14"/>
      <c r="B1077" s="244"/>
      <c r="C1077" s="245"/>
      <c r="D1077" s="235" t="s">
        <v>160</v>
      </c>
      <c r="E1077" s="246" t="s">
        <v>1</v>
      </c>
      <c r="F1077" s="247" t="s">
        <v>356</v>
      </c>
      <c r="G1077" s="245"/>
      <c r="H1077" s="248">
        <v>38.909999999999997</v>
      </c>
      <c r="I1077" s="249"/>
      <c r="J1077" s="245"/>
      <c r="K1077" s="245"/>
      <c r="L1077" s="250"/>
      <c r="M1077" s="251"/>
      <c r="N1077" s="252"/>
      <c r="O1077" s="252"/>
      <c r="P1077" s="252"/>
      <c r="Q1077" s="252"/>
      <c r="R1077" s="252"/>
      <c r="S1077" s="252"/>
      <c r="T1077" s="253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54" t="s">
        <v>160</v>
      </c>
      <c r="AU1077" s="254" t="s">
        <v>86</v>
      </c>
      <c r="AV1077" s="14" t="s">
        <v>86</v>
      </c>
      <c r="AW1077" s="14" t="s">
        <v>32</v>
      </c>
      <c r="AX1077" s="14" t="s">
        <v>76</v>
      </c>
      <c r="AY1077" s="254" t="s">
        <v>151</v>
      </c>
    </row>
    <row r="1078" s="13" customFormat="1">
      <c r="A1078" s="13"/>
      <c r="B1078" s="233"/>
      <c r="C1078" s="234"/>
      <c r="D1078" s="235" t="s">
        <v>160</v>
      </c>
      <c r="E1078" s="236" t="s">
        <v>1</v>
      </c>
      <c r="F1078" s="237" t="s">
        <v>359</v>
      </c>
      <c r="G1078" s="234"/>
      <c r="H1078" s="236" t="s">
        <v>1</v>
      </c>
      <c r="I1078" s="238"/>
      <c r="J1078" s="234"/>
      <c r="K1078" s="234"/>
      <c r="L1078" s="239"/>
      <c r="M1078" s="240"/>
      <c r="N1078" s="241"/>
      <c r="O1078" s="241"/>
      <c r="P1078" s="241"/>
      <c r="Q1078" s="241"/>
      <c r="R1078" s="241"/>
      <c r="S1078" s="241"/>
      <c r="T1078" s="242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43" t="s">
        <v>160</v>
      </c>
      <c r="AU1078" s="243" t="s">
        <v>86</v>
      </c>
      <c r="AV1078" s="13" t="s">
        <v>84</v>
      </c>
      <c r="AW1078" s="13" t="s">
        <v>32</v>
      </c>
      <c r="AX1078" s="13" t="s">
        <v>76</v>
      </c>
      <c r="AY1078" s="243" t="s">
        <v>151</v>
      </c>
    </row>
    <row r="1079" s="14" customFormat="1">
      <c r="A1079" s="14"/>
      <c r="B1079" s="244"/>
      <c r="C1079" s="245"/>
      <c r="D1079" s="235" t="s">
        <v>160</v>
      </c>
      <c r="E1079" s="246" t="s">
        <v>1</v>
      </c>
      <c r="F1079" s="247" t="s">
        <v>360</v>
      </c>
      <c r="G1079" s="245"/>
      <c r="H1079" s="248">
        <v>42.390000000000001</v>
      </c>
      <c r="I1079" s="249"/>
      <c r="J1079" s="245"/>
      <c r="K1079" s="245"/>
      <c r="L1079" s="250"/>
      <c r="M1079" s="251"/>
      <c r="N1079" s="252"/>
      <c r="O1079" s="252"/>
      <c r="P1079" s="252"/>
      <c r="Q1079" s="252"/>
      <c r="R1079" s="252"/>
      <c r="S1079" s="252"/>
      <c r="T1079" s="253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54" t="s">
        <v>160</v>
      </c>
      <c r="AU1079" s="254" t="s">
        <v>86</v>
      </c>
      <c r="AV1079" s="14" t="s">
        <v>86</v>
      </c>
      <c r="AW1079" s="14" t="s">
        <v>32</v>
      </c>
      <c r="AX1079" s="14" t="s">
        <v>76</v>
      </c>
      <c r="AY1079" s="254" t="s">
        <v>151</v>
      </c>
    </row>
    <row r="1080" s="13" customFormat="1">
      <c r="A1080" s="13"/>
      <c r="B1080" s="233"/>
      <c r="C1080" s="234"/>
      <c r="D1080" s="235" t="s">
        <v>160</v>
      </c>
      <c r="E1080" s="236" t="s">
        <v>1</v>
      </c>
      <c r="F1080" s="237" t="s">
        <v>362</v>
      </c>
      <c r="G1080" s="234"/>
      <c r="H1080" s="236" t="s">
        <v>1</v>
      </c>
      <c r="I1080" s="238"/>
      <c r="J1080" s="234"/>
      <c r="K1080" s="234"/>
      <c r="L1080" s="239"/>
      <c r="M1080" s="240"/>
      <c r="N1080" s="241"/>
      <c r="O1080" s="241"/>
      <c r="P1080" s="241"/>
      <c r="Q1080" s="241"/>
      <c r="R1080" s="241"/>
      <c r="S1080" s="241"/>
      <c r="T1080" s="242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43" t="s">
        <v>160</v>
      </c>
      <c r="AU1080" s="243" t="s">
        <v>86</v>
      </c>
      <c r="AV1080" s="13" t="s">
        <v>84</v>
      </c>
      <c r="AW1080" s="13" t="s">
        <v>32</v>
      </c>
      <c r="AX1080" s="13" t="s">
        <v>76</v>
      </c>
      <c r="AY1080" s="243" t="s">
        <v>151</v>
      </c>
    </row>
    <row r="1081" s="14" customFormat="1">
      <c r="A1081" s="14"/>
      <c r="B1081" s="244"/>
      <c r="C1081" s="245"/>
      <c r="D1081" s="235" t="s">
        <v>160</v>
      </c>
      <c r="E1081" s="246" t="s">
        <v>1</v>
      </c>
      <c r="F1081" s="247" t="s">
        <v>1367</v>
      </c>
      <c r="G1081" s="245"/>
      <c r="H1081" s="248">
        <v>17.260000000000002</v>
      </c>
      <c r="I1081" s="249"/>
      <c r="J1081" s="245"/>
      <c r="K1081" s="245"/>
      <c r="L1081" s="250"/>
      <c r="M1081" s="251"/>
      <c r="N1081" s="252"/>
      <c r="O1081" s="252"/>
      <c r="P1081" s="252"/>
      <c r="Q1081" s="252"/>
      <c r="R1081" s="252"/>
      <c r="S1081" s="252"/>
      <c r="T1081" s="253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54" t="s">
        <v>160</v>
      </c>
      <c r="AU1081" s="254" t="s">
        <v>86</v>
      </c>
      <c r="AV1081" s="14" t="s">
        <v>86</v>
      </c>
      <c r="AW1081" s="14" t="s">
        <v>32</v>
      </c>
      <c r="AX1081" s="14" t="s">
        <v>76</v>
      </c>
      <c r="AY1081" s="254" t="s">
        <v>151</v>
      </c>
    </row>
    <row r="1082" s="14" customFormat="1">
      <c r="A1082" s="14"/>
      <c r="B1082" s="244"/>
      <c r="C1082" s="245"/>
      <c r="D1082" s="235" t="s">
        <v>160</v>
      </c>
      <c r="E1082" s="246" t="s">
        <v>1</v>
      </c>
      <c r="F1082" s="247" t="s">
        <v>1368</v>
      </c>
      <c r="G1082" s="245"/>
      <c r="H1082" s="248">
        <v>8.8000000000000007</v>
      </c>
      <c r="I1082" s="249"/>
      <c r="J1082" s="245"/>
      <c r="K1082" s="245"/>
      <c r="L1082" s="250"/>
      <c r="M1082" s="251"/>
      <c r="N1082" s="252"/>
      <c r="O1082" s="252"/>
      <c r="P1082" s="252"/>
      <c r="Q1082" s="252"/>
      <c r="R1082" s="252"/>
      <c r="S1082" s="252"/>
      <c r="T1082" s="253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54" t="s">
        <v>160</v>
      </c>
      <c r="AU1082" s="254" t="s">
        <v>86</v>
      </c>
      <c r="AV1082" s="14" t="s">
        <v>86</v>
      </c>
      <c r="AW1082" s="14" t="s">
        <v>32</v>
      </c>
      <c r="AX1082" s="14" t="s">
        <v>76</v>
      </c>
      <c r="AY1082" s="254" t="s">
        <v>151</v>
      </c>
    </row>
    <row r="1083" s="13" customFormat="1">
      <c r="A1083" s="13"/>
      <c r="B1083" s="233"/>
      <c r="C1083" s="234"/>
      <c r="D1083" s="235" t="s">
        <v>160</v>
      </c>
      <c r="E1083" s="236" t="s">
        <v>1</v>
      </c>
      <c r="F1083" s="237" t="s">
        <v>365</v>
      </c>
      <c r="G1083" s="234"/>
      <c r="H1083" s="236" t="s">
        <v>1</v>
      </c>
      <c r="I1083" s="238"/>
      <c r="J1083" s="234"/>
      <c r="K1083" s="234"/>
      <c r="L1083" s="239"/>
      <c r="M1083" s="240"/>
      <c r="N1083" s="241"/>
      <c r="O1083" s="241"/>
      <c r="P1083" s="241"/>
      <c r="Q1083" s="241"/>
      <c r="R1083" s="241"/>
      <c r="S1083" s="241"/>
      <c r="T1083" s="242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43" t="s">
        <v>160</v>
      </c>
      <c r="AU1083" s="243" t="s">
        <v>86</v>
      </c>
      <c r="AV1083" s="13" t="s">
        <v>84</v>
      </c>
      <c r="AW1083" s="13" t="s">
        <v>32</v>
      </c>
      <c r="AX1083" s="13" t="s">
        <v>76</v>
      </c>
      <c r="AY1083" s="243" t="s">
        <v>151</v>
      </c>
    </row>
    <row r="1084" s="14" customFormat="1">
      <c r="A1084" s="14"/>
      <c r="B1084" s="244"/>
      <c r="C1084" s="245"/>
      <c r="D1084" s="235" t="s">
        <v>160</v>
      </c>
      <c r="E1084" s="246" t="s">
        <v>1</v>
      </c>
      <c r="F1084" s="247" t="s">
        <v>366</v>
      </c>
      <c r="G1084" s="245"/>
      <c r="H1084" s="248">
        <v>54.780000000000001</v>
      </c>
      <c r="I1084" s="249"/>
      <c r="J1084" s="245"/>
      <c r="K1084" s="245"/>
      <c r="L1084" s="250"/>
      <c r="M1084" s="251"/>
      <c r="N1084" s="252"/>
      <c r="O1084" s="252"/>
      <c r="P1084" s="252"/>
      <c r="Q1084" s="252"/>
      <c r="R1084" s="252"/>
      <c r="S1084" s="252"/>
      <c r="T1084" s="253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54" t="s">
        <v>160</v>
      </c>
      <c r="AU1084" s="254" t="s">
        <v>86</v>
      </c>
      <c r="AV1084" s="14" t="s">
        <v>86</v>
      </c>
      <c r="AW1084" s="14" t="s">
        <v>32</v>
      </c>
      <c r="AX1084" s="14" t="s">
        <v>76</v>
      </c>
      <c r="AY1084" s="254" t="s">
        <v>151</v>
      </c>
    </row>
    <row r="1085" s="13" customFormat="1">
      <c r="A1085" s="13"/>
      <c r="B1085" s="233"/>
      <c r="C1085" s="234"/>
      <c r="D1085" s="235" t="s">
        <v>160</v>
      </c>
      <c r="E1085" s="236" t="s">
        <v>1</v>
      </c>
      <c r="F1085" s="237" t="s">
        <v>367</v>
      </c>
      <c r="G1085" s="234"/>
      <c r="H1085" s="236" t="s">
        <v>1</v>
      </c>
      <c r="I1085" s="238"/>
      <c r="J1085" s="234"/>
      <c r="K1085" s="234"/>
      <c r="L1085" s="239"/>
      <c r="M1085" s="240"/>
      <c r="N1085" s="241"/>
      <c r="O1085" s="241"/>
      <c r="P1085" s="241"/>
      <c r="Q1085" s="241"/>
      <c r="R1085" s="241"/>
      <c r="S1085" s="241"/>
      <c r="T1085" s="242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43" t="s">
        <v>160</v>
      </c>
      <c r="AU1085" s="243" t="s">
        <v>86</v>
      </c>
      <c r="AV1085" s="13" t="s">
        <v>84</v>
      </c>
      <c r="AW1085" s="13" t="s">
        <v>32</v>
      </c>
      <c r="AX1085" s="13" t="s">
        <v>76</v>
      </c>
      <c r="AY1085" s="243" t="s">
        <v>151</v>
      </c>
    </row>
    <row r="1086" s="14" customFormat="1">
      <c r="A1086" s="14"/>
      <c r="B1086" s="244"/>
      <c r="C1086" s="245"/>
      <c r="D1086" s="235" t="s">
        <v>160</v>
      </c>
      <c r="E1086" s="246" t="s">
        <v>1</v>
      </c>
      <c r="F1086" s="247" t="s">
        <v>1367</v>
      </c>
      <c r="G1086" s="245"/>
      <c r="H1086" s="248">
        <v>17.260000000000002</v>
      </c>
      <c r="I1086" s="249"/>
      <c r="J1086" s="245"/>
      <c r="K1086" s="245"/>
      <c r="L1086" s="250"/>
      <c r="M1086" s="251"/>
      <c r="N1086" s="252"/>
      <c r="O1086" s="252"/>
      <c r="P1086" s="252"/>
      <c r="Q1086" s="252"/>
      <c r="R1086" s="252"/>
      <c r="S1086" s="252"/>
      <c r="T1086" s="253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54" t="s">
        <v>160</v>
      </c>
      <c r="AU1086" s="254" t="s">
        <v>86</v>
      </c>
      <c r="AV1086" s="14" t="s">
        <v>86</v>
      </c>
      <c r="AW1086" s="14" t="s">
        <v>32</v>
      </c>
      <c r="AX1086" s="14" t="s">
        <v>76</v>
      </c>
      <c r="AY1086" s="254" t="s">
        <v>151</v>
      </c>
    </row>
    <row r="1087" s="14" customFormat="1">
      <c r="A1087" s="14"/>
      <c r="B1087" s="244"/>
      <c r="C1087" s="245"/>
      <c r="D1087" s="235" t="s">
        <v>160</v>
      </c>
      <c r="E1087" s="246" t="s">
        <v>1</v>
      </c>
      <c r="F1087" s="247" t="s">
        <v>1368</v>
      </c>
      <c r="G1087" s="245"/>
      <c r="H1087" s="248">
        <v>8.8000000000000007</v>
      </c>
      <c r="I1087" s="249"/>
      <c r="J1087" s="245"/>
      <c r="K1087" s="245"/>
      <c r="L1087" s="250"/>
      <c r="M1087" s="251"/>
      <c r="N1087" s="252"/>
      <c r="O1087" s="252"/>
      <c r="P1087" s="252"/>
      <c r="Q1087" s="252"/>
      <c r="R1087" s="252"/>
      <c r="S1087" s="252"/>
      <c r="T1087" s="253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54" t="s">
        <v>160</v>
      </c>
      <c r="AU1087" s="254" t="s">
        <v>86</v>
      </c>
      <c r="AV1087" s="14" t="s">
        <v>86</v>
      </c>
      <c r="AW1087" s="14" t="s">
        <v>32</v>
      </c>
      <c r="AX1087" s="14" t="s">
        <v>76</v>
      </c>
      <c r="AY1087" s="254" t="s">
        <v>151</v>
      </c>
    </row>
    <row r="1088" s="13" customFormat="1">
      <c r="A1088" s="13"/>
      <c r="B1088" s="233"/>
      <c r="C1088" s="234"/>
      <c r="D1088" s="235" t="s">
        <v>160</v>
      </c>
      <c r="E1088" s="236" t="s">
        <v>1</v>
      </c>
      <c r="F1088" s="237" t="s">
        <v>368</v>
      </c>
      <c r="G1088" s="234"/>
      <c r="H1088" s="236" t="s">
        <v>1</v>
      </c>
      <c r="I1088" s="238"/>
      <c r="J1088" s="234"/>
      <c r="K1088" s="234"/>
      <c r="L1088" s="239"/>
      <c r="M1088" s="240"/>
      <c r="N1088" s="241"/>
      <c r="O1088" s="241"/>
      <c r="P1088" s="241"/>
      <c r="Q1088" s="241"/>
      <c r="R1088" s="241"/>
      <c r="S1088" s="241"/>
      <c r="T1088" s="242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43" t="s">
        <v>160</v>
      </c>
      <c r="AU1088" s="243" t="s">
        <v>86</v>
      </c>
      <c r="AV1088" s="13" t="s">
        <v>84</v>
      </c>
      <c r="AW1088" s="13" t="s">
        <v>32</v>
      </c>
      <c r="AX1088" s="13" t="s">
        <v>76</v>
      </c>
      <c r="AY1088" s="243" t="s">
        <v>151</v>
      </c>
    </row>
    <row r="1089" s="14" customFormat="1">
      <c r="A1089" s="14"/>
      <c r="B1089" s="244"/>
      <c r="C1089" s="245"/>
      <c r="D1089" s="235" t="s">
        <v>160</v>
      </c>
      <c r="E1089" s="246" t="s">
        <v>1</v>
      </c>
      <c r="F1089" s="247" t="s">
        <v>369</v>
      </c>
      <c r="G1089" s="245"/>
      <c r="H1089" s="248">
        <v>41.100000000000001</v>
      </c>
      <c r="I1089" s="249"/>
      <c r="J1089" s="245"/>
      <c r="K1089" s="245"/>
      <c r="L1089" s="250"/>
      <c r="M1089" s="251"/>
      <c r="N1089" s="252"/>
      <c r="O1089" s="252"/>
      <c r="P1089" s="252"/>
      <c r="Q1089" s="252"/>
      <c r="R1089" s="252"/>
      <c r="S1089" s="252"/>
      <c r="T1089" s="253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54" t="s">
        <v>160</v>
      </c>
      <c r="AU1089" s="254" t="s">
        <v>86</v>
      </c>
      <c r="AV1089" s="14" t="s">
        <v>86</v>
      </c>
      <c r="AW1089" s="14" t="s">
        <v>32</v>
      </c>
      <c r="AX1089" s="14" t="s">
        <v>76</v>
      </c>
      <c r="AY1089" s="254" t="s">
        <v>151</v>
      </c>
    </row>
    <row r="1090" s="13" customFormat="1">
      <c r="A1090" s="13"/>
      <c r="B1090" s="233"/>
      <c r="C1090" s="234"/>
      <c r="D1090" s="235" t="s">
        <v>160</v>
      </c>
      <c r="E1090" s="236" t="s">
        <v>1</v>
      </c>
      <c r="F1090" s="237" t="s">
        <v>371</v>
      </c>
      <c r="G1090" s="234"/>
      <c r="H1090" s="236" t="s">
        <v>1</v>
      </c>
      <c r="I1090" s="238"/>
      <c r="J1090" s="234"/>
      <c r="K1090" s="234"/>
      <c r="L1090" s="239"/>
      <c r="M1090" s="240"/>
      <c r="N1090" s="241"/>
      <c r="O1090" s="241"/>
      <c r="P1090" s="241"/>
      <c r="Q1090" s="241"/>
      <c r="R1090" s="241"/>
      <c r="S1090" s="241"/>
      <c r="T1090" s="242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43" t="s">
        <v>160</v>
      </c>
      <c r="AU1090" s="243" t="s">
        <v>86</v>
      </c>
      <c r="AV1090" s="13" t="s">
        <v>84</v>
      </c>
      <c r="AW1090" s="13" t="s">
        <v>32</v>
      </c>
      <c r="AX1090" s="13" t="s">
        <v>76</v>
      </c>
      <c r="AY1090" s="243" t="s">
        <v>151</v>
      </c>
    </row>
    <row r="1091" s="14" customFormat="1">
      <c r="A1091" s="14"/>
      <c r="B1091" s="244"/>
      <c r="C1091" s="245"/>
      <c r="D1091" s="235" t="s">
        <v>160</v>
      </c>
      <c r="E1091" s="246" t="s">
        <v>1</v>
      </c>
      <c r="F1091" s="247" t="s">
        <v>372</v>
      </c>
      <c r="G1091" s="245"/>
      <c r="H1091" s="248">
        <v>29.501999999999999</v>
      </c>
      <c r="I1091" s="249"/>
      <c r="J1091" s="245"/>
      <c r="K1091" s="245"/>
      <c r="L1091" s="250"/>
      <c r="M1091" s="251"/>
      <c r="N1091" s="252"/>
      <c r="O1091" s="252"/>
      <c r="P1091" s="252"/>
      <c r="Q1091" s="252"/>
      <c r="R1091" s="252"/>
      <c r="S1091" s="252"/>
      <c r="T1091" s="253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54" t="s">
        <v>160</v>
      </c>
      <c r="AU1091" s="254" t="s">
        <v>86</v>
      </c>
      <c r="AV1091" s="14" t="s">
        <v>86</v>
      </c>
      <c r="AW1091" s="14" t="s">
        <v>32</v>
      </c>
      <c r="AX1091" s="14" t="s">
        <v>76</v>
      </c>
      <c r="AY1091" s="254" t="s">
        <v>151</v>
      </c>
    </row>
    <row r="1092" s="13" customFormat="1">
      <c r="A1092" s="13"/>
      <c r="B1092" s="233"/>
      <c r="C1092" s="234"/>
      <c r="D1092" s="235" t="s">
        <v>160</v>
      </c>
      <c r="E1092" s="236" t="s">
        <v>1</v>
      </c>
      <c r="F1092" s="237" t="s">
        <v>374</v>
      </c>
      <c r="G1092" s="234"/>
      <c r="H1092" s="236" t="s">
        <v>1</v>
      </c>
      <c r="I1092" s="238"/>
      <c r="J1092" s="234"/>
      <c r="K1092" s="234"/>
      <c r="L1092" s="239"/>
      <c r="M1092" s="240"/>
      <c r="N1092" s="241"/>
      <c r="O1092" s="241"/>
      <c r="P1092" s="241"/>
      <c r="Q1092" s="241"/>
      <c r="R1092" s="241"/>
      <c r="S1092" s="241"/>
      <c r="T1092" s="242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43" t="s">
        <v>160</v>
      </c>
      <c r="AU1092" s="243" t="s">
        <v>86</v>
      </c>
      <c r="AV1092" s="13" t="s">
        <v>84</v>
      </c>
      <c r="AW1092" s="13" t="s">
        <v>32</v>
      </c>
      <c r="AX1092" s="13" t="s">
        <v>76</v>
      </c>
      <c r="AY1092" s="243" t="s">
        <v>151</v>
      </c>
    </row>
    <row r="1093" s="14" customFormat="1">
      <c r="A1093" s="14"/>
      <c r="B1093" s="244"/>
      <c r="C1093" s="245"/>
      <c r="D1093" s="235" t="s">
        <v>160</v>
      </c>
      <c r="E1093" s="246" t="s">
        <v>1</v>
      </c>
      <c r="F1093" s="247" t="s">
        <v>1369</v>
      </c>
      <c r="G1093" s="245"/>
      <c r="H1093" s="248">
        <v>65.236999999999995</v>
      </c>
      <c r="I1093" s="249"/>
      <c r="J1093" s="245"/>
      <c r="K1093" s="245"/>
      <c r="L1093" s="250"/>
      <c r="M1093" s="251"/>
      <c r="N1093" s="252"/>
      <c r="O1093" s="252"/>
      <c r="P1093" s="252"/>
      <c r="Q1093" s="252"/>
      <c r="R1093" s="252"/>
      <c r="S1093" s="252"/>
      <c r="T1093" s="253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54" t="s">
        <v>160</v>
      </c>
      <c r="AU1093" s="254" t="s">
        <v>86</v>
      </c>
      <c r="AV1093" s="14" t="s">
        <v>86</v>
      </c>
      <c r="AW1093" s="14" t="s">
        <v>32</v>
      </c>
      <c r="AX1093" s="14" t="s">
        <v>76</v>
      </c>
      <c r="AY1093" s="254" t="s">
        <v>151</v>
      </c>
    </row>
    <row r="1094" s="14" customFormat="1">
      <c r="A1094" s="14"/>
      <c r="B1094" s="244"/>
      <c r="C1094" s="245"/>
      <c r="D1094" s="235" t="s">
        <v>160</v>
      </c>
      <c r="E1094" s="246" t="s">
        <v>1</v>
      </c>
      <c r="F1094" s="247" t="s">
        <v>377</v>
      </c>
      <c r="G1094" s="245"/>
      <c r="H1094" s="248">
        <v>66.113</v>
      </c>
      <c r="I1094" s="249"/>
      <c r="J1094" s="245"/>
      <c r="K1094" s="245"/>
      <c r="L1094" s="250"/>
      <c r="M1094" s="251"/>
      <c r="N1094" s="252"/>
      <c r="O1094" s="252"/>
      <c r="P1094" s="252"/>
      <c r="Q1094" s="252"/>
      <c r="R1094" s="252"/>
      <c r="S1094" s="252"/>
      <c r="T1094" s="253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54" t="s">
        <v>160</v>
      </c>
      <c r="AU1094" s="254" t="s">
        <v>86</v>
      </c>
      <c r="AV1094" s="14" t="s">
        <v>86</v>
      </c>
      <c r="AW1094" s="14" t="s">
        <v>32</v>
      </c>
      <c r="AX1094" s="14" t="s">
        <v>76</v>
      </c>
      <c r="AY1094" s="254" t="s">
        <v>151</v>
      </c>
    </row>
    <row r="1095" s="13" customFormat="1">
      <c r="A1095" s="13"/>
      <c r="B1095" s="233"/>
      <c r="C1095" s="234"/>
      <c r="D1095" s="235" t="s">
        <v>160</v>
      </c>
      <c r="E1095" s="236" t="s">
        <v>1</v>
      </c>
      <c r="F1095" s="237" t="s">
        <v>378</v>
      </c>
      <c r="G1095" s="234"/>
      <c r="H1095" s="236" t="s">
        <v>1</v>
      </c>
      <c r="I1095" s="238"/>
      <c r="J1095" s="234"/>
      <c r="K1095" s="234"/>
      <c r="L1095" s="239"/>
      <c r="M1095" s="240"/>
      <c r="N1095" s="241"/>
      <c r="O1095" s="241"/>
      <c r="P1095" s="241"/>
      <c r="Q1095" s="241"/>
      <c r="R1095" s="241"/>
      <c r="S1095" s="241"/>
      <c r="T1095" s="242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43" t="s">
        <v>160</v>
      </c>
      <c r="AU1095" s="243" t="s">
        <v>86</v>
      </c>
      <c r="AV1095" s="13" t="s">
        <v>84</v>
      </c>
      <c r="AW1095" s="13" t="s">
        <v>32</v>
      </c>
      <c r="AX1095" s="13" t="s">
        <v>76</v>
      </c>
      <c r="AY1095" s="243" t="s">
        <v>151</v>
      </c>
    </row>
    <row r="1096" s="14" customFormat="1">
      <c r="A1096" s="14"/>
      <c r="B1096" s="244"/>
      <c r="C1096" s="245"/>
      <c r="D1096" s="235" t="s">
        <v>160</v>
      </c>
      <c r="E1096" s="246" t="s">
        <v>1</v>
      </c>
      <c r="F1096" s="247" t="s">
        <v>379</v>
      </c>
      <c r="G1096" s="245"/>
      <c r="H1096" s="248">
        <v>38.640000000000001</v>
      </c>
      <c r="I1096" s="249"/>
      <c r="J1096" s="245"/>
      <c r="K1096" s="245"/>
      <c r="L1096" s="250"/>
      <c r="M1096" s="251"/>
      <c r="N1096" s="252"/>
      <c r="O1096" s="252"/>
      <c r="P1096" s="252"/>
      <c r="Q1096" s="252"/>
      <c r="R1096" s="252"/>
      <c r="S1096" s="252"/>
      <c r="T1096" s="253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54" t="s">
        <v>160</v>
      </c>
      <c r="AU1096" s="254" t="s">
        <v>86</v>
      </c>
      <c r="AV1096" s="14" t="s">
        <v>86</v>
      </c>
      <c r="AW1096" s="14" t="s">
        <v>32</v>
      </c>
      <c r="AX1096" s="14" t="s">
        <v>76</v>
      </c>
      <c r="AY1096" s="254" t="s">
        <v>151</v>
      </c>
    </row>
    <row r="1097" s="14" customFormat="1">
      <c r="A1097" s="14"/>
      <c r="B1097" s="244"/>
      <c r="C1097" s="245"/>
      <c r="D1097" s="235" t="s">
        <v>160</v>
      </c>
      <c r="E1097" s="246" t="s">
        <v>1</v>
      </c>
      <c r="F1097" s="247" t="s">
        <v>1370</v>
      </c>
      <c r="G1097" s="245"/>
      <c r="H1097" s="248">
        <v>33</v>
      </c>
      <c r="I1097" s="249"/>
      <c r="J1097" s="245"/>
      <c r="K1097" s="245"/>
      <c r="L1097" s="250"/>
      <c r="M1097" s="251"/>
      <c r="N1097" s="252"/>
      <c r="O1097" s="252"/>
      <c r="P1097" s="252"/>
      <c r="Q1097" s="252"/>
      <c r="R1097" s="252"/>
      <c r="S1097" s="252"/>
      <c r="T1097" s="253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54" t="s">
        <v>160</v>
      </c>
      <c r="AU1097" s="254" t="s">
        <v>86</v>
      </c>
      <c r="AV1097" s="14" t="s">
        <v>86</v>
      </c>
      <c r="AW1097" s="14" t="s">
        <v>32</v>
      </c>
      <c r="AX1097" s="14" t="s">
        <v>76</v>
      </c>
      <c r="AY1097" s="254" t="s">
        <v>151</v>
      </c>
    </row>
    <row r="1098" s="13" customFormat="1">
      <c r="A1098" s="13"/>
      <c r="B1098" s="233"/>
      <c r="C1098" s="234"/>
      <c r="D1098" s="235" t="s">
        <v>160</v>
      </c>
      <c r="E1098" s="236" t="s">
        <v>1</v>
      </c>
      <c r="F1098" s="237" t="s">
        <v>382</v>
      </c>
      <c r="G1098" s="234"/>
      <c r="H1098" s="236" t="s">
        <v>1</v>
      </c>
      <c r="I1098" s="238"/>
      <c r="J1098" s="234"/>
      <c r="K1098" s="234"/>
      <c r="L1098" s="239"/>
      <c r="M1098" s="240"/>
      <c r="N1098" s="241"/>
      <c r="O1098" s="241"/>
      <c r="P1098" s="241"/>
      <c r="Q1098" s="241"/>
      <c r="R1098" s="241"/>
      <c r="S1098" s="241"/>
      <c r="T1098" s="242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43" t="s">
        <v>160</v>
      </c>
      <c r="AU1098" s="243" t="s">
        <v>86</v>
      </c>
      <c r="AV1098" s="13" t="s">
        <v>84</v>
      </c>
      <c r="AW1098" s="13" t="s">
        <v>32</v>
      </c>
      <c r="AX1098" s="13" t="s">
        <v>76</v>
      </c>
      <c r="AY1098" s="243" t="s">
        <v>151</v>
      </c>
    </row>
    <row r="1099" s="14" customFormat="1">
      <c r="A1099" s="14"/>
      <c r="B1099" s="244"/>
      <c r="C1099" s="245"/>
      <c r="D1099" s="235" t="s">
        <v>160</v>
      </c>
      <c r="E1099" s="246" t="s">
        <v>1</v>
      </c>
      <c r="F1099" s="247" t="s">
        <v>1371</v>
      </c>
      <c r="G1099" s="245"/>
      <c r="H1099" s="248">
        <v>32.223999999999997</v>
      </c>
      <c r="I1099" s="249"/>
      <c r="J1099" s="245"/>
      <c r="K1099" s="245"/>
      <c r="L1099" s="250"/>
      <c r="M1099" s="251"/>
      <c r="N1099" s="252"/>
      <c r="O1099" s="252"/>
      <c r="P1099" s="252"/>
      <c r="Q1099" s="252"/>
      <c r="R1099" s="252"/>
      <c r="S1099" s="252"/>
      <c r="T1099" s="253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54" t="s">
        <v>160</v>
      </c>
      <c r="AU1099" s="254" t="s">
        <v>86</v>
      </c>
      <c r="AV1099" s="14" t="s">
        <v>86</v>
      </c>
      <c r="AW1099" s="14" t="s">
        <v>32</v>
      </c>
      <c r="AX1099" s="14" t="s">
        <v>76</v>
      </c>
      <c r="AY1099" s="254" t="s">
        <v>151</v>
      </c>
    </row>
    <row r="1100" s="13" customFormat="1">
      <c r="A1100" s="13"/>
      <c r="B1100" s="233"/>
      <c r="C1100" s="234"/>
      <c r="D1100" s="235" t="s">
        <v>160</v>
      </c>
      <c r="E1100" s="236" t="s">
        <v>1</v>
      </c>
      <c r="F1100" s="237" t="s">
        <v>385</v>
      </c>
      <c r="G1100" s="234"/>
      <c r="H1100" s="236" t="s">
        <v>1</v>
      </c>
      <c r="I1100" s="238"/>
      <c r="J1100" s="234"/>
      <c r="K1100" s="234"/>
      <c r="L1100" s="239"/>
      <c r="M1100" s="240"/>
      <c r="N1100" s="241"/>
      <c r="O1100" s="241"/>
      <c r="P1100" s="241"/>
      <c r="Q1100" s="241"/>
      <c r="R1100" s="241"/>
      <c r="S1100" s="241"/>
      <c r="T1100" s="242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43" t="s">
        <v>160</v>
      </c>
      <c r="AU1100" s="243" t="s">
        <v>86</v>
      </c>
      <c r="AV1100" s="13" t="s">
        <v>84</v>
      </c>
      <c r="AW1100" s="13" t="s">
        <v>32</v>
      </c>
      <c r="AX1100" s="13" t="s">
        <v>76</v>
      </c>
      <c r="AY1100" s="243" t="s">
        <v>151</v>
      </c>
    </row>
    <row r="1101" s="14" customFormat="1">
      <c r="A1101" s="14"/>
      <c r="B1101" s="244"/>
      <c r="C1101" s="245"/>
      <c r="D1101" s="235" t="s">
        <v>160</v>
      </c>
      <c r="E1101" s="246" t="s">
        <v>1</v>
      </c>
      <c r="F1101" s="247" t="s">
        <v>1372</v>
      </c>
      <c r="G1101" s="245"/>
      <c r="H1101" s="248">
        <v>14.992000000000001</v>
      </c>
      <c r="I1101" s="249"/>
      <c r="J1101" s="245"/>
      <c r="K1101" s="245"/>
      <c r="L1101" s="250"/>
      <c r="M1101" s="251"/>
      <c r="N1101" s="252"/>
      <c r="O1101" s="252"/>
      <c r="P1101" s="252"/>
      <c r="Q1101" s="252"/>
      <c r="R1101" s="252"/>
      <c r="S1101" s="252"/>
      <c r="T1101" s="253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54" t="s">
        <v>160</v>
      </c>
      <c r="AU1101" s="254" t="s">
        <v>86</v>
      </c>
      <c r="AV1101" s="14" t="s">
        <v>86</v>
      </c>
      <c r="AW1101" s="14" t="s">
        <v>32</v>
      </c>
      <c r="AX1101" s="14" t="s">
        <v>76</v>
      </c>
      <c r="AY1101" s="254" t="s">
        <v>151</v>
      </c>
    </row>
    <row r="1102" s="13" customFormat="1">
      <c r="A1102" s="13"/>
      <c r="B1102" s="233"/>
      <c r="C1102" s="234"/>
      <c r="D1102" s="235" t="s">
        <v>160</v>
      </c>
      <c r="E1102" s="236" t="s">
        <v>1</v>
      </c>
      <c r="F1102" s="237" t="s">
        <v>387</v>
      </c>
      <c r="G1102" s="234"/>
      <c r="H1102" s="236" t="s">
        <v>1</v>
      </c>
      <c r="I1102" s="238"/>
      <c r="J1102" s="234"/>
      <c r="K1102" s="234"/>
      <c r="L1102" s="239"/>
      <c r="M1102" s="240"/>
      <c r="N1102" s="241"/>
      <c r="O1102" s="241"/>
      <c r="P1102" s="241"/>
      <c r="Q1102" s="241"/>
      <c r="R1102" s="241"/>
      <c r="S1102" s="241"/>
      <c r="T1102" s="242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243" t="s">
        <v>160</v>
      </c>
      <c r="AU1102" s="243" t="s">
        <v>86</v>
      </c>
      <c r="AV1102" s="13" t="s">
        <v>84</v>
      </c>
      <c r="AW1102" s="13" t="s">
        <v>32</v>
      </c>
      <c r="AX1102" s="13" t="s">
        <v>76</v>
      </c>
      <c r="AY1102" s="243" t="s">
        <v>151</v>
      </c>
    </row>
    <row r="1103" s="14" customFormat="1">
      <c r="A1103" s="14"/>
      <c r="B1103" s="244"/>
      <c r="C1103" s="245"/>
      <c r="D1103" s="235" t="s">
        <v>160</v>
      </c>
      <c r="E1103" s="246" t="s">
        <v>1</v>
      </c>
      <c r="F1103" s="247" t="s">
        <v>1373</v>
      </c>
      <c r="G1103" s="245"/>
      <c r="H1103" s="248">
        <v>13.119999999999999</v>
      </c>
      <c r="I1103" s="249"/>
      <c r="J1103" s="245"/>
      <c r="K1103" s="245"/>
      <c r="L1103" s="250"/>
      <c r="M1103" s="251"/>
      <c r="N1103" s="252"/>
      <c r="O1103" s="252"/>
      <c r="P1103" s="252"/>
      <c r="Q1103" s="252"/>
      <c r="R1103" s="252"/>
      <c r="S1103" s="252"/>
      <c r="T1103" s="253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54" t="s">
        <v>160</v>
      </c>
      <c r="AU1103" s="254" t="s">
        <v>86</v>
      </c>
      <c r="AV1103" s="14" t="s">
        <v>86</v>
      </c>
      <c r="AW1103" s="14" t="s">
        <v>32</v>
      </c>
      <c r="AX1103" s="14" t="s">
        <v>76</v>
      </c>
      <c r="AY1103" s="254" t="s">
        <v>151</v>
      </c>
    </row>
    <row r="1104" s="13" customFormat="1">
      <c r="A1104" s="13"/>
      <c r="B1104" s="233"/>
      <c r="C1104" s="234"/>
      <c r="D1104" s="235" t="s">
        <v>160</v>
      </c>
      <c r="E1104" s="236" t="s">
        <v>1</v>
      </c>
      <c r="F1104" s="237" t="s">
        <v>389</v>
      </c>
      <c r="G1104" s="234"/>
      <c r="H1104" s="236" t="s">
        <v>1</v>
      </c>
      <c r="I1104" s="238"/>
      <c r="J1104" s="234"/>
      <c r="K1104" s="234"/>
      <c r="L1104" s="239"/>
      <c r="M1104" s="240"/>
      <c r="N1104" s="241"/>
      <c r="O1104" s="241"/>
      <c r="P1104" s="241"/>
      <c r="Q1104" s="241"/>
      <c r="R1104" s="241"/>
      <c r="S1104" s="241"/>
      <c r="T1104" s="242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43" t="s">
        <v>160</v>
      </c>
      <c r="AU1104" s="243" t="s">
        <v>86</v>
      </c>
      <c r="AV1104" s="13" t="s">
        <v>84</v>
      </c>
      <c r="AW1104" s="13" t="s">
        <v>32</v>
      </c>
      <c r="AX1104" s="13" t="s">
        <v>76</v>
      </c>
      <c r="AY1104" s="243" t="s">
        <v>151</v>
      </c>
    </row>
    <row r="1105" s="14" customFormat="1">
      <c r="A1105" s="14"/>
      <c r="B1105" s="244"/>
      <c r="C1105" s="245"/>
      <c r="D1105" s="235" t="s">
        <v>160</v>
      </c>
      <c r="E1105" s="246" t="s">
        <v>1</v>
      </c>
      <c r="F1105" s="247" t="s">
        <v>1374</v>
      </c>
      <c r="G1105" s="245"/>
      <c r="H1105" s="248">
        <v>40.936</v>
      </c>
      <c r="I1105" s="249"/>
      <c r="J1105" s="245"/>
      <c r="K1105" s="245"/>
      <c r="L1105" s="250"/>
      <c r="M1105" s="251"/>
      <c r="N1105" s="252"/>
      <c r="O1105" s="252"/>
      <c r="P1105" s="252"/>
      <c r="Q1105" s="252"/>
      <c r="R1105" s="252"/>
      <c r="S1105" s="252"/>
      <c r="T1105" s="253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54" t="s">
        <v>160</v>
      </c>
      <c r="AU1105" s="254" t="s">
        <v>86</v>
      </c>
      <c r="AV1105" s="14" t="s">
        <v>86</v>
      </c>
      <c r="AW1105" s="14" t="s">
        <v>32</v>
      </c>
      <c r="AX1105" s="14" t="s">
        <v>76</v>
      </c>
      <c r="AY1105" s="254" t="s">
        <v>151</v>
      </c>
    </row>
    <row r="1106" s="13" customFormat="1">
      <c r="A1106" s="13"/>
      <c r="B1106" s="233"/>
      <c r="C1106" s="234"/>
      <c r="D1106" s="235" t="s">
        <v>160</v>
      </c>
      <c r="E1106" s="236" t="s">
        <v>1</v>
      </c>
      <c r="F1106" s="237" t="s">
        <v>391</v>
      </c>
      <c r="G1106" s="234"/>
      <c r="H1106" s="236" t="s">
        <v>1</v>
      </c>
      <c r="I1106" s="238"/>
      <c r="J1106" s="234"/>
      <c r="K1106" s="234"/>
      <c r="L1106" s="239"/>
      <c r="M1106" s="240"/>
      <c r="N1106" s="241"/>
      <c r="O1106" s="241"/>
      <c r="P1106" s="241"/>
      <c r="Q1106" s="241"/>
      <c r="R1106" s="241"/>
      <c r="S1106" s="241"/>
      <c r="T1106" s="242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43" t="s">
        <v>160</v>
      </c>
      <c r="AU1106" s="243" t="s">
        <v>86</v>
      </c>
      <c r="AV1106" s="13" t="s">
        <v>84</v>
      </c>
      <c r="AW1106" s="13" t="s">
        <v>32</v>
      </c>
      <c r="AX1106" s="13" t="s">
        <v>76</v>
      </c>
      <c r="AY1106" s="243" t="s">
        <v>151</v>
      </c>
    </row>
    <row r="1107" s="14" customFormat="1">
      <c r="A1107" s="14"/>
      <c r="B1107" s="244"/>
      <c r="C1107" s="245"/>
      <c r="D1107" s="235" t="s">
        <v>160</v>
      </c>
      <c r="E1107" s="246" t="s">
        <v>1</v>
      </c>
      <c r="F1107" s="247" t="s">
        <v>1375</v>
      </c>
      <c r="G1107" s="245"/>
      <c r="H1107" s="248">
        <v>10.464</v>
      </c>
      <c r="I1107" s="249"/>
      <c r="J1107" s="245"/>
      <c r="K1107" s="245"/>
      <c r="L1107" s="250"/>
      <c r="M1107" s="251"/>
      <c r="N1107" s="252"/>
      <c r="O1107" s="252"/>
      <c r="P1107" s="252"/>
      <c r="Q1107" s="252"/>
      <c r="R1107" s="252"/>
      <c r="S1107" s="252"/>
      <c r="T1107" s="253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54" t="s">
        <v>160</v>
      </c>
      <c r="AU1107" s="254" t="s">
        <v>86</v>
      </c>
      <c r="AV1107" s="14" t="s">
        <v>86</v>
      </c>
      <c r="AW1107" s="14" t="s">
        <v>32</v>
      </c>
      <c r="AX1107" s="14" t="s">
        <v>76</v>
      </c>
      <c r="AY1107" s="254" t="s">
        <v>151</v>
      </c>
    </row>
    <row r="1108" s="14" customFormat="1">
      <c r="A1108" s="14"/>
      <c r="B1108" s="244"/>
      <c r="C1108" s="245"/>
      <c r="D1108" s="235" t="s">
        <v>160</v>
      </c>
      <c r="E1108" s="246" t="s">
        <v>1</v>
      </c>
      <c r="F1108" s="247" t="s">
        <v>1376</v>
      </c>
      <c r="G1108" s="245"/>
      <c r="H1108" s="248">
        <v>6.0800000000000001</v>
      </c>
      <c r="I1108" s="249"/>
      <c r="J1108" s="245"/>
      <c r="K1108" s="245"/>
      <c r="L1108" s="250"/>
      <c r="M1108" s="251"/>
      <c r="N1108" s="252"/>
      <c r="O1108" s="252"/>
      <c r="P1108" s="252"/>
      <c r="Q1108" s="252"/>
      <c r="R1108" s="252"/>
      <c r="S1108" s="252"/>
      <c r="T1108" s="253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54" t="s">
        <v>160</v>
      </c>
      <c r="AU1108" s="254" t="s">
        <v>86</v>
      </c>
      <c r="AV1108" s="14" t="s">
        <v>86</v>
      </c>
      <c r="AW1108" s="14" t="s">
        <v>32</v>
      </c>
      <c r="AX1108" s="14" t="s">
        <v>76</v>
      </c>
      <c r="AY1108" s="254" t="s">
        <v>151</v>
      </c>
    </row>
    <row r="1109" s="13" customFormat="1">
      <c r="A1109" s="13"/>
      <c r="B1109" s="233"/>
      <c r="C1109" s="234"/>
      <c r="D1109" s="235" t="s">
        <v>160</v>
      </c>
      <c r="E1109" s="236" t="s">
        <v>1</v>
      </c>
      <c r="F1109" s="237" t="s">
        <v>394</v>
      </c>
      <c r="G1109" s="234"/>
      <c r="H1109" s="236" t="s">
        <v>1</v>
      </c>
      <c r="I1109" s="238"/>
      <c r="J1109" s="234"/>
      <c r="K1109" s="234"/>
      <c r="L1109" s="239"/>
      <c r="M1109" s="240"/>
      <c r="N1109" s="241"/>
      <c r="O1109" s="241"/>
      <c r="P1109" s="241"/>
      <c r="Q1109" s="241"/>
      <c r="R1109" s="241"/>
      <c r="S1109" s="241"/>
      <c r="T1109" s="242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43" t="s">
        <v>160</v>
      </c>
      <c r="AU1109" s="243" t="s">
        <v>86</v>
      </c>
      <c r="AV1109" s="13" t="s">
        <v>84</v>
      </c>
      <c r="AW1109" s="13" t="s">
        <v>32</v>
      </c>
      <c r="AX1109" s="13" t="s">
        <v>76</v>
      </c>
      <c r="AY1109" s="243" t="s">
        <v>151</v>
      </c>
    </row>
    <row r="1110" s="14" customFormat="1">
      <c r="A1110" s="14"/>
      <c r="B1110" s="244"/>
      <c r="C1110" s="245"/>
      <c r="D1110" s="235" t="s">
        <v>160</v>
      </c>
      <c r="E1110" s="246" t="s">
        <v>1</v>
      </c>
      <c r="F1110" s="247" t="s">
        <v>395</v>
      </c>
      <c r="G1110" s="245"/>
      <c r="H1110" s="248">
        <v>53.100000000000001</v>
      </c>
      <c r="I1110" s="249"/>
      <c r="J1110" s="245"/>
      <c r="K1110" s="245"/>
      <c r="L1110" s="250"/>
      <c r="M1110" s="251"/>
      <c r="N1110" s="252"/>
      <c r="O1110" s="252"/>
      <c r="P1110" s="252"/>
      <c r="Q1110" s="252"/>
      <c r="R1110" s="252"/>
      <c r="S1110" s="252"/>
      <c r="T1110" s="253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54" t="s">
        <v>160</v>
      </c>
      <c r="AU1110" s="254" t="s">
        <v>86</v>
      </c>
      <c r="AV1110" s="14" t="s">
        <v>86</v>
      </c>
      <c r="AW1110" s="14" t="s">
        <v>32</v>
      </c>
      <c r="AX1110" s="14" t="s">
        <v>76</v>
      </c>
      <c r="AY1110" s="254" t="s">
        <v>151</v>
      </c>
    </row>
    <row r="1111" s="14" customFormat="1">
      <c r="A1111" s="14"/>
      <c r="B1111" s="244"/>
      <c r="C1111" s="245"/>
      <c r="D1111" s="235" t="s">
        <v>160</v>
      </c>
      <c r="E1111" s="246" t="s">
        <v>1</v>
      </c>
      <c r="F1111" s="247" t="s">
        <v>1377</v>
      </c>
      <c r="G1111" s="245"/>
      <c r="H1111" s="248">
        <v>0.76500000000000001</v>
      </c>
      <c r="I1111" s="249"/>
      <c r="J1111" s="245"/>
      <c r="K1111" s="245"/>
      <c r="L1111" s="250"/>
      <c r="M1111" s="251"/>
      <c r="N1111" s="252"/>
      <c r="O1111" s="252"/>
      <c r="P1111" s="252"/>
      <c r="Q1111" s="252"/>
      <c r="R1111" s="252"/>
      <c r="S1111" s="252"/>
      <c r="T1111" s="253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54" t="s">
        <v>160</v>
      </c>
      <c r="AU1111" s="254" t="s">
        <v>86</v>
      </c>
      <c r="AV1111" s="14" t="s">
        <v>86</v>
      </c>
      <c r="AW1111" s="14" t="s">
        <v>32</v>
      </c>
      <c r="AX1111" s="14" t="s">
        <v>76</v>
      </c>
      <c r="AY1111" s="254" t="s">
        <v>151</v>
      </c>
    </row>
    <row r="1112" s="13" customFormat="1">
      <c r="A1112" s="13"/>
      <c r="B1112" s="233"/>
      <c r="C1112" s="234"/>
      <c r="D1112" s="235" t="s">
        <v>160</v>
      </c>
      <c r="E1112" s="236" t="s">
        <v>1</v>
      </c>
      <c r="F1112" s="237" t="s">
        <v>398</v>
      </c>
      <c r="G1112" s="234"/>
      <c r="H1112" s="236" t="s">
        <v>1</v>
      </c>
      <c r="I1112" s="238"/>
      <c r="J1112" s="234"/>
      <c r="K1112" s="234"/>
      <c r="L1112" s="239"/>
      <c r="M1112" s="240"/>
      <c r="N1112" s="241"/>
      <c r="O1112" s="241"/>
      <c r="P1112" s="241"/>
      <c r="Q1112" s="241"/>
      <c r="R1112" s="241"/>
      <c r="S1112" s="241"/>
      <c r="T1112" s="242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43" t="s">
        <v>160</v>
      </c>
      <c r="AU1112" s="243" t="s">
        <v>86</v>
      </c>
      <c r="AV1112" s="13" t="s">
        <v>84</v>
      </c>
      <c r="AW1112" s="13" t="s">
        <v>32</v>
      </c>
      <c r="AX1112" s="13" t="s">
        <v>76</v>
      </c>
      <c r="AY1112" s="243" t="s">
        <v>151</v>
      </c>
    </row>
    <row r="1113" s="14" customFormat="1">
      <c r="A1113" s="14"/>
      <c r="B1113" s="244"/>
      <c r="C1113" s="245"/>
      <c r="D1113" s="235" t="s">
        <v>160</v>
      </c>
      <c r="E1113" s="246" t="s">
        <v>1</v>
      </c>
      <c r="F1113" s="247" t="s">
        <v>399</v>
      </c>
      <c r="G1113" s="245"/>
      <c r="H1113" s="248">
        <v>66.120000000000005</v>
      </c>
      <c r="I1113" s="249"/>
      <c r="J1113" s="245"/>
      <c r="K1113" s="245"/>
      <c r="L1113" s="250"/>
      <c r="M1113" s="251"/>
      <c r="N1113" s="252"/>
      <c r="O1113" s="252"/>
      <c r="P1113" s="252"/>
      <c r="Q1113" s="252"/>
      <c r="R1113" s="252"/>
      <c r="S1113" s="252"/>
      <c r="T1113" s="253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54" t="s">
        <v>160</v>
      </c>
      <c r="AU1113" s="254" t="s">
        <v>86</v>
      </c>
      <c r="AV1113" s="14" t="s">
        <v>86</v>
      </c>
      <c r="AW1113" s="14" t="s">
        <v>32</v>
      </c>
      <c r="AX1113" s="14" t="s">
        <v>76</v>
      </c>
      <c r="AY1113" s="254" t="s">
        <v>151</v>
      </c>
    </row>
    <row r="1114" s="13" customFormat="1">
      <c r="A1114" s="13"/>
      <c r="B1114" s="233"/>
      <c r="C1114" s="234"/>
      <c r="D1114" s="235" t="s">
        <v>160</v>
      </c>
      <c r="E1114" s="236" t="s">
        <v>1</v>
      </c>
      <c r="F1114" s="237" t="s">
        <v>400</v>
      </c>
      <c r="G1114" s="234"/>
      <c r="H1114" s="236" t="s">
        <v>1</v>
      </c>
      <c r="I1114" s="238"/>
      <c r="J1114" s="234"/>
      <c r="K1114" s="234"/>
      <c r="L1114" s="239"/>
      <c r="M1114" s="240"/>
      <c r="N1114" s="241"/>
      <c r="O1114" s="241"/>
      <c r="P1114" s="241"/>
      <c r="Q1114" s="241"/>
      <c r="R1114" s="241"/>
      <c r="S1114" s="241"/>
      <c r="T1114" s="242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43" t="s">
        <v>160</v>
      </c>
      <c r="AU1114" s="243" t="s">
        <v>86</v>
      </c>
      <c r="AV1114" s="13" t="s">
        <v>84</v>
      </c>
      <c r="AW1114" s="13" t="s">
        <v>32</v>
      </c>
      <c r="AX1114" s="13" t="s">
        <v>76</v>
      </c>
      <c r="AY1114" s="243" t="s">
        <v>151</v>
      </c>
    </row>
    <row r="1115" s="14" customFormat="1">
      <c r="A1115" s="14"/>
      <c r="B1115" s="244"/>
      <c r="C1115" s="245"/>
      <c r="D1115" s="235" t="s">
        <v>160</v>
      </c>
      <c r="E1115" s="246" t="s">
        <v>1</v>
      </c>
      <c r="F1115" s="247" t="s">
        <v>1378</v>
      </c>
      <c r="G1115" s="245"/>
      <c r="H1115" s="248">
        <v>23.66</v>
      </c>
      <c r="I1115" s="249"/>
      <c r="J1115" s="245"/>
      <c r="K1115" s="245"/>
      <c r="L1115" s="250"/>
      <c r="M1115" s="251"/>
      <c r="N1115" s="252"/>
      <c r="O1115" s="252"/>
      <c r="P1115" s="252"/>
      <c r="Q1115" s="252"/>
      <c r="R1115" s="252"/>
      <c r="S1115" s="252"/>
      <c r="T1115" s="253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54" t="s">
        <v>160</v>
      </c>
      <c r="AU1115" s="254" t="s">
        <v>86</v>
      </c>
      <c r="AV1115" s="14" t="s">
        <v>86</v>
      </c>
      <c r="AW1115" s="14" t="s">
        <v>32</v>
      </c>
      <c r="AX1115" s="14" t="s">
        <v>76</v>
      </c>
      <c r="AY1115" s="254" t="s">
        <v>151</v>
      </c>
    </row>
    <row r="1116" s="14" customFormat="1">
      <c r="A1116" s="14"/>
      <c r="B1116" s="244"/>
      <c r="C1116" s="245"/>
      <c r="D1116" s="235" t="s">
        <v>160</v>
      </c>
      <c r="E1116" s="246" t="s">
        <v>1</v>
      </c>
      <c r="F1116" s="247" t="s">
        <v>1379</v>
      </c>
      <c r="G1116" s="245"/>
      <c r="H1116" s="248">
        <v>9.1999999999999993</v>
      </c>
      <c r="I1116" s="249"/>
      <c r="J1116" s="245"/>
      <c r="K1116" s="245"/>
      <c r="L1116" s="250"/>
      <c r="M1116" s="251"/>
      <c r="N1116" s="252"/>
      <c r="O1116" s="252"/>
      <c r="P1116" s="252"/>
      <c r="Q1116" s="252"/>
      <c r="R1116" s="252"/>
      <c r="S1116" s="252"/>
      <c r="T1116" s="253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54" t="s">
        <v>160</v>
      </c>
      <c r="AU1116" s="254" t="s">
        <v>86</v>
      </c>
      <c r="AV1116" s="14" t="s">
        <v>86</v>
      </c>
      <c r="AW1116" s="14" t="s">
        <v>32</v>
      </c>
      <c r="AX1116" s="14" t="s">
        <v>76</v>
      </c>
      <c r="AY1116" s="254" t="s">
        <v>151</v>
      </c>
    </row>
    <row r="1117" s="13" customFormat="1">
      <c r="A1117" s="13"/>
      <c r="B1117" s="233"/>
      <c r="C1117" s="234"/>
      <c r="D1117" s="235" t="s">
        <v>160</v>
      </c>
      <c r="E1117" s="236" t="s">
        <v>1</v>
      </c>
      <c r="F1117" s="237" t="s">
        <v>403</v>
      </c>
      <c r="G1117" s="234"/>
      <c r="H1117" s="236" t="s">
        <v>1</v>
      </c>
      <c r="I1117" s="238"/>
      <c r="J1117" s="234"/>
      <c r="K1117" s="234"/>
      <c r="L1117" s="239"/>
      <c r="M1117" s="240"/>
      <c r="N1117" s="241"/>
      <c r="O1117" s="241"/>
      <c r="P1117" s="241"/>
      <c r="Q1117" s="241"/>
      <c r="R1117" s="241"/>
      <c r="S1117" s="241"/>
      <c r="T1117" s="242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43" t="s">
        <v>160</v>
      </c>
      <c r="AU1117" s="243" t="s">
        <v>86</v>
      </c>
      <c r="AV1117" s="13" t="s">
        <v>84</v>
      </c>
      <c r="AW1117" s="13" t="s">
        <v>32</v>
      </c>
      <c r="AX1117" s="13" t="s">
        <v>76</v>
      </c>
      <c r="AY1117" s="243" t="s">
        <v>151</v>
      </c>
    </row>
    <row r="1118" s="14" customFormat="1">
      <c r="A1118" s="14"/>
      <c r="B1118" s="244"/>
      <c r="C1118" s="245"/>
      <c r="D1118" s="235" t="s">
        <v>160</v>
      </c>
      <c r="E1118" s="246" t="s">
        <v>1</v>
      </c>
      <c r="F1118" s="247" t="s">
        <v>404</v>
      </c>
      <c r="G1118" s="245"/>
      <c r="H1118" s="248">
        <v>102.42</v>
      </c>
      <c r="I1118" s="249"/>
      <c r="J1118" s="245"/>
      <c r="K1118" s="245"/>
      <c r="L1118" s="250"/>
      <c r="M1118" s="251"/>
      <c r="N1118" s="252"/>
      <c r="O1118" s="252"/>
      <c r="P1118" s="252"/>
      <c r="Q1118" s="252"/>
      <c r="R1118" s="252"/>
      <c r="S1118" s="252"/>
      <c r="T1118" s="253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T1118" s="254" t="s">
        <v>160</v>
      </c>
      <c r="AU1118" s="254" t="s">
        <v>86</v>
      </c>
      <c r="AV1118" s="14" t="s">
        <v>86</v>
      </c>
      <c r="AW1118" s="14" t="s">
        <v>32</v>
      </c>
      <c r="AX1118" s="14" t="s">
        <v>76</v>
      </c>
      <c r="AY1118" s="254" t="s">
        <v>151</v>
      </c>
    </row>
    <row r="1119" s="14" customFormat="1">
      <c r="A1119" s="14"/>
      <c r="B1119" s="244"/>
      <c r="C1119" s="245"/>
      <c r="D1119" s="235" t="s">
        <v>160</v>
      </c>
      <c r="E1119" s="246" t="s">
        <v>1</v>
      </c>
      <c r="F1119" s="247" t="s">
        <v>406</v>
      </c>
      <c r="G1119" s="245"/>
      <c r="H1119" s="248">
        <v>1.53</v>
      </c>
      <c r="I1119" s="249"/>
      <c r="J1119" s="245"/>
      <c r="K1119" s="245"/>
      <c r="L1119" s="250"/>
      <c r="M1119" s="251"/>
      <c r="N1119" s="252"/>
      <c r="O1119" s="252"/>
      <c r="P1119" s="252"/>
      <c r="Q1119" s="252"/>
      <c r="R1119" s="252"/>
      <c r="S1119" s="252"/>
      <c r="T1119" s="253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54" t="s">
        <v>160</v>
      </c>
      <c r="AU1119" s="254" t="s">
        <v>86</v>
      </c>
      <c r="AV1119" s="14" t="s">
        <v>86</v>
      </c>
      <c r="AW1119" s="14" t="s">
        <v>32</v>
      </c>
      <c r="AX1119" s="14" t="s">
        <v>76</v>
      </c>
      <c r="AY1119" s="254" t="s">
        <v>151</v>
      </c>
    </row>
    <row r="1120" s="13" customFormat="1">
      <c r="A1120" s="13"/>
      <c r="B1120" s="233"/>
      <c r="C1120" s="234"/>
      <c r="D1120" s="235" t="s">
        <v>160</v>
      </c>
      <c r="E1120" s="236" t="s">
        <v>1</v>
      </c>
      <c r="F1120" s="237" t="s">
        <v>407</v>
      </c>
      <c r="G1120" s="234"/>
      <c r="H1120" s="236" t="s">
        <v>1</v>
      </c>
      <c r="I1120" s="238"/>
      <c r="J1120" s="234"/>
      <c r="K1120" s="234"/>
      <c r="L1120" s="239"/>
      <c r="M1120" s="240"/>
      <c r="N1120" s="241"/>
      <c r="O1120" s="241"/>
      <c r="P1120" s="241"/>
      <c r="Q1120" s="241"/>
      <c r="R1120" s="241"/>
      <c r="S1120" s="241"/>
      <c r="T1120" s="242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43" t="s">
        <v>160</v>
      </c>
      <c r="AU1120" s="243" t="s">
        <v>86</v>
      </c>
      <c r="AV1120" s="13" t="s">
        <v>84</v>
      </c>
      <c r="AW1120" s="13" t="s">
        <v>32</v>
      </c>
      <c r="AX1120" s="13" t="s">
        <v>76</v>
      </c>
      <c r="AY1120" s="243" t="s">
        <v>151</v>
      </c>
    </row>
    <row r="1121" s="14" customFormat="1">
      <c r="A1121" s="14"/>
      <c r="B1121" s="244"/>
      <c r="C1121" s="245"/>
      <c r="D1121" s="235" t="s">
        <v>160</v>
      </c>
      <c r="E1121" s="246" t="s">
        <v>1</v>
      </c>
      <c r="F1121" s="247" t="s">
        <v>1380</v>
      </c>
      <c r="G1121" s="245"/>
      <c r="H1121" s="248">
        <v>42</v>
      </c>
      <c r="I1121" s="249"/>
      <c r="J1121" s="245"/>
      <c r="K1121" s="245"/>
      <c r="L1121" s="250"/>
      <c r="M1121" s="251"/>
      <c r="N1121" s="252"/>
      <c r="O1121" s="252"/>
      <c r="P1121" s="252"/>
      <c r="Q1121" s="252"/>
      <c r="R1121" s="252"/>
      <c r="S1121" s="252"/>
      <c r="T1121" s="253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T1121" s="254" t="s">
        <v>160</v>
      </c>
      <c r="AU1121" s="254" t="s">
        <v>86</v>
      </c>
      <c r="AV1121" s="14" t="s">
        <v>86</v>
      </c>
      <c r="AW1121" s="14" t="s">
        <v>32</v>
      </c>
      <c r="AX1121" s="14" t="s">
        <v>76</v>
      </c>
      <c r="AY1121" s="254" t="s">
        <v>151</v>
      </c>
    </row>
    <row r="1122" s="14" customFormat="1">
      <c r="A1122" s="14"/>
      <c r="B1122" s="244"/>
      <c r="C1122" s="245"/>
      <c r="D1122" s="235" t="s">
        <v>160</v>
      </c>
      <c r="E1122" s="246" t="s">
        <v>1</v>
      </c>
      <c r="F1122" s="247" t="s">
        <v>1381</v>
      </c>
      <c r="G1122" s="245"/>
      <c r="H1122" s="248">
        <v>17.600000000000001</v>
      </c>
      <c r="I1122" s="249"/>
      <c r="J1122" s="245"/>
      <c r="K1122" s="245"/>
      <c r="L1122" s="250"/>
      <c r="M1122" s="251"/>
      <c r="N1122" s="252"/>
      <c r="O1122" s="252"/>
      <c r="P1122" s="252"/>
      <c r="Q1122" s="252"/>
      <c r="R1122" s="252"/>
      <c r="S1122" s="252"/>
      <c r="T1122" s="253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T1122" s="254" t="s">
        <v>160</v>
      </c>
      <c r="AU1122" s="254" t="s">
        <v>86</v>
      </c>
      <c r="AV1122" s="14" t="s">
        <v>86</v>
      </c>
      <c r="AW1122" s="14" t="s">
        <v>32</v>
      </c>
      <c r="AX1122" s="14" t="s">
        <v>76</v>
      </c>
      <c r="AY1122" s="254" t="s">
        <v>151</v>
      </c>
    </row>
    <row r="1123" s="13" customFormat="1">
      <c r="A1123" s="13"/>
      <c r="B1123" s="233"/>
      <c r="C1123" s="234"/>
      <c r="D1123" s="235" t="s">
        <v>160</v>
      </c>
      <c r="E1123" s="236" t="s">
        <v>1</v>
      </c>
      <c r="F1123" s="237" t="s">
        <v>410</v>
      </c>
      <c r="G1123" s="234"/>
      <c r="H1123" s="236" t="s">
        <v>1</v>
      </c>
      <c r="I1123" s="238"/>
      <c r="J1123" s="234"/>
      <c r="K1123" s="234"/>
      <c r="L1123" s="239"/>
      <c r="M1123" s="240"/>
      <c r="N1123" s="241"/>
      <c r="O1123" s="241"/>
      <c r="P1123" s="241"/>
      <c r="Q1123" s="241"/>
      <c r="R1123" s="241"/>
      <c r="S1123" s="241"/>
      <c r="T1123" s="242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43" t="s">
        <v>160</v>
      </c>
      <c r="AU1123" s="243" t="s">
        <v>86</v>
      </c>
      <c r="AV1123" s="13" t="s">
        <v>84</v>
      </c>
      <c r="AW1123" s="13" t="s">
        <v>32</v>
      </c>
      <c r="AX1123" s="13" t="s">
        <v>76</v>
      </c>
      <c r="AY1123" s="243" t="s">
        <v>151</v>
      </c>
    </row>
    <row r="1124" s="14" customFormat="1">
      <c r="A1124" s="14"/>
      <c r="B1124" s="244"/>
      <c r="C1124" s="245"/>
      <c r="D1124" s="235" t="s">
        <v>160</v>
      </c>
      <c r="E1124" s="246" t="s">
        <v>1</v>
      </c>
      <c r="F1124" s="247" t="s">
        <v>411</v>
      </c>
      <c r="G1124" s="245"/>
      <c r="H1124" s="248">
        <v>102.48</v>
      </c>
      <c r="I1124" s="249"/>
      <c r="J1124" s="245"/>
      <c r="K1124" s="245"/>
      <c r="L1124" s="250"/>
      <c r="M1124" s="251"/>
      <c r="N1124" s="252"/>
      <c r="O1124" s="252"/>
      <c r="P1124" s="252"/>
      <c r="Q1124" s="252"/>
      <c r="R1124" s="252"/>
      <c r="S1124" s="252"/>
      <c r="T1124" s="253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54" t="s">
        <v>160</v>
      </c>
      <c r="AU1124" s="254" t="s">
        <v>86</v>
      </c>
      <c r="AV1124" s="14" t="s">
        <v>86</v>
      </c>
      <c r="AW1124" s="14" t="s">
        <v>32</v>
      </c>
      <c r="AX1124" s="14" t="s">
        <v>76</v>
      </c>
      <c r="AY1124" s="254" t="s">
        <v>151</v>
      </c>
    </row>
    <row r="1125" s="14" customFormat="1">
      <c r="A1125" s="14"/>
      <c r="B1125" s="244"/>
      <c r="C1125" s="245"/>
      <c r="D1125" s="235" t="s">
        <v>160</v>
      </c>
      <c r="E1125" s="246" t="s">
        <v>1</v>
      </c>
      <c r="F1125" s="247" t="s">
        <v>406</v>
      </c>
      <c r="G1125" s="245"/>
      <c r="H1125" s="248">
        <v>1.53</v>
      </c>
      <c r="I1125" s="249"/>
      <c r="J1125" s="245"/>
      <c r="K1125" s="245"/>
      <c r="L1125" s="250"/>
      <c r="M1125" s="251"/>
      <c r="N1125" s="252"/>
      <c r="O1125" s="252"/>
      <c r="P1125" s="252"/>
      <c r="Q1125" s="252"/>
      <c r="R1125" s="252"/>
      <c r="S1125" s="252"/>
      <c r="T1125" s="253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54" t="s">
        <v>160</v>
      </c>
      <c r="AU1125" s="254" t="s">
        <v>86</v>
      </c>
      <c r="AV1125" s="14" t="s">
        <v>86</v>
      </c>
      <c r="AW1125" s="14" t="s">
        <v>32</v>
      </c>
      <c r="AX1125" s="14" t="s">
        <v>76</v>
      </c>
      <c r="AY1125" s="254" t="s">
        <v>151</v>
      </c>
    </row>
    <row r="1126" s="13" customFormat="1">
      <c r="A1126" s="13"/>
      <c r="B1126" s="233"/>
      <c r="C1126" s="234"/>
      <c r="D1126" s="235" t="s">
        <v>160</v>
      </c>
      <c r="E1126" s="236" t="s">
        <v>1</v>
      </c>
      <c r="F1126" s="237" t="s">
        <v>412</v>
      </c>
      <c r="G1126" s="234"/>
      <c r="H1126" s="236" t="s">
        <v>1</v>
      </c>
      <c r="I1126" s="238"/>
      <c r="J1126" s="234"/>
      <c r="K1126" s="234"/>
      <c r="L1126" s="239"/>
      <c r="M1126" s="240"/>
      <c r="N1126" s="241"/>
      <c r="O1126" s="241"/>
      <c r="P1126" s="241"/>
      <c r="Q1126" s="241"/>
      <c r="R1126" s="241"/>
      <c r="S1126" s="241"/>
      <c r="T1126" s="242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43" t="s">
        <v>160</v>
      </c>
      <c r="AU1126" s="243" t="s">
        <v>86</v>
      </c>
      <c r="AV1126" s="13" t="s">
        <v>84</v>
      </c>
      <c r="AW1126" s="13" t="s">
        <v>32</v>
      </c>
      <c r="AX1126" s="13" t="s">
        <v>76</v>
      </c>
      <c r="AY1126" s="243" t="s">
        <v>151</v>
      </c>
    </row>
    <row r="1127" s="14" customFormat="1">
      <c r="A1127" s="14"/>
      <c r="B1127" s="244"/>
      <c r="C1127" s="245"/>
      <c r="D1127" s="235" t="s">
        <v>160</v>
      </c>
      <c r="E1127" s="246" t="s">
        <v>1</v>
      </c>
      <c r="F1127" s="247" t="s">
        <v>413</v>
      </c>
      <c r="G1127" s="245"/>
      <c r="H1127" s="248">
        <v>53.759999999999998</v>
      </c>
      <c r="I1127" s="249"/>
      <c r="J1127" s="245"/>
      <c r="K1127" s="245"/>
      <c r="L1127" s="250"/>
      <c r="M1127" s="251"/>
      <c r="N1127" s="252"/>
      <c r="O1127" s="252"/>
      <c r="P1127" s="252"/>
      <c r="Q1127" s="252"/>
      <c r="R1127" s="252"/>
      <c r="S1127" s="252"/>
      <c r="T1127" s="253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254" t="s">
        <v>160</v>
      </c>
      <c r="AU1127" s="254" t="s">
        <v>86</v>
      </c>
      <c r="AV1127" s="14" t="s">
        <v>86</v>
      </c>
      <c r="AW1127" s="14" t="s">
        <v>32</v>
      </c>
      <c r="AX1127" s="14" t="s">
        <v>76</v>
      </c>
      <c r="AY1127" s="254" t="s">
        <v>151</v>
      </c>
    </row>
    <row r="1128" s="14" customFormat="1">
      <c r="A1128" s="14"/>
      <c r="B1128" s="244"/>
      <c r="C1128" s="245"/>
      <c r="D1128" s="235" t="s">
        <v>160</v>
      </c>
      <c r="E1128" s="246" t="s">
        <v>1</v>
      </c>
      <c r="F1128" s="247" t="s">
        <v>1377</v>
      </c>
      <c r="G1128" s="245"/>
      <c r="H1128" s="248">
        <v>0.76500000000000001</v>
      </c>
      <c r="I1128" s="249"/>
      <c r="J1128" s="245"/>
      <c r="K1128" s="245"/>
      <c r="L1128" s="250"/>
      <c r="M1128" s="251"/>
      <c r="N1128" s="252"/>
      <c r="O1128" s="252"/>
      <c r="P1128" s="252"/>
      <c r="Q1128" s="252"/>
      <c r="R1128" s="252"/>
      <c r="S1128" s="252"/>
      <c r="T1128" s="253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T1128" s="254" t="s">
        <v>160</v>
      </c>
      <c r="AU1128" s="254" t="s">
        <v>86</v>
      </c>
      <c r="AV1128" s="14" t="s">
        <v>86</v>
      </c>
      <c r="AW1128" s="14" t="s">
        <v>32</v>
      </c>
      <c r="AX1128" s="14" t="s">
        <v>76</v>
      </c>
      <c r="AY1128" s="254" t="s">
        <v>151</v>
      </c>
    </row>
    <row r="1129" s="13" customFormat="1">
      <c r="A1129" s="13"/>
      <c r="B1129" s="233"/>
      <c r="C1129" s="234"/>
      <c r="D1129" s="235" t="s">
        <v>160</v>
      </c>
      <c r="E1129" s="236" t="s">
        <v>1</v>
      </c>
      <c r="F1129" s="237" t="s">
        <v>415</v>
      </c>
      <c r="G1129" s="234"/>
      <c r="H1129" s="236" t="s">
        <v>1</v>
      </c>
      <c r="I1129" s="238"/>
      <c r="J1129" s="234"/>
      <c r="K1129" s="234"/>
      <c r="L1129" s="239"/>
      <c r="M1129" s="240"/>
      <c r="N1129" s="241"/>
      <c r="O1129" s="241"/>
      <c r="P1129" s="241"/>
      <c r="Q1129" s="241"/>
      <c r="R1129" s="241"/>
      <c r="S1129" s="241"/>
      <c r="T1129" s="242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43" t="s">
        <v>160</v>
      </c>
      <c r="AU1129" s="243" t="s">
        <v>86</v>
      </c>
      <c r="AV1129" s="13" t="s">
        <v>84</v>
      </c>
      <c r="AW1129" s="13" t="s">
        <v>32</v>
      </c>
      <c r="AX1129" s="13" t="s">
        <v>76</v>
      </c>
      <c r="AY1129" s="243" t="s">
        <v>151</v>
      </c>
    </row>
    <row r="1130" s="14" customFormat="1">
      <c r="A1130" s="14"/>
      <c r="B1130" s="244"/>
      <c r="C1130" s="245"/>
      <c r="D1130" s="235" t="s">
        <v>160</v>
      </c>
      <c r="E1130" s="246" t="s">
        <v>1</v>
      </c>
      <c r="F1130" s="247" t="s">
        <v>416</v>
      </c>
      <c r="G1130" s="245"/>
      <c r="H1130" s="248">
        <v>48.719999999999999</v>
      </c>
      <c r="I1130" s="249"/>
      <c r="J1130" s="245"/>
      <c r="K1130" s="245"/>
      <c r="L1130" s="250"/>
      <c r="M1130" s="251"/>
      <c r="N1130" s="252"/>
      <c r="O1130" s="252"/>
      <c r="P1130" s="252"/>
      <c r="Q1130" s="252"/>
      <c r="R1130" s="252"/>
      <c r="S1130" s="252"/>
      <c r="T1130" s="253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54" t="s">
        <v>160</v>
      </c>
      <c r="AU1130" s="254" t="s">
        <v>86</v>
      </c>
      <c r="AV1130" s="14" t="s">
        <v>86</v>
      </c>
      <c r="AW1130" s="14" t="s">
        <v>32</v>
      </c>
      <c r="AX1130" s="14" t="s">
        <v>76</v>
      </c>
      <c r="AY1130" s="254" t="s">
        <v>151</v>
      </c>
    </row>
    <row r="1131" s="13" customFormat="1">
      <c r="A1131" s="13"/>
      <c r="B1131" s="233"/>
      <c r="C1131" s="234"/>
      <c r="D1131" s="235" t="s">
        <v>160</v>
      </c>
      <c r="E1131" s="236" t="s">
        <v>1</v>
      </c>
      <c r="F1131" s="237" t="s">
        <v>417</v>
      </c>
      <c r="G1131" s="234"/>
      <c r="H1131" s="236" t="s">
        <v>1</v>
      </c>
      <c r="I1131" s="238"/>
      <c r="J1131" s="234"/>
      <c r="K1131" s="234"/>
      <c r="L1131" s="239"/>
      <c r="M1131" s="240"/>
      <c r="N1131" s="241"/>
      <c r="O1131" s="241"/>
      <c r="P1131" s="241"/>
      <c r="Q1131" s="241"/>
      <c r="R1131" s="241"/>
      <c r="S1131" s="241"/>
      <c r="T1131" s="242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43" t="s">
        <v>160</v>
      </c>
      <c r="AU1131" s="243" t="s">
        <v>86</v>
      </c>
      <c r="AV1131" s="13" t="s">
        <v>84</v>
      </c>
      <c r="AW1131" s="13" t="s">
        <v>32</v>
      </c>
      <c r="AX1131" s="13" t="s">
        <v>76</v>
      </c>
      <c r="AY1131" s="243" t="s">
        <v>151</v>
      </c>
    </row>
    <row r="1132" s="14" customFormat="1">
      <c r="A1132" s="14"/>
      <c r="B1132" s="244"/>
      <c r="C1132" s="245"/>
      <c r="D1132" s="235" t="s">
        <v>160</v>
      </c>
      <c r="E1132" s="246" t="s">
        <v>1</v>
      </c>
      <c r="F1132" s="247" t="s">
        <v>418</v>
      </c>
      <c r="G1132" s="245"/>
      <c r="H1132" s="248">
        <v>68.159999999999997</v>
      </c>
      <c r="I1132" s="249"/>
      <c r="J1132" s="245"/>
      <c r="K1132" s="245"/>
      <c r="L1132" s="250"/>
      <c r="M1132" s="251"/>
      <c r="N1132" s="252"/>
      <c r="O1132" s="252"/>
      <c r="P1132" s="252"/>
      <c r="Q1132" s="252"/>
      <c r="R1132" s="252"/>
      <c r="S1132" s="252"/>
      <c r="T1132" s="253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T1132" s="254" t="s">
        <v>160</v>
      </c>
      <c r="AU1132" s="254" t="s">
        <v>86</v>
      </c>
      <c r="AV1132" s="14" t="s">
        <v>86</v>
      </c>
      <c r="AW1132" s="14" t="s">
        <v>32</v>
      </c>
      <c r="AX1132" s="14" t="s">
        <v>76</v>
      </c>
      <c r="AY1132" s="254" t="s">
        <v>151</v>
      </c>
    </row>
    <row r="1133" s="13" customFormat="1">
      <c r="A1133" s="13"/>
      <c r="B1133" s="233"/>
      <c r="C1133" s="234"/>
      <c r="D1133" s="235" t="s">
        <v>160</v>
      </c>
      <c r="E1133" s="236" t="s">
        <v>1</v>
      </c>
      <c r="F1133" s="237" t="s">
        <v>419</v>
      </c>
      <c r="G1133" s="234"/>
      <c r="H1133" s="236" t="s">
        <v>1</v>
      </c>
      <c r="I1133" s="238"/>
      <c r="J1133" s="234"/>
      <c r="K1133" s="234"/>
      <c r="L1133" s="239"/>
      <c r="M1133" s="240"/>
      <c r="N1133" s="241"/>
      <c r="O1133" s="241"/>
      <c r="P1133" s="241"/>
      <c r="Q1133" s="241"/>
      <c r="R1133" s="241"/>
      <c r="S1133" s="241"/>
      <c r="T1133" s="242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43" t="s">
        <v>160</v>
      </c>
      <c r="AU1133" s="243" t="s">
        <v>86</v>
      </c>
      <c r="AV1133" s="13" t="s">
        <v>84</v>
      </c>
      <c r="AW1133" s="13" t="s">
        <v>32</v>
      </c>
      <c r="AX1133" s="13" t="s">
        <v>76</v>
      </c>
      <c r="AY1133" s="243" t="s">
        <v>151</v>
      </c>
    </row>
    <row r="1134" s="14" customFormat="1">
      <c r="A1134" s="14"/>
      <c r="B1134" s="244"/>
      <c r="C1134" s="245"/>
      <c r="D1134" s="235" t="s">
        <v>160</v>
      </c>
      <c r="E1134" s="246" t="s">
        <v>1</v>
      </c>
      <c r="F1134" s="247" t="s">
        <v>420</v>
      </c>
      <c r="G1134" s="245"/>
      <c r="H1134" s="248">
        <v>36.659999999999997</v>
      </c>
      <c r="I1134" s="249"/>
      <c r="J1134" s="245"/>
      <c r="K1134" s="245"/>
      <c r="L1134" s="250"/>
      <c r="M1134" s="251"/>
      <c r="N1134" s="252"/>
      <c r="O1134" s="252"/>
      <c r="P1134" s="252"/>
      <c r="Q1134" s="252"/>
      <c r="R1134" s="252"/>
      <c r="S1134" s="252"/>
      <c r="T1134" s="253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54" t="s">
        <v>160</v>
      </c>
      <c r="AU1134" s="254" t="s">
        <v>86</v>
      </c>
      <c r="AV1134" s="14" t="s">
        <v>86</v>
      </c>
      <c r="AW1134" s="14" t="s">
        <v>32</v>
      </c>
      <c r="AX1134" s="14" t="s">
        <v>76</v>
      </c>
      <c r="AY1134" s="254" t="s">
        <v>151</v>
      </c>
    </row>
    <row r="1135" s="13" customFormat="1">
      <c r="A1135" s="13"/>
      <c r="B1135" s="233"/>
      <c r="C1135" s="234"/>
      <c r="D1135" s="235" t="s">
        <v>160</v>
      </c>
      <c r="E1135" s="236" t="s">
        <v>1</v>
      </c>
      <c r="F1135" s="237" t="s">
        <v>421</v>
      </c>
      <c r="G1135" s="234"/>
      <c r="H1135" s="236" t="s">
        <v>1</v>
      </c>
      <c r="I1135" s="238"/>
      <c r="J1135" s="234"/>
      <c r="K1135" s="234"/>
      <c r="L1135" s="239"/>
      <c r="M1135" s="240"/>
      <c r="N1135" s="241"/>
      <c r="O1135" s="241"/>
      <c r="P1135" s="241"/>
      <c r="Q1135" s="241"/>
      <c r="R1135" s="241"/>
      <c r="S1135" s="241"/>
      <c r="T1135" s="242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43" t="s">
        <v>160</v>
      </c>
      <c r="AU1135" s="243" t="s">
        <v>86</v>
      </c>
      <c r="AV1135" s="13" t="s">
        <v>84</v>
      </c>
      <c r="AW1135" s="13" t="s">
        <v>32</v>
      </c>
      <c r="AX1135" s="13" t="s">
        <v>76</v>
      </c>
      <c r="AY1135" s="243" t="s">
        <v>151</v>
      </c>
    </row>
    <row r="1136" s="14" customFormat="1">
      <c r="A1136" s="14"/>
      <c r="B1136" s="244"/>
      <c r="C1136" s="245"/>
      <c r="D1136" s="235" t="s">
        <v>160</v>
      </c>
      <c r="E1136" s="246" t="s">
        <v>1</v>
      </c>
      <c r="F1136" s="247" t="s">
        <v>422</v>
      </c>
      <c r="G1136" s="245"/>
      <c r="H1136" s="248">
        <v>36.359999999999999</v>
      </c>
      <c r="I1136" s="249"/>
      <c r="J1136" s="245"/>
      <c r="K1136" s="245"/>
      <c r="L1136" s="250"/>
      <c r="M1136" s="251"/>
      <c r="N1136" s="252"/>
      <c r="O1136" s="252"/>
      <c r="P1136" s="252"/>
      <c r="Q1136" s="252"/>
      <c r="R1136" s="252"/>
      <c r="S1136" s="252"/>
      <c r="T1136" s="253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T1136" s="254" t="s">
        <v>160</v>
      </c>
      <c r="AU1136" s="254" t="s">
        <v>86</v>
      </c>
      <c r="AV1136" s="14" t="s">
        <v>86</v>
      </c>
      <c r="AW1136" s="14" t="s">
        <v>32</v>
      </c>
      <c r="AX1136" s="14" t="s">
        <v>76</v>
      </c>
      <c r="AY1136" s="254" t="s">
        <v>151</v>
      </c>
    </row>
    <row r="1137" s="15" customFormat="1">
      <c r="A1137" s="15"/>
      <c r="B1137" s="255"/>
      <c r="C1137" s="256"/>
      <c r="D1137" s="235" t="s">
        <v>160</v>
      </c>
      <c r="E1137" s="257" t="s">
        <v>1</v>
      </c>
      <c r="F1137" s="258" t="s">
        <v>213</v>
      </c>
      <c r="G1137" s="256"/>
      <c r="H1137" s="259">
        <v>2073.7779999999998</v>
      </c>
      <c r="I1137" s="260"/>
      <c r="J1137" s="256"/>
      <c r="K1137" s="256"/>
      <c r="L1137" s="261"/>
      <c r="M1137" s="288"/>
      <c r="N1137" s="289"/>
      <c r="O1137" s="289"/>
      <c r="P1137" s="289"/>
      <c r="Q1137" s="289"/>
      <c r="R1137" s="289"/>
      <c r="S1137" s="289"/>
      <c r="T1137" s="290"/>
      <c r="U1137" s="15"/>
      <c r="V1137" s="15"/>
      <c r="W1137" s="15"/>
      <c r="X1137" s="15"/>
      <c r="Y1137" s="15"/>
      <c r="Z1137" s="15"/>
      <c r="AA1137" s="15"/>
      <c r="AB1137" s="15"/>
      <c r="AC1137" s="15"/>
      <c r="AD1137" s="15"/>
      <c r="AE1137" s="15"/>
      <c r="AT1137" s="265" t="s">
        <v>160</v>
      </c>
      <c r="AU1137" s="265" t="s">
        <v>86</v>
      </c>
      <c r="AV1137" s="15" t="s">
        <v>158</v>
      </c>
      <c r="AW1137" s="15" t="s">
        <v>32</v>
      </c>
      <c r="AX1137" s="15" t="s">
        <v>84</v>
      </c>
      <c r="AY1137" s="265" t="s">
        <v>151</v>
      </c>
    </row>
    <row r="1138" s="2" customFormat="1" ht="6.96" customHeight="1">
      <c r="A1138" s="39"/>
      <c r="B1138" s="67"/>
      <c r="C1138" s="68"/>
      <c r="D1138" s="68"/>
      <c r="E1138" s="68"/>
      <c r="F1138" s="68"/>
      <c r="G1138" s="68"/>
      <c r="H1138" s="68"/>
      <c r="I1138" s="68"/>
      <c r="J1138" s="68"/>
      <c r="K1138" s="68"/>
      <c r="L1138" s="45"/>
      <c r="M1138" s="39"/>
      <c r="O1138" s="39"/>
      <c r="P1138" s="39"/>
      <c r="Q1138" s="39"/>
      <c r="R1138" s="39"/>
      <c r="S1138" s="39"/>
      <c r="T1138" s="39"/>
      <c r="U1138" s="39"/>
      <c r="V1138" s="39"/>
      <c r="W1138" s="39"/>
      <c r="X1138" s="39"/>
      <c r="Y1138" s="39"/>
      <c r="Z1138" s="39"/>
      <c r="AA1138" s="39"/>
      <c r="AB1138" s="39"/>
      <c r="AC1138" s="39"/>
      <c r="AD1138" s="39"/>
      <c r="AE1138" s="39"/>
    </row>
  </sheetData>
  <sheetProtection sheet="1" autoFilter="0" formatColumns="0" formatRows="0" objects="1" scenarios="1" spinCount="100000" saltValue="4YkNYbUL4aVD1suggx10QIUtvo6EgFBFnpjl5GGmlBPt5wPOjIckmtrU1DLqFl+VOOG6IuzZC2AS+awB5Hf+Og==" hashValue="fLbSQeDbG7uC6IMORzjpsPjL8sTD5ToAwMP90bzkwmcjLkaXQXJMT5Ztck3OBYjAZ5zwLTdDbYeKOJxtdgz7Kw==" algorithmName="SHA-512" password="CC3D"/>
  <autoFilter ref="C134:K1137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  <c r="AZ2" s="137" t="s">
        <v>1382</v>
      </c>
      <c r="BA2" s="137" t="s">
        <v>1</v>
      </c>
      <c r="BB2" s="137" t="s">
        <v>1</v>
      </c>
      <c r="BC2" s="137" t="s">
        <v>1383</v>
      </c>
      <c r="BD2" s="137" t="s">
        <v>86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  <c r="AZ3" s="137" t="s">
        <v>1384</v>
      </c>
      <c r="BA3" s="137" t="s">
        <v>1</v>
      </c>
      <c r="BB3" s="137" t="s">
        <v>1</v>
      </c>
      <c r="BC3" s="137" t="s">
        <v>800</v>
      </c>
      <c r="BD3" s="137" t="s">
        <v>86</v>
      </c>
    </row>
    <row r="4" s="1" customFormat="1" ht="24.96" customHeight="1">
      <c r="B4" s="21"/>
      <c r="D4" s="140" t="s">
        <v>105</v>
      </c>
      <c r="L4" s="21"/>
      <c r="M4" s="141" t="s">
        <v>10</v>
      </c>
      <c r="AT4" s="18" t="s">
        <v>4</v>
      </c>
      <c r="AZ4" s="137" t="s">
        <v>1385</v>
      </c>
      <c r="BA4" s="137" t="s">
        <v>1</v>
      </c>
      <c r="BB4" s="137" t="s">
        <v>1</v>
      </c>
      <c r="BC4" s="137" t="s">
        <v>1386</v>
      </c>
      <c r="BD4" s="137" t="s">
        <v>86</v>
      </c>
    </row>
    <row r="5" s="1" customFormat="1" ht="6.96" customHeight="1">
      <c r="B5" s="21"/>
      <c r="L5" s="21"/>
      <c r="AZ5" s="137" t="s">
        <v>1387</v>
      </c>
      <c r="BA5" s="137" t="s">
        <v>1</v>
      </c>
      <c r="BB5" s="137" t="s">
        <v>1</v>
      </c>
      <c r="BC5" s="137" t="s">
        <v>1388</v>
      </c>
      <c r="BD5" s="137" t="s">
        <v>86</v>
      </c>
    </row>
    <row r="6" s="1" customFormat="1" ht="12" customHeight="1">
      <c r="B6" s="21"/>
      <c r="D6" s="142" t="s">
        <v>16</v>
      </c>
      <c r="L6" s="21"/>
      <c r="AZ6" s="137" t="s">
        <v>1389</v>
      </c>
      <c r="BA6" s="137" t="s">
        <v>1</v>
      </c>
      <c r="BB6" s="137" t="s">
        <v>1</v>
      </c>
      <c r="BC6" s="137" t="s">
        <v>1390</v>
      </c>
      <c r="BD6" s="137" t="s">
        <v>86</v>
      </c>
    </row>
    <row r="7" s="1" customFormat="1" ht="26.25" customHeight="1">
      <c r="B7" s="21"/>
      <c r="E7" s="143" t="str">
        <f>'Rekapitulace stavby'!K6</f>
        <v>Stavební úpravy 1.NP objektu č.p.736 Žerotínova ulice,Valašské Meziříčí</v>
      </c>
      <c r="F7" s="142"/>
      <c r="G7" s="142"/>
      <c r="H7" s="142"/>
      <c r="L7" s="21"/>
      <c r="AZ7" s="137" t="s">
        <v>1391</v>
      </c>
      <c r="BA7" s="137" t="s">
        <v>1</v>
      </c>
      <c r="BB7" s="137" t="s">
        <v>1</v>
      </c>
      <c r="BC7" s="137" t="s">
        <v>1392</v>
      </c>
      <c r="BD7" s="137" t="s">
        <v>86</v>
      </c>
    </row>
    <row r="8" s="2" customFormat="1" ht="12" customHeight="1">
      <c r="A8" s="39"/>
      <c r="B8" s="45"/>
      <c r="C8" s="39"/>
      <c r="D8" s="142" t="s">
        <v>110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1393</v>
      </c>
      <c r="BA8" s="137" t="s">
        <v>1</v>
      </c>
      <c r="BB8" s="137" t="s">
        <v>1</v>
      </c>
      <c r="BC8" s="137" t="s">
        <v>1394</v>
      </c>
      <c r="BD8" s="137" t="s">
        <v>86</v>
      </c>
    </row>
    <row r="9" s="2" customFormat="1" ht="16.5" customHeight="1">
      <c r="A9" s="39"/>
      <c r="B9" s="45"/>
      <c r="C9" s="39"/>
      <c r="D9" s="39"/>
      <c r="E9" s="144" t="s">
        <v>1395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37" t="s">
        <v>1396</v>
      </c>
      <c r="BA9" s="137" t="s">
        <v>1</v>
      </c>
      <c r="BB9" s="137" t="s">
        <v>1</v>
      </c>
      <c r="BC9" s="137" t="s">
        <v>1397</v>
      </c>
      <c r="BD9" s="137" t="s">
        <v>86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37" t="s">
        <v>1398</v>
      </c>
      <c r="BA10" s="137" t="s">
        <v>1</v>
      </c>
      <c r="BB10" s="137" t="s">
        <v>1</v>
      </c>
      <c r="BC10" s="137" t="s">
        <v>326</v>
      </c>
      <c r="BD10" s="137" t="s">
        <v>86</v>
      </c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20. 11. 2024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26</v>
      </c>
      <c r="F15" s="39"/>
      <c r="G15" s="39"/>
      <c r="H15" s="39"/>
      <c r="I15" s="142" t="s">
        <v>27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ROUND(J131,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ROUND((SUM(BE131:BE387)),  2)</f>
        <v>0</v>
      </c>
      <c r="G33" s="39"/>
      <c r="H33" s="39"/>
      <c r="I33" s="157">
        <v>0.20999999999999999</v>
      </c>
      <c r="J33" s="156">
        <f>ROUND(((SUM(BE131:BE387))*I33),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ROUND((SUM(BF131:BF387)),  2)</f>
        <v>0</v>
      </c>
      <c r="G34" s="39"/>
      <c r="H34" s="39"/>
      <c r="I34" s="157">
        <v>0.12</v>
      </c>
      <c r="J34" s="156">
        <f>ROUND(((SUM(BF131:BF387))*I34),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ROUND((SUM(BG131:BG387)),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ROUND((SUM(BH131:BH387)),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ROUND((SUM(BI131:BI387)),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Stavební úpravy 1.NP objektu č.p.736 Žerotínova ulice,Valašské Meziříčí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D.1.1.4.1 - Zdravotechnika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Valašské Meziříčí</v>
      </c>
      <c r="G89" s="41"/>
      <c r="H89" s="41"/>
      <c r="I89" s="33" t="s">
        <v>22</v>
      </c>
      <c r="J89" s="80" t="str">
        <f>IF(J12="","",J12)</f>
        <v>20. 11. 2024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Valašské Meziříčí</v>
      </c>
      <c r="G91" s="41"/>
      <c r="H91" s="41"/>
      <c r="I91" s="33" t="s">
        <v>30</v>
      </c>
      <c r="J91" s="37" t="str">
        <f>E21</f>
        <v>LZ-PROJEKT plus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Fajfrová Irena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113</v>
      </c>
      <c r="D94" s="178"/>
      <c r="E94" s="178"/>
      <c r="F94" s="178"/>
      <c r="G94" s="178"/>
      <c r="H94" s="178"/>
      <c r="I94" s="178"/>
      <c r="J94" s="179" t="s">
        <v>114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115</v>
      </c>
      <c r="D96" s="41"/>
      <c r="E96" s="41"/>
      <c r="F96" s="41"/>
      <c r="G96" s="41"/>
      <c r="H96" s="41"/>
      <c r="I96" s="41"/>
      <c r="J96" s="111">
        <f>J131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116</v>
      </c>
    </row>
    <row r="97" s="9" customFormat="1" ht="24.96" customHeight="1">
      <c r="A97" s="9"/>
      <c r="B97" s="181"/>
      <c r="C97" s="182"/>
      <c r="D97" s="183" t="s">
        <v>117</v>
      </c>
      <c r="E97" s="184"/>
      <c r="F97" s="184"/>
      <c r="G97" s="184"/>
      <c r="H97" s="184"/>
      <c r="I97" s="184"/>
      <c r="J97" s="185">
        <f>J132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118</v>
      </c>
      <c r="E98" s="190"/>
      <c r="F98" s="190"/>
      <c r="G98" s="190"/>
      <c r="H98" s="190"/>
      <c r="I98" s="190"/>
      <c r="J98" s="191">
        <f>J133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119</v>
      </c>
      <c r="E99" s="190"/>
      <c r="F99" s="190"/>
      <c r="G99" s="190"/>
      <c r="H99" s="190"/>
      <c r="I99" s="190"/>
      <c r="J99" s="191">
        <f>J200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1399</v>
      </c>
      <c r="E100" s="190"/>
      <c r="F100" s="190"/>
      <c r="G100" s="190"/>
      <c r="H100" s="190"/>
      <c r="I100" s="190"/>
      <c r="J100" s="191">
        <f>J202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1400</v>
      </c>
      <c r="E101" s="190"/>
      <c r="F101" s="190"/>
      <c r="G101" s="190"/>
      <c r="H101" s="190"/>
      <c r="I101" s="190"/>
      <c r="J101" s="191">
        <f>J205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121</v>
      </c>
      <c r="E102" s="190"/>
      <c r="F102" s="190"/>
      <c r="G102" s="190"/>
      <c r="H102" s="190"/>
      <c r="I102" s="190"/>
      <c r="J102" s="191">
        <f>J228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122</v>
      </c>
      <c r="E103" s="190"/>
      <c r="F103" s="190"/>
      <c r="G103" s="190"/>
      <c r="H103" s="190"/>
      <c r="I103" s="190"/>
      <c r="J103" s="191">
        <f>J231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123</v>
      </c>
      <c r="E104" s="190"/>
      <c r="F104" s="190"/>
      <c r="G104" s="190"/>
      <c r="H104" s="190"/>
      <c r="I104" s="190"/>
      <c r="J104" s="191">
        <f>J237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1"/>
      <c r="C105" s="182"/>
      <c r="D105" s="183" t="s">
        <v>124</v>
      </c>
      <c r="E105" s="184"/>
      <c r="F105" s="184"/>
      <c r="G105" s="184"/>
      <c r="H105" s="184"/>
      <c r="I105" s="184"/>
      <c r="J105" s="185">
        <f>J239</f>
        <v>0</v>
      </c>
      <c r="K105" s="182"/>
      <c r="L105" s="18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7"/>
      <c r="C106" s="188"/>
      <c r="D106" s="189" t="s">
        <v>1401</v>
      </c>
      <c r="E106" s="190"/>
      <c r="F106" s="190"/>
      <c r="G106" s="190"/>
      <c r="H106" s="190"/>
      <c r="I106" s="190"/>
      <c r="J106" s="191">
        <f>J240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7"/>
      <c r="C107" s="188"/>
      <c r="D107" s="189" t="s">
        <v>1402</v>
      </c>
      <c r="E107" s="190"/>
      <c r="F107" s="190"/>
      <c r="G107" s="190"/>
      <c r="H107" s="190"/>
      <c r="I107" s="190"/>
      <c r="J107" s="191">
        <f>J282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7"/>
      <c r="C108" s="188"/>
      <c r="D108" s="189" t="s">
        <v>1403</v>
      </c>
      <c r="E108" s="190"/>
      <c r="F108" s="190"/>
      <c r="G108" s="190"/>
      <c r="H108" s="190"/>
      <c r="I108" s="190"/>
      <c r="J108" s="191">
        <f>J332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7"/>
      <c r="C109" s="188"/>
      <c r="D109" s="189" t="s">
        <v>1404</v>
      </c>
      <c r="E109" s="190"/>
      <c r="F109" s="190"/>
      <c r="G109" s="190"/>
      <c r="H109" s="190"/>
      <c r="I109" s="190"/>
      <c r="J109" s="191">
        <f>J379</f>
        <v>0</v>
      </c>
      <c r="K109" s="188"/>
      <c r="L109" s="19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7"/>
      <c r="C110" s="188"/>
      <c r="D110" s="189" t="s">
        <v>1405</v>
      </c>
      <c r="E110" s="190"/>
      <c r="F110" s="190"/>
      <c r="G110" s="190"/>
      <c r="H110" s="190"/>
      <c r="I110" s="190"/>
      <c r="J110" s="191">
        <f>J383</f>
        <v>0</v>
      </c>
      <c r="K110" s="188"/>
      <c r="L110" s="19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81"/>
      <c r="C111" s="182"/>
      <c r="D111" s="183" t="s">
        <v>1406</v>
      </c>
      <c r="E111" s="184"/>
      <c r="F111" s="184"/>
      <c r="G111" s="184"/>
      <c r="H111" s="184"/>
      <c r="I111" s="184"/>
      <c r="J111" s="185">
        <f>J386</f>
        <v>0</v>
      </c>
      <c r="K111" s="182"/>
      <c r="L111" s="18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136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16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6.25" customHeight="1">
      <c r="A121" s="39"/>
      <c r="B121" s="40"/>
      <c r="C121" s="41"/>
      <c r="D121" s="41"/>
      <c r="E121" s="176" t="str">
        <f>E7</f>
        <v>Stavební úpravy 1.NP objektu č.p.736 Žerotínova ulice,Valašské Meziříčí</v>
      </c>
      <c r="F121" s="33"/>
      <c r="G121" s="33"/>
      <c r="H121" s="33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110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77" t="str">
        <f>E9</f>
        <v>D.1.1.4.1 - Zdravotechnika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20</v>
      </c>
      <c r="D125" s="41"/>
      <c r="E125" s="41"/>
      <c r="F125" s="28" t="str">
        <f>F12</f>
        <v>Valašské Meziříčí</v>
      </c>
      <c r="G125" s="41"/>
      <c r="H125" s="41"/>
      <c r="I125" s="33" t="s">
        <v>22</v>
      </c>
      <c r="J125" s="80" t="str">
        <f>IF(J12="","",J12)</f>
        <v>20. 11. 2024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25.65" customHeight="1">
      <c r="A127" s="39"/>
      <c r="B127" s="40"/>
      <c r="C127" s="33" t="s">
        <v>24</v>
      </c>
      <c r="D127" s="41"/>
      <c r="E127" s="41"/>
      <c r="F127" s="28" t="str">
        <f>E15</f>
        <v>Město Valašské Meziříčí</v>
      </c>
      <c r="G127" s="41"/>
      <c r="H127" s="41"/>
      <c r="I127" s="33" t="s">
        <v>30</v>
      </c>
      <c r="J127" s="37" t="str">
        <f>E21</f>
        <v>LZ-PROJEKT plus s.r.o.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28</v>
      </c>
      <c r="D128" s="41"/>
      <c r="E128" s="41"/>
      <c r="F128" s="28" t="str">
        <f>IF(E18="","",E18)</f>
        <v>Vyplň údaj</v>
      </c>
      <c r="G128" s="41"/>
      <c r="H128" s="41"/>
      <c r="I128" s="33" t="s">
        <v>33</v>
      </c>
      <c r="J128" s="37" t="str">
        <f>E24</f>
        <v>Fajfrová Irena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193"/>
      <c r="B130" s="194"/>
      <c r="C130" s="195" t="s">
        <v>137</v>
      </c>
      <c r="D130" s="196" t="s">
        <v>61</v>
      </c>
      <c r="E130" s="196" t="s">
        <v>57</v>
      </c>
      <c r="F130" s="196" t="s">
        <v>58</v>
      </c>
      <c r="G130" s="196" t="s">
        <v>138</v>
      </c>
      <c r="H130" s="196" t="s">
        <v>139</v>
      </c>
      <c r="I130" s="196" t="s">
        <v>140</v>
      </c>
      <c r="J130" s="196" t="s">
        <v>114</v>
      </c>
      <c r="K130" s="197" t="s">
        <v>141</v>
      </c>
      <c r="L130" s="198"/>
      <c r="M130" s="101" t="s">
        <v>1</v>
      </c>
      <c r="N130" s="102" t="s">
        <v>40</v>
      </c>
      <c r="O130" s="102" t="s">
        <v>142</v>
      </c>
      <c r="P130" s="102" t="s">
        <v>143</v>
      </c>
      <c r="Q130" s="102" t="s">
        <v>144</v>
      </c>
      <c r="R130" s="102" t="s">
        <v>145</v>
      </c>
      <c r="S130" s="102" t="s">
        <v>146</v>
      </c>
      <c r="T130" s="103" t="s">
        <v>147</v>
      </c>
      <c r="U130" s="193"/>
      <c r="V130" s="193"/>
      <c r="W130" s="193"/>
      <c r="X130" s="193"/>
      <c r="Y130" s="193"/>
      <c r="Z130" s="193"/>
      <c r="AA130" s="193"/>
      <c r="AB130" s="193"/>
      <c r="AC130" s="193"/>
      <c r="AD130" s="193"/>
      <c r="AE130" s="193"/>
    </row>
    <row r="131" s="2" customFormat="1" ht="22.8" customHeight="1">
      <c r="A131" s="39"/>
      <c r="B131" s="40"/>
      <c r="C131" s="108" t="s">
        <v>148</v>
      </c>
      <c r="D131" s="41"/>
      <c r="E131" s="41"/>
      <c r="F131" s="41"/>
      <c r="G131" s="41"/>
      <c r="H131" s="41"/>
      <c r="I131" s="41"/>
      <c r="J131" s="199">
        <f>BK131</f>
        <v>0</v>
      </c>
      <c r="K131" s="41"/>
      <c r="L131" s="45"/>
      <c r="M131" s="104"/>
      <c r="N131" s="200"/>
      <c r="O131" s="105"/>
      <c r="P131" s="201">
        <f>P132+P239+P386</f>
        <v>0</v>
      </c>
      <c r="Q131" s="105"/>
      <c r="R131" s="201">
        <f>R132+R239+R386</f>
        <v>209.62450630000004</v>
      </c>
      <c r="S131" s="105"/>
      <c r="T131" s="202">
        <f>T132+T239+T386</f>
        <v>14.576280000000001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75</v>
      </c>
      <c r="AU131" s="18" t="s">
        <v>116</v>
      </c>
      <c r="BK131" s="203">
        <f>BK132+BK239+BK386</f>
        <v>0</v>
      </c>
    </row>
    <row r="132" s="12" customFormat="1" ht="25.92" customHeight="1">
      <c r="A132" s="12"/>
      <c r="B132" s="204"/>
      <c r="C132" s="205"/>
      <c r="D132" s="206" t="s">
        <v>75</v>
      </c>
      <c r="E132" s="207" t="s">
        <v>149</v>
      </c>
      <c r="F132" s="207" t="s">
        <v>150</v>
      </c>
      <c r="G132" s="205"/>
      <c r="H132" s="205"/>
      <c r="I132" s="208"/>
      <c r="J132" s="209">
        <f>BK132</f>
        <v>0</v>
      </c>
      <c r="K132" s="205"/>
      <c r="L132" s="210"/>
      <c r="M132" s="211"/>
      <c r="N132" s="212"/>
      <c r="O132" s="212"/>
      <c r="P132" s="213">
        <f>P133+P200+P202+P205+P228+P231+P237</f>
        <v>0</v>
      </c>
      <c r="Q132" s="212"/>
      <c r="R132" s="213">
        <f>R133+R200+R202+R205+R228+R231+R237</f>
        <v>206.88773630000003</v>
      </c>
      <c r="S132" s="212"/>
      <c r="T132" s="214">
        <f>T133+T200+T202+T205+T228+T231+T237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5" t="s">
        <v>84</v>
      </c>
      <c r="AT132" s="216" t="s">
        <v>75</v>
      </c>
      <c r="AU132" s="216" t="s">
        <v>76</v>
      </c>
      <c r="AY132" s="215" t="s">
        <v>151</v>
      </c>
      <c r="BK132" s="217">
        <f>BK133+BK200+BK202+BK205+BK228+BK231+BK237</f>
        <v>0</v>
      </c>
    </row>
    <row r="133" s="12" customFormat="1" ht="22.8" customHeight="1">
      <c r="A133" s="12"/>
      <c r="B133" s="204"/>
      <c r="C133" s="205"/>
      <c r="D133" s="206" t="s">
        <v>75</v>
      </c>
      <c r="E133" s="218" t="s">
        <v>84</v>
      </c>
      <c r="F133" s="218" t="s">
        <v>152</v>
      </c>
      <c r="G133" s="205"/>
      <c r="H133" s="205"/>
      <c r="I133" s="208"/>
      <c r="J133" s="219">
        <f>BK133</f>
        <v>0</v>
      </c>
      <c r="K133" s="205"/>
      <c r="L133" s="210"/>
      <c r="M133" s="211"/>
      <c r="N133" s="212"/>
      <c r="O133" s="212"/>
      <c r="P133" s="213">
        <f>SUM(P134:P199)</f>
        <v>0</v>
      </c>
      <c r="Q133" s="212"/>
      <c r="R133" s="213">
        <f>SUM(R134:R199)</f>
        <v>178.36259600000003</v>
      </c>
      <c r="S133" s="212"/>
      <c r="T133" s="214">
        <f>SUM(T134:T199)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84</v>
      </c>
      <c r="AT133" s="216" t="s">
        <v>75</v>
      </c>
      <c r="AU133" s="216" t="s">
        <v>84</v>
      </c>
      <c r="AY133" s="215" t="s">
        <v>151</v>
      </c>
      <c r="BK133" s="217">
        <f>SUM(BK134:BK199)</f>
        <v>0</v>
      </c>
    </row>
    <row r="134" s="2" customFormat="1" ht="24.15" customHeight="1">
      <c r="A134" s="39"/>
      <c r="B134" s="40"/>
      <c r="C134" s="220" t="s">
        <v>84</v>
      </c>
      <c r="D134" s="220" t="s">
        <v>153</v>
      </c>
      <c r="E134" s="221" t="s">
        <v>1407</v>
      </c>
      <c r="F134" s="222" t="s">
        <v>1408</v>
      </c>
      <c r="G134" s="223" t="s">
        <v>183</v>
      </c>
      <c r="H134" s="224">
        <v>81</v>
      </c>
      <c r="I134" s="225"/>
      <c r="J134" s="226">
        <f>ROUND(I134*H134,2)</f>
        <v>0</v>
      </c>
      <c r="K134" s="222" t="s">
        <v>157</v>
      </c>
      <c r="L134" s="45"/>
      <c r="M134" s="227" t="s">
        <v>1</v>
      </c>
      <c r="N134" s="228" t="s">
        <v>41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158</v>
      </c>
      <c r="AT134" s="231" t="s">
        <v>153</v>
      </c>
      <c r="AU134" s="231" t="s">
        <v>86</v>
      </c>
      <c r="AY134" s="18" t="s">
        <v>151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84</v>
      </c>
      <c r="BK134" s="232">
        <f>ROUND(I134*H134,2)</f>
        <v>0</v>
      </c>
      <c r="BL134" s="18" t="s">
        <v>158</v>
      </c>
      <c r="BM134" s="231" t="s">
        <v>1409</v>
      </c>
    </row>
    <row r="135" s="14" customFormat="1">
      <c r="A135" s="14"/>
      <c r="B135" s="244"/>
      <c r="C135" s="245"/>
      <c r="D135" s="235" t="s">
        <v>160</v>
      </c>
      <c r="E135" s="246" t="s">
        <v>1384</v>
      </c>
      <c r="F135" s="247" t="s">
        <v>1410</v>
      </c>
      <c r="G135" s="245"/>
      <c r="H135" s="248">
        <v>81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160</v>
      </c>
      <c r="AU135" s="254" t="s">
        <v>86</v>
      </c>
      <c r="AV135" s="14" t="s">
        <v>86</v>
      </c>
      <c r="AW135" s="14" t="s">
        <v>32</v>
      </c>
      <c r="AX135" s="14" t="s">
        <v>84</v>
      </c>
      <c r="AY135" s="254" t="s">
        <v>151</v>
      </c>
    </row>
    <row r="136" s="2" customFormat="1" ht="33" customHeight="1">
      <c r="A136" s="39"/>
      <c r="B136" s="40"/>
      <c r="C136" s="220" t="s">
        <v>86</v>
      </c>
      <c r="D136" s="220" t="s">
        <v>153</v>
      </c>
      <c r="E136" s="221" t="s">
        <v>1411</v>
      </c>
      <c r="F136" s="222" t="s">
        <v>1412</v>
      </c>
      <c r="G136" s="223" t="s">
        <v>156</v>
      </c>
      <c r="H136" s="224">
        <v>72.900000000000006</v>
      </c>
      <c r="I136" s="225"/>
      <c r="J136" s="226">
        <f>ROUND(I136*H136,2)</f>
        <v>0</v>
      </c>
      <c r="K136" s="222" t="s">
        <v>157</v>
      </c>
      <c r="L136" s="45"/>
      <c r="M136" s="227" t="s">
        <v>1</v>
      </c>
      <c r="N136" s="228" t="s">
        <v>41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158</v>
      </c>
      <c r="AT136" s="231" t="s">
        <v>153</v>
      </c>
      <c r="AU136" s="231" t="s">
        <v>86</v>
      </c>
      <c r="AY136" s="18" t="s">
        <v>151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84</v>
      </c>
      <c r="BK136" s="232">
        <f>ROUND(I136*H136,2)</f>
        <v>0</v>
      </c>
      <c r="BL136" s="18" t="s">
        <v>158</v>
      </c>
      <c r="BM136" s="231" t="s">
        <v>1413</v>
      </c>
    </row>
    <row r="137" s="13" customFormat="1">
      <c r="A137" s="13"/>
      <c r="B137" s="233"/>
      <c r="C137" s="234"/>
      <c r="D137" s="235" t="s">
        <v>160</v>
      </c>
      <c r="E137" s="236" t="s">
        <v>1</v>
      </c>
      <c r="F137" s="237" t="s">
        <v>1414</v>
      </c>
      <c r="G137" s="234"/>
      <c r="H137" s="236" t="s">
        <v>1</v>
      </c>
      <c r="I137" s="238"/>
      <c r="J137" s="234"/>
      <c r="K137" s="234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160</v>
      </c>
      <c r="AU137" s="243" t="s">
        <v>86</v>
      </c>
      <c r="AV137" s="13" t="s">
        <v>84</v>
      </c>
      <c r="AW137" s="13" t="s">
        <v>32</v>
      </c>
      <c r="AX137" s="13" t="s">
        <v>76</v>
      </c>
      <c r="AY137" s="243" t="s">
        <v>151</v>
      </c>
    </row>
    <row r="138" s="14" customFormat="1">
      <c r="A138" s="14"/>
      <c r="B138" s="244"/>
      <c r="C138" s="245"/>
      <c r="D138" s="235" t="s">
        <v>160</v>
      </c>
      <c r="E138" s="246" t="s">
        <v>1</v>
      </c>
      <c r="F138" s="247" t="s">
        <v>1415</v>
      </c>
      <c r="G138" s="245"/>
      <c r="H138" s="248">
        <v>41.399999999999999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160</v>
      </c>
      <c r="AU138" s="254" t="s">
        <v>86</v>
      </c>
      <c r="AV138" s="14" t="s">
        <v>86</v>
      </c>
      <c r="AW138" s="14" t="s">
        <v>32</v>
      </c>
      <c r="AX138" s="14" t="s">
        <v>76</v>
      </c>
      <c r="AY138" s="254" t="s">
        <v>151</v>
      </c>
    </row>
    <row r="139" s="14" customFormat="1">
      <c r="A139" s="14"/>
      <c r="B139" s="244"/>
      <c r="C139" s="245"/>
      <c r="D139" s="235" t="s">
        <v>160</v>
      </c>
      <c r="E139" s="246" t="s">
        <v>1</v>
      </c>
      <c r="F139" s="247" t="s">
        <v>1416</v>
      </c>
      <c r="G139" s="245"/>
      <c r="H139" s="248">
        <v>31.5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160</v>
      </c>
      <c r="AU139" s="254" t="s">
        <v>86</v>
      </c>
      <c r="AV139" s="14" t="s">
        <v>86</v>
      </c>
      <c r="AW139" s="14" t="s">
        <v>32</v>
      </c>
      <c r="AX139" s="14" t="s">
        <v>76</v>
      </c>
      <c r="AY139" s="254" t="s">
        <v>151</v>
      </c>
    </row>
    <row r="140" s="15" customFormat="1">
      <c r="A140" s="15"/>
      <c r="B140" s="255"/>
      <c r="C140" s="256"/>
      <c r="D140" s="235" t="s">
        <v>160</v>
      </c>
      <c r="E140" s="257" t="s">
        <v>1391</v>
      </c>
      <c r="F140" s="258" t="s">
        <v>213</v>
      </c>
      <c r="G140" s="256"/>
      <c r="H140" s="259">
        <v>72.900000000000006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5" t="s">
        <v>160</v>
      </c>
      <c r="AU140" s="265" t="s">
        <v>86</v>
      </c>
      <c r="AV140" s="15" t="s">
        <v>158</v>
      </c>
      <c r="AW140" s="15" t="s">
        <v>32</v>
      </c>
      <c r="AX140" s="15" t="s">
        <v>84</v>
      </c>
      <c r="AY140" s="265" t="s">
        <v>151</v>
      </c>
    </row>
    <row r="141" s="2" customFormat="1" ht="24.15" customHeight="1">
      <c r="A141" s="39"/>
      <c r="B141" s="40"/>
      <c r="C141" s="220" t="s">
        <v>166</v>
      </c>
      <c r="D141" s="220" t="s">
        <v>153</v>
      </c>
      <c r="E141" s="221" t="s">
        <v>1417</v>
      </c>
      <c r="F141" s="222" t="s">
        <v>1418</v>
      </c>
      <c r="G141" s="223" t="s">
        <v>156</v>
      </c>
      <c r="H141" s="224">
        <v>6.0199999999999996</v>
      </c>
      <c r="I141" s="225"/>
      <c r="J141" s="226">
        <f>ROUND(I141*H141,2)</f>
        <v>0</v>
      </c>
      <c r="K141" s="222" t="s">
        <v>157</v>
      </c>
      <c r="L141" s="45"/>
      <c r="M141" s="227" t="s">
        <v>1</v>
      </c>
      <c r="N141" s="228" t="s">
        <v>41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158</v>
      </c>
      <c r="AT141" s="231" t="s">
        <v>153</v>
      </c>
      <c r="AU141" s="231" t="s">
        <v>86</v>
      </c>
      <c r="AY141" s="18" t="s">
        <v>151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84</v>
      </c>
      <c r="BK141" s="232">
        <f>ROUND(I141*H141,2)</f>
        <v>0</v>
      </c>
      <c r="BL141" s="18" t="s">
        <v>158</v>
      </c>
      <c r="BM141" s="231" t="s">
        <v>1419</v>
      </c>
    </row>
    <row r="142" s="13" customFormat="1">
      <c r="A142" s="13"/>
      <c r="B142" s="233"/>
      <c r="C142" s="234"/>
      <c r="D142" s="235" t="s">
        <v>160</v>
      </c>
      <c r="E142" s="236" t="s">
        <v>1</v>
      </c>
      <c r="F142" s="237" t="s">
        <v>1420</v>
      </c>
      <c r="G142" s="234"/>
      <c r="H142" s="236" t="s">
        <v>1</v>
      </c>
      <c r="I142" s="238"/>
      <c r="J142" s="234"/>
      <c r="K142" s="234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160</v>
      </c>
      <c r="AU142" s="243" t="s">
        <v>86</v>
      </c>
      <c r="AV142" s="13" t="s">
        <v>84</v>
      </c>
      <c r="AW142" s="13" t="s">
        <v>32</v>
      </c>
      <c r="AX142" s="13" t="s">
        <v>76</v>
      </c>
      <c r="AY142" s="243" t="s">
        <v>151</v>
      </c>
    </row>
    <row r="143" s="14" customFormat="1">
      <c r="A143" s="14"/>
      <c r="B143" s="244"/>
      <c r="C143" s="245"/>
      <c r="D143" s="235" t="s">
        <v>160</v>
      </c>
      <c r="E143" s="246" t="s">
        <v>1396</v>
      </c>
      <c r="F143" s="247" t="s">
        <v>1421</v>
      </c>
      <c r="G143" s="245"/>
      <c r="H143" s="248">
        <v>6.0199999999999996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160</v>
      </c>
      <c r="AU143" s="254" t="s">
        <v>86</v>
      </c>
      <c r="AV143" s="14" t="s">
        <v>86</v>
      </c>
      <c r="AW143" s="14" t="s">
        <v>32</v>
      </c>
      <c r="AX143" s="14" t="s">
        <v>84</v>
      </c>
      <c r="AY143" s="254" t="s">
        <v>151</v>
      </c>
    </row>
    <row r="144" s="2" customFormat="1" ht="24.15" customHeight="1">
      <c r="A144" s="39"/>
      <c r="B144" s="40"/>
      <c r="C144" s="220" t="s">
        <v>158</v>
      </c>
      <c r="D144" s="220" t="s">
        <v>153</v>
      </c>
      <c r="E144" s="221" t="s">
        <v>1422</v>
      </c>
      <c r="F144" s="222" t="s">
        <v>1423</v>
      </c>
      <c r="G144" s="223" t="s">
        <v>156</v>
      </c>
      <c r="H144" s="224">
        <v>76.799999999999997</v>
      </c>
      <c r="I144" s="225"/>
      <c r="J144" s="226">
        <f>ROUND(I144*H144,2)</f>
        <v>0</v>
      </c>
      <c r="K144" s="222" t="s">
        <v>157</v>
      </c>
      <c r="L144" s="45"/>
      <c r="M144" s="227" t="s">
        <v>1</v>
      </c>
      <c r="N144" s="228" t="s">
        <v>41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158</v>
      </c>
      <c r="AT144" s="231" t="s">
        <v>153</v>
      </c>
      <c r="AU144" s="231" t="s">
        <v>86</v>
      </c>
      <c r="AY144" s="18" t="s">
        <v>151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84</v>
      </c>
      <c r="BK144" s="232">
        <f>ROUND(I144*H144,2)</f>
        <v>0</v>
      </c>
      <c r="BL144" s="18" t="s">
        <v>158</v>
      </c>
      <c r="BM144" s="231" t="s">
        <v>1424</v>
      </c>
    </row>
    <row r="145" s="13" customFormat="1">
      <c r="A145" s="13"/>
      <c r="B145" s="233"/>
      <c r="C145" s="234"/>
      <c r="D145" s="235" t="s">
        <v>160</v>
      </c>
      <c r="E145" s="236" t="s">
        <v>1</v>
      </c>
      <c r="F145" s="237" t="s">
        <v>1425</v>
      </c>
      <c r="G145" s="234"/>
      <c r="H145" s="236" t="s">
        <v>1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160</v>
      </c>
      <c r="AU145" s="243" t="s">
        <v>86</v>
      </c>
      <c r="AV145" s="13" t="s">
        <v>84</v>
      </c>
      <c r="AW145" s="13" t="s">
        <v>32</v>
      </c>
      <c r="AX145" s="13" t="s">
        <v>76</v>
      </c>
      <c r="AY145" s="243" t="s">
        <v>151</v>
      </c>
    </row>
    <row r="146" s="14" customFormat="1">
      <c r="A146" s="14"/>
      <c r="B146" s="244"/>
      <c r="C146" s="245"/>
      <c r="D146" s="235" t="s">
        <v>160</v>
      </c>
      <c r="E146" s="246" t="s">
        <v>1393</v>
      </c>
      <c r="F146" s="247" t="s">
        <v>1426</v>
      </c>
      <c r="G146" s="245"/>
      <c r="H146" s="248">
        <v>76.799999999999997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160</v>
      </c>
      <c r="AU146" s="254" t="s">
        <v>86</v>
      </c>
      <c r="AV146" s="14" t="s">
        <v>86</v>
      </c>
      <c r="AW146" s="14" t="s">
        <v>32</v>
      </c>
      <c r="AX146" s="14" t="s">
        <v>84</v>
      </c>
      <c r="AY146" s="254" t="s">
        <v>151</v>
      </c>
    </row>
    <row r="147" s="2" customFormat="1" ht="21.75" customHeight="1">
      <c r="A147" s="39"/>
      <c r="B147" s="40"/>
      <c r="C147" s="220" t="s">
        <v>175</v>
      </c>
      <c r="D147" s="220" t="s">
        <v>153</v>
      </c>
      <c r="E147" s="221" t="s">
        <v>1427</v>
      </c>
      <c r="F147" s="222" t="s">
        <v>1428</v>
      </c>
      <c r="G147" s="223" t="s">
        <v>183</v>
      </c>
      <c r="H147" s="224">
        <v>243</v>
      </c>
      <c r="I147" s="225"/>
      <c r="J147" s="226">
        <f>ROUND(I147*H147,2)</f>
        <v>0</v>
      </c>
      <c r="K147" s="222" t="s">
        <v>157</v>
      </c>
      <c r="L147" s="45"/>
      <c r="M147" s="227" t="s">
        <v>1</v>
      </c>
      <c r="N147" s="228" t="s">
        <v>41</v>
      </c>
      <c r="O147" s="92"/>
      <c r="P147" s="229">
        <f>O147*H147</f>
        <v>0</v>
      </c>
      <c r="Q147" s="229">
        <v>0.00084000000000000003</v>
      </c>
      <c r="R147" s="229">
        <f>Q147*H147</f>
        <v>0.20412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158</v>
      </c>
      <c r="AT147" s="231" t="s">
        <v>153</v>
      </c>
      <c r="AU147" s="231" t="s">
        <v>86</v>
      </c>
      <c r="AY147" s="18" t="s">
        <v>151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84</v>
      </c>
      <c r="BK147" s="232">
        <f>ROUND(I147*H147,2)</f>
        <v>0</v>
      </c>
      <c r="BL147" s="18" t="s">
        <v>158</v>
      </c>
      <c r="BM147" s="231" t="s">
        <v>1429</v>
      </c>
    </row>
    <row r="148" s="14" customFormat="1">
      <c r="A148" s="14"/>
      <c r="B148" s="244"/>
      <c r="C148" s="245"/>
      <c r="D148" s="235" t="s">
        <v>160</v>
      </c>
      <c r="E148" s="246" t="s">
        <v>1</v>
      </c>
      <c r="F148" s="247" t="s">
        <v>1430</v>
      </c>
      <c r="G148" s="245"/>
      <c r="H148" s="248">
        <v>243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160</v>
      </c>
      <c r="AU148" s="254" t="s">
        <v>86</v>
      </c>
      <c r="AV148" s="14" t="s">
        <v>86</v>
      </c>
      <c r="AW148" s="14" t="s">
        <v>32</v>
      </c>
      <c r="AX148" s="14" t="s">
        <v>84</v>
      </c>
      <c r="AY148" s="254" t="s">
        <v>151</v>
      </c>
    </row>
    <row r="149" s="2" customFormat="1" ht="24.15" customHeight="1">
      <c r="A149" s="39"/>
      <c r="B149" s="40"/>
      <c r="C149" s="220" t="s">
        <v>180</v>
      </c>
      <c r="D149" s="220" t="s">
        <v>153</v>
      </c>
      <c r="E149" s="221" t="s">
        <v>1431</v>
      </c>
      <c r="F149" s="222" t="s">
        <v>1432</v>
      </c>
      <c r="G149" s="223" t="s">
        <v>183</v>
      </c>
      <c r="H149" s="224">
        <v>243</v>
      </c>
      <c r="I149" s="225"/>
      <c r="J149" s="226">
        <f>ROUND(I149*H149,2)</f>
        <v>0</v>
      </c>
      <c r="K149" s="222" t="s">
        <v>157</v>
      </c>
      <c r="L149" s="45"/>
      <c r="M149" s="227" t="s">
        <v>1</v>
      </c>
      <c r="N149" s="228" t="s">
        <v>41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158</v>
      </c>
      <c r="AT149" s="231" t="s">
        <v>153</v>
      </c>
      <c r="AU149" s="231" t="s">
        <v>86</v>
      </c>
      <c r="AY149" s="18" t="s">
        <v>151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84</v>
      </c>
      <c r="BK149" s="232">
        <f>ROUND(I149*H149,2)</f>
        <v>0</v>
      </c>
      <c r="BL149" s="18" t="s">
        <v>158</v>
      </c>
      <c r="BM149" s="231" t="s">
        <v>1433</v>
      </c>
    </row>
    <row r="150" s="2" customFormat="1" ht="21.75" customHeight="1">
      <c r="A150" s="39"/>
      <c r="B150" s="40"/>
      <c r="C150" s="220" t="s">
        <v>186</v>
      </c>
      <c r="D150" s="220" t="s">
        <v>153</v>
      </c>
      <c r="E150" s="221" t="s">
        <v>1434</v>
      </c>
      <c r="F150" s="222" t="s">
        <v>1435</v>
      </c>
      <c r="G150" s="223" t="s">
        <v>183</v>
      </c>
      <c r="H150" s="224">
        <v>24.079999999999998</v>
      </c>
      <c r="I150" s="225"/>
      <c r="J150" s="226">
        <f>ROUND(I150*H150,2)</f>
        <v>0</v>
      </c>
      <c r="K150" s="222" t="s">
        <v>157</v>
      </c>
      <c r="L150" s="45"/>
      <c r="M150" s="227" t="s">
        <v>1</v>
      </c>
      <c r="N150" s="228" t="s">
        <v>41</v>
      </c>
      <c r="O150" s="92"/>
      <c r="P150" s="229">
        <f>O150*H150</f>
        <v>0</v>
      </c>
      <c r="Q150" s="229">
        <v>0.00069999999999999999</v>
      </c>
      <c r="R150" s="229">
        <f>Q150*H150</f>
        <v>0.016855999999999999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158</v>
      </c>
      <c r="AT150" s="231" t="s">
        <v>153</v>
      </c>
      <c r="AU150" s="231" t="s">
        <v>86</v>
      </c>
      <c r="AY150" s="18" t="s">
        <v>151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84</v>
      </c>
      <c r="BK150" s="232">
        <f>ROUND(I150*H150,2)</f>
        <v>0</v>
      </c>
      <c r="BL150" s="18" t="s">
        <v>158</v>
      </c>
      <c r="BM150" s="231" t="s">
        <v>1436</v>
      </c>
    </row>
    <row r="151" s="13" customFormat="1">
      <c r="A151" s="13"/>
      <c r="B151" s="233"/>
      <c r="C151" s="234"/>
      <c r="D151" s="235" t="s">
        <v>160</v>
      </c>
      <c r="E151" s="236" t="s">
        <v>1</v>
      </c>
      <c r="F151" s="237" t="s">
        <v>1420</v>
      </c>
      <c r="G151" s="234"/>
      <c r="H151" s="236" t="s">
        <v>1</v>
      </c>
      <c r="I151" s="238"/>
      <c r="J151" s="234"/>
      <c r="K151" s="234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160</v>
      </c>
      <c r="AU151" s="243" t="s">
        <v>86</v>
      </c>
      <c r="AV151" s="13" t="s">
        <v>84</v>
      </c>
      <c r="AW151" s="13" t="s">
        <v>32</v>
      </c>
      <c r="AX151" s="13" t="s">
        <v>76</v>
      </c>
      <c r="AY151" s="243" t="s">
        <v>151</v>
      </c>
    </row>
    <row r="152" s="14" customFormat="1">
      <c r="A152" s="14"/>
      <c r="B152" s="244"/>
      <c r="C152" s="245"/>
      <c r="D152" s="235" t="s">
        <v>160</v>
      </c>
      <c r="E152" s="246" t="s">
        <v>1</v>
      </c>
      <c r="F152" s="247" t="s">
        <v>1437</v>
      </c>
      <c r="G152" s="245"/>
      <c r="H152" s="248">
        <v>24.079999999999998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160</v>
      </c>
      <c r="AU152" s="254" t="s">
        <v>86</v>
      </c>
      <c r="AV152" s="14" t="s">
        <v>86</v>
      </c>
      <c r="AW152" s="14" t="s">
        <v>32</v>
      </c>
      <c r="AX152" s="14" t="s">
        <v>84</v>
      </c>
      <c r="AY152" s="254" t="s">
        <v>151</v>
      </c>
    </row>
    <row r="153" s="2" customFormat="1" ht="16.5" customHeight="1">
      <c r="A153" s="39"/>
      <c r="B153" s="40"/>
      <c r="C153" s="220" t="s">
        <v>191</v>
      </c>
      <c r="D153" s="220" t="s">
        <v>153</v>
      </c>
      <c r="E153" s="221" t="s">
        <v>1438</v>
      </c>
      <c r="F153" s="222" t="s">
        <v>1439</v>
      </c>
      <c r="G153" s="223" t="s">
        <v>183</v>
      </c>
      <c r="H153" s="224">
        <v>24.079999999999998</v>
      </c>
      <c r="I153" s="225"/>
      <c r="J153" s="226">
        <f>ROUND(I153*H153,2)</f>
        <v>0</v>
      </c>
      <c r="K153" s="222" t="s">
        <v>157</v>
      </c>
      <c r="L153" s="45"/>
      <c r="M153" s="227" t="s">
        <v>1</v>
      </c>
      <c r="N153" s="228" t="s">
        <v>41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158</v>
      </c>
      <c r="AT153" s="231" t="s">
        <v>153</v>
      </c>
      <c r="AU153" s="231" t="s">
        <v>86</v>
      </c>
      <c r="AY153" s="18" t="s">
        <v>151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84</v>
      </c>
      <c r="BK153" s="232">
        <f>ROUND(I153*H153,2)</f>
        <v>0</v>
      </c>
      <c r="BL153" s="18" t="s">
        <v>158</v>
      </c>
      <c r="BM153" s="231" t="s">
        <v>1440</v>
      </c>
    </row>
    <row r="154" s="2" customFormat="1" ht="37.8" customHeight="1">
      <c r="A154" s="39"/>
      <c r="B154" s="40"/>
      <c r="C154" s="220" t="s">
        <v>197</v>
      </c>
      <c r="D154" s="220" t="s">
        <v>153</v>
      </c>
      <c r="E154" s="221" t="s">
        <v>1441</v>
      </c>
      <c r="F154" s="222" t="s">
        <v>1442</v>
      </c>
      <c r="G154" s="223" t="s">
        <v>156</v>
      </c>
      <c r="H154" s="224">
        <v>76.799999999999997</v>
      </c>
      <c r="I154" s="225"/>
      <c r="J154" s="226">
        <f>ROUND(I154*H154,2)</f>
        <v>0</v>
      </c>
      <c r="K154" s="222" t="s">
        <v>157</v>
      </c>
      <c r="L154" s="45"/>
      <c r="M154" s="227" t="s">
        <v>1</v>
      </c>
      <c r="N154" s="228" t="s">
        <v>41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158</v>
      </c>
      <c r="AT154" s="231" t="s">
        <v>153</v>
      </c>
      <c r="AU154" s="231" t="s">
        <v>86</v>
      </c>
      <c r="AY154" s="18" t="s">
        <v>151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84</v>
      </c>
      <c r="BK154" s="232">
        <f>ROUND(I154*H154,2)</f>
        <v>0</v>
      </c>
      <c r="BL154" s="18" t="s">
        <v>158</v>
      </c>
      <c r="BM154" s="231" t="s">
        <v>1443</v>
      </c>
    </row>
    <row r="155" s="14" customFormat="1">
      <c r="A155" s="14"/>
      <c r="B155" s="244"/>
      <c r="C155" s="245"/>
      <c r="D155" s="235" t="s">
        <v>160</v>
      </c>
      <c r="E155" s="246" t="s">
        <v>1</v>
      </c>
      <c r="F155" s="247" t="s">
        <v>1393</v>
      </c>
      <c r="G155" s="245"/>
      <c r="H155" s="248">
        <v>76.799999999999997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160</v>
      </c>
      <c r="AU155" s="254" t="s">
        <v>86</v>
      </c>
      <c r="AV155" s="14" t="s">
        <v>86</v>
      </c>
      <c r="AW155" s="14" t="s">
        <v>32</v>
      </c>
      <c r="AX155" s="14" t="s">
        <v>84</v>
      </c>
      <c r="AY155" s="254" t="s">
        <v>151</v>
      </c>
    </row>
    <row r="156" s="2" customFormat="1" ht="37.8" customHeight="1">
      <c r="A156" s="39"/>
      <c r="B156" s="40"/>
      <c r="C156" s="220" t="s">
        <v>202</v>
      </c>
      <c r="D156" s="220" t="s">
        <v>153</v>
      </c>
      <c r="E156" s="221" t="s">
        <v>1444</v>
      </c>
      <c r="F156" s="222" t="s">
        <v>1445</v>
      </c>
      <c r="G156" s="223" t="s">
        <v>156</v>
      </c>
      <c r="H156" s="224">
        <v>307.19999999999999</v>
      </c>
      <c r="I156" s="225"/>
      <c r="J156" s="226">
        <f>ROUND(I156*H156,2)</f>
        <v>0</v>
      </c>
      <c r="K156" s="222" t="s">
        <v>157</v>
      </c>
      <c r="L156" s="45"/>
      <c r="M156" s="227" t="s">
        <v>1</v>
      </c>
      <c r="N156" s="228" t="s">
        <v>41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158</v>
      </c>
      <c r="AT156" s="231" t="s">
        <v>153</v>
      </c>
      <c r="AU156" s="231" t="s">
        <v>86</v>
      </c>
      <c r="AY156" s="18" t="s">
        <v>151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84</v>
      </c>
      <c r="BK156" s="232">
        <f>ROUND(I156*H156,2)</f>
        <v>0</v>
      </c>
      <c r="BL156" s="18" t="s">
        <v>158</v>
      </c>
      <c r="BM156" s="231" t="s">
        <v>1446</v>
      </c>
    </row>
    <row r="157" s="14" customFormat="1">
      <c r="A157" s="14"/>
      <c r="B157" s="244"/>
      <c r="C157" s="245"/>
      <c r="D157" s="235" t="s">
        <v>160</v>
      </c>
      <c r="E157" s="246" t="s">
        <v>1</v>
      </c>
      <c r="F157" s="247" t="s">
        <v>1447</v>
      </c>
      <c r="G157" s="245"/>
      <c r="H157" s="248">
        <v>307.19999999999999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160</v>
      </c>
      <c r="AU157" s="254" t="s">
        <v>86</v>
      </c>
      <c r="AV157" s="14" t="s">
        <v>86</v>
      </c>
      <c r="AW157" s="14" t="s">
        <v>32</v>
      </c>
      <c r="AX157" s="14" t="s">
        <v>84</v>
      </c>
      <c r="AY157" s="254" t="s">
        <v>151</v>
      </c>
    </row>
    <row r="158" s="2" customFormat="1" ht="37.8" customHeight="1">
      <c r="A158" s="39"/>
      <c r="B158" s="40"/>
      <c r="C158" s="220" t="s">
        <v>207</v>
      </c>
      <c r="D158" s="220" t="s">
        <v>153</v>
      </c>
      <c r="E158" s="221" t="s">
        <v>163</v>
      </c>
      <c r="F158" s="222" t="s">
        <v>164</v>
      </c>
      <c r="G158" s="223" t="s">
        <v>156</v>
      </c>
      <c r="H158" s="224">
        <v>104.749</v>
      </c>
      <c r="I158" s="225"/>
      <c r="J158" s="226">
        <f>ROUND(I158*H158,2)</f>
        <v>0</v>
      </c>
      <c r="K158" s="222" t="s">
        <v>157</v>
      </c>
      <c r="L158" s="45"/>
      <c r="M158" s="227" t="s">
        <v>1</v>
      </c>
      <c r="N158" s="228" t="s">
        <v>41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158</v>
      </c>
      <c r="AT158" s="231" t="s">
        <v>153</v>
      </c>
      <c r="AU158" s="231" t="s">
        <v>86</v>
      </c>
      <c r="AY158" s="18" t="s">
        <v>151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84</v>
      </c>
      <c r="BK158" s="232">
        <f>ROUND(I158*H158,2)</f>
        <v>0</v>
      </c>
      <c r="BL158" s="18" t="s">
        <v>158</v>
      </c>
      <c r="BM158" s="231" t="s">
        <v>1448</v>
      </c>
    </row>
    <row r="159" s="13" customFormat="1">
      <c r="A159" s="13"/>
      <c r="B159" s="233"/>
      <c r="C159" s="234"/>
      <c r="D159" s="235" t="s">
        <v>160</v>
      </c>
      <c r="E159" s="236" t="s">
        <v>1</v>
      </c>
      <c r="F159" s="237" t="s">
        <v>1449</v>
      </c>
      <c r="G159" s="234"/>
      <c r="H159" s="236" t="s">
        <v>1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160</v>
      </c>
      <c r="AU159" s="243" t="s">
        <v>86</v>
      </c>
      <c r="AV159" s="13" t="s">
        <v>84</v>
      </c>
      <c r="AW159" s="13" t="s">
        <v>32</v>
      </c>
      <c r="AX159" s="13" t="s">
        <v>76</v>
      </c>
      <c r="AY159" s="243" t="s">
        <v>151</v>
      </c>
    </row>
    <row r="160" s="14" customFormat="1">
      <c r="A160" s="14"/>
      <c r="B160" s="244"/>
      <c r="C160" s="245"/>
      <c r="D160" s="235" t="s">
        <v>160</v>
      </c>
      <c r="E160" s="246" t="s">
        <v>1</v>
      </c>
      <c r="F160" s="247" t="s">
        <v>1450</v>
      </c>
      <c r="G160" s="245"/>
      <c r="H160" s="248">
        <v>103.53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160</v>
      </c>
      <c r="AU160" s="254" t="s">
        <v>86</v>
      </c>
      <c r="AV160" s="14" t="s">
        <v>86</v>
      </c>
      <c r="AW160" s="14" t="s">
        <v>32</v>
      </c>
      <c r="AX160" s="14" t="s">
        <v>76</v>
      </c>
      <c r="AY160" s="254" t="s">
        <v>151</v>
      </c>
    </row>
    <row r="161" s="14" customFormat="1">
      <c r="A161" s="14"/>
      <c r="B161" s="244"/>
      <c r="C161" s="245"/>
      <c r="D161" s="235" t="s">
        <v>160</v>
      </c>
      <c r="E161" s="246" t="s">
        <v>1</v>
      </c>
      <c r="F161" s="247" t="s">
        <v>1451</v>
      </c>
      <c r="G161" s="245"/>
      <c r="H161" s="248">
        <v>1.2190000000000001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160</v>
      </c>
      <c r="AU161" s="254" t="s">
        <v>86</v>
      </c>
      <c r="AV161" s="14" t="s">
        <v>86</v>
      </c>
      <c r="AW161" s="14" t="s">
        <v>32</v>
      </c>
      <c r="AX161" s="14" t="s">
        <v>76</v>
      </c>
      <c r="AY161" s="254" t="s">
        <v>151</v>
      </c>
    </row>
    <row r="162" s="15" customFormat="1">
      <c r="A162" s="15"/>
      <c r="B162" s="255"/>
      <c r="C162" s="256"/>
      <c r="D162" s="235" t="s">
        <v>160</v>
      </c>
      <c r="E162" s="257" t="s">
        <v>1382</v>
      </c>
      <c r="F162" s="258" t="s">
        <v>213</v>
      </c>
      <c r="G162" s="256"/>
      <c r="H162" s="259">
        <v>104.749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5" t="s">
        <v>160</v>
      </c>
      <c r="AU162" s="265" t="s">
        <v>86</v>
      </c>
      <c r="AV162" s="15" t="s">
        <v>158</v>
      </c>
      <c r="AW162" s="15" t="s">
        <v>32</v>
      </c>
      <c r="AX162" s="15" t="s">
        <v>84</v>
      </c>
      <c r="AY162" s="265" t="s">
        <v>151</v>
      </c>
    </row>
    <row r="163" s="2" customFormat="1" ht="37.8" customHeight="1">
      <c r="A163" s="39"/>
      <c r="B163" s="40"/>
      <c r="C163" s="220" t="s">
        <v>8</v>
      </c>
      <c r="D163" s="220" t="s">
        <v>153</v>
      </c>
      <c r="E163" s="221" t="s">
        <v>167</v>
      </c>
      <c r="F163" s="222" t="s">
        <v>168</v>
      </c>
      <c r="G163" s="223" t="s">
        <v>156</v>
      </c>
      <c r="H163" s="224">
        <v>1047.49</v>
      </c>
      <c r="I163" s="225"/>
      <c r="J163" s="226">
        <f>ROUND(I163*H163,2)</f>
        <v>0</v>
      </c>
      <c r="K163" s="222" t="s">
        <v>157</v>
      </c>
      <c r="L163" s="45"/>
      <c r="M163" s="227" t="s">
        <v>1</v>
      </c>
      <c r="N163" s="228" t="s">
        <v>41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158</v>
      </c>
      <c r="AT163" s="231" t="s">
        <v>153</v>
      </c>
      <c r="AU163" s="231" t="s">
        <v>86</v>
      </c>
      <c r="AY163" s="18" t="s">
        <v>151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84</v>
      </c>
      <c r="BK163" s="232">
        <f>ROUND(I163*H163,2)</f>
        <v>0</v>
      </c>
      <c r="BL163" s="18" t="s">
        <v>158</v>
      </c>
      <c r="BM163" s="231" t="s">
        <v>1452</v>
      </c>
    </row>
    <row r="164" s="14" customFormat="1">
      <c r="A164" s="14"/>
      <c r="B164" s="244"/>
      <c r="C164" s="245"/>
      <c r="D164" s="235" t="s">
        <v>160</v>
      </c>
      <c r="E164" s="246" t="s">
        <v>1</v>
      </c>
      <c r="F164" s="247" t="s">
        <v>1453</v>
      </c>
      <c r="G164" s="245"/>
      <c r="H164" s="248">
        <v>1047.49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160</v>
      </c>
      <c r="AU164" s="254" t="s">
        <v>86</v>
      </c>
      <c r="AV164" s="14" t="s">
        <v>86</v>
      </c>
      <c r="AW164" s="14" t="s">
        <v>32</v>
      </c>
      <c r="AX164" s="14" t="s">
        <v>84</v>
      </c>
      <c r="AY164" s="254" t="s">
        <v>151</v>
      </c>
    </row>
    <row r="165" s="2" customFormat="1" ht="33" customHeight="1">
      <c r="A165" s="39"/>
      <c r="B165" s="40"/>
      <c r="C165" s="220" t="s">
        <v>219</v>
      </c>
      <c r="D165" s="220" t="s">
        <v>153</v>
      </c>
      <c r="E165" s="221" t="s">
        <v>171</v>
      </c>
      <c r="F165" s="222" t="s">
        <v>172</v>
      </c>
      <c r="G165" s="223" t="s">
        <v>173</v>
      </c>
      <c r="H165" s="224">
        <v>209.49799999999999</v>
      </c>
      <c r="I165" s="225"/>
      <c r="J165" s="226">
        <f>ROUND(I165*H165,2)</f>
        <v>0</v>
      </c>
      <c r="K165" s="222" t="s">
        <v>157</v>
      </c>
      <c r="L165" s="45"/>
      <c r="M165" s="227" t="s">
        <v>1</v>
      </c>
      <c r="N165" s="228" t="s">
        <v>41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158</v>
      </c>
      <c r="AT165" s="231" t="s">
        <v>153</v>
      </c>
      <c r="AU165" s="231" t="s">
        <v>86</v>
      </c>
      <c r="AY165" s="18" t="s">
        <v>151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84</v>
      </c>
      <c r="BK165" s="232">
        <f>ROUND(I165*H165,2)</f>
        <v>0</v>
      </c>
      <c r="BL165" s="18" t="s">
        <v>158</v>
      </c>
      <c r="BM165" s="231" t="s">
        <v>1454</v>
      </c>
    </row>
    <row r="166" s="14" customFormat="1">
      <c r="A166" s="14"/>
      <c r="B166" s="244"/>
      <c r="C166" s="245"/>
      <c r="D166" s="235" t="s">
        <v>160</v>
      </c>
      <c r="E166" s="246" t="s">
        <v>1</v>
      </c>
      <c r="F166" s="247" t="s">
        <v>1455</v>
      </c>
      <c r="G166" s="245"/>
      <c r="H166" s="248">
        <v>209.49799999999999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160</v>
      </c>
      <c r="AU166" s="254" t="s">
        <v>86</v>
      </c>
      <c r="AV166" s="14" t="s">
        <v>86</v>
      </c>
      <c r="AW166" s="14" t="s">
        <v>32</v>
      </c>
      <c r="AX166" s="14" t="s">
        <v>84</v>
      </c>
      <c r="AY166" s="254" t="s">
        <v>151</v>
      </c>
    </row>
    <row r="167" s="2" customFormat="1" ht="16.5" customHeight="1">
      <c r="A167" s="39"/>
      <c r="B167" s="40"/>
      <c r="C167" s="220" t="s">
        <v>224</v>
      </c>
      <c r="D167" s="220" t="s">
        <v>153</v>
      </c>
      <c r="E167" s="221" t="s">
        <v>176</v>
      </c>
      <c r="F167" s="222" t="s">
        <v>177</v>
      </c>
      <c r="G167" s="223" t="s">
        <v>156</v>
      </c>
      <c r="H167" s="224">
        <v>104.749</v>
      </c>
      <c r="I167" s="225"/>
      <c r="J167" s="226">
        <f>ROUND(I167*H167,2)</f>
        <v>0</v>
      </c>
      <c r="K167" s="222" t="s">
        <v>157</v>
      </c>
      <c r="L167" s="45"/>
      <c r="M167" s="227" t="s">
        <v>1</v>
      </c>
      <c r="N167" s="228" t="s">
        <v>41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158</v>
      </c>
      <c r="AT167" s="231" t="s">
        <v>153</v>
      </c>
      <c r="AU167" s="231" t="s">
        <v>86</v>
      </c>
      <c r="AY167" s="18" t="s">
        <v>151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84</v>
      </c>
      <c r="BK167" s="232">
        <f>ROUND(I167*H167,2)</f>
        <v>0</v>
      </c>
      <c r="BL167" s="18" t="s">
        <v>158</v>
      </c>
      <c r="BM167" s="231" t="s">
        <v>1456</v>
      </c>
    </row>
    <row r="168" s="14" customFormat="1">
      <c r="A168" s="14"/>
      <c r="B168" s="244"/>
      <c r="C168" s="245"/>
      <c r="D168" s="235" t="s">
        <v>160</v>
      </c>
      <c r="E168" s="246" t="s">
        <v>1</v>
      </c>
      <c r="F168" s="247" t="s">
        <v>1382</v>
      </c>
      <c r="G168" s="245"/>
      <c r="H168" s="248">
        <v>104.749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160</v>
      </c>
      <c r="AU168" s="254" t="s">
        <v>86</v>
      </c>
      <c r="AV168" s="14" t="s">
        <v>86</v>
      </c>
      <c r="AW168" s="14" t="s">
        <v>32</v>
      </c>
      <c r="AX168" s="14" t="s">
        <v>84</v>
      </c>
      <c r="AY168" s="254" t="s">
        <v>151</v>
      </c>
    </row>
    <row r="169" s="2" customFormat="1" ht="24.15" customHeight="1">
      <c r="A169" s="39"/>
      <c r="B169" s="40"/>
      <c r="C169" s="220" t="s">
        <v>239</v>
      </c>
      <c r="D169" s="220" t="s">
        <v>153</v>
      </c>
      <c r="E169" s="221" t="s">
        <v>1457</v>
      </c>
      <c r="F169" s="222" t="s">
        <v>1458</v>
      </c>
      <c r="G169" s="223" t="s">
        <v>156</v>
      </c>
      <c r="H169" s="224">
        <v>24</v>
      </c>
      <c r="I169" s="225"/>
      <c r="J169" s="226">
        <f>ROUND(I169*H169,2)</f>
        <v>0</v>
      </c>
      <c r="K169" s="222" t="s">
        <v>157</v>
      </c>
      <c r="L169" s="45"/>
      <c r="M169" s="227" t="s">
        <v>1</v>
      </c>
      <c r="N169" s="228" t="s">
        <v>41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158</v>
      </c>
      <c r="AT169" s="231" t="s">
        <v>153</v>
      </c>
      <c r="AU169" s="231" t="s">
        <v>86</v>
      </c>
      <c r="AY169" s="18" t="s">
        <v>151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84</v>
      </c>
      <c r="BK169" s="232">
        <f>ROUND(I169*H169,2)</f>
        <v>0</v>
      </c>
      <c r="BL169" s="18" t="s">
        <v>158</v>
      </c>
      <c r="BM169" s="231" t="s">
        <v>1459</v>
      </c>
    </row>
    <row r="170" s="14" customFormat="1">
      <c r="A170" s="14"/>
      <c r="B170" s="244"/>
      <c r="C170" s="245"/>
      <c r="D170" s="235" t="s">
        <v>160</v>
      </c>
      <c r="E170" s="246" t="s">
        <v>1</v>
      </c>
      <c r="F170" s="247" t="s">
        <v>1393</v>
      </c>
      <c r="G170" s="245"/>
      <c r="H170" s="248">
        <v>76.799999999999997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160</v>
      </c>
      <c r="AU170" s="254" t="s">
        <v>86</v>
      </c>
      <c r="AV170" s="14" t="s">
        <v>86</v>
      </c>
      <c r="AW170" s="14" t="s">
        <v>32</v>
      </c>
      <c r="AX170" s="14" t="s">
        <v>76</v>
      </c>
      <c r="AY170" s="254" t="s">
        <v>151</v>
      </c>
    </row>
    <row r="171" s="14" customFormat="1">
      <c r="A171" s="14"/>
      <c r="B171" s="244"/>
      <c r="C171" s="245"/>
      <c r="D171" s="235" t="s">
        <v>160</v>
      </c>
      <c r="E171" s="246" t="s">
        <v>1</v>
      </c>
      <c r="F171" s="247" t="s">
        <v>1460</v>
      </c>
      <c r="G171" s="245"/>
      <c r="H171" s="248">
        <v>-52.799999999999997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160</v>
      </c>
      <c r="AU171" s="254" t="s">
        <v>86</v>
      </c>
      <c r="AV171" s="14" t="s">
        <v>86</v>
      </c>
      <c r="AW171" s="14" t="s">
        <v>32</v>
      </c>
      <c r="AX171" s="14" t="s">
        <v>76</v>
      </c>
      <c r="AY171" s="254" t="s">
        <v>151</v>
      </c>
    </row>
    <row r="172" s="15" customFormat="1">
      <c r="A172" s="15"/>
      <c r="B172" s="255"/>
      <c r="C172" s="256"/>
      <c r="D172" s="235" t="s">
        <v>160</v>
      </c>
      <c r="E172" s="257" t="s">
        <v>1398</v>
      </c>
      <c r="F172" s="258" t="s">
        <v>213</v>
      </c>
      <c r="G172" s="256"/>
      <c r="H172" s="259">
        <v>24</v>
      </c>
      <c r="I172" s="260"/>
      <c r="J172" s="256"/>
      <c r="K172" s="256"/>
      <c r="L172" s="261"/>
      <c r="M172" s="262"/>
      <c r="N172" s="263"/>
      <c r="O172" s="263"/>
      <c r="P172" s="263"/>
      <c r="Q172" s="263"/>
      <c r="R172" s="263"/>
      <c r="S172" s="263"/>
      <c r="T172" s="264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5" t="s">
        <v>160</v>
      </c>
      <c r="AU172" s="265" t="s">
        <v>86</v>
      </c>
      <c r="AV172" s="15" t="s">
        <v>158</v>
      </c>
      <c r="AW172" s="15" t="s">
        <v>32</v>
      </c>
      <c r="AX172" s="15" t="s">
        <v>84</v>
      </c>
      <c r="AY172" s="265" t="s">
        <v>151</v>
      </c>
    </row>
    <row r="173" s="2" customFormat="1" ht="16.5" customHeight="1">
      <c r="A173" s="39"/>
      <c r="B173" s="40"/>
      <c r="C173" s="277" t="s">
        <v>248</v>
      </c>
      <c r="D173" s="277" t="s">
        <v>498</v>
      </c>
      <c r="E173" s="278" t="s">
        <v>1461</v>
      </c>
      <c r="F173" s="279" t="s">
        <v>1462</v>
      </c>
      <c r="G173" s="280" t="s">
        <v>173</v>
      </c>
      <c r="H173" s="281">
        <v>48</v>
      </c>
      <c r="I173" s="282"/>
      <c r="J173" s="283">
        <f>ROUND(I173*H173,2)</f>
        <v>0</v>
      </c>
      <c r="K173" s="279" t="s">
        <v>157</v>
      </c>
      <c r="L173" s="284"/>
      <c r="M173" s="285" t="s">
        <v>1</v>
      </c>
      <c r="N173" s="286" t="s">
        <v>41</v>
      </c>
      <c r="O173" s="92"/>
      <c r="P173" s="229">
        <f>O173*H173</f>
        <v>0</v>
      </c>
      <c r="Q173" s="229">
        <v>1</v>
      </c>
      <c r="R173" s="229">
        <f>Q173*H173</f>
        <v>48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191</v>
      </c>
      <c r="AT173" s="231" t="s">
        <v>498</v>
      </c>
      <c r="AU173" s="231" t="s">
        <v>86</v>
      </c>
      <c r="AY173" s="18" t="s">
        <v>151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84</v>
      </c>
      <c r="BK173" s="232">
        <f>ROUND(I173*H173,2)</f>
        <v>0</v>
      </c>
      <c r="BL173" s="18" t="s">
        <v>158</v>
      </c>
      <c r="BM173" s="231" t="s">
        <v>1463</v>
      </c>
    </row>
    <row r="174" s="14" customFormat="1">
      <c r="A174" s="14"/>
      <c r="B174" s="244"/>
      <c r="C174" s="245"/>
      <c r="D174" s="235" t="s">
        <v>160</v>
      </c>
      <c r="E174" s="246" t="s">
        <v>1</v>
      </c>
      <c r="F174" s="247" t="s">
        <v>1464</v>
      </c>
      <c r="G174" s="245"/>
      <c r="H174" s="248">
        <v>48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160</v>
      </c>
      <c r="AU174" s="254" t="s">
        <v>86</v>
      </c>
      <c r="AV174" s="14" t="s">
        <v>86</v>
      </c>
      <c r="AW174" s="14" t="s">
        <v>32</v>
      </c>
      <c r="AX174" s="14" t="s">
        <v>84</v>
      </c>
      <c r="AY174" s="254" t="s">
        <v>151</v>
      </c>
    </row>
    <row r="175" s="2" customFormat="1" ht="24.15" customHeight="1">
      <c r="A175" s="39"/>
      <c r="B175" s="40"/>
      <c r="C175" s="220" t="s">
        <v>267</v>
      </c>
      <c r="D175" s="220" t="s">
        <v>153</v>
      </c>
      <c r="E175" s="221" t="s">
        <v>1465</v>
      </c>
      <c r="F175" s="222" t="s">
        <v>1466</v>
      </c>
      <c r="G175" s="223" t="s">
        <v>156</v>
      </c>
      <c r="H175" s="224">
        <v>50.970999999999997</v>
      </c>
      <c r="I175" s="225"/>
      <c r="J175" s="226">
        <f>ROUND(I175*H175,2)</f>
        <v>0</v>
      </c>
      <c r="K175" s="222" t="s">
        <v>157</v>
      </c>
      <c r="L175" s="45"/>
      <c r="M175" s="227" t="s">
        <v>1</v>
      </c>
      <c r="N175" s="228" t="s">
        <v>41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158</v>
      </c>
      <c r="AT175" s="231" t="s">
        <v>153</v>
      </c>
      <c r="AU175" s="231" t="s">
        <v>86</v>
      </c>
      <c r="AY175" s="18" t="s">
        <v>151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84</v>
      </c>
      <c r="BK175" s="232">
        <f>ROUND(I175*H175,2)</f>
        <v>0</v>
      </c>
      <c r="BL175" s="18" t="s">
        <v>158</v>
      </c>
      <c r="BM175" s="231" t="s">
        <v>1467</v>
      </c>
    </row>
    <row r="176" s="14" customFormat="1">
      <c r="A176" s="14"/>
      <c r="B176" s="244"/>
      <c r="C176" s="245"/>
      <c r="D176" s="235" t="s">
        <v>160</v>
      </c>
      <c r="E176" s="246" t="s">
        <v>1</v>
      </c>
      <c r="F176" s="247" t="s">
        <v>1468</v>
      </c>
      <c r="G176" s="245"/>
      <c r="H176" s="248">
        <v>78.920000000000002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160</v>
      </c>
      <c r="AU176" s="254" t="s">
        <v>86</v>
      </c>
      <c r="AV176" s="14" t="s">
        <v>86</v>
      </c>
      <c r="AW176" s="14" t="s">
        <v>32</v>
      </c>
      <c r="AX176" s="14" t="s">
        <v>76</v>
      </c>
      <c r="AY176" s="254" t="s">
        <v>151</v>
      </c>
    </row>
    <row r="177" s="14" customFormat="1">
      <c r="A177" s="14"/>
      <c r="B177" s="244"/>
      <c r="C177" s="245"/>
      <c r="D177" s="235" t="s">
        <v>160</v>
      </c>
      <c r="E177" s="246" t="s">
        <v>1</v>
      </c>
      <c r="F177" s="247" t="s">
        <v>1469</v>
      </c>
      <c r="G177" s="245"/>
      <c r="H177" s="248">
        <v>-26.73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160</v>
      </c>
      <c r="AU177" s="254" t="s">
        <v>86</v>
      </c>
      <c r="AV177" s="14" t="s">
        <v>86</v>
      </c>
      <c r="AW177" s="14" t="s">
        <v>32</v>
      </c>
      <c r="AX177" s="14" t="s">
        <v>76</v>
      </c>
      <c r="AY177" s="254" t="s">
        <v>151</v>
      </c>
    </row>
    <row r="178" s="14" customFormat="1">
      <c r="A178" s="14"/>
      <c r="B178" s="244"/>
      <c r="C178" s="245"/>
      <c r="D178" s="235" t="s">
        <v>160</v>
      </c>
      <c r="E178" s="246" t="s">
        <v>1</v>
      </c>
      <c r="F178" s="247" t="s">
        <v>1470</v>
      </c>
      <c r="G178" s="245"/>
      <c r="H178" s="248">
        <v>-1.2190000000000001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160</v>
      </c>
      <c r="AU178" s="254" t="s">
        <v>86</v>
      </c>
      <c r="AV178" s="14" t="s">
        <v>86</v>
      </c>
      <c r="AW178" s="14" t="s">
        <v>32</v>
      </c>
      <c r="AX178" s="14" t="s">
        <v>76</v>
      </c>
      <c r="AY178" s="254" t="s">
        <v>151</v>
      </c>
    </row>
    <row r="179" s="15" customFormat="1">
      <c r="A179" s="15"/>
      <c r="B179" s="255"/>
      <c r="C179" s="256"/>
      <c r="D179" s="235" t="s">
        <v>160</v>
      </c>
      <c r="E179" s="257" t="s">
        <v>1471</v>
      </c>
      <c r="F179" s="258" t="s">
        <v>213</v>
      </c>
      <c r="G179" s="256"/>
      <c r="H179" s="259">
        <v>50.970999999999997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5" t="s">
        <v>160</v>
      </c>
      <c r="AU179" s="265" t="s">
        <v>86</v>
      </c>
      <c r="AV179" s="15" t="s">
        <v>158</v>
      </c>
      <c r="AW179" s="15" t="s">
        <v>32</v>
      </c>
      <c r="AX179" s="15" t="s">
        <v>84</v>
      </c>
      <c r="AY179" s="265" t="s">
        <v>151</v>
      </c>
    </row>
    <row r="180" s="2" customFormat="1" ht="24.15" customHeight="1">
      <c r="A180" s="39"/>
      <c r="B180" s="40"/>
      <c r="C180" s="220" t="s">
        <v>284</v>
      </c>
      <c r="D180" s="220" t="s">
        <v>153</v>
      </c>
      <c r="E180" s="221" t="s">
        <v>1472</v>
      </c>
      <c r="F180" s="222" t="s">
        <v>1473</v>
      </c>
      <c r="G180" s="223" t="s">
        <v>156</v>
      </c>
      <c r="H180" s="224">
        <v>43.200000000000003</v>
      </c>
      <c r="I180" s="225"/>
      <c r="J180" s="226">
        <f>ROUND(I180*H180,2)</f>
        <v>0</v>
      </c>
      <c r="K180" s="222" t="s">
        <v>157</v>
      </c>
      <c r="L180" s="45"/>
      <c r="M180" s="227" t="s">
        <v>1</v>
      </c>
      <c r="N180" s="228" t="s">
        <v>41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158</v>
      </c>
      <c r="AT180" s="231" t="s">
        <v>153</v>
      </c>
      <c r="AU180" s="231" t="s">
        <v>86</v>
      </c>
      <c r="AY180" s="18" t="s">
        <v>151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84</v>
      </c>
      <c r="BK180" s="232">
        <f>ROUND(I180*H180,2)</f>
        <v>0</v>
      </c>
      <c r="BL180" s="18" t="s">
        <v>158</v>
      </c>
      <c r="BM180" s="231" t="s">
        <v>1474</v>
      </c>
    </row>
    <row r="181" s="13" customFormat="1">
      <c r="A181" s="13"/>
      <c r="B181" s="233"/>
      <c r="C181" s="234"/>
      <c r="D181" s="235" t="s">
        <v>160</v>
      </c>
      <c r="E181" s="236" t="s">
        <v>1</v>
      </c>
      <c r="F181" s="237" t="s">
        <v>1475</v>
      </c>
      <c r="G181" s="234"/>
      <c r="H181" s="236" t="s">
        <v>1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160</v>
      </c>
      <c r="AU181" s="243" t="s">
        <v>86</v>
      </c>
      <c r="AV181" s="13" t="s">
        <v>84</v>
      </c>
      <c r="AW181" s="13" t="s">
        <v>32</v>
      </c>
      <c r="AX181" s="13" t="s">
        <v>76</v>
      </c>
      <c r="AY181" s="243" t="s">
        <v>151</v>
      </c>
    </row>
    <row r="182" s="14" customFormat="1">
      <c r="A182" s="14"/>
      <c r="B182" s="244"/>
      <c r="C182" s="245"/>
      <c r="D182" s="235" t="s">
        <v>160</v>
      </c>
      <c r="E182" s="246" t="s">
        <v>1385</v>
      </c>
      <c r="F182" s="247" t="s">
        <v>1476</v>
      </c>
      <c r="G182" s="245"/>
      <c r="H182" s="248">
        <v>43.200000000000003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160</v>
      </c>
      <c r="AU182" s="254" t="s">
        <v>86</v>
      </c>
      <c r="AV182" s="14" t="s">
        <v>86</v>
      </c>
      <c r="AW182" s="14" t="s">
        <v>32</v>
      </c>
      <c r="AX182" s="14" t="s">
        <v>84</v>
      </c>
      <c r="AY182" s="254" t="s">
        <v>151</v>
      </c>
    </row>
    <row r="183" s="2" customFormat="1" ht="16.5" customHeight="1">
      <c r="A183" s="39"/>
      <c r="B183" s="40"/>
      <c r="C183" s="277" t="s">
        <v>290</v>
      </c>
      <c r="D183" s="277" t="s">
        <v>498</v>
      </c>
      <c r="E183" s="278" t="s">
        <v>1477</v>
      </c>
      <c r="F183" s="279" t="s">
        <v>1478</v>
      </c>
      <c r="G183" s="280" t="s">
        <v>173</v>
      </c>
      <c r="H183" s="281">
        <v>86.400000000000006</v>
      </c>
      <c r="I183" s="282"/>
      <c r="J183" s="283">
        <f>ROUND(I183*H183,2)</f>
        <v>0</v>
      </c>
      <c r="K183" s="279" t="s">
        <v>157</v>
      </c>
      <c r="L183" s="284"/>
      <c r="M183" s="285" t="s">
        <v>1</v>
      </c>
      <c r="N183" s="286" t="s">
        <v>41</v>
      </c>
      <c r="O183" s="92"/>
      <c r="P183" s="229">
        <f>O183*H183</f>
        <v>0</v>
      </c>
      <c r="Q183" s="229">
        <v>1</v>
      </c>
      <c r="R183" s="229">
        <f>Q183*H183</f>
        <v>86.400000000000006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191</v>
      </c>
      <c r="AT183" s="231" t="s">
        <v>498</v>
      </c>
      <c r="AU183" s="231" t="s">
        <v>86</v>
      </c>
      <c r="AY183" s="18" t="s">
        <v>151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84</v>
      </c>
      <c r="BK183" s="232">
        <f>ROUND(I183*H183,2)</f>
        <v>0</v>
      </c>
      <c r="BL183" s="18" t="s">
        <v>158</v>
      </c>
      <c r="BM183" s="231" t="s">
        <v>1479</v>
      </c>
    </row>
    <row r="184" s="14" customFormat="1">
      <c r="A184" s="14"/>
      <c r="B184" s="244"/>
      <c r="C184" s="245"/>
      <c r="D184" s="235" t="s">
        <v>160</v>
      </c>
      <c r="E184" s="245"/>
      <c r="F184" s="247" t="s">
        <v>1480</v>
      </c>
      <c r="G184" s="245"/>
      <c r="H184" s="248">
        <v>86.400000000000006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160</v>
      </c>
      <c r="AU184" s="254" t="s">
        <v>86</v>
      </c>
      <c r="AV184" s="14" t="s">
        <v>86</v>
      </c>
      <c r="AW184" s="14" t="s">
        <v>4</v>
      </c>
      <c r="AX184" s="14" t="s">
        <v>84</v>
      </c>
      <c r="AY184" s="254" t="s">
        <v>151</v>
      </c>
    </row>
    <row r="185" s="2" customFormat="1" ht="24.15" customHeight="1">
      <c r="A185" s="39"/>
      <c r="B185" s="40"/>
      <c r="C185" s="220" t="s">
        <v>297</v>
      </c>
      <c r="D185" s="220" t="s">
        <v>153</v>
      </c>
      <c r="E185" s="221" t="s">
        <v>1481</v>
      </c>
      <c r="F185" s="222" t="s">
        <v>1482</v>
      </c>
      <c r="G185" s="223" t="s">
        <v>156</v>
      </c>
      <c r="H185" s="224">
        <v>21.870000000000001</v>
      </c>
      <c r="I185" s="225"/>
      <c r="J185" s="226">
        <f>ROUND(I185*H185,2)</f>
        <v>0</v>
      </c>
      <c r="K185" s="222" t="s">
        <v>157</v>
      </c>
      <c r="L185" s="45"/>
      <c r="M185" s="227" t="s">
        <v>1</v>
      </c>
      <c r="N185" s="228" t="s">
        <v>41</v>
      </c>
      <c r="O185" s="92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158</v>
      </c>
      <c r="AT185" s="231" t="s">
        <v>153</v>
      </c>
      <c r="AU185" s="231" t="s">
        <v>86</v>
      </c>
      <c r="AY185" s="18" t="s">
        <v>151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84</v>
      </c>
      <c r="BK185" s="232">
        <f>ROUND(I185*H185,2)</f>
        <v>0</v>
      </c>
      <c r="BL185" s="18" t="s">
        <v>158</v>
      </c>
      <c r="BM185" s="231" t="s">
        <v>1483</v>
      </c>
    </row>
    <row r="186" s="13" customFormat="1">
      <c r="A186" s="13"/>
      <c r="B186" s="233"/>
      <c r="C186" s="234"/>
      <c r="D186" s="235" t="s">
        <v>160</v>
      </c>
      <c r="E186" s="236" t="s">
        <v>1</v>
      </c>
      <c r="F186" s="237" t="s">
        <v>1484</v>
      </c>
      <c r="G186" s="234"/>
      <c r="H186" s="236" t="s">
        <v>1</v>
      </c>
      <c r="I186" s="238"/>
      <c r="J186" s="234"/>
      <c r="K186" s="234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160</v>
      </c>
      <c r="AU186" s="243" t="s">
        <v>86</v>
      </c>
      <c r="AV186" s="13" t="s">
        <v>84</v>
      </c>
      <c r="AW186" s="13" t="s">
        <v>32</v>
      </c>
      <c r="AX186" s="13" t="s">
        <v>76</v>
      </c>
      <c r="AY186" s="243" t="s">
        <v>151</v>
      </c>
    </row>
    <row r="187" s="14" customFormat="1">
      <c r="A187" s="14"/>
      <c r="B187" s="244"/>
      <c r="C187" s="245"/>
      <c r="D187" s="235" t="s">
        <v>160</v>
      </c>
      <c r="E187" s="246" t="s">
        <v>1387</v>
      </c>
      <c r="F187" s="247" t="s">
        <v>1485</v>
      </c>
      <c r="G187" s="245"/>
      <c r="H187" s="248">
        <v>21.870000000000001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160</v>
      </c>
      <c r="AU187" s="254" t="s">
        <v>86</v>
      </c>
      <c r="AV187" s="14" t="s">
        <v>86</v>
      </c>
      <c r="AW187" s="14" t="s">
        <v>32</v>
      </c>
      <c r="AX187" s="14" t="s">
        <v>84</v>
      </c>
      <c r="AY187" s="254" t="s">
        <v>151</v>
      </c>
    </row>
    <row r="188" s="2" customFormat="1" ht="16.5" customHeight="1">
      <c r="A188" s="39"/>
      <c r="B188" s="40"/>
      <c r="C188" s="277" t="s">
        <v>7</v>
      </c>
      <c r="D188" s="277" t="s">
        <v>498</v>
      </c>
      <c r="E188" s="278" t="s">
        <v>1477</v>
      </c>
      <c r="F188" s="279" t="s">
        <v>1478</v>
      </c>
      <c r="G188" s="280" t="s">
        <v>173</v>
      </c>
      <c r="H188" s="281">
        <v>43.740000000000002</v>
      </c>
      <c r="I188" s="282"/>
      <c r="J188" s="283">
        <f>ROUND(I188*H188,2)</f>
        <v>0</v>
      </c>
      <c r="K188" s="279" t="s">
        <v>157</v>
      </c>
      <c r="L188" s="284"/>
      <c r="M188" s="285" t="s">
        <v>1</v>
      </c>
      <c r="N188" s="286" t="s">
        <v>41</v>
      </c>
      <c r="O188" s="92"/>
      <c r="P188" s="229">
        <f>O188*H188</f>
        <v>0</v>
      </c>
      <c r="Q188" s="229">
        <v>1</v>
      </c>
      <c r="R188" s="229">
        <f>Q188*H188</f>
        <v>43.740000000000002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191</v>
      </c>
      <c r="AT188" s="231" t="s">
        <v>498</v>
      </c>
      <c r="AU188" s="231" t="s">
        <v>86</v>
      </c>
      <c r="AY188" s="18" t="s">
        <v>151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84</v>
      </c>
      <c r="BK188" s="232">
        <f>ROUND(I188*H188,2)</f>
        <v>0</v>
      </c>
      <c r="BL188" s="18" t="s">
        <v>158</v>
      </c>
      <c r="BM188" s="231" t="s">
        <v>1486</v>
      </c>
    </row>
    <row r="189" s="14" customFormat="1">
      <c r="A189" s="14"/>
      <c r="B189" s="244"/>
      <c r="C189" s="245"/>
      <c r="D189" s="235" t="s">
        <v>160</v>
      </c>
      <c r="E189" s="245"/>
      <c r="F189" s="247" t="s">
        <v>1487</v>
      </c>
      <c r="G189" s="245"/>
      <c r="H189" s="248">
        <v>43.740000000000002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160</v>
      </c>
      <c r="AU189" s="254" t="s">
        <v>86</v>
      </c>
      <c r="AV189" s="14" t="s">
        <v>86</v>
      </c>
      <c r="AW189" s="14" t="s">
        <v>4</v>
      </c>
      <c r="AX189" s="14" t="s">
        <v>84</v>
      </c>
      <c r="AY189" s="254" t="s">
        <v>151</v>
      </c>
    </row>
    <row r="190" s="2" customFormat="1" ht="24.15" customHeight="1">
      <c r="A190" s="39"/>
      <c r="B190" s="40"/>
      <c r="C190" s="220" t="s">
        <v>313</v>
      </c>
      <c r="D190" s="220" t="s">
        <v>153</v>
      </c>
      <c r="E190" s="221" t="s">
        <v>1488</v>
      </c>
      <c r="F190" s="222" t="s">
        <v>1489</v>
      </c>
      <c r="G190" s="223" t="s">
        <v>183</v>
      </c>
      <c r="H190" s="224">
        <v>81</v>
      </c>
      <c r="I190" s="225"/>
      <c r="J190" s="226">
        <f>ROUND(I190*H190,2)</f>
        <v>0</v>
      </c>
      <c r="K190" s="222" t="s">
        <v>157</v>
      </c>
      <c r="L190" s="45"/>
      <c r="M190" s="227" t="s">
        <v>1</v>
      </c>
      <c r="N190" s="228" t="s">
        <v>41</v>
      </c>
      <c r="O190" s="92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158</v>
      </c>
      <c r="AT190" s="231" t="s">
        <v>153</v>
      </c>
      <c r="AU190" s="231" t="s">
        <v>86</v>
      </c>
      <c r="AY190" s="18" t="s">
        <v>151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84</v>
      </c>
      <c r="BK190" s="232">
        <f>ROUND(I190*H190,2)</f>
        <v>0</v>
      </c>
      <c r="BL190" s="18" t="s">
        <v>158</v>
      </c>
      <c r="BM190" s="231" t="s">
        <v>1490</v>
      </c>
    </row>
    <row r="191" s="14" customFormat="1">
      <c r="A191" s="14"/>
      <c r="B191" s="244"/>
      <c r="C191" s="245"/>
      <c r="D191" s="235" t="s">
        <v>160</v>
      </c>
      <c r="E191" s="246" t="s">
        <v>1</v>
      </c>
      <c r="F191" s="247" t="s">
        <v>1384</v>
      </c>
      <c r="G191" s="245"/>
      <c r="H191" s="248">
        <v>81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160</v>
      </c>
      <c r="AU191" s="254" t="s">
        <v>86</v>
      </c>
      <c r="AV191" s="14" t="s">
        <v>86</v>
      </c>
      <c r="AW191" s="14" t="s">
        <v>32</v>
      </c>
      <c r="AX191" s="14" t="s">
        <v>84</v>
      </c>
      <c r="AY191" s="254" t="s">
        <v>151</v>
      </c>
    </row>
    <row r="192" s="2" customFormat="1" ht="24.15" customHeight="1">
      <c r="A192" s="39"/>
      <c r="B192" s="40"/>
      <c r="C192" s="220" t="s">
        <v>322</v>
      </c>
      <c r="D192" s="220" t="s">
        <v>153</v>
      </c>
      <c r="E192" s="221" t="s">
        <v>1491</v>
      </c>
      <c r="F192" s="222" t="s">
        <v>1492</v>
      </c>
      <c r="G192" s="223" t="s">
        <v>183</v>
      </c>
      <c r="H192" s="224">
        <v>81</v>
      </c>
      <c r="I192" s="225"/>
      <c r="J192" s="226">
        <f>ROUND(I192*H192,2)</f>
        <v>0</v>
      </c>
      <c r="K192" s="222" t="s">
        <v>157</v>
      </c>
      <c r="L192" s="45"/>
      <c r="M192" s="227" t="s">
        <v>1</v>
      </c>
      <c r="N192" s="228" t="s">
        <v>41</v>
      </c>
      <c r="O192" s="92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158</v>
      </c>
      <c r="AT192" s="231" t="s">
        <v>153</v>
      </c>
      <c r="AU192" s="231" t="s">
        <v>86</v>
      </c>
      <c r="AY192" s="18" t="s">
        <v>151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84</v>
      </c>
      <c r="BK192" s="232">
        <f>ROUND(I192*H192,2)</f>
        <v>0</v>
      </c>
      <c r="BL192" s="18" t="s">
        <v>158</v>
      </c>
      <c r="BM192" s="231" t="s">
        <v>1493</v>
      </c>
    </row>
    <row r="193" s="14" customFormat="1">
      <c r="A193" s="14"/>
      <c r="B193" s="244"/>
      <c r="C193" s="245"/>
      <c r="D193" s="235" t="s">
        <v>160</v>
      </c>
      <c r="E193" s="246" t="s">
        <v>1</v>
      </c>
      <c r="F193" s="247" t="s">
        <v>1384</v>
      </c>
      <c r="G193" s="245"/>
      <c r="H193" s="248">
        <v>81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160</v>
      </c>
      <c r="AU193" s="254" t="s">
        <v>86</v>
      </c>
      <c r="AV193" s="14" t="s">
        <v>86</v>
      </c>
      <c r="AW193" s="14" t="s">
        <v>32</v>
      </c>
      <c r="AX193" s="14" t="s">
        <v>84</v>
      </c>
      <c r="AY193" s="254" t="s">
        <v>151</v>
      </c>
    </row>
    <row r="194" s="2" customFormat="1" ht="16.5" customHeight="1">
      <c r="A194" s="39"/>
      <c r="B194" s="40"/>
      <c r="C194" s="277" t="s">
        <v>326</v>
      </c>
      <c r="D194" s="277" t="s">
        <v>498</v>
      </c>
      <c r="E194" s="278" t="s">
        <v>1494</v>
      </c>
      <c r="F194" s="279" t="s">
        <v>1495</v>
      </c>
      <c r="G194" s="280" t="s">
        <v>1496</v>
      </c>
      <c r="H194" s="281">
        <v>1.6200000000000001</v>
      </c>
      <c r="I194" s="282"/>
      <c r="J194" s="283">
        <f>ROUND(I194*H194,2)</f>
        <v>0</v>
      </c>
      <c r="K194" s="279" t="s">
        <v>157</v>
      </c>
      <c r="L194" s="284"/>
      <c r="M194" s="285" t="s">
        <v>1</v>
      </c>
      <c r="N194" s="286" t="s">
        <v>41</v>
      </c>
      <c r="O194" s="92"/>
      <c r="P194" s="229">
        <f>O194*H194</f>
        <v>0</v>
      </c>
      <c r="Q194" s="229">
        <v>0.001</v>
      </c>
      <c r="R194" s="229">
        <f>Q194*H194</f>
        <v>0.0016200000000000001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191</v>
      </c>
      <c r="AT194" s="231" t="s">
        <v>498</v>
      </c>
      <c r="AU194" s="231" t="s">
        <v>86</v>
      </c>
      <c r="AY194" s="18" t="s">
        <v>151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84</v>
      </c>
      <c r="BK194" s="232">
        <f>ROUND(I194*H194,2)</f>
        <v>0</v>
      </c>
      <c r="BL194" s="18" t="s">
        <v>158</v>
      </c>
      <c r="BM194" s="231" t="s">
        <v>1497</v>
      </c>
    </row>
    <row r="195" s="14" customFormat="1">
      <c r="A195" s="14"/>
      <c r="B195" s="244"/>
      <c r="C195" s="245"/>
      <c r="D195" s="235" t="s">
        <v>160</v>
      </c>
      <c r="E195" s="245"/>
      <c r="F195" s="247" t="s">
        <v>1498</v>
      </c>
      <c r="G195" s="245"/>
      <c r="H195" s="248">
        <v>1.6200000000000001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160</v>
      </c>
      <c r="AU195" s="254" t="s">
        <v>86</v>
      </c>
      <c r="AV195" s="14" t="s">
        <v>86</v>
      </c>
      <c r="AW195" s="14" t="s">
        <v>4</v>
      </c>
      <c r="AX195" s="14" t="s">
        <v>84</v>
      </c>
      <c r="AY195" s="254" t="s">
        <v>151</v>
      </c>
    </row>
    <row r="196" s="2" customFormat="1" ht="21.75" customHeight="1">
      <c r="A196" s="39"/>
      <c r="B196" s="40"/>
      <c r="C196" s="220" t="s">
        <v>328</v>
      </c>
      <c r="D196" s="220" t="s">
        <v>153</v>
      </c>
      <c r="E196" s="221" t="s">
        <v>1499</v>
      </c>
      <c r="F196" s="222" t="s">
        <v>1500</v>
      </c>
      <c r="G196" s="223" t="s">
        <v>183</v>
      </c>
      <c r="H196" s="224">
        <v>81</v>
      </c>
      <c r="I196" s="225"/>
      <c r="J196" s="226">
        <f>ROUND(I196*H196,2)</f>
        <v>0</v>
      </c>
      <c r="K196" s="222" t="s">
        <v>157</v>
      </c>
      <c r="L196" s="45"/>
      <c r="M196" s="227" t="s">
        <v>1</v>
      </c>
      <c r="N196" s="228" t="s">
        <v>41</v>
      </c>
      <c r="O196" s="92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158</v>
      </c>
      <c r="AT196" s="231" t="s">
        <v>153</v>
      </c>
      <c r="AU196" s="231" t="s">
        <v>86</v>
      </c>
      <c r="AY196" s="18" t="s">
        <v>151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84</v>
      </c>
      <c r="BK196" s="232">
        <f>ROUND(I196*H196,2)</f>
        <v>0</v>
      </c>
      <c r="BL196" s="18" t="s">
        <v>158</v>
      </c>
      <c r="BM196" s="231" t="s">
        <v>1501</v>
      </c>
    </row>
    <row r="197" s="14" customFormat="1">
      <c r="A197" s="14"/>
      <c r="B197" s="244"/>
      <c r="C197" s="245"/>
      <c r="D197" s="235" t="s">
        <v>160</v>
      </c>
      <c r="E197" s="246" t="s">
        <v>1</v>
      </c>
      <c r="F197" s="247" t="s">
        <v>1384</v>
      </c>
      <c r="G197" s="245"/>
      <c r="H197" s="248">
        <v>81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160</v>
      </c>
      <c r="AU197" s="254" t="s">
        <v>86</v>
      </c>
      <c r="AV197" s="14" t="s">
        <v>86</v>
      </c>
      <c r="AW197" s="14" t="s">
        <v>32</v>
      </c>
      <c r="AX197" s="14" t="s">
        <v>84</v>
      </c>
      <c r="AY197" s="254" t="s">
        <v>151</v>
      </c>
    </row>
    <row r="198" s="2" customFormat="1" ht="16.5" customHeight="1">
      <c r="A198" s="39"/>
      <c r="B198" s="40"/>
      <c r="C198" s="220" t="s">
        <v>423</v>
      </c>
      <c r="D198" s="220" t="s">
        <v>153</v>
      </c>
      <c r="E198" s="221" t="s">
        <v>1502</v>
      </c>
      <c r="F198" s="222" t="s">
        <v>1503</v>
      </c>
      <c r="G198" s="223" t="s">
        <v>183</v>
      </c>
      <c r="H198" s="224">
        <v>81</v>
      </c>
      <c r="I198" s="225"/>
      <c r="J198" s="226">
        <f>ROUND(I198*H198,2)</f>
        <v>0</v>
      </c>
      <c r="K198" s="222" t="s">
        <v>157</v>
      </c>
      <c r="L198" s="45"/>
      <c r="M198" s="227" t="s">
        <v>1</v>
      </c>
      <c r="N198" s="228" t="s">
        <v>41</v>
      </c>
      <c r="O198" s="92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158</v>
      </c>
      <c r="AT198" s="231" t="s">
        <v>153</v>
      </c>
      <c r="AU198" s="231" t="s">
        <v>86</v>
      </c>
      <c r="AY198" s="18" t="s">
        <v>151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84</v>
      </c>
      <c r="BK198" s="232">
        <f>ROUND(I198*H198,2)</f>
        <v>0</v>
      </c>
      <c r="BL198" s="18" t="s">
        <v>158</v>
      </c>
      <c r="BM198" s="231" t="s">
        <v>1504</v>
      </c>
    </row>
    <row r="199" s="14" customFormat="1">
      <c r="A199" s="14"/>
      <c r="B199" s="244"/>
      <c r="C199" s="245"/>
      <c r="D199" s="235" t="s">
        <v>160</v>
      </c>
      <c r="E199" s="246" t="s">
        <v>1</v>
      </c>
      <c r="F199" s="247" t="s">
        <v>1384</v>
      </c>
      <c r="G199" s="245"/>
      <c r="H199" s="248">
        <v>81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160</v>
      </c>
      <c r="AU199" s="254" t="s">
        <v>86</v>
      </c>
      <c r="AV199" s="14" t="s">
        <v>86</v>
      </c>
      <c r="AW199" s="14" t="s">
        <v>32</v>
      </c>
      <c r="AX199" s="14" t="s">
        <v>84</v>
      </c>
      <c r="AY199" s="254" t="s">
        <v>151</v>
      </c>
    </row>
    <row r="200" s="12" customFormat="1" ht="22.8" customHeight="1">
      <c r="A200" s="12"/>
      <c r="B200" s="204"/>
      <c r="C200" s="205"/>
      <c r="D200" s="206" t="s">
        <v>75</v>
      </c>
      <c r="E200" s="218" t="s">
        <v>166</v>
      </c>
      <c r="F200" s="218" t="s">
        <v>179</v>
      </c>
      <c r="G200" s="205"/>
      <c r="H200" s="205"/>
      <c r="I200" s="208"/>
      <c r="J200" s="219">
        <f>BK200</f>
        <v>0</v>
      </c>
      <c r="K200" s="205"/>
      <c r="L200" s="210"/>
      <c r="M200" s="211"/>
      <c r="N200" s="212"/>
      <c r="O200" s="212"/>
      <c r="P200" s="213">
        <f>P201</f>
        <v>0</v>
      </c>
      <c r="Q200" s="212"/>
      <c r="R200" s="213">
        <f>R201</f>
        <v>0</v>
      </c>
      <c r="S200" s="212"/>
      <c r="T200" s="214">
        <f>T201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5" t="s">
        <v>84</v>
      </c>
      <c r="AT200" s="216" t="s">
        <v>75</v>
      </c>
      <c r="AU200" s="216" t="s">
        <v>84</v>
      </c>
      <c r="AY200" s="215" t="s">
        <v>151</v>
      </c>
      <c r="BK200" s="217">
        <f>BK201</f>
        <v>0</v>
      </c>
    </row>
    <row r="201" s="2" customFormat="1" ht="21.75" customHeight="1">
      <c r="A201" s="39"/>
      <c r="B201" s="40"/>
      <c r="C201" s="220" t="s">
        <v>427</v>
      </c>
      <c r="D201" s="220" t="s">
        <v>153</v>
      </c>
      <c r="E201" s="221" t="s">
        <v>1505</v>
      </c>
      <c r="F201" s="222" t="s">
        <v>1506</v>
      </c>
      <c r="G201" s="223" t="s">
        <v>287</v>
      </c>
      <c r="H201" s="224">
        <v>460</v>
      </c>
      <c r="I201" s="225"/>
      <c r="J201" s="226">
        <f>ROUND(I201*H201,2)</f>
        <v>0</v>
      </c>
      <c r="K201" s="222" t="s">
        <v>157</v>
      </c>
      <c r="L201" s="45"/>
      <c r="M201" s="227" t="s">
        <v>1</v>
      </c>
      <c r="N201" s="228" t="s">
        <v>41</v>
      </c>
      <c r="O201" s="92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1" t="s">
        <v>158</v>
      </c>
      <c r="AT201" s="231" t="s">
        <v>153</v>
      </c>
      <c r="AU201" s="231" t="s">
        <v>86</v>
      </c>
      <c r="AY201" s="18" t="s">
        <v>151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84</v>
      </c>
      <c r="BK201" s="232">
        <f>ROUND(I201*H201,2)</f>
        <v>0</v>
      </c>
      <c r="BL201" s="18" t="s">
        <v>158</v>
      </c>
      <c r="BM201" s="231" t="s">
        <v>1507</v>
      </c>
    </row>
    <row r="202" s="12" customFormat="1" ht="22.8" customHeight="1">
      <c r="A202" s="12"/>
      <c r="B202" s="204"/>
      <c r="C202" s="205"/>
      <c r="D202" s="206" t="s">
        <v>75</v>
      </c>
      <c r="E202" s="218" t="s">
        <v>158</v>
      </c>
      <c r="F202" s="218" t="s">
        <v>1508</v>
      </c>
      <c r="G202" s="205"/>
      <c r="H202" s="205"/>
      <c r="I202" s="208"/>
      <c r="J202" s="219">
        <f>BK202</f>
        <v>0</v>
      </c>
      <c r="K202" s="205"/>
      <c r="L202" s="210"/>
      <c r="M202" s="211"/>
      <c r="N202" s="212"/>
      <c r="O202" s="212"/>
      <c r="P202" s="213">
        <f>SUM(P203:P204)</f>
        <v>0</v>
      </c>
      <c r="Q202" s="212"/>
      <c r="R202" s="213">
        <f>SUM(R203:R204)</f>
        <v>27.340534200000004</v>
      </c>
      <c r="S202" s="212"/>
      <c r="T202" s="214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5" t="s">
        <v>84</v>
      </c>
      <c r="AT202" s="216" t="s">
        <v>75</v>
      </c>
      <c r="AU202" s="216" t="s">
        <v>84</v>
      </c>
      <c r="AY202" s="215" t="s">
        <v>151</v>
      </c>
      <c r="BK202" s="217">
        <f>SUM(BK203:BK204)</f>
        <v>0</v>
      </c>
    </row>
    <row r="203" s="2" customFormat="1" ht="24.15" customHeight="1">
      <c r="A203" s="39"/>
      <c r="B203" s="40"/>
      <c r="C203" s="220" t="s">
        <v>436</v>
      </c>
      <c r="D203" s="220" t="s">
        <v>153</v>
      </c>
      <c r="E203" s="221" t="s">
        <v>1509</v>
      </c>
      <c r="F203" s="222" t="s">
        <v>1510</v>
      </c>
      <c r="G203" s="223" t="s">
        <v>156</v>
      </c>
      <c r="H203" s="224">
        <v>14.460000000000001</v>
      </c>
      <c r="I203" s="225"/>
      <c r="J203" s="226">
        <f>ROUND(I203*H203,2)</f>
        <v>0</v>
      </c>
      <c r="K203" s="222" t="s">
        <v>157</v>
      </c>
      <c r="L203" s="45"/>
      <c r="M203" s="227" t="s">
        <v>1</v>
      </c>
      <c r="N203" s="228" t="s">
        <v>41</v>
      </c>
      <c r="O203" s="92"/>
      <c r="P203" s="229">
        <f>O203*H203</f>
        <v>0</v>
      </c>
      <c r="Q203" s="229">
        <v>1.8907700000000001</v>
      </c>
      <c r="R203" s="229">
        <f>Q203*H203</f>
        <v>27.340534200000004</v>
      </c>
      <c r="S203" s="229">
        <v>0</v>
      </c>
      <c r="T203" s="23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158</v>
      </c>
      <c r="AT203" s="231" t="s">
        <v>153</v>
      </c>
      <c r="AU203" s="231" t="s">
        <v>86</v>
      </c>
      <c r="AY203" s="18" t="s">
        <v>151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84</v>
      </c>
      <c r="BK203" s="232">
        <f>ROUND(I203*H203,2)</f>
        <v>0</v>
      </c>
      <c r="BL203" s="18" t="s">
        <v>158</v>
      </c>
      <c r="BM203" s="231" t="s">
        <v>1511</v>
      </c>
    </row>
    <row r="204" s="14" customFormat="1">
      <c r="A204" s="14"/>
      <c r="B204" s="244"/>
      <c r="C204" s="245"/>
      <c r="D204" s="235" t="s">
        <v>160</v>
      </c>
      <c r="E204" s="246" t="s">
        <v>1389</v>
      </c>
      <c r="F204" s="247" t="s">
        <v>1512</v>
      </c>
      <c r="G204" s="245"/>
      <c r="H204" s="248">
        <v>14.460000000000001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160</v>
      </c>
      <c r="AU204" s="254" t="s">
        <v>86</v>
      </c>
      <c r="AV204" s="14" t="s">
        <v>86</v>
      </c>
      <c r="AW204" s="14" t="s">
        <v>32</v>
      </c>
      <c r="AX204" s="14" t="s">
        <v>84</v>
      </c>
      <c r="AY204" s="254" t="s">
        <v>151</v>
      </c>
    </row>
    <row r="205" s="12" customFormat="1" ht="22.8" customHeight="1">
      <c r="A205" s="12"/>
      <c r="B205" s="204"/>
      <c r="C205" s="205"/>
      <c r="D205" s="206" t="s">
        <v>75</v>
      </c>
      <c r="E205" s="218" t="s">
        <v>191</v>
      </c>
      <c r="F205" s="218" t="s">
        <v>1513</v>
      </c>
      <c r="G205" s="205"/>
      <c r="H205" s="205"/>
      <c r="I205" s="208"/>
      <c r="J205" s="219">
        <f>BK205</f>
        <v>0</v>
      </c>
      <c r="K205" s="205"/>
      <c r="L205" s="210"/>
      <c r="M205" s="211"/>
      <c r="N205" s="212"/>
      <c r="O205" s="212"/>
      <c r="P205" s="213">
        <f>SUM(P206:P227)</f>
        <v>0</v>
      </c>
      <c r="Q205" s="212"/>
      <c r="R205" s="213">
        <f>SUM(R206:R227)</f>
        <v>0.87572610000000006</v>
      </c>
      <c r="S205" s="212"/>
      <c r="T205" s="214">
        <f>SUM(T206:T227)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5" t="s">
        <v>84</v>
      </c>
      <c r="AT205" s="216" t="s">
        <v>75</v>
      </c>
      <c r="AU205" s="216" t="s">
        <v>84</v>
      </c>
      <c r="AY205" s="215" t="s">
        <v>151</v>
      </c>
      <c r="BK205" s="217">
        <f>SUM(BK206:BK227)</f>
        <v>0</v>
      </c>
    </row>
    <row r="206" s="2" customFormat="1" ht="24.15" customHeight="1">
      <c r="A206" s="39"/>
      <c r="B206" s="40"/>
      <c r="C206" s="220" t="s">
        <v>441</v>
      </c>
      <c r="D206" s="220" t="s">
        <v>153</v>
      </c>
      <c r="E206" s="221" t="s">
        <v>1514</v>
      </c>
      <c r="F206" s="222" t="s">
        <v>1515</v>
      </c>
      <c r="G206" s="223" t="s">
        <v>287</v>
      </c>
      <c r="H206" s="224">
        <v>30</v>
      </c>
      <c r="I206" s="225"/>
      <c r="J206" s="226">
        <f>ROUND(I206*H206,2)</f>
        <v>0</v>
      </c>
      <c r="K206" s="222" t="s">
        <v>157</v>
      </c>
      <c r="L206" s="45"/>
      <c r="M206" s="227" t="s">
        <v>1</v>
      </c>
      <c r="N206" s="228" t="s">
        <v>41</v>
      </c>
      <c r="O206" s="92"/>
      <c r="P206" s="229">
        <f>O206*H206</f>
        <v>0</v>
      </c>
      <c r="Q206" s="229">
        <v>1.0000000000000001E-05</v>
      </c>
      <c r="R206" s="229">
        <f>Q206*H206</f>
        <v>0.00030000000000000003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158</v>
      </c>
      <c r="AT206" s="231" t="s">
        <v>153</v>
      </c>
      <c r="AU206" s="231" t="s">
        <v>86</v>
      </c>
      <c r="AY206" s="18" t="s">
        <v>151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84</v>
      </c>
      <c r="BK206" s="232">
        <f>ROUND(I206*H206,2)</f>
        <v>0</v>
      </c>
      <c r="BL206" s="18" t="s">
        <v>158</v>
      </c>
      <c r="BM206" s="231" t="s">
        <v>1516</v>
      </c>
    </row>
    <row r="207" s="2" customFormat="1" ht="16.5" customHeight="1">
      <c r="A207" s="39"/>
      <c r="B207" s="40"/>
      <c r="C207" s="277" t="s">
        <v>452</v>
      </c>
      <c r="D207" s="277" t="s">
        <v>498</v>
      </c>
      <c r="E207" s="278" t="s">
        <v>1517</v>
      </c>
      <c r="F207" s="279" t="s">
        <v>1518</v>
      </c>
      <c r="G207" s="280" t="s">
        <v>287</v>
      </c>
      <c r="H207" s="281">
        <v>30.899999999999999</v>
      </c>
      <c r="I207" s="282"/>
      <c r="J207" s="283">
        <f>ROUND(I207*H207,2)</f>
        <v>0</v>
      </c>
      <c r="K207" s="279" t="s">
        <v>157</v>
      </c>
      <c r="L207" s="284"/>
      <c r="M207" s="285" t="s">
        <v>1</v>
      </c>
      <c r="N207" s="286" t="s">
        <v>41</v>
      </c>
      <c r="O207" s="92"/>
      <c r="P207" s="229">
        <f>O207*H207</f>
        <v>0</v>
      </c>
      <c r="Q207" s="229">
        <v>0.0017799999999999999</v>
      </c>
      <c r="R207" s="229">
        <f>Q207*H207</f>
        <v>0.055001999999999995</v>
      </c>
      <c r="S207" s="229">
        <v>0</v>
      </c>
      <c r="T207" s="23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1" t="s">
        <v>191</v>
      </c>
      <c r="AT207" s="231" t="s">
        <v>498</v>
      </c>
      <c r="AU207" s="231" t="s">
        <v>86</v>
      </c>
      <c r="AY207" s="18" t="s">
        <v>151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84</v>
      </c>
      <c r="BK207" s="232">
        <f>ROUND(I207*H207,2)</f>
        <v>0</v>
      </c>
      <c r="BL207" s="18" t="s">
        <v>158</v>
      </c>
      <c r="BM207" s="231" t="s">
        <v>1519</v>
      </c>
    </row>
    <row r="208" s="14" customFormat="1">
      <c r="A208" s="14"/>
      <c r="B208" s="244"/>
      <c r="C208" s="245"/>
      <c r="D208" s="235" t="s">
        <v>160</v>
      </c>
      <c r="E208" s="245"/>
      <c r="F208" s="247" t="s">
        <v>1520</v>
      </c>
      <c r="G208" s="245"/>
      <c r="H208" s="248">
        <v>30.899999999999999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160</v>
      </c>
      <c r="AU208" s="254" t="s">
        <v>86</v>
      </c>
      <c r="AV208" s="14" t="s">
        <v>86</v>
      </c>
      <c r="AW208" s="14" t="s">
        <v>4</v>
      </c>
      <c r="AX208" s="14" t="s">
        <v>84</v>
      </c>
      <c r="AY208" s="254" t="s">
        <v>151</v>
      </c>
    </row>
    <row r="209" s="2" customFormat="1" ht="24.15" customHeight="1">
      <c r="A209" s="39"/>
      <c r="B209" s="40"/>
      <c r="C209" s="220" t="s">
        <v>458</v>
      </c>
      <c r="D209" s="220" t="s">
        <v>153</v>
      </c>
      <c r="E209" s="221" t="s">
        <v>1521</v>
      </c>
      <c r="F209" s="222" t="s">
        <v>1522</v>
      </c>
      <c r="G209" s="223" t="s">
        <v>287</v>
      </c>
      <c r="H209" s="224">
        <v>5</v>
      </c>
      <c r="I209" s="225"/>
      <c r="J209" s="226">
        <f>ROUND(I209*H209,2)</f>
        <v>0</v>
      </c>
      <c r="K209" s="222" t="s">
        <v>157</v>
      </c>
      <c r="L209" s="45"/>
      <c r="M209" s="227" t="s">
        <v>1</v>
      </c>
      <c r="N209" s="228" t="s">
        <v>41</v>
      </c>
      <c r="O209" s="92"/>
      <c r="P209" s="229">
        <f>O209*H209</f>
        <v>0</v>
      </c>
      <c r="Q209" s="229">
        <v>1.0000000000000001E-05</v>
      </c>
      <c r="R209" s="229">
        <f>Q209*H209</f>
        <v>5.0000000000000002E-05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158</v>
      </c>
      <c r="AT209" s="231" t="s">
        <v>153</v>
      </c>
      <c r="AU209" s="231" t="s">
        <v>86</v>
      </c>
      <c r="AY209" s="18" t="s">
        <v>151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84</v>
      </c>
      <c r="BK209" s="232">
        <f>ROUND(I209*H209,2)</f>
        <v>0</v>
      </c>
      <c r="BL209" s="18" t="s">
        <v>158</v>
      </c>
      <c r="BM209" s="231" t="s">
        <v>1523</v>
      </c>
    </row>
    <row r="210" s="2" customFormat="1" ht="16.5" customHeight="1">
      <c r="A210" s="39"/>
      <c r="B210" s="40"/>
      <c r="C210" s="277" t="s">
        <v>469</v>
      </c>
      <c r="D210" s="277" t="s">
        <v>498</v>
      </c>
      <c r="E210" s="278" t="s">
        <v>1524</v>
      </c>
      <c r="F210" s="279" t="s">
        <v>1525</v>
      </c>
      <c r="G210" s="280" t="s">
        <v>287</v>
      </c>
      <c r="H210" s="281">
        <v>5.1500000000000004</v>
      </c>
      <c r="I210" s="282"/>
      <c r="J210" s="283">
        <f>ROUND(I210*H210,2)</f>
        <v>0</v>
      </c>
      <c r="K210" s="279" t="s">
        <v>157</v>
      </c>
      <c r="L210" s="284"/>
      <c r="M210" s="285" t="s">
        <v>1</v>
      </c>
      <c r="N210" s="286" t="s">
        <v>41</v>
      </c>
      <c r="O210" s="92"/>
      <c r="P210" s="229">
        <f>O210*H210</f>
        <v>0</v>
      </c>
      <c r="Q210" s="229">
        <v>0.00281</v>
      </c>
      <c r="R210" s="229">
        <f>Q210*H210</f>
        <v>0.014471500000000002</v>
      </c>
      <c r="S210" s="229">
        <v>0</v>
      </c>
      <c r="T210" s="23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191</v>
      </c>
      <c r="AT210" s="231" t="s">
        <v>498</v>
      </c>
      <c r="AU210" s="231" t="s">
        <v>86</v>
      </c>
      <c r="AY210" s="18" t="s">
        <v>151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84</v>
      </c>
      <c r="BK210" s="232">
        <f>ROUND(I210*H210,2)</f>
        <v>0</v>
      </c>
      <c r="BL210" s="18" t="s">
        <v>158</v>
      </c>
      <c r="BM210" s="231" t="s">
        <v>1526</v>
      </c>
    </row>
    <row r="211" s="14" customFormat="1">
      <c r="A211" s="14"/>
      <c r="B211" s="244"/>
      <c r="C211" s="245"/>
      <c r="D211" s="235" t="s">
        <v>160</v>
      </c>
      <c r="E211" s="245"/>
      <c r="F211" s="247" t="s">
        <v>1527</v>
      </c>
      <c r="G211" s="245"/>
      <c r="H211" s="248">
        <v>5.1500000000000004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160</v>
      </c>
      <c r="AU211" s="254" t="s">
        <v>86</v>
      </c>
      <c r="AV211" s="14" t="s">
        <v>86</v>
      </c>
      <c r="AW211" s="14" t="s">
        <v>4</v>
      </c>
      <c r="AX211" s="14" t="s">
        <v>84</v>
      </c>
      <c r="AY211" s="254" t="s">
        <v>151</v>
      </c>
    </row>
    <row r="212" s="2" customFormat="1" ht="24.15" customHeight="1">
      <c r="A212" s="39"/>
      <c r="B212" s="40"/>
      <c r="C212" s="220" t="s">
        <v>473</v>
      </c>
      <c r="D212" s="220" t="s">
        <v>153</v>
      </c>
      <c r="E212" s="221" t="s">
        <v>1528</v>
      </c>
      <c r="F212" s="222" t="s">
        <v>1529</v>
      </c>
      <c r="G212" s="223" t="s">
        <v>287</v>
      </c>
      <c r="H212" s="224">
        <v>46</v>
      </c>
      <c r="I212" s="225"/>
      <c r="J212" s="226">
        <f>ROUND(I212*H212,2)</f>
        <v>0</v>
      </c>
      <c r="K212" s="222" t="s">
        <v>157</v>
      </c>
      <c r="L212" s="45"/>
      <c r="M212" s="227" t="s">
        <v>1</v>
      </c>
      <c r="N212" s="228" t="s">
        <v>41</v>
      </c>
      <c r="O212" s="92"/>
      <c r="P212" s="229">
        <f>O212*H212</f>
        <v>0</v>
      </c>
      <c r="Q212" s="229">
        <v>1.0000000000000001E-05</v>
      </c>
      <c r="R212" s="229">
        <f>Q212*H212</f>
        <v>0.00046000000000000001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158</v>
      </c>
      <c r="AT212" s="231" t="s">
        <v>153</v>
      </c>
      <c r="AU212" s="231" t="s">
        <v>86</v>
      </c>
      <c r="AY212" s="18" t="s">
        <v>151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84</v>
      </c>
      <c r="BK212" s="232">
        <f>ROUND(I212*H212,2)</f>
        <v>0</v>
      </c>
      <c r="BL212" s="18" t="s">
        <v>158</v>
      </c>
      <c r="BM212" s="231" t="s">
        <v>1530</v>
      </c>
    </row>
    <row r="213" s="2" customFormat="1" ht="16.5" customHeight="1">
      <c r="A213" s="39"/>
      <c r="B213" s="40"/>
      <c r="C213" s="277" t="s">
        <v>477</v>
      </c>
      <c r="D213" s="277" t="s">
        <v>498</v>
      </c>
      <c r="E213" s="278" t="s">
        <v>1531</v>
      </c>
      <c r="F213" s="279" t="s">
        <v>1532</v>
      </c>
      <c r="G213" s="280" t="s">
        <v>287</v>
      </c>
      <c r="H213" s="281">
        <v>47.380000000000003</v>
      </c>
      <c r="I213" s="282"/>
      <c r="J213" s="283">
        <f>ROUND(I213*H213,2)</f>
        <v>0</v>
      </c>
      <c r="K213" s="279" t="s">
        <v>157</v>
      </c>
      <c r="L213" s="284"/>
      <c r="M213" s="285" t="s">
        <v>1</v>
      </c>
      <c r="N213" s="286" t="s">
        <v>41</v>
      </c>
      <c r="O213" s="92"/>
      <c r="P213" s="229">
        <f>O213*H213</f>
        <v>0</v>
      </c>
      <c r="Q213" s="229">
        <v>0.0042700000000000004</v>
      </c>
      <c r="R213" s="229">
        <f>Q213*H213</f>
        <v>0.20231260000000004</v>
      </c>
      <c r="S213" s="229">
        <v>0</v>
      </c>
      <c r="T213" s="23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1" t="s">
        <v>191</v>
      </c>
      <c r="AT213" s="231" t="s">
        <v>498</v>
      </c>
      <c r="AU213" s="231" t="s">
        <v>86</v>
      </c>
      <c r="AY213" s="18" t="s">
        <v>151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84</v>
      </c>
      <c r="BK213" s="232">
        <f>ROUND(I213*H213,2)</f>
        <v>0</v>
      </c>
      <c r="BL213" s="18" t="s">
        <v>158</v>
      </c>
      <c r="BM213" s="231" t="s">
        <v>1533</v>
      </c>
    </row>
    <row r="214" s="14" customFormat="1">
      <c r="A214" s="14"/>
      <c r="B214" s="244"/>
      <c r="C214" s="245"/>
      <c r="D214" s="235" t="s">
        <v>160</v>
      </c>
      <c r="E214" s="245"/>
      <c r="F214" s="247" t="s">
        <v>1534</v>
      </c>
      <c r="G214" s="245"/>
      <c r="H214" s="248">
        <v>47.380000000000003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160</v>
      </c>
      <c r="AU214" s="254" t="s">
        <v>86</v>
      </c>
      <c r="AV214" s="14" t="s">
        <v>86</v>
      </c>
      <c r="AW214" s="14" t="s">
        <v>4</v>
      </c>
      <c r="AX214" s="14" t="s">
        <v>84</v>
      </c>
      <c r="AY214" s="254" t="s">
        <v>151</v>
      </c>
    </row>
    <row r="215" s="2" customFormat="1" ht="33" customHeight="1">
      <c r="A215" s="39"/>
      <c r="B215" s="40"/>
      <c r="C215" s="220" t="s">
        <v>481</v>
      </c>
      <c r="D215" s="220" t="s">
        <v>153</v>
      </c>
      <c r="E215" s="221" t="s">
        <v>1535</v>
      </c>
      <c r="F215" s="222" t="s">
        <v>1536</v>
      </c>
      <c r="G215" s="223" t="s">
        <v>194</v>
      </c>
      <c r="H215" s="224">
        <v>3</v>
      </c>
      <c r="I215" s="225"/>
      <c r="J215" s="226">
        <f>ROUND(I215*H215,2)</f>
        <v>0</v>
      </c>
      <c r="K215" s="222" t="s">
        <v>157</v>
      </c>
      <c r="L215" s="45"/>
      <c r="M215" s="227" t="s">
        <v>1</v>
      </c>
      <c r="N215" s="228" t="s">
        <v>41</v>
      </c>
      <c r="O215" s="92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1" t="s">
        <v>158</v>
      </c>
      <c r="AT215" s="231" t="s">
        <v>153</v>
      </c>
      <c r="AU215" s="231" t="s">
        <v>86</v>
      </c>
      <c r="AY215" s="18" t="s">
        <v>151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84</v>
      </c>
      <c r="BK215" s="232">
        <f>ROUND(I215*H215,2)</f>
        <v>0</v>
      </c>
      <c r="BL215" s="18" t="s">
        <v>158</v>
      </c>
      <c r="BM215" s="231" t="s">
        <v>1537</v>
      </c>
    </row>
    <row r="216" s="2" customFormat="1" ht="24.15" customHeight="1">
      <c r="A216" s="39"/>
      <c r="B216" s="40"/>
      <c r="C216" s="277" t="s">
        <v>489</v>
      </c>
      <c r="D216" s="277" t="s">
        <v>498</v>
      </c>
      <c r="E216" s="278" t="s">
        <v>1538</v>
      </c>
      <c r="F216" s="279" t="s">
        <v>1539</v>
      </c>
      <c r="G216" s="280" t="s">
        <v>194</v>
      </c>
      <c r="H216" s="281">
        <v>3</v>
      </c>
      <c r="I216" s="282"/>
      <c r="J216" s="283">
        <f>ROUND(I216*H216,2)</f>
        <v>0</v>
      </c>
      <c r="K216" s="279" t="s">
        <v>1</v>
      </c>
      <c r="L216" s="284"/>
      <c r="M216" s="285" t="s">
        <v>1</v>
      </c>
      <c r="N216" s="286" t="s">
        <v>41</v>
      </c>
      <c r="O216" s="92"/>
      <c r="P216" s="229">
        <f>O216*H216</f>
        <v>0</v>
      </c>
      <c r="Q216" s="229">
        <v>0.00048999999999999998</v>
      </c>
      <c r="R216" s="229">
        <f>Q216*H216</f>
        <v>0.00147</v>
      </c>
      <c r="S216" s="229">
        <v>0</v>
      </c>
      <c r="T216" s="23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1" t="s">
        <v>191</v>
      </c>
      <c r="AT216" s="231" t="s">
        <v>498</v>
      </c>
      <c r="AU216" s="231" t="s">
        <v>86</v>
      </c>
      <c r="AY216" s="18" t="s">
        <v>151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84</v>
      </c>
      <c r="BK216" s="232">
        <f>ROUND(I216*H216,2)</f>
        <v>0</v>
      </c>
      <c r="BL216" s="18" t="s">
        <v>158</v>
      </c>
      <c r="BM216" s="231" t="s">
        <v>1540</v>
      </c>
    </row>
    <row r="217" s="2" customFormat="1" ht="33" customHeight="1">
      <c r="A217" s="39"/>
      <c r="B217" s="40"/>
      <c r="C217" s="220" t="s">
        <v>497</v>
      </c>
      <c r="D217" s="220" t="s">
        <v>153</v>
      </c>
      <c r="E217" s="221" t="s">
        <v>1541</v>
      </c>
      <c r="F217" s="222" t="s">
        <v>1542</v>
      </c>
      <c r="G217" s="223" t="s">
        <v>194</v>
      </c>
      <c r="H217" s="224">
        <v>5</v>
      </c>
      <c r="I217" s="225"/>
      <c r="J217" s="226">
        <f>ROUND(I217*H217,2)</f>
        <v>0</v>
      </c>
      <c r="K217" s="222" t="s">
        <v>157</v>
      </c>
      <c r="L217" s="45"/>
      <c r="M217" s="227" t="s">
        <v>1</v>
      </c>
      <c r="N217" s="228" t="s">
        <v>41</v>
      </c>
      <c r="O217" s="92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1" t="s">
        <v>158</v>
      </c>
      <c r="AT217" s="231" t="s">
        <v>153</v>
      </c>
      <c r="AU217" s="231" t="s">
        <v>86</v>
      </c>
      <c r="AY217" s="18" t="s">
        <v>151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84</v>
      </c>
      <c r="BK217" s="232">
        <f>ROUND(I217*H217,2)</f>
        <v>0</v>
      </c>
      <c r="BL217" s="18" t="s">
        <v>158</v>
      </c>
      <c r="BM217" s="231" t="s">
        <v>1543</v>
      </c>
    </row>
    <row r="218" s="2" customFormat="1" ht="16.5" customHeight="1">
      <c r="A218" s="39"/>
      <c r="B218" s="40"/>
      <c r="C218" s="277" t="s">
        <v>503</v>
      </c>
      <c r="D218" s="277" t="s">
        <v>498</v>
      </c>
      <c r="E218" s="278" t="s">
        <v>1544</v>
      </c>
      <c r="F218" s="279" t="s">
        <v>1545</v>
      </c>
      <c r="G218" s="280" t="s">
        <v>194</v>
      </c>
      <c r="H218" s="281">
        <v>5</v>
      </c>
      <c r="I218" s="282"/>
      <c r="J218" s="283">
        <f>ROUND(I218*H218,2)</f>
        <v>0</v>
      </c>
      <c r="K218" s="279" t="s">
        <v>157</v>
      </c>
      <c r="L218" s="284"/>
      <c r="M218" s="285" t="s">
        <v>1</v>
      </c>
      <c r="N218" s="286" t="s">
        <v>41</v>
      </c>
      <c r="O218" s="92"/>
      <c r="P218" s="229">
        <f>O218*H218</f>
        <v>0</v>
      </c>
      <c r="Q218" s="229">
        <v>0.00050000000000000001</v>
      </c>
      <c r="R218" s="229">
        <f>Q218*H218</f>
        <v>0.0025000000000000001</v>
      </c>
      <c r="S218" s="229">
        <v>0</v>
      </c>
      <c r="T218" s="23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1" t="s">
        <v>191</v>
      </c>
      <c r="AT218" s="231" t="s">
        <v>498</v>
      </c>
      <c r="AU218" s="231" t="s">
        <v>86</v>
      </c>
      <c r="AY218" s="18" t="s">
        <v>151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84</v>
      </c>
      <c r="BK218" s="232">
        <f>ROUND(I218*H218,2)</f>
        <v>0</v>
      </c>
      <c r="BL218" s="18" t="s">
        <v>158</v>
      </c>
      <c r="BM218" s="231" t="s">
        <v>1546</v>
      </c>
    </row>
    <row r="219" s="2" customFormat="1" ht="33" customHeight="1">
      <c r="A219" s="39"/>
      <c r="B219" s="40"/>
      <c r="C219" s="220" t="s">
        <v>507</v>
      </c>
      <c r="D219" s="220" t="s">
        <v>153</v>
      </c>
      <c r="E219" s="221" t="s">
        <v>1547</v>
      </c>
      <c r="F219" s="222" t="s">
        <v>1548</v>
      </c>
      <c r="G219" s="223" t="s">
        <v>194</v>
      </c>
      <c r="H219" s="224">
        <v>4</v>
      </c>
      <c r="I219" s="225"/>
      <c r="J219" s="226">
        <f>ROUND(I219*H219,2)</f>
        <v>0</v>
      </c>
      <c r="K219" s="222" t="s">
        <v>157</v>
      </c>
      <c r="L219" s="45"/>
      <c r="M219" s="227" t="s">
        <v>1</v>
      </c>
      <c r="N219" s="228" t="s">
        <v>41</v>
      </c>
      <c r="O219" s="92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158</v>
      </c>
      <c r="AT219" s="231" t="s">
        <v>153</v>
      </c>
      <c r="AU219" s="231" t="s">
        <v>86</v>
      </c>
      <c r="AY219" s="18" t="s">
        <v>151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84</v>
      </c>
      <c r="BK219" s="232">
        <f>ROUND(I219*H219,2)</f>
        <v>0</v>
      </c>
      <c r="BL219" s="18" t="s">
        <v>158</v>
      </c>
      <c r="BM219" s="231" t="s">
        <v>1549</v>
      </c>
    </row>
    <row r="220" s="2" customFormat="1" ht="16.5" customHeight="1">
      <c r="A220" s="39"/>
      <c r="B220" s="40"/>
      <c r="C220" s="277" t="s">
        <v>512</v>
      </c>
      <c r="D220" s="277" t="s">
        <v>498</v>
      </c>
      <c r="E220" s="278" t="s">
        <v>1550</v>
      </c>
      <c r="F220" s="279" t="s">
        <v>1551</v>
      </c>
      <c r="G220" s="280" t="s">
        <v>194</v>
      </c>
      <c r="H220" s="281">
        <v>4</v>
      </c>
      <c r="I220" s="282"/>
      <c r="J220" s="283">
        <f>ROUND(I220*H220,2)</f>
        <v>0</v>
      </c>
      <c r="K220" s="279" t="s">
        <v>157</v>
      </c>
      <c r="L220" s="284"/>
      <c r="M220" s="285" t="s">
        <v>1</v>
      </c>
      <c r="N220" s="286" t="s">
        <v>41</v>
      </c>
      <c r="O220" s="92"/>
      <c r="P220" s="229">
        <f>O220*H220</f>
        <v>0</v>
      </c>
      <c r="Q220" s="229">
        <v>0.0011999999999999999</v>
      </c>
      <c r="R220" s="229">
        <f>Q220*H220</f>
        <v>0.0047999999999999996</v>
      </c>
      <c r="S220" s="229">
        <v>0</v>
      </c>
      <c r="T220" s="23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1" t="s">
        <v>191</v>
      </c>
      <c r="AT220" s="231" t="s">
        <v>498</v>
      </c>
      <c r="AU220" s="231" t="s">
        <v>86</v>
      </c>
      <c r="AY220" s="18" t="s">
        <v>151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84</v>
      </c>
      <c r="BK220" s="232">
        <f>ROUND(I220*H220,2)</f>
        <v>0</v>
      </c>
      <c r="BL220" s="18" t="s">
        <v>158</v>
      </c>
      <c r="BM220" s="231" t="s">
        <v>1552</v>
      </c>
    </row>
    <row r="221" s="2" customFormat="1" ht="21.75" customHeight="1">
      <c r="A221" s="39"/>
      <c r="B221" s="40"/>
      <c r="C221" s="220" t="s">
        <v>517</v>
      </c>
      <c r="D221" s="220" t="s">
        <v>153</v>
      </c>
      <c r="E221" s="221" t="s">
        <v>1553</v>
      </c>
      <c r="F221" s="222" t="s">
        <v>1554</v>
      </c>
      <c r="G221" s="223" t="s">
        <v>287</v>
      </c>
      <c r="H221" s="224">
        <v>30</v>
      </c>
      <c r="I221" s="225"/>
      <c r="J221" s="226">
        <f>ROUND(I221*H221,2)</f>
        <v>0</v>
      </c>
      <c r="K221" s="222" t="s">
        <v>157</v>
      </c>
      <c r="L221" s="45"/>
      <c r="M221" s="227" t="s">
        <v>1</v>
      </c>
      <c r="N221" s="228" t="s">
        <v>41</v>
      </c>
      <c r="O221" s="92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158</v>
      </c>
      <c r="AT221" s="231" t="s">
        <v>153</v>
      </c>
      <c r="AU221" s="231" t="s">
        <v>86</v>
      </c>
      <c r="AY221" s="18" t="s">
        <v>151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84</v>
      </c>
      <c r="BK221" s="232">
        <f>ROUND(I221*H221,2)</f>
        <v>0</v>
      </c>
      <c r="BL221" s="18" t="s">
        <v>158</v>
      </c>
      <c r="BM221" s="231" t="s">
        <v>1555</v>
      </c>
    </row>
    <row r="222" s="2" customFormat="1" ht="21.75" customHeight="1">
      <c r="A222" s="39"/>
      <c r="B222" s="40"/>
      <c r="C222" s="220" t="s">
        <v>522</v>
      </c>
      <c r="D222" s="220" t="s">
        <v>153</v>
      </c>
      <c r="E222" s="221" t="s">
        <v>1556</v>
      </c>
      <c r="F222" s="222" t="s">
        <v>1557</v>
      </c>
      <c r="G222" s="223" t="s">
        <v>287</v>
      </c>
      <c r="H222" s="224">
        <v>51</v>
      </c>
      <c r="I222" s="225"/>
      <c r="J222" s="226">
        <f>ROUND(I222*H222,2)</f>
        <v>0</v>
      </c>
      <c r="K222" s="222" t="s">
        <v>157</v>
      </c>
      <c r="L222" s="45"/>
      <c r="M222" s="227" t="s">
        <v>1</v>
      </c>
      <c r="N222" s="228" t="s">
        <v>41</v>
      </c>
      <c r="O222" s="92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1" t="s">
        <v>158</v>
      </c>
      <c r="AT222" s="231" t="s">
        <v>153</v>
      </c>
      <c r="AU222" s="231" t="s">
        <v>86</v>
      </c>
      <c r="AY222" s="18" t="s">
        <v>151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84</v>
      </c>
      <c r="BK222" s="232">
        <f>ROUND(I222*H222,2)</f>
        <v>0</v>
      </c>
      <c r="BL222" s="18" t="s">
        <v>158</v>
      </c>
      <c r="BM222" s="231" t="s">
        <v>1558</v>
      </c>
    </row>
    <row r="223" s="14" customFormat="1">
      <c r="A223" s="14"/>
      <c r="B223" s="244"/>
      <c r="C223" s="245"/>
      <c r="D223" s="235" t="s">
        <v>160</v>
      </c>
      <c r="E223" s="246" t="s">
        <v>1</v>
      </c>
      <c r="F223" s="247" t="s">
        <v>1559</v>
      </c>
      <c r="G223" s="245"/>
      <c r="H223" s="248">
        <v>51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160</v>
      </c>
      <c r="AU223" s="254" t="s">
        <v>86</v>
      </c>
      <c r="AV223" s="14" t="s">
        <v>86</v>
      </c>
      <c r="AW223" s="14" t="s">
        <v>32</v>
      </c>
      <c r="AX223" s="14" t="s">
        <v>84</v>
      </c>
      <c r="AY223" s="254" t="s">
        <v>151</v>
      </c>
    </row>
    <row r="224" s="2" customFormat="1" ht="24.15" customHeight="1">
      <c r="A224" s="39"/>
      <c r="B224" s="40"/>
      <c r="C224" s="220" t="s">
        <v>526</v>
      </c>
      <c r="D224" s="220" t="s">
        <v>153</v>
      </c>
      <c r="E224" s="221" t="s">
        <v>1560</v>
      </c>
      <c r="F224" s="222" t="s">
        <v>1561</v>
      </c>
      <c r="G224" s="223" t="s">
        <v>194</v>
      </c>
      <c r="H224" s="224">
        <v>4</v>
      </c>
      <c r="I224" s="225"/>
      <c r="J224" s="226">
        <f>ROUND(I224*H224,2)</f>
        <v>0</v>
      </c>
      <c r="K224" s="222" t="s">
        <v>157</v>
      </c>
      <c r="L224" s="45"/>
      <c r="M224" s="227" t="s">
        <v>1</v>
      </c>
      <c r="N224" s="228" t="s">
        <v>41</v>
      </c>
      <c r="O224" s="92"/>
      <c r="P224" s="229">
        <f>O224*H224</f>
        <v>0</v>
      </c>
      <c r="Q224" s="229">
        <v>0.082049999999999998</v>
      </c>
      <c r="R224" s="229">
        <f>Q224*H224</f>
        <v>0.32819999999999999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158</v>
      </c>
      <c r="AT224" s="231" t="s">
        <v>153</v>
      </c>
      <c r="AU224" s="231" t="s">
        <v>86</v>
      </c>
      <c r="AY224" s="18" t="s">
        <v>151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84</v>
      </c>
      <c r="BK224" s="232">
        <f>ROUND(I224*H224,2)</f>
        <v>0</v>
      </c>
      <c r="BL224" s="18" t="s">
        <v>158</v>
      </c>
      <c r="BM224" s="231" t="s">
        <v>1562</v>
      </c>
    </row>
    <row r="225" s="2" customFormat="1" ht="33" customHeight="1">
      <c r="A225" s="39"/>
      <c r="B225" s="40"/>
      <c r="C225" s="220" t="s">
        <v>546</v>
      </c>
      <c r="D225" s="220" t="s">
        <v>153</v>
      </c>
      <c r="E225" s="221" t="s">
        <v>1563</v>
      </c>
      <c r="F225" s="222" t="s">
        <v>1564</v>
      </c>
      <c r="G225" s="223" t="s">
        <v>194</v>
      </c>
      <c r="H225" s="224">
        <v>4</v>
      </c>
      <c r="I225" s="225"/>
      <c r="J225" s="226">
        <f>ROUND(I225*H225,2)</f>
        <v>0</v>
      </c>
      <c r="K225" s="222" t="s">
        <v>157</v>
      </c>
      <c r="L225" s="45"/>
      <c r="M225" s="227" t="s">
        <v>1</v>
      </c>
      <c r="N225" s="228" t="s">
        <v>41</v>
      </c>
      <c r="O225" s="92"/>
      <c r="P225" s="229">
        <f>O225*H225</f>
        <v>0</v>
      </c>
      <c r="Q225" s="229">
        <v>0.00594</v>
      </c>
      <c r="R225" s="229">
        <f>Q225*H225</f>
        <v>0.02376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158</v>
      </c>
      <c r="AT225" s="231" t="s">
        <v>153</v>
      </c>
      <c r="AU225" s="231" t="s">
        <v>86</v>
      </c>
      <c r="AY225" s="18" t="s">
        <v>151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84</v>
      </c>
      <c r="BK225" s="232">
        <f>ROUND(I225*H225,2)</f>
        <v>0</v>
      </c>
      <c r="BL225" s="18" t="s">
        <v>158</v>
      </c>
      <c r="BM225" s="231" t="s">
        <v>1565</v>
      </c>
    </row>
    <row r="226" s="2" customFormat="1" ht="24.15" customHeight="1">
      <c r="A226" s="39"/>
      <c r="B226" s="40"/>
      <c r="C226" s="220" t="s">
        <v>566</v>
      </c>
      <c r="D226" s="220" t="s">
        <v>153</v>
      </c>
      <c r="E226" s="221" t="s">
        <v>1566</v>
      </c>
      <c r="F226" s="222" t="s">
        <v>1567</v>
      </c>
      <c r="G226" s="223" t="s">
        <v>194</v>
      </c>
      <c r="H226" s="224">
        <v>4</v>
      </c>
      <c r="I226" s="225"/>
      <c r="J226" s="226">
        <f>ROUND(I226*H226,2)</f>
        <v>0</v>
      </c>
      <c r="K226" s="222" t="s">
        <v>157</v>
      </c>
      <c r="L226" s="45"/>
      <c r="M226" s="227" t="s">
        <v>1</v>
      </c>
      <c r="N226" s="228" t="s">
        <v>41</v>
      </c>
      <c r="O226" s="92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1" t="s">
        <v>158</v>
      </c>
      <c r="AT226" s="231" t="s">
        <v>153</v>
      </c>
      <c r="AU226" s="231" t="s">
        <v>86</v>
      </c>
      <c r="AY226" s="18" t="s">
        <v>151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84</v>
      </c>
      <c r="BK226" s="232">
        <f>ROUND(I226*H226,2)</f>
        <v>0</v>
      </c>
      <c r="BL226" s="18" t="s">
        <v>158</v>
      </c>
      <c r="BM226" s="231" t="s">
        <v>1568</v>
      </c>
    </row>
    <row r="227" s="2" customFormat="1" ht="33" customHeight="1">
      <c r="A227" s="39"/>
      <c r="B227" s="40"/>
      <c r="C227" s="220" t="s">
        <v>572</v>
      </c>
      <c r="D227" s="220" t="s">
        <v>153</v>
      </c>
      <c r="E227" s="221" t="s">
        <v>1569</v>
      </c>
      <c r="F227" s="222" t="s">
        <v>1570</v>
      </c>
      <c r="G227" s="223" t="s">
        <v>194</v>
      </c>
      <c r="H227" s="224">
        <v>4</v>
      </c>
      <c r="I227" s="225"/>
      <c r="J227" s="226">
        <f>ROUND(I227*H227,2)</f>
        <v>0</v>
      </c>
      <c r="K227" s="222" t="s">
        <v>157</v>
      </c>
      <c r="L227" s="45"/>
      <c r="M227" s="227" t="s">
        <v>1</v>
      </c>
      <c r="N227" s="228" t="s">
        <v>41</v>
      </c>
      <c r="O227" s="92"/>
      <c r="P227" s="229">
        <f>O227*H227</f>
        <v>0</v>
      </c>
      <c r="Q227" s="229">
        <v>0.060600000000000001</v>
      </c>
      <c r="R227" s="229">
        <f>Q227*H227</f>
        <v>0.2424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158</v>
      </c>
      <c r="AT227" s="231" t="s">
        <v>153</v>
      </c>
      <c r="AU227" s="231" t="s">
        <v>86</v>
      </c>
      <c r="AY227" s="18" t="s">
        <v>151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84</v>
      </c>
      <c r="BK227" s="232">
        <f>ROUND(I227*H227,2)</f>
        <v>0</v>
      </c>
      <c r="BL227" s="18" t="s">
        <v>158</v>
      </c>
      <c r="BM227" s="231" t="s">
        <v>1571</v>
      </c>
    </row>
    <row r="228" s="12" customFormat="1" ht="22.8" customHeight="1">
      <c r="A228" s="12"/>
      <c r="B228" s="204"/>
      <c r="C228" s="205"/>
      <c r="D228" s="206" t="s">
        <v>75</v>
      </c>
      <c r="E228" s="218" t="s">
        <v>197</v>
      </c>
      <c r="F228" s="218" t="s">
        <v>516</v>
      </c>
      <c r="G228" s="205"/>
      <c r="H228" s="205"/>
      <c r="I228" s="208"/>
      <c r="J228" s="219">
        <f>BK228</f>
        <v>0</v>
      </c>
      <c r="K228" s="205"/>
      <c r="L228" s="210"/>
      <c r="M228" s="211"/>
      <c r="N228" s="212"/>
      <c r="O228" s="212"/>
      <c r="P228" s="213">
        <f>SUM(P229:P230)</f>
        <v>0</v>
      </c>
      <c r="Q228" s="212"/>
      <c r="R228" s="213">
        <f>SUM(R229:R230)</f>
        <v>0.30887999999999999</v>
      </c>
      <c r="S228" s="212"/>
      <c r="T228" s="214">
        <f>SUM(T229:T230)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5" t="s">
        <v>84</v>
      </c>
      <c r="AT228" s="216" t="s">
        <v>75</v>
      </c>
      <c r="AU228" s="216" t="s">
        <v>84</v>
      </c>
      <c r="AY228" s="215" t="s">
        <v>151</v>
      </c>
      <c r="BK228" s="217">
        <f>SUM(BK229:BK230)</f>
        <v>0</v>
      </c>
    </row>
    <row r="229" s="2" customFormat="1" ht="24.15" customHeight="1">
      <c r="A229" s="39"/>
      <c r="B229" s="40"/>
      <c r="C229" s="220" t="s">
        <v>579</v>
      </c>
      <c r="D229" s="220" t="s">
        <v>153</v>
      </c>
      <c r="E229" s="221" t="s">
        <v>1572</v>
      </c>
      <c r="F229" s="222" t="s">
        <v>1573</v>
      </c>
      <c r="G229" s="223" t="s">
        <v>194</v>
      </c>
      <c r="H229" s="224">
        <v>18</v>
      </c>
      <c r="I229" s="225"/>
      <c r="J229" s="226">
        <f>ROUND(I229*H229,2)</f>
        <v>0</v>
      </c>
      <c r="K229" s="222" t="s">
        <v>157</v>
      </c>
      <c r="L229" s="45"/>
      <c r="M229" s="227" t="s">
        <v>1</v>
      </c>
      <c r="N229" s="228" t="s">
        <v>41</v>
      </c>
      <c r="O229" s="92"/>
      <c r="P229" s="229">
        <f>O229*H229</f>
        <v>0</v>
      </c>
      <c r="Q229" s="229">
        <v>0.016379999999999999</v>
      </c>
      <c r="R229" s="229">
        <f>Q229*H229</f>
        <v>0.29483999999999999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158</v>
      </c>
      <c r="AT229" s="231" t="s">
        <v>153</v>
      </c>
      <c r="AU229" s="231" t="s">
        <v>86</v>
      </c>
      <c r="AY229" s="18" t="s">
        <v>151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84</v>
      </c>
      <c r="BK229" s="232">
        <f>ROUND(I229*H229,2)</f>
        <v>0</v>
      </c>
      <c r="BL229" s="18" t="s">
        <v>158</v>
      </c>
      <c r="BM229" s="231" t="s">
        <v>1574</v>
      </c>
    </row>
    <row r="230" s="2" customFormat="1" ht="16.5" customHeight="1">
      <c r="A230" s="39"/>
      <c r="B230" s="40"/>
      <c r="C230" s="277" t="s">
        <v>590</v>
      </c>
      <c r="D230" s="277" t="s">
        <v>498</v>
      </c>
      <c r="E230" s="278" t="s">
        <v>1575</v>
      </c>
      <c r="F230" s="279" t="s">
        <v>1576</v>
      </c>
      <c r="G230" s="280" t="s">
        <v>194</v>
      </c>
      <c r="H230" s="281">
        <v>18</v>
      </c>
      <c r="I230" s="282"/>
      <c r="J230" s="283">
        <f>ROUND(I230*H230,2)</f>
        <v>0</v>
      </c>
      <c r="K230" s="279" t="s">
        <v>1</v>
      </c>
      <c r="L230" s="284"/>
      <c r="M230" s="285" t="s">
        <v>1</v>
      </c>
      <c r="N230" s="286" t="s">
        <v>41</v>
      </c>
      <c r="O230" s="92"/>
      <c r="P230" s="229">
        <f>O230*H230</f>
        <v>0</v>
      </c>
      <c r="Q230" s="229">
        <v>0.00077999999999999999</v>
      </c>
      <c r="R230" s="229">
        <f>Q230*H230</f>
        <v>0.01404</v>
      </c>
      <c r="S230" s="229">
        <v>0</v>
      </c>
      <c r="T230" s="23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1" t="s">
        <v>191</v>
      </c>
      <c r="AT230" s="231" t="s">
        <v>498</v>
      </c>
      <c r="AU230" s="231" t="s">
        <v>86</v>
      </c>
      <c r="AY230" s="18" t="s">
        <v>151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84</v>
      </c>
      <c r="BK230" s="232">
        <f>ROUND(I230*H230,2)</f>
        <v>0</v>
      </c>
      <c r="BL230" s="18" t="s">
        <v>158</v>
      </c>
      <c r="BM230" s="231" t="s">
        <v>1577</v>
      </c>
    </row>
    <row r="231" s="12" customFormat="1" ht="22.8" customHeight="1">
      <c r="A231" s="12"/>
      <c r="B231" s="204"/>
      <c r="C231" s="205"/>
      <c r="D231" s="206" t="s">
        <v>75</v>
      </c>
      <c r="E231" s="218" t="s">
        <v>727</v>
      </c>
      <c r="F231" s="218" t="s">
        <v>728</v>
      </c>
      <c r="G231" s="205"/>
      <c r="H231" s="205"/>
      <c r="I231" s="208"/>
      <c r="J231" s="219">
        <f>BK231</f>
        <v>0</v>
      </c>
      <c r="K231" s="205"/>
      <c r="L231" s="210"/>
      <c r="M231" s="211"/>
      <c r="N231" s="212"/>
      <c r="O231" s="212"/>
      <c r="P231" s="213">
        <f>SUM(P232:P236)</f>
        <v>0</v>
      </c>
      <c r="Q231" s="212"/>
      <c r="R231" s="213">
        <f>SUM(R232:R236)</f>
        <v>0</v>
      </c>
      <c r="S231" s="212"/>
      <c r="T231" s="214">
        <f>SUM(T232:T236)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5" t="s">
        <v>84</v>
      </c>
      <c r="AT231" s="216" t="s">
        <v>75</v>
      </c>
      <c r="AU231" s="216" t="s">
        <v>84</v>
      </c>
      <c r="AY231" s="215" t="s">
        <v>151</v>
      </c>
      <c r="BK231" s="217">
        <f>SUM(BK232:BK236)</f>
        <v>0</v>
      </c>
    </row>
    <row r="232" s="2" customFormat="1" ht="24.15" customHeight="1">
      <c r="A232" s="39"/>
      <c r="B232" s="40"/>
      <c r="C232" s="220" t="s">
        <v>597</v>
      </c>
      <c r="D232" s="220" t="s">
        <v>153</v>
      </c>
      <c r="E232" s="221" t="s">
        <v>730</v>
      </c>
      <c r="F232" s="222" t="s">
        <v>731</v>
      </c>
      <c r="G232" s="223" t="s">
        <v>173</v>
      </c>
      <c r="H232" s="224">
        <v>14.576000000000001</v>
      </c>
      <c r="I232" s="225"/>
      <c r="J232" s="226">
        <f>ROUND(I232*H232,2)</f>
        <v>0</v>
      </c>
      <c r="K232" s="222" t="s">
        <v>157</v>
      </c>
      <c r="L232" s="45"/>
      <c r="M232" s="227" t="s">
        <v>1</v>
      </c>
      <c r="N232" s="228" t="s">
        <v>41</v>
      </c>
      <c r="O232" s="92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1" t="s">
        <v>158</v>
      </c>
      <c r="AT232" s="231" t="s">
        <v>153</v>
      </c>
      <c r="AU232" s="231" t="s">
        <v>86</v>
      </c>
      <c r="AY232" s="18" t="s">
        <v>151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84</v>
      </c>
      <c r="BK232" s="232">
        <f>ROUND(I232*H232,2)</f>
        <v>0</v>
      </c>
      <c r="BL232" s="18" t="s">
        <v>158</v>
      </c>
      <c r="BM232" s="231" t="s">
        <v>1578</v>
      </c>
    </row>
    <row r="233" s="2" customFormat="1" ht="24.15" customHeight="1">
      <c r="A233" s="39"/>
      <c r="B233" s="40"/>
      <c r="C233" s="220" t="s">
        <v>601</v>
      </c>
      <c r="D233" s="220" t="s">
        <v>153</v>
      </c>
      <c r="E233" s="221" t="s">
        <v>734</v>
      </c>
      <c r="F233" s="222" t="s">
        <v>735</v>
      </c>
      <c r="G233" s="223" t="s">
        <v>173</v>
      </c>
      <c r="H233" s="224">
        <v>14.576000000000001</v>
      </c>
      <c r="I233" s="225"/>
      <c r="J233" s="226">
        <f>ROUND(I233*H233,2)</f>
        <v>0</v>
      </c>
      <c r="K233" s="222" t="s">
        <v>157</v>
      </c>
      <c r="L233" s="45"/>
      <c r="M233" s="227" t="s">
        <v>1</v>
      </c>
      <c r="N233" s="228" t="s">
        <v>41</v>
      </c>
      <c r="O233" s="92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1" t="s">
        <v>158</v>
      </c>
      <c r="AT233" s="231" t="s">
        <v>153</v>
      </c>
      <c r="AU233" s="231" t="s">
        <v>86</v>
      </c>
      <c r="AY233" s="18" t="s">
        <v>151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84</v>
      </c>
      <c r="BK233" s="232">
        <f>ROUND(I233*H233,2)</f>
        <v>0</v>
      </c>
      <c r="BL233" s="18" t="s">
        <v>158</v>
      </c>
      <c r="BM233" s="231" t="s">
        <v>1579</v>
      </c>
    </row>
    <row r="234" s="2" customFormat="1" ht="24.15" customHeight="1">
      <c r="A234" s="39"/>
      <c r="B234" s="40"/>
      <c r="C234" s="220" t="s">
        <v>603</v>
      </c>
      <c r="D234" s="220" t="s">
        <v>153</v>
      </c>
      <c r="E234" s="221" t="s">
        <v>738</v>
      </c>
      <c r="F234" s="222" t="s">
        <v>739</v>
      </c>
      <c r="G234" s="223" t="s">
        <v>173</v>
      </c>
      <c r="H234" s="224">
        <v>276.94400000000002</v>
      </c>
      <c r="I234" s="225"/>
      <c r="J234" s="226">
        <f>ROUND(I234*H234,2)</f>
        <v>0</v>
      </c>
      <c r="K234" s="222" t="s">
        <v>157</v>
      </c>
      <c r="L234" s="45"/>
      <c r="M234" s="227" t="s">
        <v>1</v>
      </c>
      <c r="N234" s="228" t="s">
        <v>41</v>
      </c>
      <c r="O234" s="92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1" t="s">
        <v>158</v>
      </c>
      <c r="AT234" s="231" t="s">
        <v>153</v>
      </c>
      <c r="AU234" s="231" t="s">
        <v>86</v>
      </c>
      <c r="AY234" s="18" t="s">
        <v>151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84</v>
      </c>
      <c r="BK234" s="232">
        <f>ROUND(I234*H234,2)</f>
        <v>0</v>
      </c>
      <c r="BL234" s="18" t="s">
        <v>158</v>
      </c>
      <c r="BM234" s="231" t="s">
        <v>1580</v>
      </c>
    </row>
    <row r="235" s="14" customFormat="1">
      <c r="A235" s="14"/>
      <c r="B235" s="244"/>
      <c r="C235" s="245"/>
      <c r="D235" s="235" t="s">
        <v>160</v>
      </c>
      <c r="E235" s="245"/>
      <c r="F235" s="247" t="s">
        <v>1581</v>
      </c>
      <c r="G235" s="245"/>
      <c r="H235" s="248">
        <v>276.94400000000002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160</v>
      </c>
      <c r="AU235" s="254" t="s">
        <v>86</v>
      </c>
      <c r="AV235" s="14" t="s">
        <v>86</v>
      </c>
      <c r="AW235" s="14" t="s">
        <v>4</v>
      </c>
      <c r="AX235" s="14" t="s">
        <v>84</v>
      </c>
      <c r="AY235" s="254" t="s">
        <v>151</v>
      </c>
    </row>
    <row r="236" s="2" customFormat="1" ht="44.25" customHeight="1">
      <c r="A236" s="39"/>
      <c r="B236" s="40"/>
      <c r="C236" s="220" t="s">
        <v>609</v>
      </c>
      <c r="D236" s="220" t="s">
        <v>153</v>
      </c>
      <c r="E236" s="221" t="s">
        <v>1582</v>
      </c>
      <c r="F236" s="222" t="s">
        <v>1583</v>
      </c>
      <c r="G236" s="223" t="s">
        <v>173</v>
      </c>
      <c r="H236" s="224">
        <v>14.576000000000001</v>
      </c>
      <c r="I236" s="225"/>
      <c r="J236" s="226">
        <f>ROUND(I236*H236,2)</f>
        <v>0</v>
      </c>
      <c r="K236" s="222" t="s">
        <v>157</v>
      </c>
      <c r="L236" s="45"/>
      <c r="M236" s="227" t="s">
        <v>1</v>
      </c>
      <c r="N236" s="228" t="s">
        <v>41</v>
      </c>
      <c r="O236" s="92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1" t="s">
        <v>158</v>
      </c>
      <c r="AT236" s="231" t="s">
        <v>153</v>
      </c>
      <c r="AU236" s="231" t="s">
        <v>86</v>
      </c>
      <c r="AY236" s="18" t="s">
        <v>151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84</v>
      </c>
      <c r="BK236" s="232">
        <f>ROUND(I236*H236,2)</f>
        <v>0</v>
      </c>
      <c r="BL236" s="18" t="s">
        <v>158</v>
      </c>
      <c r="BM236" s="231" t="s">
        <v>1584</v>
      </c>
    </row>
    <row r="237" s="12" customFormat="1" ht="22.8" customHeight="1">
      <c r="A237" s="12"/>
      <c r="B237" s="204"/>
      <c r="C237" s="205"/>
      <c r="D237" s="206" t="s">
        <v>75</v>
      </c>
      <c r="E237" s="218" t="s">
        <v>746</v>
      </c>
      <c r="F237" s="218" t="s">
        <v>747</v>
      </c>
      <c r="G237" s="205"/>
      <c r="H237" s="205"/>
      <c r="I237" s="208"/>
      <c r="J237" s="219">
        <f>BK237</f>
        <v>0</v>
      </c>
      <c r="K237" s="205"/>
      <c r="L237" s="210"/>
      <c r="M237" s="211"/>
      <c r="N237" s="212"/>
      <c r="O237" s="212"/>
      <c r="P237" s="213">
        <f>P238</f>
        <v>0</v>
      </c>
      <c r="Q237" s="212"/>
      <c r="R237" s="213">
        <f>R238</f>
        <v>0</v>
      </c>
      <c r="S237" s="212"/>
      <c r="T237" s="214">
        <f>T238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5" t="s">
        <v>84</v>
      </c>
      <c r="AT237" s="216" t="s">
        <v>75</v>
      </c>
      <c r="AU237" s="216" t="s">
        <v>84</v>
      </c>
      <c r="AY237" s="215" t="s">
        <v>151</v>
      </c>
      <c r="BK237" s="217">
        <f>BK238</f>
        <v>0</v>
      </c>
    </row>
    <row r="238" s="2" customFormat="1" ht="24.15" customHeight="1">
      <c r="A238" s="39"/>
      <c r="B238" s="40"/>
      <c r="C238" s="220" t="s">
        <v>622</v>
      </c>
      <c r="D238" s="220" t="s">
        <v>153</v>
      </c>
      <c r="E238" s="221" t="s">
        <v>1585</v>
      </c>
      <c r="F238" s="222" t="s">
        <v>1586</v>
      </c>
      <c r="G238" s="223" t="s">
        <v>173</v>
      </c>
      <c r="H238" s="224">
        <v>206.88800000000001</v>
      </c>
      <c r="I238" s="225"/>
      <c r="J238" s="226">
        <f>ROUND(I238*H238,2)</f>
        <v>0</v>
      </c>
      <c r="K238" s="222" t="s">
        <v>157</v>
      </c>
      <c r="L238" s="45"/>
      <c r="M238" s="227" t="s">
        <v>1</v>
      </c>
      <c r="N238" s="228" t="s">
        <v>41</v>
      </c>
      <c r="O238" s="92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1" t="s">
        <v>158</v>
      </c>
      <c r="AT238" s="231" t="s">
        <v>153</v>
      </c>
      <c r="AU238" s="231" t="s">
        <v>86</v>
      </c>
      <c r="AY238" s="18" t="s">
        <v>151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84</v>
      </c>
      <c r="BK238" s="232">
        <f>ROUND(I238*H238,2)</f>
        <v>0</v>
      </c>
      <c r="BL238" s="18" t="s">
        <v>158</v>
      </c>
      <c r="BM238" s="231" t="s">
        <v>1587</v>
      </c>
    </row>
    <row r="239" s="12" customFormat="1" ht="25.92" customHeight="1">
      <c r="A239" s="12"/>
      <c r="B239" s="204"/>
      <c r="C239" s="205"/>
      <c r="D239" s="206" t="s">
        <v>75</v>
      </c>
      <c r="E239" s="207" t="s">
        <v>752</v>
      </c>
      <c r="F239" s="207" t="s">
        <v>753</v>
      </c>
      <c r="G239" s="205"/>
      <c r="H239" s="205"/>
      <c r="I239" s="208"/>
      <c r="J239" s="209">
        <f>BK239</f>
        <v>0</v>
      </c>
      <c r="K239" s="205"/>
      <c r="L239" s="210"/>
      <c r="M239" s="211"/>
      <c r="N239" s="212"/>
      <c r="O239" s="212"/>
      <c r="P239" s="213">
        <f>P240+P282+P332+P379+P383</f>
        <v>0</v>
      </c>
      <c r="Q239" s="212"/>
      <c r="R239" s="213">
        <f>R240+R282+R332+R379+R383</f>
        <v>2.7367699999999999</v>
      </c>
      <c r="S239" s="212"/>
      <c r="T239" s="214">
        <f>T240+T282+T332+T379+T383</f>
        <v>14.576280000000001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5" t="s">
        <v>86</v>
      </c>
      <c r="AT239" s="216" t="s">
        <v>75</v>
      </c>
      <c r="AU239" s="216" t="s">
        <v>76</v>
      </c>
      <c r="AY239" s="215" t="s">
        <v>151</v>
      </c>
      <c r="BK239" s="217">
        <f>BK240+BK282+BK332+BK379+BK383</f>
        <v>0</v>
      </c>
    </row>
    <row r="240" s="12" customFormat="1" ht="22.8" customHeight="1">
      <c r="A240" s="12"/>
      <c r="B240" s="204"/>
      <c r="C240" s="205"/>
      <c r="D240" s="206" t="s">
        <v>75</v>
      </c>
      <c r="E240" s="218" t="s">
        <v>1588</v>
      </c>
      <c r="F240" s="218" t="s">
        <v>1589</v>
      </c>
      <c r="G240" s="205"/>
      <c r="H240" s="205"/>
      <c r="I240" s="208"/>
      <c r="J240" s="219">
        <f>BK240</f>
        <v>0</v>
      </c>
      <c r="K240" s="205"/>
      <c r="L240" s="210"/>
      <c r="M240" s="211"/>
      <c r="N240" s="212"/>
      <c r="O240" s="212"/>
      <c r="P240" s="213">
        <f>SUM(P241:P281)</f>
        <v>0</v>
      </c>
      <c r="Q240" s="212"/>
      <c r="R240" s="213">
        <f>SUM(R241:R281)</f>
        <v>0.51300000000000001</v>
      </c>
      <c r="S240" s="212"/>
      <c r="T240" s="214">
        <f>SUM(T241:T281)</f>
        <v>9.7316000000000002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5" t="s">
        <v>86</v>
      </c>
      <c r="AT240" s="216" t="s">
        <v>75</v>
      </c>
      <c r="AU240" s="216" t="s">
        <v>84</v>
      </c>
      <c r="AY240" s="215" t="s">
        <v>151</v>
      </c>
      <c r="BK240" s="217">
        <f>SUM(BK241:BK281)</f>
        <v>0</v>
      </c>
    </row>
    <row r="241" s="2" customFormat="1" ht="16.5" customHeight="1">
      <c r="A241" s="39"/>
      <c r="B241" s="40"/>
      <c r="C241" s="220" t="s">
        <v>629</v>
      </c>
      <c r="D241" s="220" t="s">
        <v>153</v>
      </c>
      <c r="E241" s="221" t="s">
        <v>1590</v>
      </c>
      <c r="F241" s="222" t="s">
        <v>1591</v>
      </c>
      <c r="G241" s="223" t="s">
        <v>287</v>
      </c>
      <c r="H241" s="224">
        <v>316</v>
      </c>
      <c r="I241" s="225"/>
      <c r="J241" s="226">
        <f>ROUND(I241*H241,2)</f>
        <v>0</v>
      </c>
      <c r="K241" s="222" t="s">
        <v>157</v>
      </c>
      <c r="L241" s="45"/>
      <c r="M241" s="227" t="s">
        <v>1</v>
      </c>
      <c r="N241" s="228" t="s">
        <v>41</v>
      </c>
      <c r="O241" s="92"/>
      <c r="P241" s="229">
        <f>O241*H241</f>
        <v>0</v>
      </c>
      <c r="Q241" s="229">
        <v>0</v>
      </c>
      <c r="R241" s="229">
        <f>Q241*H241</f>
        <v>0</v>
      </c>
      <c r="S241" s="229">
        <v>0.03065</v>
      </c>
      <c r="T241" s="230">
        <f>S241*H241</f>
        <v>9.6853999999999996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1" t="s">
        <v>248</v>
      </c>
      <c r="AT241" s="231" t="s">
        <v>153</v>
      </c>
      <c r="AU241" s="231" t="s">
        <v>86</v>
      </c>
      <c r="AY241" s="18" t="s">
        <v>151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84</v>
      </c>
      <c r="BK241" s="232">
        <f>ROUND(I241*H241,2)</f>
        <v>0</v>
      </c>
      <c r="BL241" s="18" t="s">
        <v>248</v>
      </c>
      <c r="BM241" s="231" t="s">
        <v>1592</v>
      </c>
    </row>
    <row r="242" s="2" customFormat="1" ht="16.5" customHeight="1">
      <c r="A242" s="39"/>
      <c r="B242" s="40"/>
      <c r="C242" s="220" t="s">
        <v>636</v>
      </c>
      <c r="D242" s="220" t="s">
        <v>153</v>
      </c>
      <c r="E242" s="221" t="s">
        <v>1593</v>
      </c>
      <c r="F242" s="222" t="s">
        <v>1594</v>
      </c>
      <c r="G242" s="223" t="s">
        <v>194</v>
      </c>
      <c r="H242" s="224">
        <v>1</v>
      </c>
      <c r="I242" s="225"/>
      <c r="J242" s="226">
        <f>ROUND(I242*H242,2)</f>
        <v>0</v>
      </c>
      <c r="K242" s="222" t="s">
        <v>157</v>
      </c>
      <c r="L242" s="45"/>
      <c r="M242" s="227" t="s">
        <v>1</v>
      </c>
      <c r="N242" s="228" t="s">
        <v>41</v>
      </c>
      <c r="O242" s="92"/>
      <c r="P242" s="229">
        <f>O242*H242</f>
        <v>0</v>
      </c>
      <c r="Q242" s="229">
        <v>0.0011199999999999999</v>
      </c>
      <c r="R242" s="229">
        <f>Q242*H242</f>
        <v>0.0011199999999999999</v>
      </c>
      <c r="S242" s="229">
        <v>0</v>
      </c>
      <c r="T242" s="23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1" t="s">
        <v>248</v>
      </c>
      <c r="AT242" s="231" t="s">
        <v>153</v>
      </c>
      <c r="AU242" s="231" t="s">
        <v>86</v>
      </c>
      <c r="AY242" s="18" t="s">
        <v>151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84</v>
      </c>
      <c r="BK242" s="232">
        <f>ROUND(I242*H242,2)</f>
        <v>0</v>
      </c>
      <c r="BL242" s="18" t="s">
        <v>248</v>
      </c>
      <c r="BM242" s="231" t="s">
        <v>1595</v>
      </c>
    </row>
    <row r="243" s="2" customFormat="1" ht="21.75" customHeight="1">
      <c r="A243" s="39"/>
      <c r="B243" s="40"/>
      <c r="C243" s="220" t="s">
        <v>642</v>
      </c>
      <c r="D243" s="220" t="s">
        <v>153</v>
      </c>
      <c r="E243" s="221" t="s">
        <v>1596</v>
      </c>
      <c r="F243" s="222" t="s">
        <v>1597</v>
      </c>
      <c r="G243" s="223" t="s">
        <v>287</v>
      </c>
      <c r="H243" s="224">
        <v>50</v>
      </c>
      <c r="I243" s="225"/>
      <c r="J243" s="226">
        <f>ROUND(I243*H243,2)</f>
        <v>0</v>
      </c>
      <c r="K243" s="222" t="s">
        <v>157</v>
      </c>
      <c r="L243" s="45"/>
      <c r="M243" s="227" t="s">
        <v>1</v>
      </c>
      <c r="N243" s="228" t="s">
        <v>41</v>
      </c>
      <c r="O243" s="92"/>
      <c r="P243" s="229">
        <f>O243*H243</f>
        <v>0</v>
      </c>
      <c r="Q243" s="229">
        <v>0.00142</v>
      </c>
      <c r="R243" s="229">
        <f>Q243*H243</f>
        <v>0.071000000000000008</v>
      </c>
      <c r="S243" s="229">
        <v>0</v>
      </c>
      <c r="T243" s="23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1" t="s">
        <v>248</v>
      </c>
      <c r="AT243" s="231" t="s">
        <v>153</v>
      </c>
      <c r="AU243" s="231" t="s">
        <v>86</v>
      </c>
      <c r="AY243" s="18" t="s">
        <v>151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84</v>
      </c>
      <c r="BK243" s="232">
        <f>ROUND(I243*H243,2)</f>
        <v>0</v>
      </c>
      <c r="BL243" s="18" t="s">
        <v>248</v>
      </c>
      <c r="BM243" s="231" t="s">
        <v>1598</v>
      </c>
    </row>
    <row r="244" s="2" customFormat="1" ht="21.75" customHeight="1">
      <c r="A244" s="39"/>
      <c r="B244" s="40"/>
      <c r="C244" s="220" t="s">
        <v>647</v>
      </c>
      <c r="D244" s="220" t="s">
        <v>153</v>
      </c>
      <c r="E244" s="221" t="s">
        <v>1599</v>
      </c>
      <c r="F244" s="222" t="s">
        <v>1600</v>
      </c>
      <c r="G244" s="223" t="s">
        <v>287</v>
      </c>
      <c r="H244" s="224">
        <v>96</v>
      </c>
      <c r="I244" s="225"/>
      <c r="J244" s="226">
        <f>ROUND(I244*H244,2)</f>
        <v>0</v>
      </c>
      <c r="K244" s="222" t="s">
        <v>157</v>
      </c>
      <c r="L244" s="45"/>
      <c r="M244" s="227" t="s">
        <v>1</v>
      </c>
      <c r="N244" s="228" t="s">
        <v>41</v>
      </c>
      <c r="O244" s="92"/>
      <c r="P244" s="229">
        <f>O244*H244</f>
        <v>0</v>
      </c>
      <c r="Q244" s="229">
        <v>0.00197</v>
      </c>
      <c r="R244" s="229">
        <f>Q244*H244</f>
        <v>0.18912000000000001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248</v>
      </c>
      <c r="AT244" s="231" t="s">
        <v>153</v>
      </c>
      <c r="AU244" s="231" t="s">
        <v>86</v>
      </c>
      <c r="AY244" s="18" t="s">
        <v>151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84</v>
      </c>
      <c r="BK244" s="232">
        <f>ROUND(I244*H244,2)</f>
        <v>0</v>
      </c>
      <c r="BL244" s="18" t="s">
        <v>248</v>
      </c>
      <c r="BM244" s="231" t="s">
        <v>1601</v>
      </c>
    </row>
    <row r="245" s="2" customFormat="1" ht="21.75" customHeight="1">
      <c r="A245" s="39"/>
      <c r="B245" s="40"/>
      <c r="C245" s="220" t="s">
        <v>651</v>
      </c>
      <c r="D245" s="220" t="s">
        <v>153</v>
      </c>
      <c r="E245" s="221" t="s">
        <v>1602</v>
      </c>
      <c r="F245" s="222" t="s">
        <v>1603</v>
      </c>
      <c r="G245" s="223" t="s">
        <v>287</v>
      </c>
      <c r="H245" s="224">
        <v>15</v>
      </c>
      <c r="I245" s="225"/>
      <c r="J245" s="226">
        <f>ROUND(I245*H245,2)</f>
        <v>0</v>
      </c>
      <c r="K245" s="222" t="s">
        <v>157</v>
      </c>
      <c r="L245" s="45"/>
      <c r="M245" s="227" t="s">
        <v>1</v>
      </c>
      <c r="N245" s="228" t="s">
        <v>41</v>
      </c>
      <c r="O245" s="92"/>
      <c r="P245" s="229">
        <f>O245*H245</f>
        <v>0</v>
      </c>
      <c r="Q245" s="229">
        <v>0.0030400000000000002</v>
      </c>
      <c r="R245" s="229">
        <f>Q245*H245</f>
        <v>0.045600000000000002</v>
      </c>
      <c r="S245" s="229">
        <v>0</v>
      </c>
      <c r="T245" s="23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1" t="s">
        <v>248</v>
      </c>
      <c r="AT245" s="231" t="s">
        <v>153</v>
      </c>
      <c r="AU245" s="231" t="s">
        <v>86</v>
      </c>
      <c r="AY245" s="18" t="s">
        <v>151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84</v>
      </c>
      <c r="BK245" s="232">
        <f>ROUND(I245*H245,2)</f>
        <v>0</v>
      </c>
      <c r="BL245" s="18" t="s">
        <v>248</v>
      </c>
      <c r="BM245" s="231" t="s">
        <v>1604</v>
      </c>
    </row>
    <row r="246" s="2" customFormat="1" ht="16.5" customHeight="1">
      <c r="A246" s="39"/>
      <c r="B246" s="40"/>
      <c r="C246" s="220" t="s">
        <v>656</v>
      </c>
      <c r="D246" s="220" t="s">
        <v>153</v>
      </c>
      <c r="E246" s="221" t="s">
        <v>1605</v>
      </c>
      <c r="F246" s="222" t="s">
        <v>1606</v>
      </c>
      <c r="G246" s="223" t="s">
        <v>287</v>
      </c>
      <c r="H246" s="224">
        <v>29</v>
      </c>
      <c r="I246" s="225"/>
      <c r="J246" s="226">
        <f>ROUND(I246*H246,2)</f>
        <v>0</v>
      </c>
      <c r="K246" s="222" t="s">
        <v>157</v>
      </c>
      <c r="L246" s="45"/>
      <c r="M246" s="227" t="s">
        <v>1</v>
      </c>
      <c r="N246" s="228" t="s">
        <v>41</v>
      </c>
      <c r="O246" s="92"/>
      <c r="P246" s="229">
        <f>O246*H246</f>
        <v>0</v>
      </c>
      <c r="Q246" s="229">
        <v>0.00063000000000000003</v>
      </c>
      <c r="R246" s="229">
        <f>Q246*H246</f>
        <v>0.018270000000000002</v>
      </c>
      <c r="S246" s="229">
        <v>0</v>
      </c>
      <c r="T246" s="23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1" t="s">
        <v>248</v>
      </c>
      <c r="AT246" s="231" t="s">
        <v>153</v>
      </c>
      <c r="AU246" s="231" t="s">
        <v>86</v>
      </c>
      <c r="AY246" s="18" t="s">
        <v>151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84</v>
      </c>
      <c r="BK246" s="232">
        <f>ROUND(I246*H246,2)</f>
        <v>0</v>
      </c>
      <c r="BL246" s="18" t="s">
        <v>248</v>
      </c>
      <c r="BM246" s="231" t="s">
        <v>1607</v>
      </c>
    </row>
    <row r="247" s="2" customFormat="1" ht="21.75" customHeight="1">
      <c r="A247" s="39"/>
      <c r="B247" s="40"/>
      <c r="C247" s="277" t="s">
        <v>662</v>
      </c>
      <c r="D247" s="277" t="s">
        <v>498</v>
      </c>
      <c r="E247" s="278" t="s">
        <v>1608</v>
      </c>
      <c r="F247" s="279" t="s">
        <v>1609</v>
      </c>
      <c r="G247" s="280" t="s">
        <v>194</v>
      </c>
      <c r="H247" s="281">
        <v>6</v>
      </c>
      <c r="I247" s="282"/>
      <c r="J247" s="283">
        <f>ROUND(I247*H247,2)</f>
        <v>0</v>
      </c>
      <c r="K247" s="279" t="s">
        <v>157</v>
      </c>
      <c r="L247" s="284"/>
      <c r="M247" s="285" t="s">
        <v>1</v>
      </c>
      <c r="N247" s="286" t="s">
        <v>41</v>
      </c>
      <c r="O247" s="92"/>
      <c r="P247" s="229">
        <f>O247*H247</f>
        <v>0</v>
      </c>
      <c r="Q247" s="229">
        <v>0.00013999999999999999</v>
      </c>
      <c r="R247" s="229">
        <f>Q247*H247</f>
        <v>0.00083999999999999993</v>
      </c>
      <c r="S247" s="229">
        <v>0</v>
      </c>
      <c r="T247" s="23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1" t="s">
        <v>469</v>
      </c>
      <c r="AT247" s="231" t="s">
        <v>498</v>
      </c>
      <c r="AU247" s="231" t="s">
        <v>86</v>
      </c>
      <c r="AY247" s="18" t="s">
        <v>151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84</v>
      </c>
      <c r="BK247" s="232">
        <f>ROUND(I247*H247,2)</f>
        <v>0</v>
      </c>
      <c r="BL247" s="18" t="s">
        <v>248</v>
      </c>
      <c r="BM247" s="231" t="s">
        <v>1610</v>
      </c>
    </row>
    <row r="248" s="2" customFormat="1" ht="16.5" customHeight="1">
      <c r="A248" s="39"/>
      <c r="B248" s="40"/>
      <c r="C248" s="220" t="s">
        <v>667</v>
      </c>
      <c r="D248" s="220" t="s">
        <v>153</v>
      </c>
      <c r="E248" s="221" t="s">
        <v>1611</v>
      </c>
      <c r="F248" s="222" t="s">
        <v>1612</v>
      </c>
      <c r="G248" s="223" t="s">
        <v>287</v>
      </c>
      <c r="H248" s="224">
        <v>66</v>
      </c>
      <c r="I248" s="225"/>
      <c r="J248" s="226">
        <f>ROUND(I248*H248,2)</f>
        <v>0</v>
      </c>
      <c r="K248" s="222" t="s">
        <v>157</v>
      </c>
      <c r="L248" s="45"/>
      <c r="M248" s="227" t="s">
        <v>1</v>
      </c>
      <c r="N248" s="228" t="s">
        <v>41</v>
      </c>
      <c r="O248" s="92"/>
      <c r="P248" s="229">
        <f>O248*H248</f>
        <v>0</v>
      </c>
      <c r="Q248" s="229">
        <v>0.0012999999999999999</v>
      </c>
      <c r="R248" s="229">
        <f>Q248*H248</f>
        <v>0.085800000000000001</v>
      </c>
      <c r="S248" s="229">
        <v>0</v>
      </c>
      <c r="T248" s="23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1" t="s">
        <v>248</v>
      </c>
      <c r="AT248" s="231" t="s">
        <v>153</v>
      </c>
      <c r="AU248" s="231" t="s">
        <v>86</v>
      </c>
      <c r="AY248" s="18" t="s">
        <v>151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84</v>
      </c>
      <c r="BK248" s="232">
        <f>ROUND(I248*H248,2)</f>
        <v>0</v>
      </c>
      <c r="BL248" s="18" t="s">
        <v>248</v>
      </c>
      <c r="BM248" s="231" t="s">
        <v>1613</v>
      </c>
    </row>
    <row r="249" s="2" customFormat="1" ht="24.15" customHeight="1">
      <c r="A249" s="39"/>
      <c r="B249" s="40"/>
      <c r="C249" s="277" t="s">
        <v>673</v>
      </c>
      <c r="D249" s="277" t="s">
        <v>498</v>
      </c>
      <c r="E249" s="278" t="s">
        <v>1614</v>
      </c>
      <c r="F249" s="279" t="s">
        <v>1615</v>
      </c>
      <c r="G249" s="280" t="s">
        <v>194</v>
      </c>
      <c r="H249" s="281">
        <v>10</v>
      </c>
      <c r="I249" s="282"/>
      <c r="J249" s="283">
        <f>ROUND(I249*H249,2)</f>
        <v>0</v>
      </c>
      <c r="K249" s="279" t="s">
        <v>157</v>
      </c>
      <c r="L249" s="284"/>
      <c r="M249" s="285" t="s">
        <v>1</v>
      </c>
      <c r="N249" s="286" t="s">
        <v>41</v>
      </c>
      <c r="O249" s="92"/>
      <c r="P249" s="229">
        <f>O249*H249</f>
        <v>0</v>
      </c>
      <c r="Q249" s="229">
        <v>0.00033</v>
      </c>
      <c r="R249" s="229">
        <f>Q249*H249</f>
        <v>0.0033</v>
      </c>
      <c r="S249" s="229">
        <v>0</v>
      </c>
      <c r="T249" s="23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1" t="s">
        <v>469</v>
      </c>
      <c r="AT249" s="231" t="s">
        <v>498</v>
      </c>
      <c r="AU249" s="231" t="s">
        <v>86</v>
      </c>
      <c r="AY249" s="18" t="s">
        <v>151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84</v>
      </c>
      <c r="BK249" s="232">
        <f>ROUND(I249*H249,2)</f>
        <v>0</v>
      </c>
      <c r="BL249" s="18" t="s">
        <v>248</v>
      </c>
      <c r="BM249" s="231" t="s">
        <v>1616</v>
      </c>
    </row>
    <row r="250" s="2" customFormat="1" ht="16.5" customHeight="1">
      <c r="A250" s="39"/>
      <c r="B250" s="40"/>
      <c r="C250" s="220" t="s">
        <v>681</v>
      </c>
      <c r="D250" s="220" t="s">
        <v>153</v>
      </c>
      <c r="E250" s="221" t="s">
        <v>1617</v>
      </c>
      <c r="F250" s="222" t="s">
        <v>1618</v>
      </c>
      <c r="G250" s="223" t="s">
        <v>287</v>
      </c>
      <c r="H250" s="224">
        <v>12</v>
      </c>
      <c r="I250" s="225"/>
      <c r="J250" s="226">
        <f>ROUND(I250*H250,2)</f>
        <v>0</v>
      </c>
      <c r="K250" s="222" t="s">
        <v>157</v>
      </c>
      <c r="L250" s="45"/>
      <c r="M250" s="227" t="s">
        <v>1</v>
      </c>
      <c r="N250" s="228" t="s">
        <v>41</v>
      </c>
      <c r="O250" s="92"/>
      <c r="P250" s="229">
        <f>O250*H250</f>
        <v>0</v>
      </c>
      <c r="Q250" s="229">
        <v>0.00040000000000000002</v>
      </c>
      <c r="R250" s="229">
        <f>Q250*H250</f>
        <v>0.0048000000000000004</v>
      </c>
      <c r="S250" s="229">
        <v>0</v>
      </c>
      <c r="T250" s="23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1" t="s">
        <v>248</v>
      </c>
      <c r="AT250" s="231" t="s">
        <v>153</v>
      </c>
      <c r="AU250" s="231" t="s">
        <v>86</v>
      </c>
      <c r="AY250" s="18" t="s">
        <v>151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84</v>
      </c>
      <c r="BK250" s="232">
        <f>ROUND(I250*H250,2)</f>
        <v>0</v>
      </c>
      <c r="BL250" s="18" t="s">
        <v>248</v>
      </c>
      <c r="BM250" s="231" t="s">
        <v>1619</v>
      </c>
    </row>
    <row r="251" s="2" customFormat="1" ht="16.5" customHeight="1">
      <c r="A251" s="39"/>
      <c r="B251" s="40"/>
      <c r="C251" s="220" t="s">
        <v>688</v>
      </c>
      <c r="D251" s="220" t="s">
        <v>153</v>
      </c>
      <c r="E251" s="221" t="s">
        <v>1620</v>
      </c>
      <c r="F251" s="222" t="s">
        <v>1621</v>
      </c>
      <c r="G251" s="223" t="s">
        <v>287</v>
      </c>
      <c r="H251" s="224">
        <v>17</v>
      </c>
      <c r="I251" s="225"/>
      <c r="J251" s="226">
        <f>ROUND(I251*H251,2)</f>
        <v>0</v>
      </c>
      <c r="K251" s="222" t="s">
        <v>157</v>
      </c>
      <c r="L251" s="45"/>
      <c r="M251" s="227" t="s">
        <v>1</v>
      </c>
      <c r="N251" s="228" t="s">
        <v>41</v>
      </c>
      <c r="O251" s="92"/>
      <c r="P251" s="229">
        <f>O251*H251</f>
        <v>0</v>
      </c>
      <c r="Q251" s="229">
        <v>0.00042999999999999999</v>
      </c>
      <c r="R251" s="229">
        <f>Q251*H251</f>
        <v>0.0073099999999999997</v>
      </c>
      <c r="S251" s="229">
        <v>0</v>
      </c>
      <c r="T251" s="23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1" t="s">
        <v>248</v>
      </c>
      <c r="AT251" s="231" t="s">
        <v>153</v>
      </c>
      <c r="AU251" s="231" t="s">
        <v>86</v>
      </c>
      <c r="AY251" s="18" t="s">
        <v>151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84</v>
      </c>
      <c r="BK251" s="232">
        <f>ROUND(I251*H251,2)</f>
        <v>0</v>
      </c>
      <c r="BL251" s="18" t="s">
        <v>248</v>
      </c>
      <c r="BM251" s="231" t="s">
        <v>1622</v>
      </c>
    </row>
    <row r="252" s="2" customFormat="1" ht="16.5" customHeight="1">
      <c r="A252" s="39"/>
      <c r="B252" s="40"/>
      <c r="C252" s="220" t="s">
        <v>692</v>
      </c>
      <c r="D252" s="220" t="s">
        <v>153</v>
      </c>
      <c r="E252" s="221" t="s">
        <v>1623</v>
      </c>
      <c r="F252" s="222" t="s">
        <v>1624</v>
      </c>
      <c r="G252" s="223" t="s">
        <v>287</v>
      </c>
      <c r="H252" s="224">
        <v>54</v>
      </c>
      <c r="I252" s="225"/>
      <c r="J252" s="226">
        <f>ROUND(I252*H252,2)</f>
        <v>0</v>
      </c>
      <c r="K252" s="222" t="s">
        <v>157</v>
      </c>
      <c r="L252" s="45"/>
      <c r="M252" s="227" t="s">
        <v>1</v>
      </c>
      <c r="N252" s="228" t="s">
        <v>41</v>
      </c>
      <c r="O252" s="92"/>
      <c r="P252" s="229">
        <f>O252*H252</f>
        <v>0</v>
      </c>
      <c r="Q252" s="229">
        <v>0.00050000000000000001</v>
      </c>
      <c r="R252" s="229">
        <f>Q252*H252</f>
        <v>0.027</v>
      </c>
      <c r="S252" s="229">
        <v>0</v>
      </c>
      <c r="T252" s="23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1" t="s">
        <v>248</v>
      </c>
      <c r="AT252" s="231" t="s">
        <v>153</v>
      </c>
      <c r="AU252" s="231" t="s">
        <v>86</v>
      </c>
      <c r="AY252" s="18" t="s">
        <v>151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84</v>
      </c>
      <c r="BK252" s="232">
        <f>ROUND(I252*H252,2)</f>
        <v>0</v>
      </c>
      <c r="BL252" s="18" t="s">
        <v>248</v>
      </c>
      <c r="BM252" s="231" t="s">
        <v>1625</v>
      </c>
    </row>
    <row r="253" s="2" customFormat="1" ht="21.75" customHeight="1">
      <c r="A253" s="39"/>
      <c r="B253" s="40"/>
      <c r="C253" s="277" t="s">
        <v>696</v>
      </c>
      <c r="D253" s="277" t="s">
        <v>498</v>
      </c>
      <c r="E253" s="278" t="s">
        <v>1626</v>
      </c>
      <c r="F253" s="279" t="s">
        <v>1627</v>
      </c>
      <c r="G253" s="280" t="s">
        <v>194</v>
      </c>
      <c r="H253" s="281">
        <v>2</v>
      </c>
      <c r="I253" s="282"/>
      <c r="J253" s="283">
        <f>ROUND(I253*H253,2)</f>
        <v>0</v>
      </c>
      <c r="K253" s="279" t="s">
        <v>157</v>
      </c>
      <c r="L253" s="284"/>
      <c r="M253" s="285" t="s">
        <v>1</v>
      </c>
      <c r="N253" s="286" t="s">
        <v>41</v>
      </c>
      <c r="O253" s="92"/>
      <c r="P253" s="229">
        <f>O253*H253</f>
        <v>0</v>
      </c>
      <c r="Q253" s="229">
        <v>8.0000000000000007E-05</v>
      </c>
      <c r="R253" s="229">
        <f>Q253*H253</f>
        <v>0.00016000000000000001</v>
      </c>
      <c r="S253" s="229">
        <v>0</v>
      </c>
      <c r="T253" s="23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1" t="s">
        <v>469</v>
      </c>
      <c r="AT253" s="231" t="s">
        <v>498</v>
      </c>
      <c r="AU253" s="231" t="s">
        <v>86</v>
      </c>
      <c r="AY253" s="18" t="s">
        <v>151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84</v>
      </c>
      <c r="BK253" s="232">
        <f>ROUND(I253*H253,2)</f>
        <v>0</v>
      </c>
      <c r="BL253" s="18" t="s">
        <v>248</v>
      </c>
      <c r="BM253" s="231" t="s">
        <v>1628</v>
      </c>
    </row>
    <row r="254" s="2" customFormat="1" ht="16.5" customHeight="1">
      <c r="A254" s="39"/>
      <c r="B254" s="40"/>
      <c r="C254" s="220" t="s">
        <v>701</v>
      </c>
      <c r="D254" s="220" t="s">
        <v>153</v>
      </c>
      <c r="E254" s="221" t="s">
        <v>1629</v>
      </c>
      <c r="F254" s="222" t="s">
        <v>1630</v>
      </c>
      <c r="G254" s="223" t="s">
        <v>194</v>
      </c>
      <c r="H254" s="224">
        <v>4</v>
      </c>
      <c r="I254" s="225"/>
      <c r="J254" s="226">
        <f>ROUND(I254*H254,2)</f>
        <v>0</v>
      </c>
      <c r="K254" s="222" t="s">
        <v>157</v>
      </c>
      <c r="L254" s="45"/>
      <c r="M254" s="227" t="s">
        <v>1</v>
      </c>
      <c r="N254" s="228" t="s">
        <v>41</v>
      </c>
      <c r="O254" s="92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248</v>
      </c>
      <c r="AT254" s="231" t="s">
        <v>153</v>
      </c>
      <c r="AU254" s="231" t="s">
        <v>86</v>
      </c>
      <c r="AY254" s="18" t="s">
        <v>151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84</v>
      </c>
      <c r="BK254" s="232">
        <f>ROUND(I254*H254,2)</f>
        <v>0</v>
      </c>
      <c r="BL254" s="18" t="s">
        <v>248</v>
      </c>
      <c r="BM254" s="231" t="s">
        <v>1631</v>
      </c>
    </row>
    <row r="255" s="2" customFormat="1" ht="16.5" customHeight="1">
      <c r="A255" s="39"/>
      <c r="B255" s="40"/>
      <c r="C255" s="220" t="s">
        <v>705</v>
      </c>
      <c r="D255" s="220" t="s">
        <v>153</v>
      </c>
      <c r="E255" s="221" t="s">
        <v>1632</v>
      </c>
      <c r="F255" s="222" t="s">
        <v>1633</v>
      </c>
      <c r="G255" s="223" t="s">
        <v>194</v>
      </c>
      <c r="H255" s="224">
        <v>20</v>
      </c>
      <c r="I255" s="225"/>
      <c r="J255" s="226">
        <f>ROUND(I255*H255,2)</f>
        <v>0</v>
      </c>
      <c r="K255" s="222" t="s">
        <v>157</v>
      </c>
      <c r="L255" s="45"/>
      <c r="M255" s="227" t="s">
        <v>1</v>
      </c>
      <c r="N255" s="228" t="s">
        <v>41</v>
      </c>
      <c r="O255" s="92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1" t="s">
        <v>248</v>
      </c>
      <c r="AT255" s="231" t="s">
        <v>153</v>
      </c>
      <c r="AU255" s="231" t="s">
        <v>86</v>
      </c>
      <c r="AY255" s="18" t="s">
        <v>151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84</v>
      </c>
      <c r="BK255" s="232">
        <f>ROUND(I255*H255,2)</f>
        <v>0</v>
      </c>
      <c r="BL255" s="18" t="s">
        <v>248</v>
      </c>
      <c r="BM255" s="231" t="s">
        <v>1634</v>
      </c>
    </row>
    <row r="256" s="2" customFormat="1" ht="16.5" customHeight="1">
      <c r="A256" s="39"/>
      <c r="B256" s="40"/>
      <c r="C256" s="220" t="s">
        <v>729</v>
      </c>
      <c r="D256" s="220" t="s">
        <v>153</v>
      </c>
      <c r="E256" s="221" t="s">
        <v>1635</v>
      </c>
      <c r="F256" s="222" t="s">
        <v>1636</v>
      </c>
      <c r="G256" s="223" t="s">
        <v>194</v>
      </c>
      <c r="H256" s="224">
        <v>14</v>
      </c>
      <c r="I256" s="225"/>
      <c r="J256" s="226">
        <f>ROUND(I256*H256,2)</f>
        <v>0</v>
      </c>
      <c r="K256" s="222" t="s">
        <v>157</v>
      </c>
      <c r="L256" s="45"/>
      <c r="M256" s="227" t="s">
        <v>1</v>
      </c>
      <c r="N256" s="228" t="s">
        <v>41</v>
      </c>
      <c r="O256" s="92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248</v>
      </c>
      <c r="AT256" s="231" t="s">
        <v>153</v>
      </c>
      <c r="AU256" s="231" t="s">
        <v>86</v>
      </c>
      <c r="AY256" s="18" t="s">
        <v>151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84</v>
      </c>
      <c r="BK256" s="232">
        <f>ROUND(I256*H256,2)</f>
        <v>0</v>
      </c>
      <c r="BL256" s="18" t="s">
        <v>248</v>
      </c>
      <c r="BM256" s="231" t="s">
        <v>1637</v>
      </c>
    </row>
    <row r="257" s="2" customFormat="1" ht="21.75" customHeight="1">
      <c r="A257" s="39"/>
      <c r="B257" s="40"/>
      <c r="C257" s="220" t="s">
        <v>733</v>
      </c>
      <c r="D257" s="220" t="s">
        <v>153</v>
      </c>
      <c r="E257" s="221" t="s">
        <v>1638</v>
      </c>
      <c r="F257" s="222" t="s">
        <v>1639</v>
      </c>
      <c r="G257" s="223" t="s">
        <v>194</v>
      </c>
      <c r="H257" s="224">
        <v>18</v>
      </c>
      <c r="I257" s="225"/>
      <c r="J257" s="226">
        <f>ROUND(I257*H257,2)</f>
        <v>0</v>
      </c>
      <c r="K257" s="222" t="s">
        <v>157</v>
      </c>
      <c r="L257" s="45"/>
      <c r="M257" s="227" t="s">
        <v>1</v>
      </c>
      <c r="N257" s="228" t="s">
        <v>41</v>
      </c>
      <c r="O257" s="92"/>
      <c r="P257" s="229">
        <f>O257*H257</f>
        <v>0</v>
      </c>
      <c r="Q257" s="229">
        <v>0</v>
      </c>
      <c r="R257" s="229">
        <f>Q257*H257</f>
        <v>0</v>
      </c>
      <c r="S257" s="229">
        <v>0</v>
      </c>
      <c r="T257" s="23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1" t="s">
        <v>248</v>
      </c>
      <c r="AT257" s="231" t="s">
        <v>153</v>
      </c>
      <c r="AU257" s="231" t="s">
        <v>86</v>
      </c>
      <c r="AY257" s="18" t="s">
        <v>151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84</v>
      </c>
      <c r="BK257" s="232">
        <f>ROUND(I257*H257,2)</f>
        <v>0</v>
      </c>
      <c r="BL257" s="18" t="s">
        <v>248</v>
      </c>
      <c r="BM257" s="231" t="s">
        <v>1640</v>
      </c>
    </row>
    <row r="258" s="2" customFormat="1" ht="16.5" customHeight="1">
      <c r="A258" s="39"/>
      <c r="B258" s="40"/>
      <c r="C258" s="220" t="s">
        <v>737</v>
      </c>
      <c r="D258" s="220" t="s">
        <v>153</v>
      </c>
      <c r="E258" s="221" t="s">
        <v>1641</v>
      </c>
      <c r="F258" s="222" t="s">
        <v>1642</v>
      </c>
      <c r="G258" s="223" t="s">
        <v>194</v>
      </c>
      <c r="H258" s="224">
        <v>1</v>
      </c>
      <c r="I258" s="225"/>
      <c r="J258" s="226">
        <f>ROUND(I258*H258,2)</f>
        <v>0</v>
      </c>
      <c r="K258" s="222" t="s">
        <v>157</v>
      </c>
      <c r="L258" s="45"/>
      <c r="M258" s="227" t="s">
        <v>1</v>
      </c>
      <c r="N258" s="228" t="s">
        <v>41</v>
      </c>
      <c r="O258" s="92"/>
      <c r="P258" s="229">
        <f>O258*H258</f>
        <v>0</v>
      </c>
      <c r="Q258" s="229">
        <v>0.00056999999999999998</v>
      </c>
      <c r="R258" s="229">
        <f>Q258*H258</f>
        <v>0.00056999999999999998</v>
      </c>
      <c r="S258" s="229">
        <v>0</v>
      </c>
      <c r="T258" s="23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248</v>
      </c>
      <c r="AT258" s="231" t="s">
        <v>153</v>
      </c>
      <c r="AU258" s="231" t="s">
        <v>86</v>
      </c>
      <c r="AY258" s="18" t="s">
        <v>151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84</v>
      </c>
      <c r="BK258" s="232">
        <f>ROUND(I258*H258,2)</f>
        <v>0</v>
      </c>
      <c r="BL258" s="18" t="s">
        <v>248</v>
      </c>
      <c r="BM258" s="231" t="s">
        <v>1643</v>
      </c>
    </row>
    <row r="259" s="2" customFormat="1" ht="37.8" customHeight="1">
      <c r="A259" s="39"/>
      <c r="B259" s="40"/>
      <c r="C259" s="277" t="s">
        <v>742</v>
      </c>
      <c r="D259" s="277" t="s">
        <v>498</v>
      </c>
      <c r="E259" s="278" t="s">
        <v>1644</v>
      </c>
      <c r="F259" s="279" t="s">
        <v>1645</v>
      </c>
      <c r="G259" s="280" t="s">
        <v>194</v>
      </c>
      <c r="H259" s="281">
        <v>1</v>
      </c>
      <c r="I259" s="282"/>
      <c r="J259" s="283">
        <f>ROUND(I259*H259,2)</f>
        <v>0</v>
      </c>
      <c r="K259" s="279" t="s">
        <v>1</v>
      </c>
      <c r="L259" s="284"/>
      <c r="M259" s="285" t="s">
        <v>1</v>
      </c>
      <c r="N259" s="286" t="s">
        <v>41</v>
      </c>
      <c r="O259" s="92"/>
      <c r="P259" s="229">
        <f>O259*H259</f>
        <v>0</v>
      </c>
      <c r="Q259" s="229">
        <v>0.00075000000000000002</v>
      </c>
      <c r="R259" s="229">
        <f>Q259*H259</f>
        <v>0.00075000000000000002</v>
      </c>
      <c r="S259" s="229">
        <v>0</v>
      </c>
      <c r="T259" s="230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1" t="s">
        <v>469</v>
      </c>
      <c r="AT259" s="231" t="s">
        <v>498</v>
      </c>
      <c r="AU259" s="231" t="s">
        <v>86</v>
      </c>
      <c r="AY259" s="18" t="s">
        <v>151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84</v>
      </c>
      <c r="BK259" s="232">
        <f>ROUND(I259*H259,2)</f>
        <v>0</v>
      </c>
      <c r="BL259" s="18" t="s">
        <v>248</v>
      </c>
      <c r="BM259" s="231" t="s">
        <v>1646</v>
      </c>
    </row>
    <row r="260" s="2" customFormat="1" ht="24.15" customHeight="1">
      <c r="A260" s="39"/>
      <c r="B260" s="40"/>
      <c r="C260" s="220" t="s">
        <v>748</v>
      </c>
      <c r="D260" s="220" t="s">
        <v>153</v>
      </c>
      <c r="E260" s="221" t="s">
        <v>1647</v>
      </c>
      <c r="F260" s="222" t="s">
        <v>1648</v>
      </c>
      <c r="G260" s="223" t="s">
        <v>194</v>
      </c>
      <c r="H260" s="224">
        <v>1</v>
      </c>
      <c r="I260" s="225"/>
      <c r="J260" s="226">
        <f>ROUND(I260*H260,2)</f>
        <v>0</v>
      </c>
      <c r="K260" s="222" t="s">
        <v>157</v>
      </c>
      <c r="L260" s="45"/>
      <c r="M260" s="227" t="s">
        <v>1</v>
      </c>
      <c r="N260" s="228" t="s">
        <v>41</v>
      </c>
      <c r="O260" s="92"/>
      <c r="P260" s="229">
        <f>O260*H260</f>
        <v>0</v>
      </c>
      <c r="Q260" s="229">
        <v>0.00479</v>
      </c>
      <c r="R260" s="229">
        <f>Q260*H260</f>
        <v>0.00479</v>
      </c>
      <c r="S260" s="229">
        <v>0</v>
      </c>
      <c r="T260" s="23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1" t="s">
        <v>248</v>
      </c>
      <c r="AT260" s="231" t="s">
        <v>153</v>
      </c>
      <c r="AU260" s="231" t="s">
        <v>86</v>
      </c>
      <c r="AY260" s="18" t="s">
        <v>151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84</v>
      </c>
      <c r="BK260" s="232">
        <f>ROUND(I260*H260,2)</f>
        <v>0</v>
      </c>
      <c r="BL260" s="18" t="s">
        <v>248</v>
      </c>
      <c r="BM260" s="231" t="s">
        <v>1649</v>
      </c>
    </row>
    <row r="261" s="2" customFormat="1" ht="24.15" customHeight="1">
      <c r="A261" s="39"/>
      <c r="B261" s="40"/>
      <c r="C261" s="220" t="s">
        <v>756</v>
      </c>
      <c r="D261" s="220" t="s">
        <v>153</v>
      </c>
      <c r="E261" s="221" t="s">
        <v>1650</v>
      </c>
      <c r="F261" s="222" t="s">
        <v>1651</v>
      </c>
      <c r="G261" s="223" t="s">
        <v>194</v>
      </c>
      <c r="H261" s="224">
        <v>1</v>
      </c>
      <c r="I261" s="225"/>
      <c r="J261" s="226">
        <f>ROUND(I261*H261,2)</f>
        <v>0</v>
      </c>
      <c r="K261" s="222" t="s">
        <v>157</v>
      </c>
      <c r="L261" s="45"/>
      <c r="M261" s="227" t="s">
        <v>1</v>
      </c>
      <c r="N261" s="228" t="s">
        <v>41</v>
      </c>
      <c r="O261" s="92"/>
      <c r="P261" s="229">
        <f>O261*H261</f>
        <v>0</v>
      </c>
      <c r="Q261" s="229">
        <v>0.0047400000000000003</v>
      </c>
      <c r="R261" s="229">
        <f>Q261*H261</f>
        <v>0.0047400000000000003</v>
      </c>
      <c r="S261" s="229">
        <v>0</v>
      </c>
      <c r="T261" s="23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1" t="s">
        <v>248</v>
      </c>
      <c r="AT261" s="231" t="s">
        <v>153</v>
      </c>
      <c r="AU261" s="231" t="s">
        <v>86</v>
      </c>
      <c r="AY261" s="18" t="s">
        <v>151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84</v>
      </c>
      <c r="BK261" s="232">
        <f>ROUND(I261*H261,2)</f>
        <v>0</v>
      </c>
      <c r="BL261" s="18" t="s">
        <v>248</v>
      </c>
      <c r="BM261" s="231" t="s">
        <v>1652</v>
      </c>
    </row>
    <row r="262" s="2" customFormat="1" ht="24.15" customHeight="1">
      <c r="A262" s="39"/>
      <c r="B262" s="40"/>
      <c r="C262" s="220" t="s">
        <v>768</v>
      </c>
      <c r="D262" s="220" t="s">
        <v>153</v>
      </c>
      <c r="E262" s="221" t="s">
        <v>1653</v>
      </c>
      <c r="F262" s="222" t="s">
        <v>1654</v>
      </c>
      <c r="G262" s="223" t="s">
        <v>194</v>
      </c>
      <c r="H262" s="224">
        <v>2</v>
      </c>
      <c r="I262" s="225"/>
      <c r="J262" s="226">
        <f>ROUND(I262*H262,2)</f>
        <v>0</v>
      </c>
      <c r="K262" s="222" t="s">
        <v>1</v>
      </c>
      <c r="L262" s="45"/>
      <c r="M262" s="227" t="s">
        <v>1</v>
      </c>
      <c r="N262" s="228" t="s">
        <v>41</v>
      </c>
      <c r="O262" s="92"/>
      <c r="P262" s="229">
        <f>O262*H262</f>
        <v>0</v>
      </c>
      <c r="Q262" s="229">
        <v>0.0050400000000000002</v>
      </c>
      <c r="R262" s="229">
        <f>Q262*H262</f>
        <v>0.01008</v>
      </c>
      <c r="S262" s="229">
        <v>0</v>
      </c>
      <c r="T262" s="23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1" t="s">
        <v>248</v>
      </c>
      <c r="AT262" s="231" t="s">
        <v>153</v>
      </c>
      <c r="AU262" s="231" t="s">
        <v>86</v>
      </c>
      <c r="AY262" s="18" t="s">
        <v>151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84</v>
      </c>
      <c r="BK262" s="232">
        <f>ROUND(I262*H262,2)</f>
        <v>0</v>
      </c>
      <c r="BL262" s="18" t="s">
        <v>248</v>
      </c>
      <c r="BM262" s="231" t="s">
        <v>1655</v>
      </c>
    </row>
    <row r="263" s="14" customFormat="1">
      <c r="A263" s="14"/>
      <c r="B263" s="244"/>
      <c r="C263" s="245"/>
      <c r="D263" s="235" t="s">
        <v>160</v>
      </c>
      <c r="E263" s="246" t="s">
        <v>1</v>
      </c>
      <c r="F263" s="247" t="s">
        <v>1656</v>
      </c>
      <c r="G263" s="245"/>
      <c r="H263" s="248">
        <v>2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160</v>
      </c>
      <c r="AU263" s="254" t="s">
        <v>86</v>
      </c>
      <c r="AV263" s="14" t="s">
        <v>86</v>
      </c>
      <c r="AW263" s="14" t="s">
        <v>32</v>
      </c>
      <c r="AX263" s="14" t="s">
        <v>84</v>
      </c>
      <c r="AY263" s="254" t="s">
        <v>151</v>
      </c>
    </row>
    <row r="264" s="2" customFormat="1" ht="24.15" customHeight="1">
      <c r="A264" s="39"/>
      <c r="B264" s="40"/>
      <c r="C264" s="220" t="s">
        <v>773</v>
      </c>
      <c r="D264" s="220" t="s">
        <v>153</v>
      </c>
      <c r="E264" s="221" t="s">
        <v>1657</v>
      </c>
      <c r="F264" s="222" t="s">
        <v>1658</v>
      </c>
      <c r="G264" s="223" t="s">
        <v>194</v>
      </c>
      <c r="H264" s="224">
        <v>2</v>
      </c>
      <c r="I264" s="225"/>
      <c r="J264" s="226">
        <f>ROUND(I264*H264,2)</f>
        <v>0</v>
      </c>
      <c r="K264" s="222" t="s">
        <v>1</v>
      </c>
      <c r="L264" s="45"/>
      <c r="M264" s="227" t="s">
        <v>1</v>
      </c>
      <c r="N264" s="228" t="s">
        <v>41</v>
      </c>
      <c r="O264" s="92"/>
      <c r="P264" s="229">
        <f>O264*H264</f>
        <v>0</v>
      </c>
      <c r="Q264" s="229">
        <v>0.0050400000000000002</v>
      </c>
      <c r="R264" s="229">
        <f>Q264*H264</f>
        <v>0.01008</v>
      </c>
      <c r="S264" s="229">
        <v>0</v>
      </c>
      <c r="T264" s="23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1" t="s">
        <v>248</v>
      </c>
      <c r="AT264" s="231" t="s">
        <v>153</v>
      </c>
      <c r="AU264" s="231" t="s">
        <v>86</v>
      </c>
      <c r="AY264" s="18" t="s">
        <v>151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84</v>
      </c>
      <c r="BK264" s="232">
        <f>ROUND(I264*H264,2)</f>
        <v>0</v>
      </c>
      <c r="BL264" s="18" t="s">
        <v>248</v>
      </c>
      <c r="BM264" s="231" t="s">
        <v>1659</v>
      </c>
    </row>
    <row r="265" s="14" customFormat="1">
      <c r="A265" s="14"/>
      <c r="B265" s="244"/>
      <c r="C265" s="245"/>
      <c r="D265" s="235" t="s">
        <v>160</v>
      </c>
      <c r="E265" s="246" t="s">
        <v>1</v>
      </c>
      <c r="F265" s="247" t="s">
        <v>86</v>
      </c>
      <c r="G265" s="245"/>
      <c r="H265" s="248">
        <v>2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160</v>
      </c>
      <c r="AU265" s="254" t="s">
        <v>86</v>
      </c>
      <c r="AV265" s="14" t="s">
        <v>86</v>
      </c>
      <c r="AW265" s="14" t="s">
        <v>32</v>
      </c>
      <c r="AX265" s="14" t="s">
        <v>84</v>
      </c>
      <c r="AY265" s="254" t="s">
        <v>151</v>
      </c>
    </row>
    <row r="266" s="2" customFormat="1" ht="24.15" customHeight="1">
      <c r="A266" s="39"/>
      <c r="B266" s="40"/>
      <c r="C266" s="220" t="s">
        <v>777</v>
      </c>
      <c r="D266" s="220" t="s">
        <v>153</v>
      </c>
      <c r="E266" s="221" t="s">
        <v>1660</v>
      </c>
      <c r="F266" s="222" t="s">
        <v>1661</v>
      </c>
      <c r="G266" s="223" t="s">
        <v>194</v>
      </c>
      <c r="H266" s="224">
        <v>1</v>
      </c>
      <c r="I266" s="225"/>
      <c r="J266" s="226">
        <f>ROUND(I266*H266,2)</f>
        <v>0</v>
      </c>
      <c r="K266" s="222" t="s">
        <v>1</v>
      </c>
      <c r="L266" s="45"/>
      <c r="M266" s="227" t="s">
        <v>1</v>
      </c>
      <c r="N266" s="228" t="s">
        <v>41</v>
      </c>
      <c r="O266" s="92"/>
      <c r="P266" s="229">
        <f>O266*H266</f>
        <v>0</v>
      </c>
      <c r="Q266" s="229">
        <v>0.0050400000000000002</v>
      </c>
      <c r="R266" s="229">
        <f>Q266*H266</f>
        <v>0.0050400000000000002</v>
      </c>
      <c r="S266" s="229">
        <v>0</v>
      </c>
      <c r="T266" s="23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248</v>
      </c>
      <c r="AT266" s="231" t="s">
        <v>153</v>
      </c>
      <c r="AU266" s="231" t="s">
        <v>86</v>
      </c>
      <c r="AY266" s="18" t="s">
        <v>151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84</v>
      </c>
      <c r="BK266" s="232">
        <f>ROUND(I266*H266,2)</f>
        <v>0</v>
      </c>
      <c r="BL266" s="18" t="s">
        <v>248</v>
      </c>
      <c r="BM266" s="231" t="s">
        <v>1662</v>
      </c>
    </row>
    <row r="267" s="14" customFormat="1">
      <c r="A267" s="14"/>
      <c r="B267" s="244"/>
      <c r="C267" s="245"/>
      <c r="D267" s="235" t="s">
        <v>160</v>
      </c>
      <c r="E267" s="246" t="s">
        <v>1</v>
      </c>
      <c r="F267" s="247" t="s">
        <v>84</v>
      </c>
      <c r="G267" s="245"/>
      <c r="H267" s="248">
        <v>1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160</v>
      </c>
      <c r="AU267" s="254" t="s">
        <v>86</v>
      </c>
      <c r="AV267" s="14" t="s">
        <v>86</v>
      </c>
      <c r="AW267" s="14" t="s">
        <v>32</v>
      </c>
      <c r="AX267" s="14" t="s">
        <v>84</v>
      </c>
      <c r="AY267" s="254" t="s">
        <v>151</v>
      </c>
    </row>
    <row r="268" s="2" customFormat="1" ht="24.15" customHeight="1">
      <c r="A268" s="39"/>
      <c r="B268" s="40"/>
      <c r="C268" s="220" t="s">
        <v>782</v>
      </c>
      <c r="D268" s="220" t="s">
        <v>153</v>
      </c>
      <c r="E268" s="221" t="s">
        <v>1663</v>
      </c>
      <c r="F268" s="222" t="s">
        <v>1664</v>
      </c>
      <c r="G268" s="223" t="s">
        <v>194</v>
      </c>
      <c r="H268" s="224">
        <v>4</v>
      </c>
      <c r="I268" s="225"/>
      <c r="J268" s="226">
        <f>ROUND(I268*H268,2)</f>
        <v>0</v>
      </c>
      <c r="K268" s="222" t="s">
        <v>1</v>
      </c>
      <c r="L268" s="45"/>
      <c r="M268" s="227" t="s">
        <v>1</v>
      </c>
      <c r="N268" s="228" t="s">
        <v>41</v>
      </c>
      <c r="O268" s="92"/>
      <c r="P268" s="229">
        <f>O268*H268</f>
        <v>0</v>
      </c>
      <c r="Q268" s="229">
        <v>0.0050400000000000002</v>
      </c>
      <c r="R268" s="229">
        <f>Q268*H268</f>
        <v>0.020160000000000001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248</v>
      </c>
      <c r="AT268" s="231" t="s">
        <v>153</v>
      </c>
      <c r="AU268" s="231" t="s">
        <v>86</v>
      </c>
      <c r="AY268" s="18" t="s">
        <v>151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84</v>
      </c>
      <c r="BK268" s="232">
        <f>ROUND(I268*H268,2)</f>
        <v>0</v>
      </c>
      <c r="BL268" s="18" t="s">
        <v>248</v>
      </c>
      <c r="BM268" s="231" t="s">
        <v>1665</v>
      </c>
    </row>
    <row r="269" s="14" customFormat="1">
      <c r="A269" s="14"/>
      <c r="B269" s="244"/>
      <c r="C269" s="245"/>
      <c r="D269" s="235" t="s">
        <v>160</v>
      </c>
      <c r="E269" s="246" t="s">
        <v>1</v>
      </c>
      <c r="F269" s="247" t="s">
        <v>158</v>
      </c>
      <c r="G269" s="245"/>
      <c r="H269" s="248">
        <v>4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160</v>
      </c>
      <c r="AU269" s="254" t="s">
        <v>86</v>
      </c>
      <c r="AV269" s="14" t="s">
        <v>86</v>
      </c>
      <c r="AW269" s="14" t="s">
        <v>32</v>
      </c>
      <c r="AX269" s="14" t="s">
        <v>84</v>
      </c>
      <c r="AY269" s="254" t="s">
        <v>151</v>
      </c>
    </row>
    <row r="270" s="2" customFormat="1" ht="16.5" customHeight="1">
      <c r="A270" s="39"/>
      <c r="B270" s="40"/>
      <c r="C270" s="220" t="s">
        <v>789</v>
      </c>
      <c r="D270" s="220" t="s">
        <v>153</v>
      </c>
      <c r="E270" s="221" t="s">
        <v>1666</v>
      </c>
      <c r="F270" s="222" t="s">
        <v>1667</v>
      </c>
      <c r="G270" s="223" t="s">
        <v>194</v>
      </c>
      <c r="H270" s="224">
        <v>11</v>
      </c>
      <c r="I270" s="225"/>
      <c r="J270" s="226">
        <f>ROUND(I270*H270,2)</f>
        <v>0</v>
      </c>
      <c r="K270" s="222" t="s">
        <v>157</v>
      </c>
      <c r="L270" s="45"/>
      <c r="M270" s="227" t="s">
        <v>1</v>
      </c>
      <c r="N270" s="228" t="s">
        <v>41</v>
      </c>
      <c r="O270" s="92"/>
      <c r="P270" s="229">
        <f>O270*H270</f>
        <v>0</v>
      </c>
      <c r="Q270" s="229">
        <v>0</v>
      </c>
      <c r="R270" s="229">
        <f>Q270*H270</f>
        <v>0</v>
      </c>
      <c r="S270" s="229">
        <v>0.0041999999999999997</v>
      </c>
      <c r="T270" s="230">
        <f>S270*H270</f>
        <v>0.046199999999999998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1" t="s">
        <v>248</v>
      </c>
      <c r="AT270" s="231" t="s">
        <v>153</v>
      </c>
      <c r="AU270" s="231" t="s">
        <v>86</v>
      </c>
      <c r="AY270" s="18" t="s">
        <v>151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84</v>
      </c>
      <c r="BK270" s="232">
        <f>ROUND(I270*H270,2)</f>
        <v>0</v>
      </c>
      <c r="BL270" s="18" t="s">
        <v>248</v>
      </c>
      <c r="BM270" s="231" t="s">
        <v>1668</v>
      </c>
    </row>
    <row r="271" s="2" customFormat="1" ht="24.15" customHeight="1">
      <c r="A271" s="39"/>
      <c r="B271" s="40"/>
      <c r="C271" s="220" t="s">
        <v>794</v>
      </c>
      <c r="D271" s="220" t="s">
        <v>153</v>
      </c>
      <c r="E271" s="221" t="s">
        <v>1669</v>
      </c>
      <c r="F271" s="222" t="s">
        <v>1670</v>
      </c>
      <c r="G271" s="223" t="s">
        <v>194</v>
      </c>
      <c r="H271" s="224">
        <v>4</v>
      </c>
      <c r="I271" s="225"/>
      <c r="J271" s="226">
        <f>ROUND(I271*H271,2)</f>
        <v>0</v>
      </c>
      <c r="K271" s="222" t="s">
        <v>157</v>
      </c>
      <c r="L271" s="45"/>
      <c r="M271" s="227" t="s">
        <v>1</v>
      </c>
      <c r="N271" s="228" t="s">
        <v>41</v>
      </c>
      <c r="O271" s="92"/>
      <c r="P271" s="229">
        <f>O271*H271</f>
        <v>0</v>
      </c>
      <c r="Q271" s="229">
        <v>6.0000000000000002E-05</v>
      </c>
      <c r="R271" s="229">
        <f>Q271*H271</f>
        <v>0.00024000000000000001</v>
      </c>
      <c r="S271" s="229">
        <v>0</v>
      </c>
      <c r="T271" s="23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1" t="s">
        <v>248</v>
      </c>
      <c r="AT271" s="231" t="s">
        <v>153</v>
      </c>
      <c r="AU271" s="231" t="s">
        <v>86</v>
      </c>
      <c r="AY271" s="18" t="s">
        <v>151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84</v>
      </c>
      <c r="BK271" s="232">
        <f>ROUND(I271*H271,2)</f>
        <v>0</v>
      </c>
      <c r="BL271" s="18" t="s">
        <v>248</v>
      </c>
      <c r="BM271" s="231" t="s">
        <v>1671</v>
      </c>
    </row>
    <row r="272" s="2" customFormat="1" ht="33" customHeight="1">
      <c r="A272" s="39"/>
      <c r="B272" s="40"/>
      <c r="C272" s="277" t="s">
        <v>800</v>
      </c>
      <c r="D272" s="277" t="s">
        <v>498</v>
      </c>
      <c r="E272" s="278" t="s">
        <v>1672</v>
      </c>
      <c r="F272" s="279" t="s">
        <v>1673</v>
      </c>
      <c r="G272" s="280" t="s">
        <v>194</v>
      </c>
      <c r="H272" s="281">
        <v>4</v>
      </c>
      <c r="I272" s="282"/>
      <c r="J272" s="283">
        <f>ROUND(I272*H272,2)</f>
        <v>0</v>
      </c>
      <c r="K272" s="279" t="s">
        <v>1</v>
      </c>
      <c r="L272" s="284"/>
      <c r="M272" s="285" t="s">
        <v>1</v>
      </c>
      <c r="N272" s="286" t="s">
        <v>41</v>
      </c>
      <c r="O272" s="92"/>
      <c r="P272" s="229">
        <f>O272*H272</f>
        <v>0</v>
      </c>
      <c r="Q272" s="229">
        <v>0.00027999999999999998</v>
      </c>
      <c r="R272" s="229">
        <f>Q272*H272</f>
        <v>0.0011199999999999999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469</v>
      </c>
      <c r="AT272" s="231" t="s">
        <v>498</v>
      </c>
      <c r="AU272" s="231" t="s">
        <v>86</v>
      </c>
      <c r="AY272" s="18" t="s">
        <v>151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84</v>
      </c>
      <c r="BK272" s="232">
        <f>ROUND(I272*H272,2)</f>
        <v>0</v>
      </c>
      <c r="BL272" s="18" t="s">
        <v>248</v>
      </c>
      <c r="BM272" s="231" t="s">
        <v>1674</v>
      </c>
    </row>
    <row r="273" s="2" customFormat="1" ht="24.15" customHeight="1">
      <c r="A273" s="39"/>
      <c r="B273" s="40"/>
      <c r="C273" s="220" t="s">
        <v>804</v>
      </c>
      <c r="D273" s="220" t="s">
        <v>153</v>
      </c>
      <c r="E273" s="221" t="s">
        <v>1675</v>
      </c>
      <c r="F273" s="222" t="s">
        <v>1676</v>
      </c>
      <c r="G273" s="223" t="s">
        <v>194</v>
      </c>
      <c r="H273" s="224">
        <v>1</v>
      </c>
      <c r="I273" s="225"/>
      <c r="J273" s="226">
        <f>ROUND(I273*H273,2)</f>
        <v>0</v>
      </c>
      <c r="K273" s="222" t="s">
        <v>157</v>
      </c>
      <c r="L273" s="45"/>
      <c r="M273" s="227" t="s">
        <v>1</v>
      </c>
      <c r="N273" s="228" t="s">
        <v>41</v>
      </c>
      <c r="O273" s="92"/>
      <c r="P273" s="229">
        <f>O273*H273</f>
        <v>0</v>
      </c>
      <c r="Q273" s="229">
        <v>6.9999999999999994E-05</v>
      </c>
      <c r="R273" s="229">
        <f>Q273*H273</f>
        <v>6.9999999999999994E-05</v>
      </c>
      <c r="S273" s="229">
        <v>0</v>
      </c>
      <c r="T273" s="23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248</v>
      </c>
      <c r="AT273" s="231" t="s">
        <v>153</v>
      </c>
      <c r="AU273" s="231" t="s">
        <v>86</v>
      </c>
      <c r="AY273" s="18" t="s">
        <v>151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84</v>
      </c>
      <c r="BK273" s="232">
        <f>ROUND(I273*H273,2)</f>
        <v>0</v>
      </c>
      <c r="BL273" s="18" t="s">
        <v>248</v>
      </c>
      <c r="BM273" s="231" t="s">
        <v>1677</v>
      </c>
    </row>
    <row r="274" s="2" customFormat="1" ht="21.75" customHeight="1">
      <c r="A274" s="39"/>
      <c r="B274" s="40"/>
      <c r="C274" s="220" t="s">
        <v>814</v>
      </c>
      <c r="D274" s="220" t="s">
        <v>153</v>
      </c>
      <c r="E274" s="221" t="s">
        <v>1678</v>
      </c>
      <c r="F274" s="222" t="s">
        <v>1679</v>
      </c>
      <c r="G274" s="223" t="s">
        <v>194</v>
      </c>
      <c r="H274" s="224">
        <v>4</v>
      </c>
      <c r="I274" s="225"/>
      <c r="J274" s="226">
        <f>ROUND(I274*H274,2)</f>
        <v>0</v>
      </c>
      <c r="K274" s="222" t="s">
        <v>157</v>
      </c>
      <c r="L274" s="45"/>
      <c r="M274" s="227" t="s">
        <v>1</v>
      </c>
      <c r="N274" s="228" t="s">
        <v>41</v>
      </c>
      <c r="O274" s="92"/>
      <c r="P274" s="229">
        <f>O274*H274</f>
        <v>0</v>
      </c>
      <c r="Q274" s="229">
        <v>0.00018000000000000001</v>
      </c>
      <c r="R274" s="229">
        <f>Q274*H274</f>
        <v>0.00072000000000000005</v>
      </c>
      <c r="S274" s="229">
        <v>0</v>
      </c>
      <c r="T274" s="23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1" t="s">
        <v>248</v>
      </c>
      <c r="AT274" s="231" t="s">
        <v>153</v>
      </c>
      <c r="AU274" s="231" t="s">
        <v>86</v>
      </c>
      <c r="AY274" s="18" t="s">
        <v>151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84</v>
      </c>
      <c r="BK274" s="232">
        <f>ROUND(I274*H274,2)</f>
        <v>0</v>
      </c>
      <c r="BL274" s="18" t="s">
        <v>248</v>
      </c>
      <c r="BM274" s="231" t="s">
        <v>1680</v>
      </c>
    </row>
    <row r="275" s="2" customFormat="1" ht="21.75" customHeight="1">
      <c r="A275" s="39"/>
      <c r="B275" s="40"/>
      <c r="C275" s="220" t="s">
        <v>819</v>
      </c>
      <c r="D275" s="220" t="s">
        <v>153</v>
      </c>
      <c r="E275" s="221" t="s">
        <v>1681</v>
      </c>
      <c r="F275" s="222" t="s">
        <v>1682</v>
      </c>
      <c r="G275" s="223" t="s">
        <v>194</v>
      </c>
      <c r="H275" s="224">
        <v>4</v>
      </c>
      <c r="I275" s="225"/>
      <c r="J275" s="226">
        <f>ROUND(I275*H275,2)</f>
        <v>0</v>
      </c>
      <c r="K275" s="222" t="s">
        <v>157</v>
      </c>
      <c r="L275" s="45"/>
      <c r="M275" s="227" t="s">
        <v>1</v>
      </c>
      <c r="N275" s="228" t="s">
        <v>41</v>
      </c>
      <c r="O275" s="92"/>
      <c r="P275" s="229">
        <f>O275*H275</f>
        <v>0</v>
      </c>
      <c r="Q275" s="229">
        <v>8.0000000000000007E-05</v>
      </c>
      <c r="R275" s="229">
        <f>Q275*H275</f>
        <v>0.00032000000000000003</v>
      </c>
      <c r="S275" s="229">
        <v>0</v>
      </c>
      <c r="T275" s="23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1" t="s">
        <v>248</v>
      </c>
      <c r="AT275" s="231" t="s">
        <v>153</v>
      </c>
      <c r="AU275" s="231" t="s">
        <v>86</v>
      </c>
      <c r="AY275" s="18" t="s">
        <v>151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84</v>
      </c>
      <c r="BK275" s="232">
        <f>ROUND(I275*H275,2)</f>
        <v>0</v>
      </c>
      <c r="BL275" s="18" t="s">
        <v>248</v>
      </c>
      <c r="BM275" s="231" t="s">
        <v>1683</v>
      </c>
    </row>
    <row r="276" s="2" customFormat="1" ht="21.75" customHeight="1">
      <c r="A276" s="39"/>
      <c r="B276" s="40"/>
      <c r="C276" s="220" t="s">
        <v>825</v>
      </c>
      <c r="D276" s="220" t="s">
        <v>153</v>
      </c>
      <c r="E276" s="221" t="s">
        <v>1684</v>
      </c>
      <c r="F276" s="222" t="s">
        <v>1685</v>
      </c>
      <c r="G276" s="223" t="s">
        <v>287</v>
      </c>
      <c r="H276" s="224">
        <v>324</v>
      </c>
      <c r="I276" s="225"/>
      <c r="J276" s="226">
        <f>ROUND(I276*H276,2)</f>
        <v>0</v>
      </c>
      <c r="K276" s="222" t="s">
        <v>157</v>
      </c>
      <c r="L276" s="45"/>
      <c r="M276" s="227" t="s">
        <v>1</v>
      </c>
      <c r="N276" s="228" t="s">
        <v>41</v>
      </c>
      <c r="O276" s="92"/>
      <c r="P276" s="229">
        <f>O276*H276</f>
        <v>0</v>
      </c>
      <c r="Q276" s="229">
        <v>0</v>
      </c>
      <c r="R276" s="229">
        <f>Q276*H276</f>
        <v>0</v>
      </c>
      <c r="S276" s="229">
        <v>0</v>
      </c>
      <c r="T276" s="23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1" t="s">
        <v>248</v>
      </c>
      <c r="AT276" s="231" t="s">
        <v>153</v>
      </c>
      <c r="AU276" s="231" t="s">
        <v>86</v>
      </c>
      <c r="AY276" s="18" t="s">
        <v>151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84</v>
      </c>
      <c r="BK276" s="232">
        <f>ROUND(I276*H276,2)</f>
        <v>0</v>
      </c>
      <c r="BL276" s="18" t="s">
        <v>248</v>
      </c>
      <c r="BM276" s="231" t="s">
        <v>1686</v>
      </c>
    </row>
    <row r="277" s="14" customFormat="1">
      <c r="A277" s="14"/>
      <c r="B277" s="244"/>
      <c r="C277" s="245"/>
      <c r="D277" s="235" t="s">
        <v>160</v>
      </c>
      <c r="E277" s="246" t="s">
        <v>1</v>
      </c>
      <c r="F277" s="247" t="s">
        <v>1687</v>
      </c>
      <c r="G277" s="245"/>
      <c r="H277" s="248">
        <v>171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4" t="s">
        <v>160</v>
      </c>
      <c r="AU277" s="254" t="s">
        <v>86</v>
      </c>
      <c r="AV277" s="14" t="s">
        <v>86</v>
      </c>
      <c r="AW277" s="14" t="s">
        <v>32</v>
      </c>
      <c r="AX277" s="14" t="s">
        <v>76</v>
      </c>
      <c r="AY277" s="254" t="s">
        <v>151</v>
      </c>
    </row>
    <row r="278" s="14" customFormat="1">
      <c r="A278" s="14"/>
      <c r="B278" s="244"/>
      <c r="C278" s="245"/>
      <c r="D278" s="235" t="s">
        <v>160</v>
      </c>
      <c r="E278" s="246" t="s">
        <v>1</v>
      </c>
      <c r="F278" s="247" t="s">
        <v>1688</v>
      </c>
      <c r="G278" s="245"/>
      <c r="H278" s="248">
        <v>145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160</v>
      </c>
      <c r="AU278" s="254" t="s">
        <v>86</v>
      </c>
      <c r="AV278" s="14" t="s">
        <v>86</v>
      </c>
      <c r="AW278" s="14" t="s">
        <v>32</v>
      </c>
      <c r="AX278" s="14" t="s">
        <v>76</v>
      </c>
      <c r="AY278" s="254" t="s">
        <v>151</v>
      </c>
    </row>
    <row r="279" s="14" customFormat="1">
      <c r="A279" s="14"/>
      <c r="B279" s="244"/>
      <c r="C279" s="245"/>
      <c r="D279" s="235" t="s">
        <v>160</v>
      </c>
      <c r="E279" s="246" t="s">
        <v>1</v>
      </c>
      <c r="F279" s="247" t="s">
        <v>191</v>
      </c>
      <c r="G279" s="245"/>
      <c r="H279" s="248">
        <v>8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160</v>
      </c>
      <c r="AU279" s="254" t="s">
        <v>86</v>
      </c>
      <c r="AV279" s="14" t="s">
        <v>86</v>
      </c>
      <c r="AW279" s="14" t="s">
        <v>32</v>
      </c>
      <c r="AX279" s="14" t="s">
        <v>76</v>
      </c>
      <c r="AY279" s="254" t="s">
        <v>151</v>
      </c>
    </row>
    <row r="280" s="15" customFormat="1">
      <c r="A280" s="15"/>
      <c r="B280" s="255"/>
      <c r="C280" s="256"/>
      <c r="D280" s="235" t="s">
        <v>160</v>
      </c>
      <c r="E280" s="257" t="s">
        <v>1</v>
      </c>
      <c r="F280" s="258" t="s">
        <v>213</v>
      </c>
      <c r="G280" s="256"/>
      <c r="H280" s="259">
        <v>324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5" t="s">
        <v>160</v>
      </c>
      <c r="AU280" s="265" t="s">
        <v>86</v>
      </c>
      <c r="AV280" s="15" t="s">
        <v>158</v>
      </c>
      <c r="AW280" s="15" t="s">
        <v>32</v>
      </c>
      <c r="AX280" s="15" t="s">
        <v>84</v>
      </c>
      <c r="AY280" s="265" t="s">
        <v>151</v>
      </c>
    </row>
    <row r="281" s="2" customFormat="1" ht="24.15" customHeight="1">
      <c r="A281" s="39"/>
      <c r="B281" s="40"/>
      <c r="C281" s="220" t="s">
        <v>830</v>
      </c>
      <c r="D281" s="220" t="s">
        <v>153</v>
      </c>
      <c r="E281" s="221" t="s">
        <v>1689</v>
      </c>
      <c r="F281" s="222" t="s">
        <v>1690</v>
      </c>
      <c r="G281" s="223" t="s">
        <v>785</v>
      </c>
      <c r="H281" s="287"/>
      <c r="I281" s="225"/>
      <c r="J281" s="226">
        <f>ROUND(I281*H281,2)</f>
        <v>0</v>
      </c>
      <c r="K281" s="222" t="s">
        <v>157</v>
      </c>
      <c r="L281" s="45"/>
      <c r="M281" s="227" t="s">
        <v>1</v>
      </c>
      <c r="N281" s="228" t="s">
        <v>41</v>
      </c>
      <c r="O281" s="92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1" t="s">
        <v>248</v>
      </c>
      <c r="AT281" s="231" t="s">
        <v>153</v>
      </c>
      <c r="AU281" s="231" t="s">
        <v>86</v>
      </c>
      <c r="AY281" s="18" t="s">
        <v>151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84</v>
      </c>
      <c r="BK281" s="232">
        <f>ROUND(I281*H281,2)</f>
        <v>0</v>
      </c>
      <c r="BL281" s="18" t="s">
        <v>248</v>
      </c>
      <c r="BM281" s="231" t="s">
        <v>1691</v>
      </c>
    </row>
    <row r="282" s="12" customFormat="1" ht="22.8" customHeight="1">
      <c r="A282" s="12"/>
      <c r="B282" s="204"/>
      <c r="C282" s="205"/>
      <c r="D282" s="206" t="s">
        <v>75</v>
      </c>
      <c r="E282" s="218" t="s">
        <v>1692</v>
      </c>
      <c r="F282" s="218" t="s">
        <v>1693</v>
      </c>
      <c r="G282" s="205"/>
      <c r="H282" s="205"/>
      <c r="I282" s="208"/>
      <c r="J282" s="219">
        <f>BK282</f>
        <v>0</v>
      </c>
      <c r="K282" s="205"/>
      <c r="L282" s="210"/>
      <c r="M282" s="211"/>
      <c r="N282" s="212"/>
      <c r="O282" s="212"/>
      <c r="P282" s="213">
        <f>SUM(P283:P331)</f>
        <v>0</v>
      </c>
      <c r="Q282" s="212"/>
      <c r="R282" s="213">
        <f>SUM(R283:R331)</f>
        <v>1.0014099999999999</v>
      </c>
      <c r="S282" s="212"/>
      <c r="T282" s="214">
        <f>SUM(T283:T331)</f>
        <v>3.67578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5" t="s">
        <v>86</v>
      </c>
      <c r="AT282" s="216" t="s">
        <v>75</v>
      </c>
      <c r="AU282" s="216" t="s">
        <v>84</v>
      </c>
      <c r="AY282" s="215" t="s">
        <v>151</v>
      </c>
      <c r="BK282" s="217">
        <f>SUM(BK283:BK331)</f>
        <v>0</v>
      </c>
    </row>
    <row r="283" s="2" customFormat="1" ht="24.15" customHeight="1">
      <c r="A283" s="39"/>
      <c r="B283" s="40"/>
      <c r="C283" s="220" t="s">
        <v>835</v>
      </c>
      <c r="D283" s="220" t="s">
        <v>153</v>
      </c>
      <c r="E283" s="221" t="s">
        <v>1694</v>
      </c>
      <c r="F283" s="222" t="s">
        <v>1695</v>
      </c>
      <c r="G283" s="223" t="s">
        <v>287</v>
      </c>
      <c r="H283" s="224">
        <v>519</v>
      </c>
      <c r="I283" s="225"/>
      <c r="J283" s="226">
        <f>ROUND(I283*H283,2)</f>
        <v>0</v>
      </c>
      <c r="K283" s="222" t="s">
        <v>157</v>
      </c>
      <c r="L283" s="45"/>
      <c r="M283" s="227" t="s">
        <v>1</v>
      </c>
      <c r="N283" s="228" t="s">
        <v>41</v>
      </c>
      <c r="O283" s="92"/>
      <c r="P283" s="229">
        <f>O283*H283</f>
        <v>0</v>
      </c>
      <c r="Q283" s="229">
        <v>0</v>
      </c>
      <c r="R283" s="229">
        <f>Q283*H283</f>
        <v>0</v>
      </c>
      <c r="S283" s="229">
        <v>0.0067000000000000002</v>
      </c>
      <c r="T283" s="230">
        <f>S283*H283</f>
        <v>3.4773000000000001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1" t="s">
        <v>248</v>
      </c>
      <c r="AT283" s="231" t="s">
        <v>153</v>
      </c>
      <c r="AU283" s="231" t="s">
        <v>86</v>
      </c>
      <c r="AY283" s="18" t="s">
        <v>151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84</v>
      </c>
      <c r="BK283" s="232">
        <f>ROUND(I283*H283,2)</f>
        <v>0</v>
      </c>
      <c r="BL283" s="18" t="s">
        <v>248</v>
      </c>
      <c r="BM283" s="231" t="s">
        <v>1696</v>
      </c>
    </row>
    <row r="284" s="2" customFormat="1" ht="33" customHeight="1">
      <c r="A284" s="39"/>
      <c r="B284" s="40"/>
      <c r="C284" s="220" t="s">
        <v>841</v>
      </c>
      <c r="D284" s="220" t="s">
        <v>153</v>
      </c>
      <c r="E284" s="221" t="s">
        <v>1697</v>
      </c>
      <c r="F284" s="222" t="s">
        <v>1698</v>
      </c>
      <c r="G284" s="223" t="s">
        <v>287</v>
      </c>
      <c r="H284" s="224">
        <v>5</v>
      </c>
      <c r="I284" s="225"/>
      <c r="J284" s="226">
        <f>ROUND(I284*H284,2)</f>
        <v>0</v>
      </c>
      <c r="K284" s="222" t="s">
        <v>157</v>
      </c>
      <c r="L284" s="45"/>
      <c r="M284" s="227" t="s">
        <v>1</v>
      </c>
      <c r="N284" s="228" t="s">
        <v>41</v>
      </c>
      <c r="O284" s="92"/>
      <c r="P284" s="229">
        <f>O284*H284</f>
        <v>0</v>
      </c>
      <c r="Q284" s="229">
        <v>0.0011100000000000001</v>
      </c>
      <c r="R284" s="229">
        <f>Q284*H284</f>
        <v>0.0055500000000000002</v>
      </c>
      <c r="S284" s="229">
        <v>0</v>
      </c>
      <c r="T284" s="23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1" t="s">
        <v>248</v>
      </c>
      <c r="AT284" s="231" t="s">
        <v>153</v>
      </c>
      <c r="AU284" s="231" t="s">
        <v>86</v>
      </c>
      <c r="AY284" s="18" t="s">
        <v>151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84</v>
      </c>
      <c r="BK284" s="232">
        <f>ROUND(I284*H284,2)</f>
        <v>0</v>
      </c>
      <c r="BL284" s="18" t="s">
        <v>248</v>
      </c>
      <c r="BM284" s="231" t="s">
        <v>1699</v>
      </c>
    </row>
    <row r="285" s="2" customFormat="1" ht="33" customHeight="1">
      <c r="A285" s="39"/>
      <c r="B285" s="40"/>
      <c r="C285" s="220" t="s">
        <v>846</v>
      </c>
      <c r="D285" s="220" t="s">
        <v>153</v>
      </c>
      <c r="E285" s="221" t="s">
        <v>1700</v>
      </c>
      <c r="F285" s="222" t="s">
        <v>1701</v>
      </c>
      <c r="G285" s="223" t="s">
        <v>287</v>
      </c>
      <c r="H285" s="224">
        <v>26</v>
      </c>
      <c r="I285" s="225"/>
      <c r="J285" s="226">
        <f>ROUND(I285*H285,2)</f>
        <v>0</v>
      </c>
      <c r="K285" s="222" t="s">
        <v>157</v>
      </c>
      <c r="L285" s="45"/>
      <c r="M285" s="227" t="s">
        <v>1</v>
      </c>
      <c r="N285" s="228" t="s">
        <v>41</v>
      </c>
      <c r="O285" s="92"/>
      <c r="P285" s="229">
        <f>O285*H285</f>
        <v>0</v>
      </c>
      <c r="Q285" s="229">
        <v>0.0013600000000000001</v>
      </c>
      <c r="R285" s="229">
        <f>Q285*H285</f>
        <v>0.035360000000000003</v>
      </c>
      <c r="S285" s="229">
        <v>0</v>
      </c>
      <c r="T285" s="23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1" t="s">
        <v>248</v>
      </c>
      <c r="AT285" s="231" t="s">
        <v>153</v>
      </c>
      <c r="AU285" s="231" t="s">
        <v>86</v>
      </c>
      <c r="AY285" s="18" t="s">
        <v>151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84</v>
      </c>
      <c r="BK285" s="232">
        <f>ROUND(I285*H285,2)</f>
        <v>0</v>
      </c>
      <c r="BL285" s="18" t="s">
        <v>248</v>
      </c>
      <c r="BM285" s="231" t="s">
        <v>1702</v>
      </c>
    </row>
    <row r="286" s="2" customFormat="1" ht="21.75" customHeight="1">
      <c r="A286" s="39"/>
      <c r="B286" s="40"/>
      <c r="C286" s="220" t="s">
        <v>853</v>
      </c>
      <c r="D286" s="220" t="s">
        <v>153</v>
      </c>
      <c r="E286" s="221" t="s">
        <v>1703</v>
      </c>
      <c r="F286" s="222" t="s">
        <v>1704</v>
      </c>
      <c r="G286" s="223" t="s">
        <v>194</v>
      </c>
      <c r="H286" s="224">
        <v>6</v>
      </c>
      <c r="I286" s="225"/>
      <c r="J286" s="226">
        <f>ROUND(I286*H286,2)</f>
        <v>0</v>
      </c>
      <c r="K286" s="222" t="s">
        <v>157</v>
      </c>
      <c r="L286" s="45"/>
      <c r="M286" s="227" t="s">
        <v>1</v>
      </c>
      <c r="N286" s="228" t="s">
        <v>41</v>
      </c>
      <c r="O286" s="92"/>
      <c r="P286" s="229">
        <f>O286*H286</f>
        <v>0</v>
      </c>
      <c r="Q286" s="229">
        <v>0.0016800000000000001</v>
      </c>
      <c r="R286" s="229">
        <f>Q286*H286</f>
        <v>0.01008</v>
      </c>
      <c r="S286" s="229">
        <v>0</v>
      </c>
      <c r="T286" s="23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1" t="s">
        <v>248</v>
      </c>
      <c r="AT286" s="231" t="s">
        <v>153</v>
      </c>
      <c r="AU286" s="231" t="s">
        <v>86</v>
      </c>
      <c r="AY286" s="18" t="s">
        <v>151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84</v>
      </c>
      <c r="BK286" s="232">
        <f>ROUND(I286*H286,2)</f>
        <v>0</v>
      </c>
      <c r="BL286" s="18" t="s">
        <v>248</v>
      </c>
      <c r="BM286" s="231" t="s">
        <v>1705</v>
      </c>
    </row>
    <row r="287" s="2" customFormat="1" ht="24.15" customHeight="1">
      <c r="A287" s="39"/>
      <c r="B287" s="40"/>
      <c r="C287" s="220" t="s">
        <v>858</v>
      </c>
      <c r="D287" s="220" t="s">
        <v>153</v>
      </c>
      <c r="E287" s="221" t="s">
        <v>1706</v>
      </c>
      <c r="F287" s="222" t="s">
        <v>1707</v>
      </c>
      <c r="G287" s="223" t="s">
        <v>287</v>
      </c>
      <c r="H287" s="224">
        <v>64</v>
      </c>
      <c r="I287" s="225"/>
      <c r="J287" s="226">
        <f>ROUND(I287*H287,2)</f>
        <v>0</v>
      </c>
      <c r="K287" s="222" t="s">
        <v>157</v>
      </c>
      <c r="L287" s="45"/>
      <c r="M287" s="227" t="s">
        <v>1</v>
      </c>
      <c r="N287" s="228" t="s">
        <v>41</v>
      </c>
      <c r="O287" s="92"/>
      <c r="P287" s="229">
        <f>O287*H287</f>
        <v>0</v>
      </c>
      <c r="Q287" s="229">
        <v>0.00064000000000000005</v>
      </c>
      <c r="R287" s="229">
        <f>Q287*H287</f>
        <v>0.040960000000000003</v>
      </c>
      <c r="S287" s="229">
        <v>0</v>
      </c>
      <c r="T287" s="230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1" t="s">
        <v>248</v>
      </c>
      <c r="AT287" s="231" t="s">
        <v>153</v>
      </c>
      <c r="AU287" s="231" t="s">
        <v>86</v>
      </c>
      <c r="AY287" s="18" t="s">
        <v>151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8" t="s">
        <v>84</v>
      </c>
      <c r="BK287" s="232">
        <f>ROUND(I287*H287,2)</f>
        <v>0</v>
      </c>
      <c r="BL287" s="18" t="s">
        <v>248</v>
      </c>
      <c r="BM287" s="231" t="s">
        <v>1708</v>
      </c>
    </row>
    <row r="288" s="14" customFormat="1">
      <c r="A288" s="14"/>
      <c r="B288" s="244"/>
      <c r="C288" s="245"/>
      <c r="D288" s="235" t="s">
        <v>160</v>
      </c>
      <c r="E288" s="246" t="s">
        <v>1</v>
      </c>
      <c r="F288" s="247" t="s">
        <v>1709</v>
      </c>
      <c r="G288" s="245"/>
      <c r="H288" s="248">
        <v>64</v>
      </c>
      <c r="I288" s="249"/>
      <c r="J288" s="245"/>
      <c r="K288" s="245"/>
      <c r="L288" s="250"/>
      <c r="M288" s="251"/>
      <c r="N288" s="252"/>
      <c r="O288" s="252"/>
      <c r="P288" s="252"/>
      <c r="Q288" s="252"/>
      <c r="R288" s="252"/>
      <c r="S288" s="252"/>
      <c r="T288" s="25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4" t="s">
        <v>160</v>
      </c>
      <c r="AU288" s="254" t="s">
        <v>86</v>
      </c>
      <c r="AV288" s="14" t="s">
        <v>86</v>
      </c>
      <c r="AW288" s="14" t="s">
        <v>32</v>
      </c>
      <c r="AX288" s="14" t="s">
        <v>84</v>
      </c>
      <c r="AY288" s="254" t="s">
        <v>151</v>
      </c>
    </row>
    <row r="289" s="2" customFormat="1" ht="33" customHeight="1">
      <c r="A289" s="39"/>
      <c r="B289" s="40"/>
      <c r="C289" s="220" t="s">
        <v>864</v>
      </c>
      <c r="D289" s="220" t="s">
        <v>153</v>
      </c>
      <c r="E289" s="221" t="s">
        <v>1710</v>
      </c>
      <c r="F289" s="222" t="s">
        <v>1711</v>
      </c>
      <c r="G289" s="223" t="s">
        <v>287</v>
      </c>
      <c r="H289" s="224">
        <v>56</v>
      </c>
      <c r="I289" s="225"/>
      <c r="J289" s="226">
        <f>ROUND(I289*H289,2)</f>
        <v>0</v>
      </c>
      <c r="K289" s="222" t="s">
        <v>1</v>
      </c>
      <c r="L289" s="45"/>
      <c r="M289" s="227" t="s">
        <v>1</v>
      </c>
      <c r="N289" s="228" t="s">
        <v>41</v>
      </c>
      <c r="O289" s="92"/>
      <c r="P289" s="229">
        <f>O289*H289</f>
        <v>0</v>
      </c>
      <c r="Q289" s="229">
        <v>0.00064000000000000005</v>
      </c>
      <c r="R289" s="229">
        <f>Q289*H289</f>
        <v>0.035840000000000004</v>
      </c>
      <c r="S289" s="229">
        <v>0</v>
      </c>
      <c r="T289" s="23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1" t="s">
        <v>248</v>
      </c>
      <c r="AT289" s="231" t="s">
        <v>153</v>
      </c>
      <c r="AU289" s="231" t="s">
        <v>86</v>
      </c>
      <c r="AY289" s="18" t="s">
        <v>151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84</v>
      </c>
      <c r="BK289" s="232">
        <f>ROUND(I289*H289,2)</f>
        <v>0</v>
      </c>
      <c r="BL289" s="18" t="s">
        <v>248</v>
      </c>
      <c r="BM289" s="231" t="s">
        <v>1712</v>
      </c>
    </row>
    <row r="290" s="2" customFormat="1" ht="24.15" customHeight="1">
      <c r="A290" s="39"/>
      <c r="B290" s="40"/>
      <c r="C290" s="220" t="s">
        <v>870</v>
      </c>
      <c r="D290" s="220" t="s">
        <v>153</v>
      </c>
      <c r="E290" s="221" t="s">
        <v>1713</v>
      </c>
      <c r="F290" s="222" t="s">
        <v>1714</v>
      </c>
      <c r="G290" s="223" t="s">
        <v>287</v>
      </c>
      <c r="H290" s="224">
        <v>96</v>
      </c>
      <c r="I290" s="225"/>
      <c r="J290" s="226">
        <f>ROUND(I290*H290,2)</f>
        <v>0</v>
      </c>
      <c r="K290" s="222" t="s">
        <v>157</v>
      </c>
      <c r="L290" s="45"/>
      <c r="M290" s="227" t="s">
        <v>1</v>
      </c>
      <c r="N290" s="228" t="s">
        <v>41</v>
      </c>
      <c r="O290" s="92"/>
      <c r="P290" s="229">
        <f>O290*H290</f>
        <v>0</v>
      </c>
      <c r="Q290" s="229">
        <v>0.00097999999999999997</v>
      </c>
      <c r="R290" s="229">
        <f>Q290*H290</f>
        <v>0.094079999999999997</v>
      </c>
      <c r="S290" s="229">
        <v>0</v>
      </c>
      <c r="T290" s="23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1" t="s">
        <v>248</v>
      </c>
      <c r="AT290" s="231" t="s">
        <v>153</v>
      </c>
      <c r="AU290" s="231" t="s">
        <v>86</v>
      </c>
      <c r="AY290" s="18" t="s">
        <v>151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8" t="s">
        <v>84</v>
      </c>
      <c r="BK290" s="232">
        <f>ROUND(I290*H290,2)</f>
        <v>0</v>
      </c>
      <c r="BL290" s="18" t="s">
        <v>248</v>
      </c>
      <c r="BM290" s="231" t="s">
        <v>1715</v>
      </c>
    </row>
    <row r="291" s="2" customFormat="1" ht="33" customHeight="1">
      <c r="A291" s="39"/>
      <c r="B291" s="40"/>
      <c r="C291" s="220" t="s">
        <v>878</v>
      </c>
      <c r="D291" s="220" t="s">
        <v>153</v>
      </c>
      <c r="E291" s="221" t="s">
        <v>1716</v>
      </c>
      <c r="F291" s="222" t="s">
        <v>1717</v>
      </c>
      <c r="G291" s="223" t="s">
        <v>287</v>
      </c>
      <c r="H291" s="224">
        <v>75</v>
      </c>
      <c r="I291" s="225"/>
      <c r="J291" s="226">
        <f>ROUND(I291*H291,2)</f>
        <v>0</v>
      </c>
      <c r="K291" s="222" t="s">
        <v>1</v>
      </c>
      <c r="L291" s="45"/>
      <c r="M291" s="227" t="s">
        <v>1</v>
      </c>
      <c r="N291" s="228" t="s">
        <v>41</v>
      </c>
      <c r="O291" s="92"/>
      <c r="P291" s="229">
        <f>O291*H291</f>
        <v>0</v>
      </c>
      <c r="Q291" s="229">
        <v>0.00097999999999999997</v>
      </c>
      <c r="R291" s="229">
        <f>Q291*H291</f>
        <v>0.073499999999999996</v>
      </c>
      <c r="S291" s="229">
        <v>0</v>
      </c>
      <c r="T291" s="23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1" t="s">
        <v>248</v>
      </c>
      <c r="AT291" s="231" t="s">
        <v>153</v>
      </c>
      <c r="AU291" s="231" t="s">
        <v>86</v>
      </c>
      <c r="AY291" s="18" t="s">
        <v>151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84</v>
      </c>
      <c r="BK291" s="232">
        <f>ROUND(I291*H291,2)</f>
        <v>0</v>
      </c>
      <c r="BL291" s="18" t="s">
        <v>248</v>
      </c>
      <c r="BM291" s="231" t="s">
        <v>1718</v>
      </c>
    </row>
    <row r="292" s="2" customFormat="1" ht="24.15" customHeight="1">
      <c r="A292" s="39"/>
      <c r="B292" s="40"/>
      <c r="C292" s="220" t="s">
        <v>882</v>
      </c>
      <c r="D292" s="220" t="s">
        <v>153</v>
      </c>
      <c r="E292" s="221" t="s">
        <v>1719</v>
      </c>
      <c r="F292" s="222" t="s">
        <v>1720</v>
      </c>
      <c r="G292" s="223" t="s">
        <v>287</v>
      </c>
      <c r="H292" s="224">
        <v>33</v>
      </c>
      <c r="I292" s="225"/>
      <c r="J292" s="226">
        <f>ROUND(I292*H292,2)</f>
        <v>0</v>
      </c>
      <c r="K292" s="222" t="s">
        <v>157</v>
      </c>
      <c r="L292" s="45"/>
      <c r="M292" s="227" t="s">
        <v>1</v>
      </c>
      <c r="N292" s="228" t="s">
        <v>41</v>
      </c>
      <c r="O292" s="92"/>
      <c r="P292" s="229">
        <f>O292*H292</f>
        <v>0</v>
      </c>
      <c r="Q292" s="229">
        <v>0.00115</v>
      </c>
      <c r="R292" s="229">
        <f>Q292*H292</f>
        <v>0.037949999999999998</v>
      </c>
      <c r="S292" s="229">
        <v>0</v>
      </c>
      <c r="T292" s="23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1" t="s">
        <v>248</v>
      </c>
      <c r="AT292" s="231" t="s">
        <v>153</v>
      </c>
      <c r="AU292" s="231" t="s">
        <v>86</v>
      </c>
      <c r="AY292" s="18" t="s">
        <v>151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8" t="s">
        <v>84</v>
      </c>
      <c r="BK292" s="232">
        <f>ROUND(I292*H292,2)</f>
        <v>0</v>
      </c>
      <c r="BL292" s="18" t="s">
        <v>248</v>
      </c>
      <c r="BM292" s="231" t="s">
        <v>1721</v>
      </c>
    </row>
    <row r="293" s="2" customFormat="1" ht="33" customHeight="1">
      <c r="A293" s="39"/>
      <c r="B293" s="40"/>
      <c r="C293" s="220" t="s">
        <v>888</v>
      </c>
      <c r="D293" s="220" t="s">
        <v>153</v>
      </c>
      <c r="E293" s="221" t="s">
        <v>1722</v>
      </c>
      <c r="F293" s="222" t="s">
        <v>1723</v>
      </c>
      <c r="G293" s="223" t="s">
        <v>287</v>
      </c>
      <c r="H293" s="224">
        <v>91</v>
      </c>
      <c r="I293" s="225"/>
      <c r="J293" s="226">
        <f>ROUND(I293*H293,2)</f>
        <v>0</v>
      </c>
      <c r="K293" s="222" t="s">
        <v>1</v>
      </c>
      <c r="L293" s="45"/>
      <c r="M293" s="227" t="s">
        <v>1</v>
      </c>
      <c r="N293" s="228" t="s">
        <v>41</v>
      </c>
      <c r="O293" s="92"/>
      <c r="P293" s="229">
        <f>O293*H293</f>
        <v>0</v>
      </c>
      <c r="Q293" s="229">
        <v>0.00115</v>
      </c>
      <c r="R293" s="229">
        <f>Q293*H293</f>
        <v>0.10464999999999999</v>
      </c>
      <c r="S293" s="229">
        <v>0</v>
      </c>
      <c r="T293" s="23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1" t="s">
        <v>248</v>
      </c>
      <c r="AT293" s="231" t="s">
        <v>153</v>
      </c>
      <c r="AU293" s="231" t="s">
        <v>86</v>
      </c>
      <c r="AY293" s="18" t="s">
        <v>151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84</v>
      </c>
      <c r="BK293" s="232">
        <f>ROUND(I293*H293,2)</f>
        <v>0</v>
      </c>
      <c r="BL293" s="18" t="s">
        <v>248</v>
      </c>
      <c r="BM293" s="231" t="s">
        <v>1724</v>
      </c>
    </row>
    <row r="294" s="2" customFormat="1" ht="24.15" customHeight="1">
      <c r="A294" s="39"/>
      <c r="B294" s="40"/>
      <c r="C294" s="220" t="s">
        <v>896</v>
      </c>
      <c r="D294" s="220" t="s">
        <v>153</v>
      </c>
      <c r="E294" s="221" t="s">
        <v>1725</v>
      </c>
      <c r="F294" s="222" t="s">
        <v>1726</v>
      </c>
      <c r="G294" s="223" t="s">
        <v>287</v>
      </c>
      <c r="H294" s="224">
        <v>5</v>
      </c>
      <c r="I294" s="225"/>
      <c r="J294" s="226">
        <f>ROUND(I294*H294,2)</f>
        <v>0</v>
      </c>
      <c r="K294" s="222" t="s">
        <v>157</v>
      </c>
      <c r="L294" s="45"/>
      <c r="M294" s="227" t="s">
        <v>1</v>
      </c>
      <c r="N294" s="228" t="s">
        <v>41</v>
      </c>
      <c r="O294" s="92"/>
      <c r="P294" s="229">
        <f>O294*H294</f>
        <v>0</v>
      </c>
      <c r="Q294" s="229">
        <v>0.0023700000000000001</v>
      </c>
      <c r="R294" s="229">
        <f>Q294*H294</f>
        <v>0.011850000000000001</v>
      </c>
      <c r="S294" s="229">
        <v>0</v>
      </c>
      <c r="T294" s="23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1" t="s">
        <v>248</v>
      </c>
      <c r="AT294" s="231" t="s">
        <v>153</v>
      </c>
      <c r="AU294" s="231" t="s">
        <v>86</v>
      </c>
      <c r="AY294" s="18" t="s">
        <v>151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8" t="s">
        <v>84</v>
      </c>
      <c r="BK294" s="232">
        <f>ROUND(I294*H294,2)</f>
        <v>0</v>
      </c>
      <c r="BL294" s="18" t="s">
        <v>248</v>
      </c>
      <c r="BM294" s="231" t="s">
        <v>1727</v>
      </c>
    </row>
    <row r="295" s="2" customFormat="1" ht="33" customHeight="1">
      <c r="A295" s="39"/>
      <c r="B295" s="40"/>
      <c r="C295" s="220" t="s">
        <v>901</v>
      </c>
      <c r="D295" s="220" t="s">
        <v>153</v>
      </c>
      <c r="E295" s="221" t="s">
        <v>1728</v>
      </c>
      <c r="F295" s="222" t="s">
        <v>1729</v>
      </c>
      <c r="G295" s="223" t="s">
        <v>287</v>
      </c>
      <c r="H295" s="224">
        <v>3</v>
      </c>
      <c r="I295" s="225"/>
      <c r="J295" s="226">
        <f>ROUND(I295*H295,2)</f>
        <v>0</v>
      </c>
      <c r="K295" s="222" t="s">
        <v>1</v>
      </c>
      <c r="L295" s="45"/>
      <c r="M295" s="227" t="s">
        <v>1</v>
      </c>
      <c r="N295" s="228" t="s">
        <v>41</v>
      </c>
      <c r="O295" s="92"/>
      <c r="P295" s="229">
        <f>O295*H295</f>
        <v>0</v>
      </c>
      <c r="Q295" s="229">
        <v>0.0023700000000000001</v>
      </c>
      <c r="R295" s="229">
        <f>Q295*H295</f>
        <v>0.00711</v>
      </c>
      <c r="S295" s="229">
        <v>0</v>
      </c>
      <c r="T295" s="23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1" t="s">
        <v>248</v>
      </c>
      <c r="AT295" s="231" t="s">
        <v>153</v>
      </c>
      <c r="AU295" s="231" t="s">
        <v>86</v>
      </c>
      <c r="AY295" s="18" t="s">
        <v>151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8" t="s">
        <v>84</v>
      </c>
      <c r="BK295" s="232">
        <f>ROUND(I295*H295,2)</f>
        <v>0</v>
      </c>
      <c r="BL295" s="18" t="s">
        <v>248</v>
      </c>
      <c r="BM295" s="231" t="s">
        <v>1730</v>
      </c>
    </row>
    <row r="296" s="2" customFormat="1" ht="24.15" customHeight="1">
      <c r="A296" s="39"/>
      <c r="B296" s="40"/>
      <c r="C296" s="220" t="s">
        <v>905</v>
      </c>
      <c r="D296" s="220" t="s">
        <v>153</v>
      </c>
      <c r="E296" s="221" t="s">
        <v>1731</v>
      </c>
      <c r="F296" s="222" t="s">
        <v>1732</v>
      </c>
      <c r="G296" s="223" t="s">
        <v>287</v>
      </c>
      <c r="H296" s="224">
        <v>54</v>
      </c>
      <c r="I296" s="225"/>
      <c r="J296" s="226">
        <f>ROUND(I296*H296,2)</f>
        <v>0</v>
      </c>
      <c r="K296" s="222" t="s">
        <v>157</v>
      </c>
      <c r="L296" s="45"/>
      <c r="M296" s="227" t="s">
        <v>1</v>
      </c>
      <c r="N296" s="228" t="s">
        <v>41</v>
      </c>
      <c r="O296" s="92"/>
      <c r="P296" s="229">
        <f>O296*H296</f>
        <v>0</v>
      </c>
      <c r="Q296" s="229">
        <v>0.00364</v>
      </c>
      <c r="R296" s="229">
        <f>Q296*H296</f>
        <v>0.19656000000000001</v>
      </c>
      <c r="S296" s="229">
        <v>0</v>
      </c>
      <c r="T296" s="23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1" t="s">
        <v>248</v>
      </c>
      <c r="AT296" s="231" t="s">
        <v>153</v>
      </c>
      <c r="AU296" s="231" t="s">
        <v>86</v>
      </c>
      <c r="AY296" s="18" t="s">
        <v>151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84</v>
      </c>
      <c r="BK296" s="232">
        <f>ROUND(I296*H296,2)</f>
        <v>0</v>
      </c>
      <c r="BL296" s="18" t="s">
        <v>248</v>
      </c>
      <c r="BM296" s="231" t="s">
        <v>1733</v>
      </c>
    </row>
    <row r="297" s="2" customFormat="1" ht="33" customHeight="1">
      <c r="A297" s="39"/>
      <c r="B297" s="40"/>
      <c r="C297" s="220" t="s">
        <v>910</v>
      </c>
      <c r="D297" s="220" t="s">
        <v>153</v>
      </c>
      <c r="E297" s="221" t="s">
        <v>1734</v>
      </c>
      <c r="F297" s="222" t="s">
        <v>1735</v>
      </c>
      <c r="G297" s="223" t="s">
        <v>287</v>
      </c>
      <c r="H297" s="224">
        <v>54</v>
      </c>
      <c r="I297" s="225"/>
      <c r="J297" s="226">
        <f>ROUND(I297*H297,2)</f>
        <v>0</v>
      </c>
      <c r="K297" s="222" t="s">
        <v>1</v>
      </c>
      <c r="L297" s="45"/>
      <c r="M297" s="227" t="s">
        <v>1</v>
      </c>
      <c r="N297" s="228" t="s">
        <v>41</v>
      </c>
      <c r="O297" s="92"/>
      <c r="P297" s="229">
        <f>O297*H297</f>
        <v>0</v>
      </c>
      <c r="Q297" s="229">
        <v>0.00364</v>
      </c>
      <c r="R297" s="229">
        <f>Q297*H297</f>
        <v>0.19656000000000001</v>
      </c>
      <c r="S297" s="229">
        <v>0</v>
      </c>
      <c r="T297" s="230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1" t="s">
        <v>248</v>
      </c>
      <c r="AT297" s="231" t="s">
        <v>153</v>
      </c>
      <c r="AU297" s="231" t="s">
        <v>86</v>
      </c>
      <c r="AY297" s="18" t="s">
        <v>151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8" t="s">
        <v>84</v>
      </c>
      <c r="BK297" s="232">
        <f>ROUND(I297*H297,2)</f>
        <v>0</v>
      </c>
      <c r="BL297" s="18" t="s">
        <v>248</v>
      </c>
      <c r="BM297" s="231" t="s">
        <v>1736</v>
      </c>
    </row>
    <row r="298" s="2" customFormat="1" ht="37.8" customHeight="1">
      <c r="A298" s="39"/>
      <c r="B298" s="40"/>
      <c r="C298" s="220" t="s">
        <v>914</v>
      </c>
      <c r="D298" s="220" t="s">
        <v>153</v>
      </c>
      <c r="E298" s="221" t="s">
        <v>1737</v>
      </c>
      <c r="F298" s="222" t="s">
        <v>1738</v>
      </c>
      <c r="G298" s="223" t="s">
        <v>287</v>
      </c>
      <c r="H298" s="224">
        <v>64</v>
      </c>
      <c r="I298" s="225"/>
      <c r="J298" s="226">
        <f>ROUND(I298*H298,2)</f>
        <v>0</v>
      </c>
      <c r="K298" s="222" t="s">
        <v>157</v>
      </c>
      <c r="L298" s="45"/>
      <c r="M298" s="227" t="s">
        <v>1</v>
      </c>
      <c r="N298" s="228" t="s">
        <v>41</v>
      </c>
      <c r="O298" s="92"/>
      <c r="P298" s="229">
        <f>O298*H298</f>
        <v>0</v>
      </c>
      <c r="Q298" s="229">
        <v>4.0000000000000003E-05</v>
      </c>
      <c r="R298" s="229">
        <f>Q298*H298</f>
        <v>0.0025600000000000002</v>
      </c>
      <c r="S298" s="229">
        <v>0</v>
      </c>
      <c r="T298" s="230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1" t="s">
        <v>248</v>
      </c>
      <c r="AT298" s="231" t="s">
        <v>153</v>
      </c>
      <c r="AU298" s="231" t="s">
        <v>86</v>
      </c>
      <c r="AY298" s="18" t="s">
        <v>151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8" t="s">
        <v>84</v>
      </c>
      <c r="BK298" s="232">
        <f>ROUND(I298*H298,2)</f>
        <v>0</v>
      </c>
      <c r="BL298" s="18" t="s">
        <v>248</v>
      </c>
      <c r="BM298" s="231" t="s">
        <v>1739</v>
      </c>
    </row>
    <row r="299" s="2" customFormat="1" ht="37.8" customHeight="1">
      <c r="A299" s="39"/>
      <c r="B299" s="40"/>
      <c r="C299" s="220" t="s">
        <v>918</v>
      </c>
      <c r="D299" s="220" t="s">
        <v>153</v>
      </c>
      <c r="E299" s="221" t="s">
        <v>1740</v>
      </c>
      <c r="F299" s="222" t="s">
        <v>1741</v>
      </c>
      <c r="G299" s="223" t="s">
        <v>287</v>
      </c>
      <c r="H299" s="224">
        <v>142</v>
      </c>
      <c r="I299" s="225"/>
      <c r="J299" s="226">
        <f>ROUND(I299*H299,2)</f>
        <v>0</v>
      </c>
      <c r="K299" s="222" t="s">
        <v>157</v>
      </c>
      <c r="L299" s="45"/>
      <c r="M299" s="227" t="s">
        <v>1</v>
      </c>
      <c r="N299" s="228" t="s">
        <v>41</v>
      </c>
      <c r="O299" s="92"/>
      <c r="P299" s="229">
        <f>O299*H299</f>
        <v>0</v>
      </c>
      <c r="Q299" s="229">
        <v>4.0000000000000003E-05</v>
      </c>
      <c r="R299" s="229">
        <f>Q299*H299</f>
        <v>0.0056800000000000002</v>
      </c>
      <c r="S299" s="229">
        <v>0</v>
      </c>
      <c r="T299" s="230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1" t="s">
        <v>248</v>
      </c>
      <c r="AT299" s="231" t="s">
        <v>153</v>
      </c>
      <c r="AU299" s="231" t="s">
        <v>86</v>
      </c>
      <c r="AY299" s="18" t="s">
        <v>151</v>
      </c>
      <c r="BE299" s="232">
        <f>IF(N299="základní",J299,0)</f>
        <v>0</v>
      </c>
      <c r="BF299" s="232">
        <f>IF(N299="snížená",J299,0)</f>
        <v>0</v>
      </c>
      <c r="BG299" s="232">
        <f>IF(N299="zákl. přenesená",J299,0)</f>
        <v>0</v>
      </c>
      <c r="BH299" s="232">
        <f>IF(N299="sníž. přenesená",J299,0)</f>
        <v>0</v>
      </c>
      <c r="BI299" s="232">
        <f>IF(N299="nulová",J299,0)</f>
        <v>0</v>
      </c>
      <c r="BJ299" s="18" t="s">
        <v>84</v>
      </c>
      <c r="BK299" s="232">
        <f>ROUND(I299*H299,2)</f>
        <v>0</v>
      </c>
      <c r="BL299" s="18" t="s">
        <v>248</v>
      </c>
      <c r="BM299" s="231" t="s">
        <v>1742</v>
      </c>
    </row>
    <row r="300" s="14" customFormat="1">
      <c r="A300" s="14"/>
      <c r="B300" s="244"/>
      <c r="C300" s="245"/>
      <c r="D300" s="235" t="s">
        <v>160</v>
      </c>
      <c r="E300" s="246" t="s">
        <v>1</v>
      </c>
      <c r="F300" s="247" t="s">
        <v>1743</v>
      </c>
      <c r="G300" s="245"/>
      <c r="H300" s="248">
        <v>111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4" t="s">
        <v>160</v>
      </c>
      <c r="AU300" s="254" t="s">
        <v>86</v>
      </c>
      <c r="AV300" s="14" t="s">
        <v>86</v>
      </c>
      <c r="AW300" s="14" t="s">
        <v>32</v>
      </c>
      <c r="AX300" s="14" t="s">
        <v>76</v>
      </c>
      <c r="AY300" s="254" t="s">
        <v>151</v>
      </c>
    </row>
    <row r="301" s="14" customFormat="1">
      <c r="A301" s="14"/>
      <c r="B301" s="244"/>
      <c r="C301" s="245"/>
      <c r="D301" s="235" t="s">
        <v>160</v>
      </c>
      <c r="E301" s="246" t="s">
        <v>1</v>
      </c>
      <c r="F301" s="247" t="s">
        <v>1744</v>
      </c>
      <c r="G301" s="245"/>
      <c r="H301" s="248">
        <v>31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160</v>
      </c>
      <c r="AU301" s="254" t="s">
        <v>86</v>
      </c>
      <c r="AV301" s="14" t="s">
        <v>86</v>
      </c>
      <c r="AW301" s="14" t="s">
        <v>32</v>
      </c>
      <c r="AX301" s="14" t="s">
        <v>76</v>
      </c>
      <c r="AY301" s="254" t="s">
        <v>151</v>
      </c>
    </row>
    <row r="302" s="15" customFormat="1">
      <c r="A302" s="15"/>
      <c r="B302" s="255"/>
      <c r="C302" s="256"/>
      <c r="D302" s="235" t="s">
        <v>160</v>
      </c>
      <c r="E302" s="257" t="s">
        <v>1</v>
      </c>
      <c r="F302" s="258" t="s">
        <v>213</v>
      </c>
      <c r="G302" s="256"/>
      <c r="H302" s="259">
        <v>142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5" t="s">
        <v>160</v>
      </c>
      <c r="AU302" s="265" t="s">
        <v>86</v>
      </c>
      <c r="AV302" s="15" t="s">
        <v>158</v>
      </c>
      <c r="AW302" s="15" t="s">
        <v>32</v>
      </c>
      <c r="AX302" s="15" t="s">
        <v>84</v>
      </c>
      <c r="AY302" s="265" t="s">
        <v>151</v>
      </c>
    </row>
    <row r="303" s="2" customFormat="1" ht="37.8" customHeight="1">
      <c r="A303" s="39"/>
      <c r="B303" s="40"/>
      <c r="C303" s="220" t="s">
        <v>922</v>
      </c>
      <c r="D303" s="220" t="s">
        <v>153</v>
      </c>
      <c r="E303" s="221" t="s">
        <v>1745</v>
      </c>
      <c r="F303" s="222" t="s">
        <v>1746</v>
      </c>
      <c r="G303" s="223" t="s">
        <v>287</v>
      </c>
      <c r="H303" s="224">
        <v>23</v>
      </c>
      <c r="I303" s="225"/>
      <c r="J303" s="226">
        <f>ROUND(I303*H303,2)</f>
        <v>0</v>
      </c>
      <c r="K303" s="222" t="s">
        <v>157</v>
      </c>
      <c r="L303" s="45"/>
      <c r="M303" s="227" t="s">
        <v>1</v>
      </c>
      <c r="N303" s="228" t="s">
        <v>41</v>
      </c>
      <c r="O303" s="92"/>
      <c r="P303" s="229">
        <f>O303*H303</f>
        <v>0</v>
      </c>
      <c r="Q303" s="229">
        <v>8.0000000000000007E-05</v>
      </c>
      <c r="R303" s="229">
        <f>Q303*H303</f>
        <v>0.0018400000000000001</v>
      </c>
      <c r="S303" s="229">
        <v>0</v>
      </c>
      <c r="T303" s="230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1" t="s">
        <v>248</v>
      </c>
      <c r="AT303" s="231" t="s">
        <v>153</v>
      </c>
      <c r="AU303" s="231" t="s">
        <v>86</v>
      </c>
      <c r="AY303" s="18" t="s">
        <v>151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8" t="s">
        <v>84</v>
      </c>
      <c r="BK303" s="232">
        <f>ROUND(I303*H303,2)</f>
        <v>0</v>
      </c>
      <c r="BL303" s="18" t="s">
        <v>248</v>
      </c>
      <c r="BM303" s="231" t="s">
        <v>1747</v>
      </c>
    </row>
    <row r="304" s="14" customFormat="1">
      <c r="A304" s="14"/>
      <c r="B304" s="244"/>
      <c r="C304" s="245"/>
      <c r="D304" s="235" t="s">
        <v>160</v>
      </c>
      <c r="E304" s="246" t="s">
        <v>1</v>
      </c>
      <c r="F304" s="247" t="s">
        <v>1748</v>
      </c>
      <c r="G304" s="245"/>
      <c r="H304" s="248">
        <v>23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160</v>
      </c>
      <c r="AU304" s="254" t="s">
        <v>86</v>
      </c>
      <c r="AV304" s="14" t="s">
        <v>86</v>
      </c>
      <c r="AW304" s="14" t="s">
        <v>32</v>
      </c>
      <c r="AX304" s="14" t="s">
        <v>84</v>
      </c>
      <c r="AY304" s="254" t="s">
        <v>151</v>
      </c>
    </row>
    <row r="305" s="2" customFormat="1" ht="37.8" customHeight="1">
      <c r="A305" s="39"/>
      <c r="B305" s="40"/>
      <c r="C305" s="220" t="s">
        <v>926</v>
      </c>
      <c r="D305" s="220" t="s">
        <v>153</v>
      </c>
      <c r="E305" s="221" t="s">
        <v>1749</v>
      </c>
      <c r="F305" s="222" t="s">
        <v>1750</v>
      </c>
      <c r="G305" s="223" t="s">
        <v>287</v>
      </c>
      <c r="H305" s="224">
        <v>54</v>
      </c>
      <c r="I305" s="225"/>
      <c r="J305" s="226">
        <f>ROUND(I305*H305,2)</f>
        <v>0</v>
      </c>
      <c r="K305" s="222" t="s">
        <v>157</v>
      </c>
      <c r="L305" s="45"/>
      <c r="M305" s="227" t="s">
        <v>1</v>
      </c>
      <c r="N305" s="228" t="s">
        <v>41</v>
      </c>
      <c r="O305" s="92"/>
      <c r="P305" s="229">
        <f>O305*H305</f>
        <v>0</v>
      </c>
      <c r="Q305" s="229">
        <v>0.00011</v>
      </c>
      <c r="R305" s="229">
        <f>Q305*H305</f>
        <v>0.00594</v>
      </c>
      <c r="S305" s="229">
        <v>0</v>
      </c>
      <c r="T305" s="230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1" t="s">
        <v>248</v>
      </c>
      <c r="AT305" s="231" t="s">
        <v>153</v>
      </c>
      <c r="AU305" s="231" t="s">
        <v>86</v>
      </c>
      <c r="AY305" s="18" t="s">
        <v>151</v>
      </c>
      <c r="BE305" s="232">
        <f>IF(N305="základní",J305,0)</f>
        <v>0</v>
      </c>
      <c r="BF305" s="232">
        <f>IF(N305="snížená",J305,0)</f>
        <v>0</v>
      </c>
      <c r="BG305" s="232">
        <f>IF(N305="zákl. přenesená",J305,0)</f>
        <v>0</v>
      </c>
      <c r="BH305" s="232">
        <f>IF(N305="sníž. přenesená",J305,0)</f>
        <v>0</v>
      </c>
      <c r="BI305" s="232">
        <f>IF(N305="nulová",J305,0)</f>
        <v>0</v>
      </c>
      <c r="BJ305" s="18" t="s">
        <v>84</v>
      </c>
      <c r="BK305" s="232">
        <f>ROUND(I305*H305,2)</f>
        <v>0</v>
      </c>
      <c r="BL305" s="18" t="s">
        <v>248</v>
      </c>
      <c r="BM305" s="231" t="s">
        <v>1751</v>
      </c>
    </row>
    <row r="306" s="2" customFormat="1" ht="37.8" customHeight="1">
      <c r="A306" s="39"/>
      <c r="B306" s="40"/>
      <c r="C306" s="220" t="s">
        <v>930</v>
      </c>
      <c r="D306" s="220" t="s">
        <v>153</v>
      </c>
      <c r="E306" s="221" t="s">
        <v>1752</v>
      </c>
      <c r="F306" s="222" t="s">
        <v>1753</v>
      </c>
      <c r="G306" s="223" t="s">
        <v>287</v>
      </c>
      <c r="H306" s="224">
        <v>48</v>
      </c>
      <c r="I306" s="225"/>
      <c r="J306" s="226">
        <f>ROUND(I306*H306,2)</f>
        <v>0</v>
      </c>
      <c r="K306" s="222" t="s">
        <v>157</v>
      </c>
      <c r="L306" s="45"/>
      <c r="M306" s="227" t="s">
        <v>1</v>
      </c>
      <c r="N306" s="228" t="s">
        <v>41</v>
      </c>
      <c r="O306" s="92"/>
      <c r="P306" s="229">
        <f>O306*H306</f>
        <v>0</v>
      </c>
      <c r="Q306" s="229">
        <v>0.00034000000000000002</v>
      </c>
      <c r="R306" s="229">
        <f>Q306*H306</f>
        <v>0.016320000000000001</v>
      </c>
      <c r="S306" s="229">
        <v>0</v>
      </c>
      <c r="T306" s="230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1" t="s">
        <v>248</v>
      </c>
      <c r="AT306" s="231" t="s">
        <v>153</v>
      </c>
      <c r="AU306" s="231" t="s">
        <v>86</v>
      </c>
      <c r="AY306" s="18" t="s">
        <v>151</v>
      </c>
      <c r="BE306" s="232">
        <f>IF(N306="základní",J306,0)</f>
        <v>0</v>
      </c>
      <c r="BF306" s="232">
        <f>IF(N306="snížená",J306,0)</f>
        <v>0</v>
      </c>
      <c r="BG306" s="232">
        <f>IF(N306="zákl. přenesená",J306,0)</f>
        <v>0</v>
      </c>
      <c r="BH306" s="232">
        <f>IF(N306="sníž. přenesená",J306,0)</f>
        <v>0</v>
      </c>
      <c r="BI306" s="232">
        <f>IF(N306="nulová",J306,0)</f>
        <v>0</v>
      </c>
      <c r="BJ306" s="18" t="s">
        <v>84</v>
      </c>
      <c r="BK306" s="232">
        <f>ROUND(I306*H306,2)</f>
        <v>0</v>
      </c>
      <c r="BL306" s="18" t="s">
        <v>248</v>
      </c>
      <c r="BM306" s="231" t="s">
        <v>1754</v>
      </c>
    </row>
    <row r="307" s="2" customFormat="1" ht="37.8" customHeight="1">
      <c r="A307" s="39"/>
      <c r="B307" s="40"/>
      <c r="C307" s="220" t="s">
        <v>934</v>
      </c>
      <c r="D307" s="220" t="s">
        <v>153</v>
      </c>
      <c r="E307" s="221" t="s">
        <v>1755</v>
      </c>
      <c r="F307" s="222" t="s">
        <v>1756</v>
      </c>
      <c r="G307" s="223" t="s">
        <v>287</v>
      </c>
      <c r="H307" s="224">
        <v>95</v>
      </c>
      <c r="I307" s="225"/>
      <c r="J307" s="226">
        <f>ROUND(I307*H307,2)</f>
        <v>0</v>
      </c>
      <c r="K307" s="222" t="s">
        <v>157</v>
      </c>
      <c r="L307" s="45"/>
      <c r="M307" s="227" t="s">
        <v>1</v>
      </c>
      <c r="N307" s="228" t="s">
        <v>41</v>
      </c>
      <c r="O307" s="92"/>
      <c r="P307" s="229">
        <f>O307*H307</f>
        <v>0</v>
      </c>
      <c r="Q307" s="229">
        <v>0.00010000000000000001</v>
      </c>
      <c r="R307" s="229">
        <f>Q307*H307</f>
        <v>0.0094999999999999998</v>
      </c>
      <c r="S307" s="229">
        <v>0</v>
      </c>
      <c r="T307" s="230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1" t="s">
        <v>248</v>
      </c>
      <c r="AT307" s="231" t="s">
        <v>153</v>
      </c>
      <c r="AU307" s="231" t="s">
        <v>86</v>
      </c>
      <c r="AY307" s="18" t="s">
        <v>151</v>
      </c>
      <c r="BE307" s="232">
        <f>IF(N307="základní",J307,0)</f>
        <v>0</v>
      </c>
      <c r="BF307" s="232">
        <f>IF(N307="snížená",J307,0)</f>
        <v>0</v>
      </c>
      <c r="BG307" s="232">
        <f>IF(N307="zákl. přenesená",J307,0)</f>
        <v>0</v>
      </c>
      <c r="BH307" s="232">
        <f>IF(N307="sníž. přenesená",J307,0)</f>
        <v>0</v>
      </c>
      <c r="BI307" s="232">
        <f>IF(N307="nulová",J307,0)</f>
        <v>0</v>
      </c>
      <c r="BJ307" s="18" t="s">
        <v>84</v>
      </c>
      <c r="BK307" s="232">
        <f>ROUND(I307*H307,2)</f>
        <v>0</v>
      </c>
      <c r="BL307" s="18" t="s">
        <v>248</v>
      </c>
      <c r="BM307" s="231" t="s">
        <v>1757</v>
      </c>
    </row>
    <row r="308" s="14" customFormat="1">
      <c r="A308" s="14"/>
      <c r="B308" s="244"/>
      <c r="C308" s="245"/>
      <c r="D308" s="235" t="s">
        <v>160</v>
      </c>
      <c r="E308" s="246" t="s">
        <v>1</v>
      </c>
      <c r="F308" s="247" t="s">
        <v>1758</v>
      </c>
      <c r="G308" s="245"/>
      <c r="H308" s="248">
        <v>95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160</v>
      </c>
      <c r="AU308" s="254" t="s">
        <v>86</v>
      </c>
      <c r="AV308" s="14" t="s">
        <v>86</v>
      </c>
      <c r="AW308" s="14" t="s">
        <v>32</v>
      </c>
      <c r="AX308" s="14" t="s">
        <v>84</v>
      </c>
      <c r="AY308" s="254" t="s">
        <v>151</v>
      </c>
    </row>
    <row r="309" s="2" customFormat="1" ht="37.8" customHeight="1">
      <c r="A309" s="39"/>
      <c r="B309" s="40"/>
      <c r="C309" s="220" t="s">
        <v>940</v>
      </c>
      <c r="D309" s="220" t="s">
        <v>153</v>
      </c>
      <c r="E309" s="221" t="s">
        <v>1759</v>
      </c>
      <c r="F309" s="222" t="s">
        <v>1760</v>
      </c>
      <c r="G309" s="223" t="s">
        <v>287</v>
      </c>
      <c r="H309" s="224">
        <v>2</v>
      </c>
      <c r="I309" s="225"/>
      <c r="J309" s="226">
        <f>ROUND(I309*H309,2)</f>
        <v>0</v>
      </c>
      <c r="K309" s="222" t="s">
        <v>157</v>
      </c>
      <c r="L309" s="45"/>
      <c r="M309" s="227" t="s">
        <v>1</v>
      </c>
      <c r="N309" s="228" t="s">
        <v>41</v>
      </c>
      <c r="O309" s="92"/>
      <c r="P309" s="229">
        <f>O309*H309</f>
        <v>0</v>
      </c>
      <c r="Q309" s="229">
        <v>0.00011</v>
      </c>
      <c r="R309" s="229">
        <f>Q309*H309</f>
        <v>0.00022000000000000001</v>
      </c>
      <c r="S309" s="229">
        <v>0</v>
      </c>
      <c r="T309" s="230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1" t="s">
        <v>248</v>
      </c>
      <c r="AT309" s="231" t="s">
        <v>153</v>
      </c>
      <c r="AU309" s="231" t="s">
        <v>86</v>
      </c>
      <c r="AY309" s="18" t="s">
        <v>151</v>
      </c>
      <c r="BE309" s="232">
        <f>IF(N309="základní",J309,0)</f>
        <v>0</v>
      </c>
      <c r="BF309" s="232">
        <f>IF(N309="snížená",J309,0)</f>
        <v>0</v>
      </c>
      <c r="BG309" s="232">
        <f>IF(N309="zákl. přenesená",J309,0)</f>
        <v>0</v>
      </c>
      <c r="BH309" s="232">
        <f>IF(N309="sníž. přenesená",J309,0)</f>
        <v>0</v>
      </c>
      <c r="BI309" s="232">
        <f>IF(N309="nulová",J309,0)</f>
        <v>0</v>
      </c>
      <c r="BJ309" s="18" t="s">
        <v>84</v>
      </c>
      <c r="BK309" s="232">
        <f>ROUND(I309*H309,2)</f>
        <v>0</v>
      </c>
      <c r="BL309" s="18" t="s">
        <v>248</v>
      </c>
      <c r="BM309" s="231" t="s">
        <v>1761</v>
      </c>
    </row>
    <row r="310" s="2" customFormat="1" ht="37.8" customHeight="1">
      <c r="A310" s="39"/>
      <c r="B310" s="40"/>
      <c r="C310" s="220" t="s">
        <v>946</v>
      </c>
      <c r="D310" s="220" t="s">
        <v>153</v>
      </c>
      <c r="E310" s="221" t="s">
        <v>1762</v>
      </c>
      <c r="F310" s="222" t="s">
        <v>1763</v>
      </c>
      <c r="G310" s="223" t="s">
        <v>287</v>
      </c>
      <c r="H310" s="224">
        <v>80</v>
      </c>
      <c r="I310" s="225"/>
      <c r="J310" s="226">
        <f>ROUND(I310*H310,2)</f>
        <v>0</v>
      </c>
      <c r="K310" s="222" t="s">
        <v>157</v>
      </c>
      <c r="L310" s="45"/>
      <c r="M310" s="227" t="s">
        <v>1</v>
      </c>
      <c r="N310" s="228" t="s">
        <v>41</v>
      </c>
      <c r="O310" s="92"/>
      <c r="P310" s="229">
        <f>O310*H310</f>
        <v>0</v>
      </c>
      <c r="Q310" s="229">
        <v>0.00016000000000000001</v>
      </c>
      <c r="R310" s="229">
        <f>Q310*H310</f>
        <v>0.012800000000000001</v>
      </c>
      <c r="S310" s="229">
        <v>0</v>
      </c>
      <c r="T310" s="230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1" t="s">
        <v>248</v>
      </c>
      <c r="AT310" s="231" t="s">
        <v>153</v>
      </c>
      <c r="AU310" s="231" t="s">
        <v>86</v>
      </c>
      <c r="AY310" s="18" t="s">
        <v>151</v>
      </c>
      <c r="BE310" s="232">
        <f>IF(N310="základní",J310,0)</f>
        <v>0</v>
      </c>
      <c r="BF310" s="232">
        <f>IF(N310="snížená",J310,0)</f>
        <v>0</v>
      </c>
      <c r="BG310" s="232">
        <f>IF(N310="zákl. přenesená",J310,0)</f>
        <v>0</v>
      </c>
      <c r="BH310" s="232">
        <f>IF(N310="sníž. přenesená",J310,0)</f>
        <v>0</v>
      </c>
      <c r="BI310" s="232">
        <f>IF(N310="nulová",J310,0)</f>
        <v>0</v>
      </c>
      <c r="BJ310" s="18" t="s">
        <v>84</v>
      </c>
      <c r="BK310" s="232">
        <f>ROUND(I310*H310,2)</f>
        <v>0</v>
      </c>
      <c r="BL310" s="18" t="s">
        <v>248</v>
      </c>
      <c r="BM310" s="231" t="s">
        <v>1764</v>
      </c>
    </row>
    <row r="311" s="14" customFormat="1">
      <c r="A311" s="14"/>
      <c r="B311" s="244"/>
      <c r="C311" s="245"/>
      <c r="D311" s="235" t="s">
        <v>160</v>
      </c>
      <c r="E311" s="246" t="s">
        <v>1</v>
      </c>
      <c r="F311" s="247" t="s">
        <v>1765</v>
      </c>
      <c r="G311" s="245"/>
      <c r="H311" s="248">
        <v>80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4" t="s">
        <v>160</v>
      </c>
      <c r="AU311" s="254" t="s">
        <v>86</v>
      </c>
      <c r="AV311" s="14" t="s">
        <v>86</v>
      </c>
      <c r="AW311" s="14" t="s">
        <v>32</v>
      </c>
      <c r="AX311" s="14" t="s">
        <v>84</v>
      </c>
      <c r="AY311" s="254" t="s">
        <v>151</v>
      </c>
    </row>
    <row r="312" s="2" customFormat="1" ht="37.8" customHeight="1">
      <c r="A312" s="39"/>
      <c r="B312" s="40"/>
      <c r="C312" s="220" t="s">
        <v>950</v>
      </c>
      <c r="D312" s="220" t="s">
        <v>153</v>
      </c>
      <c r="E312" s="221" t="s">
        <v>1766</v>
      </c>
      <c r="F312" s="222" t="s">
        <v>1767</v>
      </c>
      <c r="G312" s="223" t="s">
        <v>287</v>
      </c>
      <c r="H312" s="224">
        <v>54</v>
      </c>
      <c r="I312" s="225"/>
      <c r="J312" s="226">
        <f>ROUND(I312*H312,2)</f>
        <v>0</v>
      </c>
      <c r="K312" s="222" t="s">
        <v>157</v>
      </c>
      <c r="L312" s="45"/>
      <c r="M312" s="227" t="s">
        <v>1</v>
      </c>
      <c r="N312" s="228" t="s">
        <v>41</v>
      </c>
      <c r="O312" s="92"/>
      <c r="P312" s="229">
        <f>O312*H312</f>
        <v>0</v>
      </c>
      <c r="Q312" s="229">
        <v>0.00027</v>
      </c>
      <c r="R312" s="229">
        <f>Q312*H312</f>
        <v>0.014580000000000001</v>
      </c>
      <c r="S312" s="229">
        <v>0</v>
      </c>
      <c r="T312" s="23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1" t="s">
        <v>248</v>
      </c>
      <c r="AT312" s="231" t="s">
        <v>153</v>
      </c>
      <c r="AU312" s="231" t="s">
        <v>86</v>
      </c>
      <c r="AY312" s="18" t="s">
        <v>151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8" t="s">
        <v>84</v>
      </c>
      <c r="BK312" s="232">
        <f>ROUND(I312*H312,2)</f>
        <v>0</v>
      </c>
      <c r="BL312" s="18" t="s">
        <v>248</v>
      </c>
      <c r="BM312" s="231" t="s">
        <v>1768</v>
      </c>
    </row>
    <row r="313" s="2" customFormat="1" ht="21.75" customHeight="1">
      <c r="A313" s="39"/>
      <c r="B313" s="40"/>
      <c r="C313" s="220" t="s">
        <v>954</v>
      </c>
      <c r="D313" s="220" t="s">
        <v>153</v>
      </c>
      <c r="E313" s="221" t="s">
        <v>1769</v>
      </c>
      <c r="F313" s="222" t="s">
        <v>1770</v>
      </c>
      <c r="G313" s="223" t="s">
        <v>287</v>
      </c>
      <c r="H313" s="224">
        <v>300</v>
      </c>
      <c r="I313" s="225"/>
      <c r="J313" s="226">
        <f>ROUND(I313*H313,2)</f>
        <v>0</v>
      </c>
      <c r="K313" s="222" t="s">
        <v>157</v>
      </c>
      <c r="L313" s="45"/>
      <c r="M313" s="227" t="s">
        <v>1</v>
      </c>
      <c r="N313" s="228" t="s">
        <v>41</v>
      </c>
      <c r="O313" s="92"/>
      <c r="P313" s="229">
        <f>O313*H313</f>
        <v>0</v>
      </c>
      <c r="Q313" s="229">
        <v>0</v>
      </c>
      <c r="R313" s="229">
        <f>Q313*H313</f>
        <v>0</v>
      </c>
      <c r="S313" s="229">
        <v>0.00059999999999999995</v>
      </c>
      <c r="T313" s="230">
        <f>S313*H313</f>
        <v>0.17999999999999999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1" t="s">
        <v>248</v>
      </c>
      <c r="AT313" s="231" t="s">
        <v>153</v>
      </c>
      <c r="AU313" s="231" t="s">
        <v>86</v>
      </c>
      <c r="AY313" s="18" t="s">
        <v>151</v>
      </c>
      <c r="BE313" s="232">
        <f>IF(N313="základní",J313,0)</f>
        <v>0</v>
      </c>
      <c r="BF313" s="232">
        <f>IF(N313="snížená",J313,0)</f>
        <v>0</v>
      </c>
      <c r="BG313" s="232">
        <f>IF(N313="zákl. přenesená",J313,0)</f>
        <v>0</v>
      </c>
      <c r="BH313" s="232">
        <f>IF(N313="sníž. přenesená",J313,0)</f>
        <v>0</v>
      </c>
      <c r="BI313" s="232">
        <f>IF(N313="nulová",J313,0)</f>
        <v>0</v>
      </c>
      <c r="BJ313" s="18" t="s">
        <v>84</v>
      </c>
      <c r="BK313" s="232">
        <f>ROUND(I313*H313,2)</f>
        <v>0</v>
      </c>
      <c r="BL313" s="18" t="s">
        <v>248</v>
      </c>
      <c r="BM313" s="231" t="s">
        <v>1771</v>
      </c>
    </row>
    <row r="314" s="2" customFormat="1" ht="21.75" customHeight="1">
      <c r="A314" s="39"/>
      <c r="B314" s="40"/>
      <c r="C314" s="220" t="s">
        <v>959</v>
      </c>
      <c r="D314" s="220" t="s">
        <v>153</v>
      </c>
      <c r="E314" s="221" t="s">
        <v>1772</v>
      </c>
      <c r="F314" s="222" t="s">
        <v>1773</v>
      </c>
      <c r="G314" s="223" t="s">
        <v>1774</v>
      </c>
      <c r="H314" s="224">
        <v>6</v>
      </c>
      <c r="I314" s="225"/>
      <c r="J314" s="226">
        <f>ROUND(I314*H314,2)</f>
        <v>0</v>
      </c>
      <c r="K314" s="222" t="s">
        <v>157</v>
      </c>
      <c r="L314" s="45"/>
      <c r="M314" s="227" t="s">
        <v>1</v>
      </c>
      <c r="N314" s="228" t="s">
        <v>41</v>
      </c>
      <c r="O314" s="92"/>
      <c r="P314" s="229">
        <f>O314*H314</f>
        <v>0</v>
      </c>
      <c r="Q314" s="229">
        <v>0.00021000000000000001</v>
      </c>
      <c r="R314" s="229">
        <f>Q314*H314</f>
        <v>0.0012600000000000001</v>
      </c>
      <c r="S314" s="229">
        <v>0</v>
      </c>
      <c r="T314" s="230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1" t="s">
        <v>248</v>
      </c>
      <c r="AT314" s="231" t="s">
        <v>153</v>
      </c>
      <c r="AU314" s="231" t="s">
        <v>86</v>
      </c>
      <c r="AY314" s="18" t="s">
        <v>151</v>
      </c>
      <c r="BE314" s="232">
        <f>IF(N314="základní",J314,0)</f>
        <v>0</v>
      </c>
      <c r="BF314" s="232">
        <f>IF(N314="snížená",J314,0)</f>
        <v>0</v>
      </c>
      <c r="BG314" s="232">
        <f>IF(N314="zákl. přenesená",J314,0)</f>
        <v>0</v>
      </c>
      <c r="BH314" s="232">
        <f>IF(N314="sníž. přenesená",J314,0)</f>
        <v>0</v>
      </c>
      <c r="BI314" s="232">
        <f>IF(N314="nulová",J314,0)</f>
        <v>0</v>
      </c>
      <c r="BJ314" s="18" t="s">
        <v>84</v>
      </c>
      <c r="BK314" s="232">
        <f>ROUND(I314*H314,2)</f>
        <v>0</v>
      </c>
      <c r="BL314" s="18" t="s">
        <v>248</v>
      </c>
      <c r="BM314" s="231" t="s">
        <v>1775</v>
      </c>
    </row>
    <row r="315" s="14" customFormat="1">
      <c r="A315" s="14"/>
      <c r="B315" s="244"/>
      <c r="C315" s="245"/>
      <c r="D315" s="235" t="s">
        <v>160</v>
      </c>
      <c r="E315" s="246" t="s">
        <v>1</v>
      </c>
      <c r="F315" s="247" t="s">
        <v>1776</v>
      </c>
      <c r="G315" s="245"/>
      <c r="H315" s="248">
        <v>6</v>
      </c>
      <c r="I315" s="249"/>
      <c r="J315" s="245"/>
      <c r="K315" s="245"/>
      <c r="L315" s="250"/>
      <c r="M315" s="251"/>
      <c r="N315" s="252"/>
      <c r="O315" s="252"/>
      <c r="P315" s="252"/>
      <c r="Q315" s="252"/>
      <c r="R315" s="252"/>
      <c r="S315" s="252"/>
      <c r="T315" s="25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4" t="s">
        <v>160</v>
      </c>
      <c r="AU315" s="254" t="s">
        <v>86</v>
      </c>
      <c r="AV315" s="14" t="s">
        <v>86</v>
      </c>
      <c r="AW315" s="14" t="s">
        <v>32</v>
      </c>
      <c r="AX315" s="14" t="s">
        <v>84</v>
      </c>
      <c r="AY315" s="254" t="s">
        <v>151</v>
      </c>
    </row>
    <row r="316" s="2" customFormat="1" ht="24.15" customHeight="1">
      <c r="A316" s="39"/>
      <c r="B316" s="40"/>
      <c r="C316" s="220" t="s">
        <v>963</v>
      </c>
      <c r="D316" s="220" t="s">
        <v>153</v>
      </c>
      <c r="E316" s="221" t="s">
        <v>1777</v>
      </c>
      <c r="F316" s="222" t="s">
        <v>1778</v>
      </c>
      <c r="G316" s="223" t="s">
        <v>194</v>
      </c>
      <c r="H316" s="224">
        <v>14</v>
      </c>
      <c r="I316" s="225"/>
      <c r="J316" s="226">
        <f>ROUND(I316*H316,2)</f>
        <v>0</v>
      </c>
      <c r="K316" s="222" t="s">
        <v>157</v>
      </c>
      <c r="L316" s="45"/>
      <c r="M316" s="227" t="s">
        <v>1</v>
      </c>
      <c r="N316" s="228" t="s">
        <v>41</v>
      </c>
      <c r="O316" s="92"/>
      <c r="P316" s="229">
        <f>O316*H316</f>
        <v>0</v>
      </c>
      <c r="Q316" s="229">
        <v>0</v>
      </c>
      <c r="R316" s="229">
        <f>Q316*H316</f>
        <v>0</v>
      </c>
      <c r="S316" s="229">
        <v>0.00132</v>
      </c>
      <c r="T316" s="230">
        <f>S316*H316</f>
        <v>0.01848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1" t="s">
        <v>248</v>
      </c>
      <c r="AT316" s="231" t="s">
        <v>153</v>
      </c>
      <c r="AU316" s="231" t="s">
        <v>86</v>
      </c>
      <c r="AY316" s="18" t="s">
        <v>151</v>
      </c>
      <c r="BE316" s="232">
        <f>IF(N316="základní",J316,0)</f>
        <v>0</v>
      </c>
      <c r="BF316" s="232">
        <f>IF(N316="snížená",J316,0)</f>
        <v>0</v>
      </c>
      <c r="BG316" s="232">
        <f>IF(N316="zákl. přenesená",J316,0)</f>
        <v>0</v>
      </c>
      <c r="BH316" s="232">
        <f>IF(N316="sníž. přenesená",J316,0)</f>
        <v>0</v>
      </c>
      <c r="BI316" s="232">
        <f>IF(N316="nulová",J316,0)</f>
        <v>0</v>
      </c>
      <c r="BJ316" s="18" t="s">
        <v>84</v>
      </c>
      <c r="BK316" s="232">
        <f>ROUND(I316*H316,2)</f>
        <v>0</v>
      </c>
      <c r="BL316" s="18" t="s">
        <v>248</v>
      </c>
      <c r="BM316" s="231" t="s">
        <v>1779</v>
      </c>
    </row>
    <row r="317" s="2" customFormat="1" ht="24.15" customHeight="1">
      <c r="A317" s="39"/>
      <c r="B317" s="40"/>
      <c r="C317" s="220" t="s">
        <v>967</v>
      </c>
      <c r="D317" s="220" t="s">
        <v>153</v>
      </c>
      <c r="E317" s="221" t="s">
        <v>1780</v>
      </c>
      <c r="F317" s="222" t="s">
        <v>1781</v>
      </c>
      <c r="G317" s="223" t="s">
        <v>194</v>
      </c>
      <c r="H317" s="224">
        <v>1</v>
      </c>
      <c r="I317" s="225"/>
      <c r="J317" s="226">
        <f>ROUND(I317*H317,2)</f>
        <v>0</v>
      </c>
      <c r="K317" s="222" t="s">
        <v>157</v>
      </c>
      <c r="L317" s="45"/>
      <c r="M317" s="227" t="s">
        <v>1</v>
      </c>
      <c r="N317" s="228" t="s">
        <v>41</v>
      </c>
      <c r="O317" s="92"/>
      <c r="P317" s="229">
        <f>O317*H317</f>
        <v>0</v>
      </c>
      <c r="Q317" s="229">
        <v>0.00022000000000000001</v>
      </c>
      <c r="R317" s="229">
        <f>Q317*H317</f>
        <v>0.00022000000000000001</v>
      </c>
      <c r="S317" s="229">
        <v>0</v>
      </c>
      <c r="T317" s="230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1" t="s">
        <v>248</v>
      </c>
      <c r="AT317" s="231" t="s">
        <v>153</v>
      </c>
      <c r="AU317" s="231" t="s">
        <v>86</v>
      </c>
      <c r="AY317" s="18" t="s">
        <v>151</v>
      </c>
      <c r="BE317" s="232">
        <f>IF(N317="základní",J317,0)</f>
        <v>0</v>
      </c>
      <c r="BF317" s="232">
        <f>IF(N317="snížená",J317,0)</f>
        <v>0</v>
      </c>
      <c r="BG317" s="232">
        <f>IF(N317="zákl. přenesená",J317,0)</f>
        <v>0</v>
      </c>
      <c r="BH317" s="232">
        <f>IF(N317="sníž. přenesená",J317,0)</f>
        <v>0</v>
      </c>
      <c r="BI317" s="232">
        <f>IF(N317="nulová",J317,0)</f>
        <v>0</v>
      </c>
      <c r="BJ317" s="18" t="s">
        <v>84</v>
      </c>
      <c r="BK317" s="232">
        <f>ROUND(I317*H317,2)</f>
        <v>0</v>
      </c>
      <c r="BL317" s="18" t="s">
        <v>248</v>
      </c>
      <c r="BM317" s="231" t="s">
        <v>1782</v>
      </c>
    </row>
    <row r="318" s="2" customFormat="1" ht="24.15" customHeight="1">
      <c r="A318" s="39"/>
      <c r="B318" s="40"/>
      <c r="C318" s="220" t="s">
        <v>973</v>
      </c>
      <c r="D318" s="220" t="s">
        <v>153</v>
      </c>
      <c r="E318" s="221" t="s">
        <v>1783</v>
      </c>
      <c r="F318" s="222" t="s">
        <v>1784</v>
      </c>
      <c r="G318" s="223" t="s">
        <v>194</v>
      </c>
      <c r="H318" s="224">
        <v>1</v>
      </c>
      <c r="I318" s="225"/>
      <c r="J318" s="226">
        <f>ROUND(I318*H318,2)</f>
        <v>0</v>
      </c>
      <c r="K318" s="222" t="s">
        <v>157</v>
      </c>
      <c r="L318" s="45"/>
      <c r="M318" s="227" t="s">
        <v>1</v>
      </c>
      <c r="N318" s="228" t="s">
        <v>41</v>
      </c>
      <c r="O318" s="92"/>
      <c r="P318" s="229">
        <f>O318*H318</f>
        <v>0</v>
      </c>
      <c r="Q318" s="229">
        <v>2.0000000000000002E-05</v>
      </c>
      <c r="R318" s="229">
        <f>Q318*H318</f>
        <v>2.0000000000000002E-05</v>
      </c>
      <c r="S318" s="229">
        <v>0</v>
      </c>
      <c r="T318" s="230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1" t="s">
        <v>248</v>
      </c>
      <c r="AT318" s="231" t="s">
        <v>153</v>
      </c>
      <c r="AU318" s="231" t="s">
        <v>86</v>
      </c>
      <c r="AY318" s="18" t="s">
        <v>151</v>
      </c>
      <c r="BE318" s="232">
        <f>IF(N318="základní",J318,0)</f>
        <v>0</v>
      </c>
      <c r="BF318" s="232">
        <f>IF(N318="snížená",J318,0)</f>
        <v>0</v>
      </c>
      <c r="BG318" s="232">
        <f>IF(N318="zákl. přenesená",J318,0)</f>
        <v>0</v>
      </c>
      <c r="BH318" s="232">
        <f>IF(N318="sníž. přenesená",J318,0)</f>
        <v>0</v>
      </c>
      <c r="BI318" s="232">
        <f>IF(N318="nulová",J318,0)</f>
        <v>0</v>
      </c>
      <c r="BJ318" s="18" t="s">
        <v>84</v>
      </c>
      <c r="BK318" s="232">
        <f>ROUND(I318*H318,2)</f>
        <v>0</v>
      </c>
      <c r="BL318" s="18" t="s">
        <v>248</v>
      </c>
      <c r="BM318" s="231" t="s">
        <v>1785</v>
      </c>
    </row>
    <row r="319" s="2" customFormat="1" ht="33" customHeight="1">
      <c r="A319" s="39"/>
      <c r="B319" s="40"/>
      <c r="C319" s="277" t="s">
        <v>977</v>
      </c>
      <c r="D319" s="277" t="s">
        <v>498</v>
      </c>
      <c r="E319" s="278" t="s">
        <v>1786</v>
      </c>
      <c r="F319" s="279" t="s">
        <v>1787</v>
      </c>
      <c r="G319" s="280" t="s">
        <v>194</v>
      </c>
      <c r="H319" s="281">
        <v>1</v>
      </c>
      <c r="I319" s="282"/>
      <c r="J319" s="283">
        <f>ROUND(I319*H319,2)</f>
        <v>0</v>
      </c>
      <c r="K319" s="279" t="s">
        <v>157</v>
      </c>
      <c r="L319" s="284"/>
      <c r="M319" s="285" t="s">
        <v>1</v>
      </c>
      <c r="N319" s="286" t="s">
        <v>41</v>
      </c>
      <c r="O319" s="92"/>
      <c r="P319" s="229">
        <f>O319*H319</f>
        <v>0</v>
      </c>
      <c r="Q319" s="229">
        <v>0.00064999999999999997</v>
      </c>
      <c r="R319" s="229">
        <f>Q319*H319</f>
        <v>0.00064999999999999997</v>
      </c>
      <c r="S319" s="229">
        <v>0</v>
      </c>
      <c r="T319" s="23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1" t="s">
        <v>469</v>
      </c>
      <c r="AT319" s="231" t="s">
        <v>498</v>
      </c>
      <c r="AU319" s="231" t="s">
        <v>86</v>
      </c>
      <c r="AY319" s="18" t="s">
        <v>151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8" t="s">
        <v>84</v>
      </c>
      <c r="BK319" s="232">
        <f>ROUND(I319*H319,2)</f>
        <v>0</v>
      </c>
      <c r="BL319" s="18" t="s">
        <v>248</v>
      </c>
      <c r="BM319" s="231" t="s">
        <v>1788</v>
      </c>
    </row>
    <row r="320" s="2" customFormat="1" ht="21.75" customHeight="1">
      <c r="A320" s="39"/>
      <c r="B320" s="40"/>
      <c r="C320" s="220" t="s">
        <v>982</v>
      </c>
      <c r="D320" s="220" t="s">
        <v>153</v>
      </c>
      <c r="E320" s="221" t="s">
        <v>1789</v>
      </c>
      <c r="F320" s="222" t="s">
        <v>1790</v>
      </c>
      <c r="G320" s="223" t="s">
        <v>194</v>
      </c>
      <c r="H320" s="224">
        <v>2</v>
      </c>
      <c r="I320" s="225"/>
      <c r="J320" s="226">
        <f>ROUND(I320*H320,2)</f>
        <v>0</v>
      </c>
      <c r="K320" s="222" t="s">
        <v>157</v>
      </c>
      <c r="L320" s="45"/>
      <c r="M320" s="227" t="s">
        <v>1</v>
      </c>
      <c r="N320" s="228" t="s">
        <v>41</v>
      </c>
      <c r="O320" s="92"/>
      <c r="P320" s="229">
        <f>O320*H320</f>
        <v>0</v>
      </c>
      <c r="Q320" s="229">
        <v>0.00050000000000000001</v>
      </c>
      <c r="R320" s="229">
        <f>Q320*H320</f>
        <v>0.001</v>
      </c>
      <c r="S320" s="229">
        <v>0</v>
      </c>
      <c r="T320" s="230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1" t="s">
        <v>248</v>
      </c>
      <c r="AT320" s="231" t="s">
        <v>153</v>
      </c>
      <c r="AU320" s="231" t="s">
        <v>86</v>
      </c>
      <c r="AY320" s="18" t="s">
        <v>151</v>
      </c>
      <c r="BE320" s="232">
        <f>IF(N320="základní",J320,0)</f>
        <v>0</v>
      </c>
      <c r="BF320" s="232">
        <f>IF(N320="snížená",J320,0)</f>
        <v>0</v>
      </c>
      <c r="BG320" s="232">
        <f>IF(N320="zákl. přenesená",J320,0)</f>
        <v>0</v>
      </c>
      <c r="BH320" s="232">
        <f>IF(N320="sníž. přenesená",J320,0)</f>
        <v>0</v>
      </c>
      <c r="BI320" s="232">
        <f>IF(N320="nulová",J320,0)</f>
        <v>0</v>
      </c>
      <c r="BJ320" s="18" t="s">
        <v>84</v>
      </c>
      <c r="BK320" s="232">
        <f>ROUND(I320*H320,2)</f>
        <v>0</v>
      </c>
      <c r="BL320" s="18" t="s">
        <v>248</v>
      </c>
      <c r="BM320" s="231" t="s">
        <v>1791</v>
      </c>
    </row>
    <row r="321" s="2" customFormat="1" ht="16.5" customHeight="1">
      <c r="A321" s="39"/>
      <c r="B321" s="40"/>
      <c r="C321" s="220" t="s">
        <v>986</v>
      </c>
      <c r="D321" s="220" t="s">
        <v>153</v>
      </c>
      <c r="E321" s="221" t="s">
        <v>1792</v>
      </c>
      <c r="F321" s="222" t="s">
        <v>1793</v>
      </c>
      <c r="G321" s="223" t="s">
        <v>194</v>
      </c>
      <c r="H321" s="224">
        <v>1</v>
      </c>
      <c r="I321" s="225"/>
      <c r="J321" s="226">
        <f>ROUND(I321*H321,2)</f>
        <v>0</v>
      </c>
      <c r="K321" s="222" t="s">
        <v>157</v>
      </c>
      <c r="L321" s="45"/>
      <c r="M321" s="227" t="s">
        <v>1</v>
      </c>
      <c r="N321" s="228" t="s">
        <v>41</v>
      </c>
      <c r="O321" s="92"/>
      <c r="P321" s="229">
        <f>O321*H321</f>
        <v>0</v>
      </c>
      <c r="Q321" s="229">
        <v>0.00075000000000000002</v>
      </c>
      <c r="R321" s="229">
        <f>Q321*H321</f>
        <v>0.00075000000000000002</v>
      </c>
      <c r="S321" s="229">
        <v>0</v>
      </c>
      <c r="T321" s="230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1" t="s">
        <v>248</v>
      </c>
      <c r="AT321" s="231" t="s">
        <v>153</v>
      </c>
      <c r="AU321" s="231" t="s">
        <v>86</v>
      </c>
      <c r="AY321" s="18" t="s">
        <v>151</v>
      </c>
      <c r="BE321" s="232">
        <f>IF(N321="základní",J321,0)</f>
        <v>0</v>
      </c>
      <c r="BF321" s="232">
        <f>IF(N321="snížená",J321,0)</f>
        <v>0</v>
      </c>
      <c r="BG321" s="232">
        <f>IF(N321="zákl. přenesená",J321,0)</f>
        <v>0</v>
      </c>
      <c r="BH321" s="232">
        <f>IF(N321="sníž. přenesená",J321,0)</f>
        <v>0</v>
      </c>
      <c r="BI321" s="232">
        <f>IF(N321="nulová",J321,0)</f>
        <v>0</v>
      </c>
      <c r="BJ321" s="18" t="s">
        <v>84</v>
      </c>
      <c r="BK321" s="232">
        <f>ROUND(I321*H321,2)</f>
        <v>0</v>
      </c>
      <c r="BL321" s="18" t="s">
        <v>248</v>
      </c>
      <c r="BM321" s="231" t="s">
        <v>1794</v>
      </c>
    </row>
    <row r="322" s="2" customFormat="1" ht="16.5" customHeight="1">
      <c r="A322" s="39"/>
      <c r="B322" s="40"/>
      <c r="C322" s="220" t="s">
        <v>991</v>
      </c>
      <c r="D322" s="220" t="s">
        <v>153</v>
      </c>
      <c r="E322" s="221" t="s">
        <v>1795</v>
      </c>
      <c r="F322" s="222" t="s">
        <v>1796</v>
      </c>
      <c r="G322" s="223" t="s">
        <v>194</v>
      </c>
      <c r="H322" s="224">
        <v>15</v>
      </c>
      <c r="I322" s="225"/>
      <c r="J322" s="226">
        <f>ROUND(I322*H322,2)</f>
        <v>0</v>
      </c>
      <c r="K322" s="222" t="s">
        <v>157</v>
      </c>
      <c r="L322" s="45"/>
      <c r="M322" s="227" t="s">
        <v>1</v>
      </c>
      <c r="N322" s="228" t="s">
        <v>41</v>
      </c>
      <c r="O322" s="92"/>
      <c r="P322" s="229">
        <f>O322*H322</f>
        <v>0</v>
      </c>
      <c r="Q322" s="229">
        <v>0.00097000000000000005</v>
      </c>
      <c r="R322" s="229">
        <f>Q322*H322</f>
        <v>0.01455</v>
      </c>
      <c r="S322" s="229">
        <v>0</v>
      </c>
      <c r="T322" s="230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1" t="s">
        <v>248</v>
      </c>
      <c r="AT322" s="231" t="s">
        <v>153</v>
      </c>
      <c r="AU322" s="231" t="s">
        <v>86</v>
      </c>
      <c r="AY322" s="18" t="s">
        <v>151</v>
      </c>
      <c r="BE322" s="232">
        <f>IF(N322="základní",J322,0)</f>
        <v>0</v>
      </c>
      <c r="BF322" s="232">
        <f>IF(N322="snížená",J322,0)</f>
        <v>0</v>
      </c>
      <c r="BG322" s="232">
        <f>IF(N322="zákl. přenesená",J322,0)</f>
        <v>0</v>
      </c>
      <c r="BH322" s="232">
        <f>IF(N322="sníž. přenesená",J322,0)</f>
        <v>0</v>
      </c>
      <c r="BI322" s="232">
        <f>IF(N322="nulová",J322,0)</f>
        <v>0</v>
      </c>
      <c r="BJ322" s="18" t="s">
        <v>84</v>
      </c>
      <c r="BK322" s="232">
        <f>ROUND(I322*H322,2)</f>
        <v>0</v>
      </c>
      <c r="BL322" s="18" t="s">
        <v>248</v>
      </c>
      <c r="BM322" s="231" t="s">
        <v>1797</v>
      </c>
    </row>
    <row r="323" s="2" customFormat="1" ht="16.5" customHeight="1">
      <c r="A323" s="39"/>
      <c r="B323" s="40"/>
      <c r="C323" s="220" t="s">
        <v>996</v>
      </c>
      <c r="D323" s="220" t="s">
        <v>153</v>
      </c>
      <c r="E323" s="221" t="s">
        <v>1798</v>
      </c>
      <c r="F323" s="222" t="s">
        <v>1799</v>
      </c>
      <c r="G323" s="223" t="s">
        <v>194</v>
      </c>
      <c r="H323" s="224">
        <v>8</v>
      </c>
      <c r="I323" s="225"/>
      <c r="J323" s="226">
        <f>ROUND(I323*H323,2)</f>
        <v>0</v>
      </c>
      <c r="K323" s="222" t="s">
        <v>157</v>
      </c>
      <c r="L323" s="45"/>
      <c r="M323" s="227" t="s">
        <v>1</v>
      </c>
      <c r="N323" s="228" t="s">
        <v>41</v>
      </c>
      <c r="O323" s="92"/>
      <c r="P323" s="229">
        <f>O323*H323</f>
        <v>0</v>
      </c>
      <c r="Q323" s="229">
        <v>0.00123</v>
      </c>
      <c r="R323" s="229">
        <f>Q323*H323</f>
        <v>0.0098399999999999998</v>
      </c>
      <c r="S323" s="229">
        <v>0</v>
      </c>
      <c r="T323" s="230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1" t="s">
        <v>248</v>
      </c>
      <c r="AT323" s="231" t="s">
        <v>153</v>
      </c>
      <c r="AU323" s="231" t="s">
        <v>86</v>
      </c>
      <c r="AY323" s="18" t="s">
        <v>151</v>
      </c>
      <c r="BE323" s="232">
        <f>IF(N323="základní",J323,0)</f>
        <v>0</v>
      </c>
      <c r="BF323" s="232">
        <f>IF(N323="snížená",J323,0)</f>
        <v>0</v>
      </c>
      <c r="BG323" s="232">
        <f>IF(N323="zákl. přenesená",J323,0)</f>
        <v>0</v>
      </c>
      <c r="BH323" s="232">
        <f>IF(N323="sníž. přenesená",J323,0)</f>
        <v>0</v>
      </c>
      <c r="BI323" s="232">
        <f>IF(N323="nulová",J323,0)</f>
        <v>0</v>
      </c>
      <c r="BJ323" s="18" t="s">
        <v>84</v>
      </c>
      <c r="BK323" s="232">
        <f>ROUND(I323*H323,2)</f>
        <v>0</v>
      </c>
      <c r="BL323" s="18" t="s">
        <v>248</v>
      </c>
      <c r="BM323" s="231" t="s">
        <v>1800</v>
      </c>
    </row>
    <row r="324" s="2" customFormat="1" ht="16.5" customHeight="1">
      <c r="A324" s="39"/>
      <c r="B324" s="40"/>
      <c r="C324" s="220" t="s">
        <v>1001</v>
      </c>
      <c r="D324" s="220" t="s">
        <v>153</v>
      </c>
      <c r="E324" s="221" t="s">
        <v>1801</v>
      </c>
      <c r="F324" s="222" t="s">
        <v>1802</v>
      </c>
      <c r="G324" s="223" t="s">
        <v>194</v>
      </c>
      <c r="H324" s="224">
        <v>1</v>
      </c>
      <c r="I324" s="225"/>
      <c r="J324" s="226">
        <f>ROUND(I324*H324,2)</f>
        <v>0</v>
      </c>
      <c r="K324" s="222" t="s">
        <v>157</v>
      </c>
      <c r="L324" s="45"/>
      <c r="M324" s="227" t="s">
        <v>1</v>
      </c>
      <c r="N324" s="228" t="s">
        <v>41</v>
      </c>
      <c r="O324" s="92"/>
      <c r="P324" s="229">
        <f>O324*H324</f>
        <v>0</v>
      </c>
      <c r="Q324" s="229">
        <v>0.00175</v>
      </c>
      <c r="R324" s="229">
        <f>Q324*H324</f>
        <v>0.00175</v>
      </c>
      <c r="S324" s="229">
        <v>0</v>
      </c>
      <c r="T324" s="230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1" t="s">
        <v>248</v>
      </c>
      <c r="AT324" s="231" t="s">
        <v>153</v>
      </c>
      <c r="AU324" s="231" t="s">
        <v>86</v>
      </c>
      <c r="AY324" s="18" t="s">
        <v>151</v>
      </c>
      <c r="BE324" s="232">
        <f>IF(N324="základní",J324,0)</f>
        <v>0</v>
      </c>
      <c r="BF324" s="232">
        <f>IF(N324="snížená",J324,0)</f>
        <v>0</v>
      </c>
      <c r="BG324" s="232">
        <f>IF(N324="zákl. přenesená",J324,0)</f>
        <v>0</v>
      </c>
      <c r="BH324" s="232">
        <f>IF(N324="sníž. přenesená",J324,0)</f>
        <v>0</v>
      </c>
      <c r="BI324" s="232">
        <f>IF(N324="nulová",J324,0)</f>
        <v>0</v>
      </c>
      <c r="BJ324" s="18" t="s">
        <v>84</v>
      </c>
      <c r="BK324" s="232">
        <f>ROUND(I324*H324,2)</f>
        <v>0</v>
      </c>
      <c r="BL324" s="18" t="s">
        <v>248</v>
      </c>
      <c r="BM324" s="231" t="s">
        <v>1803</v>
      </c>
    </row>
    <row r="325" s="2" customFormat="1" ht="24.15" customHeight="1">
      <c r="A325" s="39"/>
      <c r="B325" s="40"/>
      <c r="C325" s="220" t="s">
        <v>1005</v>
      </c>
      <c r="D325" s="220" t="s">
        <v>153</v>
      </c>
      <c r="E325" s="221" t="s">
        <v>1804</v>
      </c>
      <c r="F325" s="222" t="s">
        <v>1805</v>
      </c>
      <c r="G325" s="223" t="s">
        <v>1774</v>
      </c>
      <c r="H325" s="224">
        <v>1</v>
      </c>
      <c r="I325" s="225"/>
      <c r="J325" s="226">
        <f>ROUND(I325*H325,2)</f>
        <v>0</v>
      </c>
      <c r="K325" s="222" t="s">
        <v>157</v>
      </c>
      <c r="L325" s="45"/>
      <c r="M325" s="227" t="s">
        <v>1</v>
      </c>
      <c r="N325" s="228" t="s">
        <v>41</v>
      </c>
      <c r="O325" s="92"/>
      <c r="P325" s="229">
        <f>O325*H325</f>
        <v>0</v>
      </c>
      <c r="Q325" s="229">
        <v>0.02913</v>
      </c>
      <c r="R325" s="229">
        <f>Q325*H325</f>
        <v>0.02913</v>
      </c>
      <c r="S325" s="229">
        <v>0</v>
      </c>
      <c r="T325" s="230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1" t="s">
        <v>248</v>
      </c>
      <c r="AT325" s="231" t="s">
        <v>153</v>
      </c>
      <c r="AU325" s="231" t="s">
        <v>86</v>
      </c>
      <c r="AY325" s="18" t="s">
        <v>151</v>
      </c>
      <c r="BE325" s="232">
        <f>IF(N325="základní",J325,0)</f>
        <v>0</v>
      </c>
      <c r="BF325" s="232">
        <f>IF(N325="snížená",J325,0)</f>
        <v>0</v>
      </c>
      <c r="BG325" s="232">
        <f>IF(N325="zákl. přenesená",J325,0)</f>
        <v>0</v>
      </c>
      <c r="BH325" s="232">
        <f>IF(N325="sníž. přenesená",J325,0)</f>
        <v>0</v>
      </c>
      <c r="BI325" s="232">
        <f>IF(N325="nulová",J325,0)</f>
        <v>0</v>
      </c>
      <c r="BJ325" s="18" t="s">
        <v>84</v>
      </c>
      <c r="BK325" s="232">
        <f>ROUND(I325*H325,2)</f>
        <v>0</v>
      </c>
      <c r="BL325" s="18" t="s">
        <v>248</v>
      </c>
      <c r="BM325" s="231" t="s">
        <v>1806</v>
      </c>
    </row>
    <row r="326" s="2" customFormat="1" ht="24.15" customHeight="1">
      <c r="A326" s="39"/>
      <c r="B326" s="40"/>
      <c r="C326" s="220" t="s">
        <v>1009</v>
      </c>
      <c r="D326" s="220" t="s">
        <v>153</v>
      </c>
      <c r="E326" s="221" t="s">
        <v>1807</v>
      </c>
      <c r="F326" s="222" t="s">
        <v>1808</v>
      </c>
      <c r="G326" s="223" t="s">
        <v>287</v>
      </c>
      <c r="H326" s="224">
        <v>31</v>
      </c>
      <c r="I326" s="225"/>
      <c r="J326" s="226">
        <f>ROUND(I326*H326,2)</f>
        <v>0</v>
      </c>
      <c r="K326" s="222" t="s">
        <v>157</v>
      </c>
      <c r="L326" s="45"/>
      <c r="M326" s="227" t="s">
        <v>1</v>
      </c>
      <c r="N326" s="228" t="s">
        <v>41</v>
      </c>
      <c r="O326" s="92"/>
      <c r="P326" s="229">
        <f>O326*H326</f>
        <v>0</v>
      </c>
      <c r="Q326" s="229">
        <v>0.00019000000000000001</v>
      </c>
      <c r="R326" s="229">
        <f>Q326*H326</f>
        <v>0.0058900000000000003</v>
      </c>
      <c r="S326" s="229">
        <v>0</v>
      </c>
      <c r="T326" s="230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1" t="s">
        <v>248</v>
      </c>
      <c r="AT326" s="231" t="s">
        <v>153</v>
      </c>
      <c r="AU326" s="231" t="s">
        <v>86</v>
      </c>
      <c r="AY326" s="18" t="s">
        <v>151</v>
      </c>
      <c r="BE326" s="232">
        <f>IF(N326="základní",J326,0)</f>
        <v>0</v>
      </c>
      <c r="BF326" s="232">
        <f>IF(N326="snížená",J326,0)</f>
        <v>0</v>
      </c>
      <c r="BG326" s="232">
        <f>IF(N326="zákl. přenesená",J326,0)</f>
        <v>0</v>
      </c>
      <c r="BH326" s="232">
        <f>IF(N326="sníž. přenesená",J326,0)</f>
        <v>0</v>
      </c>
      <c r="BI326" s="232">
        <f>IF(N326="nulová",J326,0)</f>
        <v>0</v>
      </c>
      <c r="BJ326" s="18" t="s">
        <v>84</v>
      </c>
      <c r="BK326" s="232">
        <f>ROUND(I326*H326,2)</f>
        <v>0</v>
      </c>
      <c r="BL326" s="18" t="s">
        <v>248</v>
      </c>
      <c r="BM326" s="231" t="s">
        <v>1809</v>
      </c>
    </row>
    <row r="327" s="14" customFormat="1">
      <c r="A327" s="14"/>
      <c r="B327" s="244"/>
      <c r="C327" s="245"/>
      <c r="D327" s="235" t="s">
        <v>160</v>
      </c>
      <c r="E327" s="246" t="s">
        <v>1</v>
      </c>
      <c r="F327" s="247" t="s">
        <v>1744</v>
      </c>
      <c r="G327" s="245"/>
      <c r="H327" s="248">
        <v>31</v>
      </c>
      <c r="I327" s="249"/>
      <c r="J327" s="245"/>
      <c r="K327" s="245"/>
      <c r="L327" s="250"/>
      <c r="M327" s="251"/>
      <c r="N327" s="252"/>
      <c r="O327" s="252"/>
      <c r="P327" s="252"/>
      <c r="Q327" s="252"/>
      <c r="R327" s="252"/>
      <c r="S327" s="252"/>
      <c r="T327" s="25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4" t="s">
        <v>160</v>
      </c>
      <c r="AU327" s="254" t="s">
        <v>86</v>
      </c>
      <c r="AV327" s="14" t="s">
        <v>86</v>
      </c>
      <c r="AW327" s="14" t="s">
        <v>32</v>
      </c>
      <c r="AX327" s="14" t="s">
        <v>84</v>
      </c>
      <c r="AY327" s="254" t="s">
        <v>151</v>
      </c>
    </row>
    <row r="328" s="2" customFormat="1" ht="21.75" customHeight="1">
      <c r="A328" s="39"/>
      <c r="B328" s="40"/>
      <c r="C328" s="220" t="s">
        <v>1014</v>
      </c>
      <c r="D328" s="220" t="s">
        <v>153</v>
      </c>
      <c r="E328" s="221" t="s">
        <v>1810</v>
      </c>
      <c r="F328" s="222" t="s">
        <v>1811</v>
      </c>
      <c r="G328" s="223" t="s">
        <v>287</v>
      </c>
      <c r="H328" s="224">
        <v>562</v>
      </c>
      <c r="I328" s="225"/>
      <c r="J328" s="226">
        <f>ROUND(I328*H328,2)</f>
        <v>0</v>
      </c>
      <c r="K328" s="222" t="s">
        <v>157</v>
      </c>
      <c r="L328" s="45"/>
      <c r="M328" s="227" t="s">
        <v>1</v>
      </c>
      <c r="N328" s="228" t="s">
        <v>41</v>
      </c>
      <c r="O328" s="92"/>
      <c r="P328" s="229">
        <f>O328*H328</f>
        <v>0</v>
      </c>
      <c r="Q328" s="229">
        <v>1.0000000000000001E-05</v>
      </c>
      <c r="R328" s="229">
        <f>Q328*H328</f>
        <v>0.0056200000000000009</v>
      </c>
      <c r="S328" s="229">
        <v>0</v>
      </c>
      <c r="T328" s="230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1" t="s">
        <v>248</v>
      </c>
      <c r="AT328" s="231" t="s">
        <v>153</v>
      </c>
      <c r="AU328" s="231" t="s">
        <v>86</v>
      </c>
      <c r="AY328" s="18" t="s">
        <v>151</v>
      </c>
      <c r="BE328" s="232">
        <f>IF(N328="základní",J328,0)</f>
        <v>0</v>
      </c>
      <c r="BF328" s="232">
        <f>IF(N328="snížená",J328,0)</f>
        <v>0</v>
      </c>
      <c r="BG328" s="232">
        <f>IF(N328="zákl. přenesená",J328,0)</f>
        <v>0</v>
      </c>
      <c r="BH328" s="232">
        <f>IF(N328="sníž. přenesená",J328,0)</f>
        <v>0</v>
      </c>
      <c r="BI328" s="232">
        <f>IF(N328="nulová",J328,0)</f>
        <v>0</v>
      </c>
      <c r="BJ328" s="18" t="s">
        <v>84</v>
      </c>
      <c r="BK328" s="232">
        <f>ROUND(I328*H328,2)</f>
        <v>0</v>
      </c>
      <c r="BL328" s="18" t="s">
        <v>248</v>
      </c>
      <c r="BM328" s="231" t="s">
        <v>1812</v>
      </c>
    </row>
    <row r="329" s="2" customFormat="1" ht="24.15" customHeight="1">
      <c r="A329" s="39"/>
      <c r="B329" s="40"/>
      <c r="C329" s="220" t="s">
        <v>1018</v>
      </c>
      <c r="D329" s="220" t="s">
        <v>153</v>
      </c>
      <c r="E329" s="221" t="s">
        <v>1813</v>
      </c>
      <c r="F329" s="222" t="s">
        <v>1814</v>
      </c>
      <c r="G329" s="223" t="s">
        <v>287</v>
      </c>
      <c r="H329" s="224">
        <v>562</v>
      </c>
      <c r="I329" s="225"/>
      <c r="J329" s="226">
        <f>ROUND(I329*H329,2)</f>
        <v>0</v>
      </c>
      <c r="K329" s="222" t="s">
        <v>157</v>
      </c>
      <c r="L329" s="45"/>
      <c r="M329" s="227" t="s">
        <v>1</v>
      </c>
      <c r="N329" s="228" t="s">
        <v>41</v>
      </c>
      <c r="O329" s="92"/>
      <c r="P329" s="229">
        <f>O329*H329</f>
        <v>0</v>
      </c>
      <c r="Q329" s="229">
        <v>2.0000000000000002E-05</v>
      </c>
      <c r="R329" s="229">
        <f>Q329*H329</f>
        <v>0.011240000000000002</v>
      </c>
      <c r="S329" s="229">
        <v>0</v>
      </c>
      <c r="T329" s="230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1" t="s">
        <v>248</v>
      </c>
      <c r="AT329" s="231" t="s">
        <v>153</v>
      </c>
      <c r="AU329" s="231" t="s">
        <v>86</v>
      </c>
      <c r="AY329" s="18" t="s">
        <v>151</v>
      </c>
      <c r="BE329" s="232">
        <f>IF(N329="základní",J329,0)</f>
        <v>0</v>
      </c>
      <c r="BF329" s="232">
        <f>IF(N329="snížená",J329,0)</f>
        <v>0</v>
      </c>
      <c r="BG329" s="232">
        <f>IF(N329="zákl. přenesená",J329,0)</f>
        <v>0</v>
      </c>
      <c r="BH329" s="232">
        <f>IF(N329="sníž. přenesená",J329,0)</f>
        <v>0</v>
      </c>
      <c r="BI329" s="232">
        <f>IF(N329="nulová",J329,0)</f>
        <v>0</v>
      </c>
      <c r="BJ329" s="18" t="s">
        <v>84</v>
      </c>
      <c r="BK329" s="232">
        <f>ROUND(I329*H329,2)</f>
        <v>0</v>
      </c>
      <c r="BL329" s="18" t="s">
        <v>248</v>
      </c>
      <c r="BM329" s="231" t="s">
        <v>1815</v>
      </c>
    </row>
    <row r="330" s="14" customFormat="1">
      <c r="A330" s="14"/>
      <c r="B330" s="244"/>
      <c r="C330" s="245"/>
      <c r="D330" s="235" t="s">
        <v>160</v>
      </c>
      <c r="E330" s="246" t="s">
        <v>1</v>
      </c>
      <c r="F330" s="247" t="s">
        <v>1816</v>
      </c>
      <c r="G330" s="245"/>
      <c r="H330" s="248">
        <v>562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4" t="s">
        <v>160</v>
      </c>
      <c r="AU330" s="254" t="s">
        <v>86</v>
      </c>
      <c r="AV330" s="14" t="s">
        <v>86</v>
      </c>
      <c r="AW330" s="14" t="s">
        <v>32</v>
      </c>
      <c r="AX330" s="14" t="s">
        <v>84</v>
      </c>
      <c r="AY330" s="254" t="s">
        <v>151</v>
      </c>
    </row>
    <row r="331" s="2" customFormat="1" ht="24.15" customHeight="1">
      <c r="A331" s="39"/>
      <c r="B331" s="40"/>
      <c r="C331" s="220" t="s">
        <v>1024</v>
      </c>
      <c r="D331" s="220" t="s">
        <v>153</v>
      </c>
      <c r="E331" s="221" t="s">
        <v>1817</v>
      </c>
      <c r="F331" s="222" t="s">
        <v>1818</v>
      </c>
      <c r="G331" s="223" t="s">
        <v>785</v>
      </c>
      <c r="H331" s="287"/>
      <c r="I331" s="225"/>
      <c r="J331" s="226">
        <f>ROUND(I331*H331,2)</f>
        <v>0</v>
      </c>
      <c r="K331" s="222" t="s">
        <v>157</v>
      </c>
      <c r="L331" s="45"/>
      <c r="M331" s="227" t="s">
        <v>1</v>
      </c>
      <c r="N331" s="228" t="s">
        <v>41</v>
      </c>
      <c r="O331" s="92"/>
      <c r="P331" s="229">
        <f>O331*H331</f>
        <v>0</v>
      </c>
      <c r="Q331" s="229">
        <v>0</v>
      </c>
      <c r="R331" s="229">
        <f>Q331*H331</f>
        <v>0</v>
      </c>
      <c r="S331" s="229">
        <v>0</v>
      </c>
      <c r="T331" s="230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1" t="s">
        <v>248</v>
      </c>
      <c r="AT331" s="231" t="s">
        <v>153</v>
      </c>
      <c r="AU331" s="231" t="s">
        <v>86</v>
      </c>
      <c r="AY331" s="18" t="s">
        <v>151</v>
      </c>
      <c r="BE331" s="232">
        <f>IF(N331="základní",J331,0)</f>
        <v>0</v>
      </c>
      <c r="BF331" s="232">
        <f>IF(N331="snížená",J331,0)</f>
        <v>0</v>
      </c>
      <c r="BG331" s="232">
        <f>IF(N331="zákl. přenesená",J331,0)</f>
        <v>0</v>
      </c>
      <c r="BH331" s="232">
        <f>IF(N331="sníž. přenesená",J331,0)</f>
        <v>0</v>
      </c>
      <c r="BI331" s="232">
        <f>IF(N331="nulová",J331,0)</f>
        <v>0</v>
      </c>
      <c r="BJ331" s="18" t="s">
        <v>84</v>
      </c>
      <c r="BK331" s="232">
        <f>ROUND(I331*H331,2)</f>
        <v>0</v>
      </c>
      <c r="BL331" s="18" t="s">
        <v>248</v>
      </c>
      <c r="BM331" s="231" t="s">
        <v>1819</v>
      </c>
    </row>
    <row r="332" s="12" customFormat="1" ht="22.8" customHeight="1">
      <c r="A332" s="12"/>
      <c r="B332" s="204"/>
      <c r="C332" s="205"/>
      <c r="D332" s="206" t="s">
        <v>75</v>
      </c>
      <c r="E332" s="218" t="s">
        <v>1820</v>
      </c>
      <c r="F332" s="218" t="s">
        <v>1821</v>
      </c>
      <c r="G332" s="205"/>
      <c r="H332" s="205"/>
      <c r="I332" s="208"/>
      <c r="J332" s="219">
        <f>BK332</f>
        <v>0</v>
      </c>
      <c r="K332" s="205"/>
      <c r="L332" s="210"/>
      <c r="M332" s="211"/>
      <c r="N332" s="212"/>
      <c r="O332" s="212"/>
      <c r="P332" s="213">
        <f>SUM(P333:P378)</f>
        <v>0</v>
      </c>
      <c r="Q332" s="212"/>
      <c r="R332" s="213">
        <f>SUM(R333:R378)</f>
        <v>1.0470300000000001</v>
      </c>
      <c r="S332" s="212"/>
      <c r="T332" s="214">
        <f>SUM(T333:T378)</f>
        <v>1.1688999999999998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15" t="s">
        <v>86</v>
      </c>
      <c r="AT332" s="216" t="s">
        <v>75</v>
      </c>
      <c r="AU332" s="216" t="s">
        <v>84</v>
      </c>
      <c r="AY332" s="215" t="s">
        <v>151</v>
      </c>
      <c r="BK332" s="217">
        <f>SUM(BK333:BK378)</f>
        <v>0</v>
      </c>
    </row>
    <row r="333" s="2" customFormat="1" ht="16.5" customHeight="1">
      <c r="A333" s="39"/>
      <c r="B333" s="40"/>
      <c r="C333" s="220" t="s">
        <v>1029</v>
      </c>
      <c r="D333" s="220" t="s">
        <v>153</v>
      </c>
      <c r="E333" s="221" t="s">
        <v>1822</v>
      </c>
      <c r="F333" s="222" t="s">
        <v>1823</v>
      </c>
      <c r="G333" s="223" t="s">
        <v>1774</v>
      </c>
      <c r="H333" s="224">
        <v>14</v>
      </c>
      <c r="I333" s="225"/>
      <c r="J333" s="226">
        <f>ROUND(I333*H333,2)</f>
        <v>0</v>
      </c>
      <c r="K333" s="222" t="s">
        <v>157</v>
      </c>
      <c r="L333" s="45"/>
      <c r="M333" s="227" t="s">
        <v>1</v>
      </c>
      <c r="N333" s="228" t="s">
        <v>41</v>
      </c>
      <c r="O333" s="92"/>
      <c r="P333" s="229">
        <f>O333*H333</f>
        <v>0</v>
      </c>
      <c r="Q333" s="229">
        <v>0</v>
      </c>
      <c r="R333" s="229">
        <f>Q333*H333</f>
        <v>0</v>
      </c>
      <c r="S333" s="229">
        <v>0.01933</v>
      </c>
      <c r="T333" s="230">
        <f>S333*H333</f>
        <v>0.27061999999999997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1" t="s">
        <v>248</v>
      </c>
      <c r="AT333" s="231" t="s">
        <v>153</v>
      </c>
      <c r="AU333" s="231" t="s">
        <v>86</v>
      </c>
      <c r="AY333" s="18" t="s">
        <v>151</v>
      </c>
      <c r="BE333" s="232">
        <f>IF(N333="základní",J333,0)</f>
        <v>0</v>
      </c>
      <c r="BF333" s="232">
        <f>IF(N333="snížená",J333,0)</f>
        <v>0</v>
      </c>
      <c r="BG333" s="232">
        <f>IF(N333="zákl. přenesená",J333,0)</f>
        <v>0</v>
      </c>
      <c r="BH333" s="232">
        <f>IF(N333="sníž. přenesená",J333,0)</f>
        <v>0</v>
      </c>
      <c r="BI333" s="232">
        <f>IF(N333="nulová",J333,0)</f>
        <v>0</v>
      </c>
      <c r="BJ333" s="18" t="s">
        <v>84</v>
      </c>
      <c r="BK333" s="232">
        <f>ROUND(I333*H333,2)</f>
        <v>0</v>
      </c>
      <c r="BL333" s="18" t="s">
        <v>248</v>
      </c>
      <c r="BM333" s="231" t="s">
        <v>1824</v>
      </c>
    </row>
    <row r="334" s="2" customFormat="1" ht="24.15" customHeight="1">
      <c r="A334" s="39"/>
      <c r="B334" s="40"/>
      <c r="C334" s="220" t="s">
        <v>1036</v>
      </c>
      <c r="D334" s="220" t="s">
        <v>153</v>
      </c>
      <c r="E334" s="221" t="s">
        <v>1825</v>
      </c>
      <c r="F334" s="222" t="s">
        <v>1826</v>
      </c>
      <c r="G334" s="223" t="s">
        <v>1774</v>
      </c>
      <c r="H334" s="224">
        <v>1</v>
      </c>
      <c r="I334" s="225"/>
      <c r="J334" s="226">
        <f>ROUND(I334*H334,2)</f>
        <v>0</v>
      </c>
      <c r="K334" s="222" t="s">
        <v>157</v>
      </c>
      <c r="L334" s="45"/>
      <c r="M334" s="227" t="s">
        <v>1</v>
      </c>
      <c r="N334" s="228" t="s">
        <v>41</v>
      </c>
      <c r="O334" s="92"/>
      <c r="P334" s="229">
        <f>O334*H334</f>
        <v>0</v>
      </c>
      <c r="Q334" s="229">
        <v>0.0037100000000000002</v>
      </c>
      <c r="R334" s="229">
        <f>Q334*H334</f>
        <v>0.0037100000000000002</v>
      </c>
      <c r="S334" s="229">
        <v>0</v>
      </c>
      <c r="T334" s="230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1" t="s">
        <v>248</v>
      </c>
      <c r="AT334" s="231" t="s">
        <v>153</v>
      </c>
      <c r="AU334" s="231" t="s">
        <v>86</v>
      </c>
      <c r="AY334" s="18" t="s">
        <v>151</v>
      </c>
      <c r="BE334" s="232">
        <f>IF(N334="základní",J334,0)</f>
        <v>0</v>
      </c>
      <c r="BF334" s="232">
        <f>IF(N334="snížená",J334,0)</f>
        <v>0</v>
      </c>
      <c r="BG334" s="232">
        <f>IF(N334="zákl. přenesená",J334,0)</f>
        <v>0</v>
      </c>
      <c r="BH334" s="232">
        <f>IF(N334="sníž. přenesená",J334,0)</f>
        <v>0</v>
      </c>
      <c r="BI334" s="232">
        <f>IF(N334="nulová",J334,0)</f>
        <v>0</v>
      </c>
      <c r="BJ334" s="18" t="s">
        <v>84</v>
      </c>
      <c r="BK334" s="232">
        <f>ROUND(I334*H334,2)</f>
        <v>0</v>
      </c>
      <c r="BL334" s="18" t="s">
        <v>248</v>
      </c>
      <c r="BM334" s="231" t="s">
        <v>1827</v>
      </c>
    </row>
    <row r="335" s="2" customFormat="1" ht="24.15" customHeight="1">
      <c r="A335" s="39"/>
      <c r="B335" s="40"/>
      <c r="C335" s="220" t="s">
        <v>1046</v>
      </c>
      <c r="D335" s="220" t="s">
        <v>153</v>
      </c>
      <c r="E335" s="221" t="s">
        <v>1828</v>
      </c>
      <c r="F335" s="222" t="s">
        <v>1829</v>
      </c>
      <c r="G335" s="223" t="s">
        <v>1774</v>
      </c>
      <c r="H335" s="224">
        <v>16</v>
      </c>
      <c r="I335" s="225"/>
      <c r="J335" s="226">
        <f>ROUND(I335*H335,2)</f>
        <v>0</v>
      </c>
      <c r="K335" s="222" t="s">
        <v>157</v>
      </c>
      <c r="L335" s="45"/>
      <c r="M335" s="227" t="s">
        <v>1</v>
      </c>
      <c r="N335" s="228" t="s">
        <v>41</v>
      </c>
      <c r="O335" s="92"/>
      <c r="P335" s="229">
        <f>O335*H335</f>
        <v>0</v>
      </c>
      <c r="Q335" s="229">
        <v>0.017469999999999999</v>
      </c>
      <c r="R335" s="229">
        <f>Q335*H335</f>
        <v>0.27951999999999999</v>
      </c>
      <c r="S335" s="229">
        <v>0</v>
      </c>
      <c r="T335" s="230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1" t="s">
        <v>248</v>
      </c>
      <c r="AT335" s="231" t="s">
        <v>153</v>
      </c>
      <c r="AU335" s="231" t="s">
        <v>86</v>
      </c>
      <c r="AY335" s="18" t="s">
        <v>151</v>
      </c>
      <c r="BE335" s="232">
        <f>IF(N335="základní",J335,0)</f>
        <v>0</v>
      </c>
      <c r="BF335" s="232">
        <f>IF(N335="snížená",J335,0)</f>
        <v>0</v>
      </c>
      <c r="BG335" s="232">
        <f>IF(N335="zákl. přenesená",J335,0)</f>
        <v>0</v>
      </c>
      <c r="BH335" s="232">
        <f>IF(N335="sníž. přenesená",J335,0)</f>
        <v>0</v>
      </c>
      <c r="BI335" s="232">
        <f>IF(N335="nulová",J335,0)</f>
        <v>0</v>
      </c>
      <c r="BJ335" s="18" t="s">
        <v>84</v>
      </c>
      <c r="BK335" s="232">
        <f>ROUND(I335*H335,2)</f>
        <v>0</v>
      </c>
      <c r="BL335" s="18" t="s">
        <v>248</v>
      </c>
      <c r="BM335" s="231" t="s">
        <v>1830</v>
      </c>
    </row>
    <row r="336" s="2" customFormat="1" ht="24.15" customHeight="1">
      <c r="A336" s="39"/>
      <c r="B336" s="40"/>
      <c r="C336" s="220" t="s">
        <v>1051</v>
      </c>
      <c r="D336" s="220" t="s">
        <v>153</v>
      </c>
      <c r="E336" s="221" t="s">
        <v>1831</v>
      </c>
      <c r="F336" s="222" t="s">
        <v>1832</v>
      </c>
      <c r="G336" s="223" t="s">
        <v>1774</v>
      </c>
      <c r="H336" s="224">
        <v>1</v>
      </c>
      <c r="I336" s="225"/>
      <c r="J336" s="226">
        <f>ROUND(I336*H336,2)</f>
        <v>0</v>
      </c>
      <c r="K336" s="222" t="s">
        <v>157</v>
      </c>
      <c r="L336" s="45"/>
      <c r="M336" s="227" t="s">
        <v>1</v>
      </c>
      <c r="N336" s="228" t="s">
        <v>41</v>
      </c>
      <c r="O336" s="92"/>
      <c r="P336" s="229">
        <f>O336*H336</f>
        <v>0</v>
      </c>
      <c r="Q336" s="229">
        <v>0.025489999999999999</v>
      </c>
      <c r="R336" s="229">
        <f>Q336*H336</f>
        <v>0.025489999999999999</v>
      </c>
      <c r="S336" s="229">
        <v>0</v>
      </c>
      <c r="T336" s="23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1" t="s">
        <v>248</v>
      </c>
      <c r="AT336" s="231" t="s">
        <v>153</v>
      </c>
      <c r="AU336" s="231" t="s">
        <v>86</v>
      </c>
      <c r="AY336" s="18" t="s">
        <v>151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8" t="s">
        <v>84</v>
      </c>
      <c r="BK336" s="232">
        <f>ROUND(I336*H336,2)</f>
        <v>0</v>
      </c>
      <c r="BL336" s="18" t="s">
        <v>248</v>
      </c>
      <c r="BM336" s="231" t="s">
        <v>1833</v>
      </c>
    </row>
    <row r="337" s="2" customFormat="1" ht="24.15" customHeight="1">
      <c r="A337" s="39"/>
      <c r="B337" s="40"/>
      <c r="C337" s="220" t="s">
        <v>1056</v>
      </c>
      <c r="D337" s="220" t="s">
        <v>153</v>
      </c>
      <c r="E337" s="221" t="s">
        <v>1834</v>
      </c>
      <c r="F337" s="222" t="s">
        <v>1835</v>
      </c>
      <c r="G337" s="223" t="s">
        <v>1774</v>
      </c>
      <c r="H337" s="224">
        <v>7</v>
      </c>
      <c r="I337" s="225"/>
      <c r="J337" s="226">
        <f>ROUND(I337*H337,2)</f>
        <v>0</v>
      </c>
      <c r="K337" s="222" t="s">
        <v>157</v>
      </c>
      <c r="L337" s="45"/>
      <c r="M337" s="227" t="s">
        <v>1</v>
      </c>
      <c r="N337" s="228" t="s">
        <v>41</v>
      </c>
      <c r="O337" s="92"/>
      <c r="P337" s="229">
        <f>O337*H337</f>
        <v>0</v>
      </c>
      <c r="Q337" s="229">
        <v>0.01908</v>
      </c>
      <c r="R337" s="229">
        <f>Q337*H337</f>
        <v>0.13356000000000001</v>
      </c>
      <c r="S337" s="229">
        <v>0</v>
      </c>
      <c r="T337" s="230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1" t="s">
        <v>248</v>
      </c>
      <c r="AT337" s="231" t="s">
        <v>153</v>
      </c>
      <c r="AU337" s="231" t="s">
        <v>86</v>
      </c>
      <c r="AY337" s="18" t="s">
        <v>151</v>
      </c>
      <c r="BE337" s="232">
        <f>IF(N337="základní",J337,0)</f>
        <v>0</v>
      </c>
      <c r="BF337" s="232">
        <f>IF(N337="snížená",J337,0)</f>
        <v>0</v>
      </c>
      <c r="BG337" s="232">
        <f>IF(N337="zákl. přenesená",J337,0)</f>
        <v>0</v>
      </c>
      <c r="BH337" s="232">
        <f>IF(N337="sníž. přenesená",J337,0)</f>
        <v>0</v>
      </c>
      <c r="BI337" s="232">
        <f>IF(N337="nulová",J337,0)</f>
        <v>0</v>
      </c>
      <c r="BJ337" s="18" t="s">
        <v>84</v>
      </c>
      <c r="BK337" s="232">
        <f>ROUND(I337*H337,2)</f>
        <v>0</v>
      </c>
      <c r="BL337" s="18" t="s">
        <v>248</v>
      </c>
      <c r="BM337" s="231" t="s">
        <v>1836</v>
      </c>
    </row>
    <row r="338" s="2" customFormat="1" ht="16.5" customHeight="1">
      <c r="A338" s="39"/>
      <c r="B338" s="40"/>
      <c r="C338" s="220" t="s">
        <v>1060</v>
      </c>
      <c r="D338" s="220" t="s">
        <v>153</v>
      </c>
      <c r="E338" s="221" t="s">
        <v>1837</v>
      </c>
      <c r="F338" s="222" t="s">
        <v>1838</v>
      </c>
      <c r="G338" s="223" t="s">
        <v>1774</v>
      </c>
      <c r="H338" s="224">
        <v>8</v>
      </c>
      <c r="I338" s="225"/>
      <c r="J338" s="226">
        <f>ROUND(I338*H338,2)</f>
        <v>0</v>
      </c>
      <c r="K338" s="222" t="s">
        <v>157</v>
      </c>
      <c r="L338" s="45"/>
      <c r="M338" s="227" t="s">
        <v>1</v>
      </c>
      <c r="N338" s="228" t="s">
        <v>41</v>
      </c>
      <c r="O338" s="92"/>
      <c r="P338" s="229">
        <f>O338*H338</f>
        <v>0</v>
      </c>
      <c r="Q338" s="229">
        <v>0</v>
      </c>
      <c r="R338" s="229">
        <f>Q338*H338</f>
        <v>0</v>
      </c>
      <c r="S338" s="229">
        <v>0.03968</v>
      </c>
      <c r="T338" s="230">
        <f>S338*H338</f>
        <v>0.31744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1" t="s">
        <v>248</v>
      </c>
      <c r="AT338" s="231" t="s">
        <v>153</v>
      </c>
      <c r="AU338" s="231" t="s">
        <v>86</v>
      </c>
      <c r="AY338" s="18" t="s">
        <v>151</v>
      </c>
      <c r="BE338" s="232">
        <f>IF(N338="základní",J338,0)</f>
        <v>0</v>
      </c>
      <c r="BF338" s="232">
        <f>IF(N338="snížená",J338,0)</f>
        <v>0</v>
      </c>
      <c r="BG338" s="232">
        <f>IF(N338="zákl. přenesená",J338,0)</f>
        <v>0</v>
      </c>
      <c r="BH338" s="232">
        <f>IF(N338="sníž. přenesená",J338,0)</f>
        <v>0</v>
      </c>
      <c r="BI338" s="232">
        <f>IF(N338="nulová",J338,0)</f>
        <v>0</v>
      </c>
      <c r="BJ338" s="18" t="s">
        <v>84</v>
      </c>
      <c r="BK338" s="232">
        <f>ROUND(I338*H338,2)</f>
        <v>0</v>
      </c>
      <c r="BL338" s="18" t="s">
        <v>248</v>
      </c>
      <c r="BM338" s="231" t="s">
        <v>1839</v>
      </c>
    </row>
    <row r="339" s="2" customFormat="1" ht="16.5" customHeight="1">
      <c r="A339" s="39"/>
      <c r="B339" s="40"/>
      <c r="C339" s="220" t="s">
        <v>1066</v>
      </c>
      <c r="D339" s="220" t="s">
        <v>153</v>
      </c>
      <c r="E339" s="221" t="s">
        <v>1840</v>
      </c>
      <c r="F339" s="222" t="s">
        <v>1841</v>
      </c>
      <c r="G339" s="223" t="s">
        <v>1774</v>
      </c>
      <c r="H339" s="224">
        <v>20</v>
      </c>
      <c r="I339" s="225"/>
      <c r="J339" s="226">
        <f>ROUND(I339*H339,2)</f>
        <v>0</v>
      </c>
      <c r="K339" s="222" t="s">
        <v>157</v>
      </c>
      <c r="L339" s="45"/>
      <c r="M339" s="227" t="s">
        <v>1</v>
      </c>
      <c r="N339" s="228" t="s">
        <v>41</v>
      </c>
      <c r="O339" s="92"/>
      <c r="P339" s="229">
        <f>O339*H339</f>
        <v>0</v>
      </c>
      <c r="Q339" s="229">
        <v>0</v>
      </c>
      <c r="R339" s="229">
        <f>Q339*H339</f>
        <v>0</v>
      </c>
      <c r="S339" s="229">
        <v>0.019460000000000002</v>
      </c>
      <c r="T339" s="230">
        <f>S339*H339</f>
        <v>0.38920000000000005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1" t="s">
        <v>248</v>
      </c>
      <c r="AT339" s="231" t="s">
        <v>153</v>
      </c>
      <c r="AU339" s="231" t="s">
        <v>86</v>
      </c>
      <c r="AY339" s="18" t="s">
        <v>151</v>
      </c>
      <c r="BE339" s="232">
        <f>IF(N339="základní",J339,0)</f>
        <v>0</v>
      </c>
      <c r="BF339" s="232">
        <f>IF(N339="snížená",J339,0)</f>
        <v>0</v>
      </c>
      <c r="BG339" s="232">
        <f>IF(N339="zákl. přenesená",J339,0)</f>
        <v>0</v>
      </c>
      <c r="BH339" s="232">
        <f>IF(N339="sníž. přenesená",J339,0)</f>
        <v>0</v>
      </c>
      <c r="BI339" s="232">
        <f>IF(N339="nulová",J339,0)</f>
        <v>0</v>
      </c>
      <c r="BJ339" s="18" t="s">
        <v>84</v>
      </c>
      <c r="BK339" s="232">
        <f>ROUND(I339*H339,2)</f>
        <v>0</v>
      </c>
      <c r="BL339" s="18" t="s">
        <v>248</v>
      </c>
      <c r="BM339" s="231" t="s">
        <v>1842</v>
      </c>
    </row>
    <row r="340" s="2" customFormat="1" ht="24.15" customHeight="1">
      <c r="A340" s="39"/>
      <c r="B340" s="40"/>
      <c r="C340" s="220" t="s">
        <v>1070</v>
      </c>
      <c r="D340" s="220" t="s">
        <v>153</v>
      </c>
      <c r="E340" s="221" t="s">
        <v>1843</v>
      </c>
      <c r="F340" s="222" t="s">
        <v>1844</v>
      </c>
      <c r="G340" s="223" t="s">
        <v>1774</v>
      </c>
      <c r="H340" s="224">
        <v>3</v>
      </c>
      <c r="I340" s="225"/>
      <c r="J340" s="226">
        <f>ROUND(I340*H340,2)</f>
        <v>0</v>
      </c>
      <c r="K340" s="222" t="s">
        <v>157</v>
      </c>
      <c r="L340" s="45"/>
      <c r="M340" s="227" t="s">
        <v>1</v>
      </c>
      <c r="N340" s="228" t="s">
        <v>41</v>
      </c>
      <c r="O340" s="92"/>
      <c r="P340" s="229">
        <f>O340*H340</f>
        <v>0</v>
      </c>
      <c r="Q340" s="229">
        <v>0.01247</v>
      </c>
      <c r="R340" s="229">
        <f>Q340*H340</f>
        <v>0.037409999999999999</v>
      </c>
      <c r="S340" s="229">
        <v>0</v>
      </c>
      <c r="T340" s="230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1" t="s">
        <v>248</v>
      </c>
      <c r="AT340" s="231" t="s">
        <v>153</v>
      </c>
      <c r="AU340" s="231" t="s">
        <v>86</v>
      </c>
      <c r="AY340" s="18" t="s">
        <v>151</v>
      </c>
      <c r="BE340" s="232">
        <f>IF(N340="základní",J340,0)</f>
        <v>0</v>
      </c>
      <c r="BF340" s="232">
        <f>IF(N340="snížená",J340,0)</f>
        <v>0</v>
      </c>
      <c r="BG340" s="232">
        <f>IF(N340="zákl. přenesená",J340,0)</f>
        <v>0</v>
      </c>
      <c r="BH340" s="232">
        <f>IF(N340="sníž. přenesená",J340,0)</f>
        <v>0</v>
      </c>
      <c r="BI340" s="232">
        <f>IF(N340="nulová",J340,0)</f>
        <v>0</v>
      </c>
      <c r="BJ340" s="18" t="s">
        <v>84</v>
      </c>
      <c r="BK340" s="232">
        <f>ROUND(I340*H340,2)</f>
        <v>0</v>
      </c>
      <c r="BL340" s="18" t="s">
        <v>248</v>
      </c>
      <c r="BM340" s="231" t="s">
        <v>1845</v>
      </c>
    </row>
    <row r="341" s="14" customFormat="1">
      <c r="A341" s="14"/>
      <c r="B341" s="244"/>
      <c r="C341" s="245"/>
      <c r="D341" s="235" t="s">
        <v>160</v>
      </c>
      <c r="E341" s="246" t="s">
        <v>1</v>
      </c>
      <c r="F341" s="247" t="s">
        <v>1846</v>
      </c>
      <c r="G341" s="245"/>
      <c r="H341" s="248">
        <v>3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4" t="s">
        <v>160</v>
      </c>
      <c r="AU341" s="254" t="s">
        <v>86</v>
      </c>
      <c r="AV341" s="14" t="s">
        <v>86</v>
      </c>
      <c r="AW341" s="14" t="s">
        <v>32</v>
      </c>
      <c r="AX341" s="14" t="s">
        <v>84</v>
      </c>
      <c r="AY341" s="254" t="s">
        <v>151</v>
      </c>
    </row>
    <row r="342" s="2" customFormat="1" ht="24.15" customHeight="1">
      <c r="A342" s="39"/>
      <c r="B342" s="40"/>
      <c r="C342" s="220" t="s">
        <v>1074</v>
      </c>
      <c r="D342" s="220" t="s">
        <v>153</v>
      </c>
      <c r="E342" s="221" t="s">
        <v>1847</v>
      </c>
      <c r="F342" s="222" t="s">
        <v>1848</v>
      </c>
      <c r="G342" s="223" t="s">
        <v>1774</v>
      </c>
      <c r="H342" s="224">
        <v>16</v>
      </c>
      <c r="I342" s="225"/>
      <c r="J342" s="226">
        <f>ROUND(I342*H342,2)</f>
        <v>0</v>
      </c>
      <c r="K342" s="222" t="s">
        <v>157</v>
      </c>
      <c r="L342" s="45"/>
      <c r="M342" s="227" t="s">
        <v>1</v>
      </c>
      <c r="N342" s="228" t="s">
        <v>41</v>
      </c>
      <c r="O342" s="92"/>
      <c r="P342" s="229">
        <f>O342*H342</f>
        <v>0</v>
      </c>
      <c r="Q342" s="229">
        <v>0.016969999999999999</v>
      </c>
      <c r="R342" s="229">
        <f>Q342*H342</f>
        <v>0.27151999999999998</v>
      </c>
      <c r="S342" s="229">
        <v>0</v>
      </c>
      <c r="T342" s="230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1" t="s">
        <v>248</v>
      </c>
      <c r="AT342" s="231" t="s">
        <v>153</v>
      </c>
      <c r="AU342" s="231" t="s">
        <v>86</v>
      </c>
      <c r="AY342" s="18" t="s">
        <v>151</v>
      </c>
      <c r="BE342" s="232">
        <f>IF(N342="základní",J342,0)</f>
        <v>0</v>
      </c>
      <c r="BF342" s="232">
        <f>IF(N342="snížená",J342,0)</f>
        <v>0</v>
      </c>
      <c r="BG342" s="232">
        <f>IF(N342="zákl. přenesená",J342,0)</f>
        <v>0</v>
      </c>
      <c r="BH342" s="232">
        <f>IF(N342="sníž. přenesená",J342,0)</f>
        <v>0</v>
      </c>
      <c r="BI342" s="232">
        <f>IF(N342="nulová",J342,0)</f>
        <v>0</v>
      </c>
      <c r="BJ342" s="18" t="s">
        <v>84</v>
      </c>
      <c r="BK342" s="232">
        <f>ROUND(I342*H342,2)</f>
        <v>0</v>
      </c>
      <c r="BL342" s="18" t="s">
        <v>248</v>
      </c>
      <c r="BM342" s="231" t="s">
        <v>1849</v>
      </c>
    </row>
    <row r="343" s="2" customFormat="1" ht="24.15" customHeight="1">
      <c r="A343" s="39"/>
      <c r="B343" s="40"/>
      <c r="C343" s="220" t="s">
        <v>1078</v>
      </c>
      <c r="D343" s="220" t="s">
        <v>153</v>
      </c>
      <c r="E343" s="221" t="s">
        <v>1850</v>
      </c>
      <c r="F343" s="222" t="s">
        <v>1851</v>
      </c>
      <c r="G343" s="223" t="s">
        <v>1774</v>
      </c>
      <c r="H343" s="224">
        <v>5</v>
      </c>
      <c r="I343" s="225"/>
      <c r="J343" s="226">
        <f>ROUND(I343*H343,2)</f>
        <v>0</v>
      </c>
      <c r="K343" s="222" t="s">
        <v>157</v>
      </c>
      <c r="L343" s="45"/>
      <c r="M343" s="227" t="s">
        <v>1</v>
      </c>
      <c r="N343" s="228" t="s">
        <v>41</v>
      </c>
      <c r="O343" s="92"/>
      <c r="P343" s="229">
        <f>O343*H343</f>
        <v>0</v>
      </c>
      <c r="Q343" s="229">
        <v>0.00281</v>
      </c>
      <c r="R343" s="229">
        <f>Q343*H343</f>
        <v>0.01405</v>
      </c>
      <c r="S343" s="229">
        <v>0</v>
      </c>
      <c r="T343" s="230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1" t="s">
        <v>248</v>
      </c>
      <c r="AT343" s="231" t="s">
        <v>153</v>
      </c>
      <c r="AU343" s="231" t="s">
        <v>86</v>
      </c>
      <c r="AY343" s="18" t="s">
        <v>151</v>
      </c>
      <c r="BE343" s="232">
        <f>IF(N343="základní",J343,0)</f>
        <v>0</v>
      </c>
      <c r="BF343" s="232">
        <f>IF(N343="snížená",J343,0)</f>
        <v>0</v>
      </c>
      <c r="BG343" s="232">
        <f>IF(N343="zákl. přenesená",J343,0)</f>
        <v>0</v>
      </c>
      <c r="BH343" s="232">
        <f>IF(N343="sníž. přenesená",J343,0)</f>
        <v>0</v>
      </c>
      <c r="BI343" s="232">
        <f>IF(N343="nulová",J343,0)</f>
        <v>0</v>
      </c>
      <c r="BJ343" s="18" t="s">
        <v>84</v>
      </c>
      <c r="BK343" s="232">
        <f>ROUND(I343*H343,2)</f>
        <v>0</v>
      </c>
      <c r="BL343" s="18" t="s">
        <v>248</v>
      </c>
      <c r="BM343" s="231" t="s">
        <v>1852</v>
      </c>
    </row>
    <row r="344" s="2" customFormat="1" ht="16.5" customHeight="1">
      <c r="A344" s="39"/>
      <c r="B344" s="40"/>
      <c r="C344" s="277" t="s">
        <v>1082</v>
      </c>
      <c r="D344" s="277" t="s">
        <v>498</v>
      </c>
      <c r="E344" s="278" t="s">
        <v>1853</v>
      </c>
      <c r="F344" s="279" t="s">
        <v>1854</v>
      </c>
      <c r="G344" s="280" t="s">
        <v>194</v>
      </c>
      <c r="H344" s="281">
        <v>5</v>
      </c>
      <c r="I344" s="282"/>
      <c r="J344" s="283">
        <f>ROUND(I344*H344,2)</f>
        <v>0</v>
      </c>
      <c r="K344" s="279" t="s">
        <v>1</v>
      </c>
      <c r="L344" s="284"/>
      <c r="M344" s="285" t="s">
        <v>1</v>
      </c>
      <c r="N344" s="286" t="s">
        <v>41</v>
      </c>
      <c r="O344" s="92"/>
      <c r="P344" s="229">
        <f>O344*H344</f>
        <v>0</v>
      </c>
      <c r="Q344" s="229">
        <v>0.014999999999999999</v>
      </c>
      <c r="R344" s="229">
        <f>Q344*H344</f>
        <v>0.074999999999999997</v>
      </c>
      <c r="S344" s="229">
        <v>0</v>
      </c>
      <c r="T344" s="230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1" t="s">
        <v>469</v>
      </c>
      <c r="AT344" s="231" t="s">
        <v>498</v>
      </c>
      <c r="AU344" s="231" t="s">
        <v>86</v>
      </c>
      <c r="AY344" s="18" t="s">
        <v>151</v>
      </c>
      <c r="BE344" s="232">
        <f>IF(N344="základní",J344,0)</f>
        <v>0</v>
      </c>
      <c r="BF344" s="232">
        <f>IF(N344="snížená",J344,0)</f>
        <v>0</v>
      </c>
      <c r="BG344" s="232">
        <f>IF(N344="zákl. přenesená",J344,0)</f>
        <v>0</v>
      </c>
      <c r="BH344" s="232">
        <f>IF(N344="sníž. přenesená",J344,0)</f>
        <v>0</v>
      </c>
      <c r="BI344" s="232">
        <f>IF(N344="nulová",J344,0)</f>
        <v>0</v>
      </c>
      <c r="BJ344" s="18" t="s">
        <v>84</v>
      </c>
      <c r="BK344" s="232">
        <f>ROUND(I344*H344,2)</f>
        <v>0</v>
      </c>
      <c r="BL344" s="18" t="s">
        <v>248</v>
      </c>
      <c r="BM344" s="231" t="s">
        <v>1855</v>
      </c>
    </row>
    <row r="345" s="2" customFormat="1" ht="16.5" customHeight="1">
      <c r="A345" s="39"/>
      <c r="B345" s="40"/>
      <c r="C345" s="220" t="s">
        <v>1088</v>
      </c>
      <c r="D345" s="220" t="s">
        <v>153</v>
      </c>
      <c r="E345" s="221" t="s">
        <v>1856</v>
      </c>
      <c r="F345" s="222" t="s">
        <v>1857</v>
      </c>
      <c r="G345" s="223" t="s">
        <v>1774</v>
      </c>
      <c r="H345" s="224">
        <v>1</v>
      </c>
      <c r="I345" s="225"/>
      <c r="J345" s="226">
        <f>ROUND(I345*H345,2)</f>
        <v>0</v>
      </c>
      <c r="K345" s="222" t="s">
        <v>1</v>
      </c>
      <c r="L345" s="45"/>
      <c r="M345" s="227" t="s">
        <v>1</v>
      </c>
      <c r="N345" s="228" t="s">
        <v>41</v>
      </c>
      <c r="O345" s="92"/>
      <c r="P345" s="229">
        <f>O345*H345</f>
        <v>0</v>
      </c>
      <c r="Q345" s="229">
        <v>0.00281</v>
      </c>
      <c r="R345" s="229">
        <f>Q345*H345</f>
        <v>0.00281</v>
      </c>
      <c r="S345" s="229">
        <v>0</v>
      </c>
      <c r="T345" s="230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1" t="s">
        <v>248</v>
      </c>
      <c r="AT345" s="231" t="s">
        <v>153</v>
      </c>
      <c r="AU345" s="231" t="s">
        <v>86</v>
      </c>
      <c r="AY345" s="18" t="s">
        <v>151</v>
      </c>
      <c r="BE345" s="232">
        <f>IF(N345="základní",J345,0)</f>
        <v>0</v>
      </c>
      <c r="BF345" s="232">
        <f>IF(N345="snížená",J345,0)</f>
        <v>0</v>
      </c>
      <c r="BG345" s="232">
        <f>IF(N345="zákl. přenesená",J345,0)</f>
        <v>0</v>
      </c>
      <c r="BH345" s="232">
        <f>IF(N345="sníž. přenesená",J345,0)</f>
        <v>0</v>
      </c>
      <c r="BI345" s="232">
        <f>IF(N345="nulová",J345,0)</f>
        <v>0</v>
      </c>
      <c r="BJ345" s="18" t="s">
        <v>84</v>
      </c>
      <c r="BK345" s="232">
        <f>ROUND(I345*H345,2)</f>
        <v>0</v>
      </c>
      <c r="BL345" s="18" t="s">
        <v>248</v>
      </c>
      <c r="BM345" s="231" t="s">
        <v>1858</v>
      </c>
    </row>
    <row r="346" s="2" customFormat="1" ht="49.05" customHeight="1">
      <c r="A346" s="39"/>
      <c r="B346" s="40"/>
      <c r="C346" s="277" t="s">
        <v>1096</v>
      </c>
      <c r="D346" s="277" t="s">
        <v>498</v>
      </c>
      <c r="E346" s="278" t="s">
        <v>1859</v>
      </c>
      <c r="F346" s="279" t="s">
        <v>1860</v>
      </c>
      <c r="G346" s="280" t="s">
        <v>194</v>
      </c>
      <c r="H346" s="281">
        <v>1</v>
      </c>
      <c r="I346" s="282"/>
      <c r="J346" s="283">
        <f>ROUND(I346*H346,2)</f>
        <v>0</v>
      </c>
      <c r="K346" s="279" t="s">
        <v>1</v>
      </c>
      <c r="L346" s="284"/>
      <c r="M346" s="285" t="s">
        <v>1</v>
      </c>
      <c r="N346" s="286" t="s">
        <v>41</v>
      </c>
      <c r="O346" s="92"/>
      <c r="P346" s="229">
        <f>O346*H346</f>
        <v>0</v>
      </c>
      <c r="Q346" s="229">
        <v>0.040000000000000001</v>
      </c>
      <c r="R346" s="229">
        <f>Q346*H346</f>
        <v>0.040000000000000001</v>
      </c>
      <c r="S346" s="229">
        <v>0</v>
      </c>
      <c r="T346" s="230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1" t="s">
        <v>469</v>
      </c>
      <c r="AT346" s="231" t="s">
        <v>498</v>
      </c>
      <c r="AU346" s="231" t="s">
        <v>86</v>
      </c>
      <c r="AY346" s="18" t="s">
        <v>151</v>
      </c>
      <c r="BE346" s="232">
        <f>IF(N346="základní",J346,0)</f>
        <v>0</v>
      </c>
      <c r="BF346" s="232">
        <f>IF(N346="snížená",J346,0)</f>
        <v>0</v>
      </c>
      <c r="BG346" s="232">
        <f>IF(N346="zákl. přenesená",J346,0)</f>
        <v>0</v>
      </c>
      <c r="BH346" s="232">
        <f>IF(N346="sníž. přenesená",J346,0)</f>
        <v>0</v>
      </c>
      <c r="BI346" s="232">
        <f>IF(N346="nulová",J346,0)</f>
        <v>0</v>
      </c>
      <c r="BJ346" s="18" t="s">
        <v>84</v>
      </c>
      <c r="BK346" s="232">
        <f>ROUND(I346*H346,2)</f>
        <v>0</v>
      </c>
      <c r="BL346" s="18" t="s">
        <v>248</v>
      </c>
      <c r="BM346" s="231" t="s">
        <v>1861</v>
      </c>
    </row>
    <row r="347" s="2" customFormat="1" ht="16.5" customHeight="1">
      <c r="A347" s="39"/>
      <c r="B347" s="40"/>
      <c r="C347" s="220" t="s">
        <v>1102</v>
      </c>
      <c r="D347" s="220" t="s">
        <v>153</v>
      </c>
      <c r="E347" s="221" t="s">
        <v>1862</v>
      </c>
      <c r="F347" s="222" t="s">
        <v>1863</v>
      </c>
      <c r="G347" s="223" t="s">
        <v>194</v>
      </c>
      <c r="H347" s="224">
        <v>1</v>
      </c>
      <c r="I347" s="225"/>
      <c r="J347" s="226">
        <f>ROUND(I347*H347,2)</f>
        <v>0</v>
      </c>
      <c r="K347" s="222" t="s">
        <v>157</v>
      </c>
      <c r="L347" s="45"/>
      <c r="M347" s="227" t="s">
        <v>1</v>
      </c>
      <c r="N347" s="228" t="s">
        <v>41</v>
      </c>
      <c r="O347" s="92"/>
      <c r="P347" s="229">
        <f>O347*H347</f>
        <v>0</v>
      </c>
      <c r="Q347" s="229">
        <v>0</v>
      </c>
      <c r="R347" s="229">
        <f>Q347*H347</f>
        <v>0</v>
      </c>
      <c r="S347" s="229">
        <v>0</v>
      </c>
      <c r="T347" s="230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1" t="s">
        <v>248</v>
      </c>
      <c r="AT347" s="231" t="s">
        <v>153</v>
      </c>
      <c r="AU347" s="231" t="s">
        <v>86</v>
      </c>
      <c r="AY347" s="18" t="s">
        <v>151</v>
      </c>
      <c r="BE347" s="232">
        <f>IF(N347="základní",J347,0)</f>
        <v>0</v>
      </c>
      <c r="BF347" s="232">
        <f>IF(N347="snížená",J347,0)</f>
        <v>0</v>
      </c>
      <c r="BG347" s="232">
        <f>IF(N347="zákl. přenesená",J347,0)</f>
        <v>0</v>
      </c>
      <c r="BH347" s="232">
        <f>IF(N347="sníž. přenesená",J347,0)</f>
        <v>0</v>
      </c>
      <c r="BI347" s="232">
        <f>IF(N347="nulová",J347,0)</f>
        <v>0</v>
      </c>
      <c r="BJ347" s="18" t="s">
        <v>84</v>
      </c>
      <c r="BK347" s="232">
        <f>ROUND(I347*H347,2)</f>
        <v>0</v>
      </c>
      <c r="BL347" s="18" t="s">
        <v>248</v>
      </c>
      <c r="BM347" s="231" t="s">
        <v>1864</v>
      </c>
    </row>
    <row r="348" s="2" customFormat="1" ht="24.15" customHeight="1">
      <c r="A348" s="39"/>
      <c r="B348" s="40"/>
      <c r="C348" s="277" t="s">
        <v>1107</v>
      </c>
      <c r="D348" s="277" t="s">
        <v>498</v>
      </c>
      <c r="E348" s="278" t="s">
        <v>1865</v>
      </c>
      <c r="F348" s="279" t="s">
        <v>1866</v>
      </c>
      <c r="G348" s="280" t="s">
        <v>194</v>
      </c>
      <c r="H348" s="281">
        <v>1</v>
      </c>
      <c r="I348" s="282"/>
      <c r="J348" s="283">
        <f>ROUND(I348*H348,2)</f>
        <v>0</v>
      </c>
      <c r="K348" s="279" t="s">
        <v>157</v>
      </c>
      <c r="L348" s="284"/>
      <c r="M348" s="285" t="s">
        <v>1</v>
      </c>
      <c r="N348" s="286" t="s">
        <v>41</v>
      </c>
      <c r="O348" s="92"/>
      <c r="P348" s="229">
        <f>O348*H348</f>
        <v>0</v>
      </c>
      <c r="Q348" s="229">
        <v>0.0030000000000000001</v>
      </c>
      <c r="R348" s="229">
        <f>Q348*H348</f>
        <v>0.0030000000000000001</v>
      </c>
      <c r="S348" s="229">
        <v>0</v>
      </c>
      <c r="T348" s="230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1" t="s">
        <v>469</v>
      </c>
      <c r="AT348" s="231" t="s">
        <v>498</v>
      </c>
      <c r="AU348" s="231" t="s">
        <v>86</v>
      </c>
      <c r="AY348" s="18" t="s">
        <v>151</v>
      </c>
      <c r="BE348" s="232">
        <f>IF(N348="základní",J348,0)</f>
        <v>0</v>
      </c>
      <c r="BF348" s="232">
        <f>IF(N348="snížená",J348,0)</f>
        <v>0</v>
      </c>
      <c r="BG348" s="232">
        <f>IF(N348="zákl. přenesená",J348,0)</f>
        <v>0</v>
      </c>
      <c r="BH348" s="232">
        <f>IF(N348="sníž. přenesená",J348,0)</f>
        <v>0</v>
      </c>
      <c r="BI348" s="232">
        <f>IF(N348="nulová",J348,0)</f>
        <v>0</v>
      </c>
      <c r="BJ348" s="18" t="s">
        <v>84</v>
      </c>
      <c r="BK348" s="232">
        <f>ROUND(I348*H348,2)</f>
        <v>0</v>
      </c>
      <c r="BL348" s="18" t="s">
        <v>248</v>
      </c>
      <c r="BM348" s="231" t="s">
        <v>1867</v>
      </c>
    </row>
    <row r="349" s="2" customFormat="1" ht="16.5" customHeight="1">
      <c r="A349" s="39"/>
      <c r="B349" s="40"/>
      <c r="C349" s="220" t="s">
        <v>1119</v>
      </c>
      <c r="D349" s="220" t="s">
        <v>153</v>
      </c>
      <c r="E349" s="221" t="s">
        <v>1868</v>
      </c>
      <c r="F349" s="222" t="s">
        <v>1869</v>
      </c>
      <c r="G349" s="223" t="s">
        <v>194</v>
      </c>
      <c r="H349" s="224">
        <v>2</v>
      </c>
      <c r="I349" s="225"/>
      <c r="J349" s="226">
        <f>ROUND(I349*H349,2)</f>
        <v>0</v>
      </c>
      <c r="K349" s="222" t="s">
        <v>157</v>
      </c>
      <c r="L349" s="45"/>
      <c r="M349" s="227" t="s">
        <v>1</v>
      </c>
      <c r="N349" s="228" t="s">
        <v>41</v>
      </c>
      <c r="O349" s="92"/>
      <c r="P349" s="229">
        <f>O349*H349</f>
        <v>0</v>
      </c>
      <c r="Q349" s="229">
        <v>0</v>
      </c>
      <c r="R349" s="229">
        <f>Q349*H349</f>
        <v>0</v>
      </c>
      <c r="S349" s="229">
        <v>0</v>
      </c>
      <c r="T349" s="230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1" t="s">
        <v>248</v>
      </c>
      <c r="AT349" s="231" t="s">
        <v>153</v>
      </c>
      <c r="AU349" s="231" t="s">
        <v>86</v>
      </c>
      <c r="AY349" s="18" t="s">
        <v>151</v>
      </c>
      <c r="BE349" s="232">
        <f>IF(N349="základní",J349,0)</f>
        <v>0</v>
      </c>
      <c r="BF349" s="232">
        <f>IF(N349="snížená",J349,0)</f>
        <v>0</v>
      </c>
      <c r="BG349" s="232">
        <f>IF(N349="zákl. přenesená",J349,0)</f>
        <v>0</v>
      </c>
      <c r="BH349" s="232">
        <f>IF(N349="sníž. přenesená",J349,0)</f>
        <v>0</v>
      </c>
      <c r="BI349" s="232">
        <f>IF(N349="nulová",J349,0)</f>
        <v>0</v>
      </c>
      <c r="BJ349" s="18" t="s">
        <v>84</v>
      </c>
      <c r="BK349" s="232">
        <f>ROUND(I349*H349,2)</f>
        <v>0</v>
      </c>
      <c r="BL349" s="18" t="s">
        <v>248</v>
      </c>
      <c r="BM349" s="231" t="s">
        <v>1870</v>
      </c>
    </row>
    <row r="350" s="14" customFormat="1">
      <c r="A350" s="14"/>
      <c r="B350" s="244"/>
      <c r="C350" s="245"/>
      <c r="D350" s="235" t="s">
        <v>160</v>
      </c>
      <c r="E350" s="246" t="s">
        <v>1</v>
      </c>
      <c r="F350" s="247" t="s">
        <v>1656</v>
      </c>
      <c r="G350" s="245"/>
      <c r="H350" s="248">
        <v>2</v>
      </c>
      <c r="I350" s="249"/>
      <c r="J350" s="245"/>
      <c r="K350" s="245"/>
      <c r="L350" s="250"/>
      <c r="M350" s="251"/>
      <c r="N350" s="252"/>
      <c r="O350" s="252"/>
      <c r="P350" s="252"/>
      <c r="Q350" s="252"/>
      <c r="R350" s="252"/>
      <c r="S350" s="252"/>
      <c r="T350" s="25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4" t="s">
        <v>160</v>
      </c>
      <c r="AU350" s="254" t="s">
        <v>86</v>
      </c>
      <c r="AV350" s="14" t="s">
        <v>86</v>
      </c>
      <c r="AW350" s="14" t="s">
        <v>32</v>
      </c>
      <c r="AX350" s="14" t="s">
        <v>84</v>
      </c>
      <c r="AY350" s="254" t="s">
        <v>151</v>
      </c>
    </row>
    <row r="351" s="2" customFormat="1" ht="16.5" customHeight="1">
      <c r="A351" s="39"/>
      <c r="B351" s="40"/>
      <c r="C351" s="277" t="s">
        <v>1125</v>
      </c>
      <c r="D351" s="277" t="s">
        <v>498</v>
      </c>
      <c r="E351" s="278" t="s">
        <v>1871</v>
      </c>
      <c r="F351" s="279" t="s">
        <v>1872</v>
      </c>
      <c r="G351" s="280" t="s">
        <v>194</v>
      </c>
      <c r="H351" s="281">
        <v>1</v>
      </c>
      <c r="I351" s="282"/>
      <c r="J351" s="283">
        <f>ROUND(I351*H351,2)</f>
        <v>0</v>
      </c>
      <c r="K351" s="279" t="s">
        <v>157</v>
      </c>
      <c r="L351" s="284"/>
      <c r="M351" s="285" t="s">
        <v>1</v>
      </c>
      <c r="N351" s="286" t="s">
        <v>41</v>
      </c>
      <c r="O351" s="92"/>
      <c r="P351" s="229">
        <f>O351*H351</f>
        <v>0</v>
      </c>
      <c r="Q351" s="229">
        <v>0.0011000000000000001</v>
      </c>
      <c r="R351" s="229">
        <f>Q351*H351</f>
        <v>0.0011000000000000001</v>
      </c>
      <c r="S351" s="229">
        <v>0</v>
      </c>
      <c r="T351" s="230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1" t="s">
        <v>469</v>
      </c>
      <c r="AT351" s="231" t="s">
        <v>498</v>
      </c>
      <c r="AU351" s="231" t="s">
        <v>86</v>
      </c>
      <c r="AY351" s="18" t="s">
        <v>151</v>
      </c>
      <c r="BE351" s="232">
        <f>IF(N351="základní",J351,0)</f>
        <v>0</v>
      </c>
      <c r="BF351" s="232">
        <f>IF(N351="snížená",J351,0)</f>
        <v>0</v>
      </c>
      <c r="BG351" s="232">
        <f>IF(N351="zákl. přenesená",J351,0)</f>
        <v>0</v>
      </c>
      <c r="BH351" s="232">
        <f>IF(N351="sníž. přenesená",J351,0)</f>
        <v>0</v>
      </c>
      <c r="BI351" s="232">
        <f>IF(N351="nulová",J351,0)</f>
        <v>0</v>
      </c>
      <c r="BJ351" s="18" t="s">
        <v>84</v>
      </c>
      <c r="BK351" s="232">
        <f>ROUND(I351*H351,2)</f>
        <v>0</v>
      </c>
      <c r="BL351" s="18" t="s">
        <v>248</v>
      </c>
      <c r="BM351" s="231" t="s">
        <v>1873</v>
      </c>
    </row>
    <row r="352" s="2" customFormat="1" ht="16.5" customHeight="1">
      <c r="A352" s="39"/>
      <c r="B352" s="40"/>
      <c r="C352" s="277" t="s">
        <v>1130</v>
      </c>
      <c r="D352" s="277" t="s">
        <v>498</v>
      </c>
      <c r="E352" s="278" t="s">
        <v>1874</v>
      </c>
      <c r="F352" s="279" t="s">
        <v>1875</v>
      </c>
      <c r="G352" s="280" t="s">
        <v>194</v>
      </c>
      <c r="H352" s="281">
        <v>1</v>
      </c>
      <c r="I352" s="282"/>
      <c r="J352" s="283">
        <f>ROUND(I352*H352,2)</f>
        <v>0</v>
      </c>
      <c r="K352" s="279" t="s">
        <v>157</v>
      </c>
      <c r="L352" s="284"/>
      <c r="M352" s="285" t="s">
        <v>1</v>
      </c>
      <c r="N352" s="286" t="s">
        <v>41</v>
      </c>
      <c r="O352" s="92"/>
      <c r="P352" s="229">
        <f>O352*H352</f>
        <v>0</v>
      </c>
      <c r="Q352" s="229">
        <v>0.00080000000000000004</v>
      </c>
      <c r="R352" s="229">
        <f>Q352*H352</f>
        <v>0.00080000000000000004</v>
      </c>
      <c r="S352" s="229">
        <v>0</v>
      </c>
      <c r="T352" s="230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1" t="s">
        <v>469</v>
      </c>
      <c r="AT352" s="231" t="s">
        <v>498</v>
      </c>
      <c r="AU352" s="231" t="s">
        <v>86</v>
      </c>
      <c r="AY352" s="18" t="s">
        <v>151</v>
      </c>
      <c r="BE352" s="232">
        <f>IF(N352="základní",J352,0)</f>
        <v>0</v>
      </c>
      <c r="BF352" s="232">
        <f>IF(N352="snížená",J352,0)</f>
        <v>0</v>
      </c>
      <c r="BG352" s="232">
        <f>IF(N352="zákl. přenesená",J352,0)</f>
        <v>0</v>
      </c>
      <c r="BH352" s="232">
        <f>IF(N352="sníž. přenesená",J352,0)</f>
        <v>0</v>
      </c>
      <c r="BI352" s="232">
        <f>IF(N352="nulová",J352,0)</f>
        <v>0</v>
      </c>
      <c r="BJ352" s="18" t="s">
        <v>84</v>
      </c>
      <c r="BK352" s="232">
        <f>ROUND(I352*H352,2)</f>
        <v>0</v>
      </c>
      <c r="BL352" s="18" t="s">
        <v>248</v>
      </c>
      <c r="BM352" s="231" t="s">
        <v>1876</v>
      </c>
    </row>
    <row r="353" s="2" customFormat="1" ht="16.5" customHeight="1">
      <c r="A353" s="39"/>
      <c r="B353" s="40"/>
      <c r="C353" s="220" t="s">
        <v>1134</v>
      </c>
      <c r="D353" s="220" t="s">
        <v>153</v>
      </c>
      <c r="E353" s="221" t="s">
        <v>1877</v>
      </c>
      <c r="F353" s="222" t="s">
        <v>1878</v>
      </c>
      <c r="G353" s="223" t="s">
        <v>194</v>
      </c>
      <c r="H353" s="224">
        <v>3</v>
      </c>
      <c r="I353" s="225"/>
      <c r="J353" s="226">
        <f>ROUND(I353*H353,2)</f>
        <v>0</v>
      </c>
      <c r="K353" s="222" t="s">
        <v>157</v>
      </c>
      <c r="L353" s="45"/>
      <c r="M353" s="227" t="s">
        <v>1</v>
      </c>
      <c r="N353" s="228" t="s">
        <v>41</v>
      </c>
      <c r="O353" s="92"/>
      <c r="P353" s="229">
        <f>O353*H353</f>
        <v>0</v>
      </c>
      <c r="Q353" s="229">
        <v>0</v>
      </c>
      <c r="R353" s="229">
        <f>Q353*H353</f>
        <v>0</v>
      </c>
      <c r="S353" s="229">
        <v>0</v>
      </c>
      <c r="T353" s="230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1" t="s">
        <v>248</v>
      </c>
      <c r="AT353" s="231" t="s">
        <v>153</v>
      </c>
      <c r="AU353" s="231" t="s">
        <v>86</v>
      </c>
      <c r="AY353" s="18" t="s">
        <v>151</v>
      </c>
      <c r="BE353" s="232">
        <f>IF(N353="základní",J353,0)</f>
        <v>0</v>
      </c>
      <c r="BF353" s="232">
        <f>IF(N353="snížená",J353,0)</f>
        <v>0</v>
      </c>
      <c r="BG353" s="232">
        <f>IF(N353="zákl. přenesená",J353,0)</f>
        <v>0</v>
      </c>
      <c r="BH353" s="232">
        <f>IF(N353="sníž. přenesená",J353,0)</f>
        <v>0</v>
      </c>
      <c r="BI353" s="232">
        <f>IF(N353="nulová",J353,0)</f>
        <v>0</v>
      </c>
      <c r="BJ353" s="18" t="s">
        <v>84</v>
      </c>
      <c r="BK353" s="232">
        <f>ROUND(I353*H353,2)</f>
        <v>0</v>
      </c>
      <c r="BL353" s="18" t="s">
        <v>248</v>
      </c>
      <c r="BM353" s="231" t="s">
        <v>1879</v>
      </c>
    </row>
    <row r="354" s="14" customFormat="1">
      <c r="A354" s="14"/>
      <c r="B354" s="244"/>
      <c r="C354" s="245"/>
      <c r="D354" s="235" t="s">
        <v>160</v>
      </c>
      <c r="E354" s="246" t="s">
        <v>1</v>
      </c>
      <c r="F354" s="247" t="s">
        <v>1880</v>
      </c>
      <c r="G354" s="245"/>
      <c r="H354" s="248">
        <v>3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160</v>
      </c>
      <c r="AU354" s="254" t="s">
        <v>86</v>
      </c>
      <c r="AV354" s="14" t="s">
        <v>86</v>
      </c>
      <c r="AW354" s="14" t="s">
        <v>32</v>
      </c>
      <c r="AX354" s="14" t="s">
        <v>84</v>
      </c>
      <c r="AY354" s="254" t="s">
        <v>151</v>
      </c>
    </row>
    <row r="355" s="2" customFormat="1" ht="21.75" customHeight="1">
      <c r="A355" s="39"/>
      <c r="B355" s="40"/>
      <c r="C355" s="277" t="s">
        <v>1137</v>
      </c>
      <c r="D355" s="277" t="s">
        <v>498</v>
      </c>
      <c r="E355" s="278" t="s">
        <v>1881</v>
      </c>
      <c r="F355" s="279" t="s">
        <v>1882</v>
      </c>
      <c r="G355" s="280" t="s">
        <v>194</v>
      </c>
      <c r="H355" s="281">
        <v>3</v>
      </c>
      <c r="I355" s="282"/>
      <c r="J355" s="283">
        <f>ROUND(I355*H355,2)</f>
        <v>0</v>
      </c>
      <c r="K355" s="279" t="s">
        <v>157</v>
      </c>
      <c r="L355" s="284"/>
      <c r="M355" s="285" t="s">
        <v>1</v>
      </c>
      <c r="N355" s="286" t="s">
        <v>41</v>
      </c>
      <c r="O355" s="92"/>
      <c r="P355" s="229">
        <f>O355*H355</f>
        <v>0</v>
      </c>
      <c r="Q355" s="229">
        <v>0.00084999999999999995</v>
      </c>
      <c r="R355" s="229">
        <f>Q355*H355</f>
        <v>0.0025499999999999997</v>
      </c>
      <c r="S355" s="229">
        <v>0</v>
      </c>
      <c r="T355" s="230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1" t="s">
        <v>469</v>
      </c>
      <c r="AT355" s="231" t="s">
        <v>498</v>
      </c>
      <c r="AU355" s="231" t="s">
        <v>86</v>
      </c>
      <c r="AY355" s="18" t="s">
        <v>151</v>
      </c>
      <c r="BE355" s="232">
        <f>IF(N355="základní",J355,0)</f>
        <v>0</v>
      </c>
      <c r="BF355" s="232">
        <f>IF(N355="snížená",J355,0)</f>
        <v>0</v>
      </c>
      <c r="BG355" s="232">
        <f>IF(N355="zákl. přenesená",J355,0)</f>
        <v>0</v>
      </c>
      <c r="BH355" s="232">
        <f>IF(N355="sníž. přenesená",J355,0)</f>
        <v>0</v>
      </c>
      <c r="BI355" s="232">
        <f>IF(N355="nulová",J355,0)</f>
        <v>0</v>
      </c>
      <c r="BJ355" s="18" t="s">
        <v>84</v>
      </c>
      <c r="BK355" s="232">
        <f>ROUND(I355*H355,2)</f>
        <v>0</v>
      </c>
      <c r="BL355" s="18" t="s">
        <v>248</v>
      </c>
      <c r="BM355" s="231" t="s">
        <v>1883</v>
      </c>
    </row>
    <row r="356" s="2" customFormat="1" ht="24.15" customHeight="1">
      <c r="A356" s="39"/>
      <c r="B356" s="40"/>
      <c r="C356" s="220" t="s">
        <v>1143</v>
      </c>
      <c r="D356" s="220" t="s">
        <v>153</v>
      </c>
      <c r="E356" s="221" t="s">
        <v>1884</v>
      </c>
      <c r="F356" s="222" t="s">
        <v>1885</v>
      </c>
      <c r="G356" s="223" t="s">
        <v>1774</v>
      </c>
      <c r="H356" s="224">
        <v>2</v>
      </c>
      <c r="I356" s="225"/>
      <c r="J356" s="226">
        <f>ROUND(I356*H356,2)</f>
        <v>0</v>
      </c>
      <c r="K356" s="222" t="s">
        <v>157</v>
      </c>
      <c r="L356" s="45"/>
      <c r="M356" s="227" t="s">
        <v>1</v>
      </c>
      <c r="N356" s="228" t="s">
        <v>41</v>
      </c>
      <c r="O356" s="92"/>
      <c r="P356" s="229">
        <f>O356*H356</f>
        <v>0</v>
      </c>
      <c r="Q356" s="229">
        <v>0</v>
      </c>
      <c r="R356" s="229">
        <f>Q356*H356</f>
        <v>0</v>
      </c>
      <c r="S356" s="229">
        <v>0.0091999999999999998</v>
      </c>
      <c r="T356" s="230">
        <f>S356*H356</f>
        <v>0.0184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1" t="s">
        <v>248</v>
      </c>
      <c r="AT356" s="231" t="s">
        <v>153</v>
      </c>
      <c r="AU356" s="231" t="s">
        <v>86</v>
      </c>
      <c r="AY356" s="18" t="s">
        <v>151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8" t="s">
        <v>84</v>
      </c>
      <c r="BK356" s="232">
        <f>ROUND(I356*H356,2)</f>
        <v>0</v>
      </c>
      <c r="BL356" s="18" t="s">
        <v>248</v>
      </c>
      <c r="BM356" s="231" t="s">
        <v>1886</v>
      </c>
    </row>
    <row r="357" s="2" customFormat="1" ht="33" customHeight="1">
      <c r="A357" s="39"/>
      <c r="B357" s="40"/>
      <c r="C357" s="220" t="s">
        <v>1147</v>
      </c>
      <c r="D357" s="220" t="s">
        <v>153</v>
      </c>
      <c r="E357" s="221" t="s">
        <v>1887</v>
      </c>
      <c r="F357" s="222" t="s">
        <v>1888</v>
      </c>
      <c r="G357" s="223" t="s">
        <v>1774</v>
      </c>
      <c r="H357" s="224">
        <v>2</v>
      </c>
      <c r="I357" s="225"/>
      <c r="J357" s="226">
        <f>ROUND(I357*H357,2)</f>
        <v>0</v>
      </c>
      <c r="K357" s="222" t="s">
        <v>157</v>
      </c>
      <c r="L357" s="45"/>
      <c r="M357" s="227" t="s">
        <v>1</v>
      </c>
      <c r="N357" s="228" t="s">
        <v>41</v>
      </c>
      <c r="O357" s="92"/>
      <c r="P357" s="229">
        <f>O357*H357</f>
        <v>0</v>
      </c>
      <c r="Q357" s="229">
        <v>0.0050600000000000003</v>
      </c>
      <c r="R357" s="229">
        <f>Q357*H357</f>
        <v>0.010120000000000001</v>
      </c>
      <c r="S357" s="229">
        <v>0</v>
      </c>
      <c r="T357" s="230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1" t="s">
        <v>248</v>
      </c>
      <c r="AT357" s="231" t="s">
        <v>153</v>
      </c>
      <c r="AU357" s="231" t="s">
        <v>86</v>
      </c>
      <c r="AY357" s="18" t="s">
        <v>151</v>
      </c>
      <c r="BE357" s="232">
        <f>IF(N357="základní",J357,0)</f>
        <v>0</v>
      </c>
      <c r="BF357" s="232">
        <f>IF(N357="snížená",J357,0)</f>
        <v>0</v>
      </c>
      <c r="BG357" s="232">
        <f>IF(N357="zákl. přenesená",J357,0)</f>
        <v>0</v>
      </c>
      <c r="BH357" s="232">
        <f>IF(N357="sníž. přenesená",J357,0)</f>
        <v>0</v>
      </c>
      <c r="BI357" s="232">
        <f>IF(N357="nulová",J357,0)</f>
        <v>0</v>
      </c>
      <c r="BJ357" s="18" t="s">
        <v>84</v>
      </c>
      <c r="BK357" s="232">
        <f>ROUND(I357*H357,2)</f>
        <v>0</v>
      </c>
      <c r="BL357" s="18" t="s">
        <v>248</v>
      </c>
      <c r="BM357" s="231" t="s">
        <v>1889</v>
      </c>
    </row>
    <row r="358" s="2" customFormat="1" ht="33" customHeight="1">
      <c r="A358" s="39"/>
      <c r="B358" s="40"/>
      <c r="C358" s="220" t="s">
        <v>1151</v>
      </c>
      <c r="D358" s="220" t="s">
        <v>153</v>
      </c>
      <c r="E358" s="221" t="s">
        <v>1890</v>
      </c>
      <c r="F358" s="222" t="s">
        <v>1891</v>
      </c>
      <c r="G358" s="223" t="s">
        <v>1774</v>
      </c>
      <c r="H358" s="224">
        <v>1</v>
      </c>
      <c r="I358" s="225"/>
      <c r="J358" s="226">
        <f>ROUND(I358*H358,2)</f>
        <v>0</v>
      </c>
      <c r="K358" s="222" t="s">
        <v>157</v>
      </c>
      <c r="L358" s="45"/>
      <c r="M358" s="227" t="s">
        <v>1</v>
      </c>
      <c r="N358" s="228" t="s">
        <v>41</v>
      </c>
      <c r="O358" s="92"/>
      <c r="P358" s="229">
        <f>O358*H358</f>
        <v>0</v>
      </c>
      <c r="Q358" s="229">
        <v>0.01525</v>
      </c>
      <c r="R358" s="229">
        <f>Q358*H358</f>
        <v>0.01525</v>
      </c>
      <c r="S358" s="229">
        <v>0</v>
      </c>
      <c r="T358" s="230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1" t="s">
        <v>248</v>
      </c>
      <c r="AT358" s="231" t="s">
        <v>153</v>
      </c>
      <c r="AU358" s="231" t="s">
        <v>86</v>
      </c>
      <c r="AY358" s="18" t="s">
        <v>151</v>
      </c>
      <c r="BE358" s="232">
        <f>IF(N358="základní",J358,0)</f>
        <v>0</v>
      </c>
      <c r="BF358" s="232">
        <f>IF(N358="snížená",J358,0)</f>
        <v>0</v>
      </c>
      <c r="BG358" s="232">
        <f>IF(N358="zákl. přenesená",J358,0)</f>
        <v>0</v>
      </c>
      <c r="BH358" s="232">
        <f>IF(N358="sníž. přenesená",J358,0)</f>
        <v>0</v>
      </c>
      <c r="BI358" s="232">
        <f>IF(N358="nulová",J358,0)</f>
        <v>0</v>
      </c>
      <c r="BJ358" s="18" t="s">
        <v>84</v>
      </c>
      <c r="BK358" s="232">
        <f>ROUND(I358*H358,2)</f>
        <v>0</v>
      </c>
      <c r="BL358" s="18" t="s">
        <v>248</v>
      </c>
      <c r="BM358" s="231" t="s">
        <v>1892</v>
      </c>
    </row>
    <row r="359" s="2" customFormat="1" ht="16.5" customHeight="1">
      <c r="A359" s="39"/>
      <c r="B359" s="40"/>
      <c r="C359" s="220" t="s">
        <v>1155</v>
      </c>
      <c r="D359" s="220" t="s">
        <v>153</v>
      </c>
      <c r="E359" s="221" t="s">
        <v>1893</v>
      </c>
      <c r="F359" s="222" t="s">
        <v>1894</v>
      </c>
      <c r="G359" s="223" t="s">
        <v>194</v>
      </c>
      <c r="H359" s="224">
        <v>2</v>
      </c>
      <c r="I359" s="225"/>
      <c r="J359" s="226">
        <f>ROUND(I359*H359,2)</f>
        <v>0</v>
      </c>
      <c r="K359" s="222" t="s">
        <v>157</v>
      </c>
      <c r="L359" s="45"/>
      <c r="M359" s="227" t="s">
        <v>1</v>
      </c>
      <c r="N359" s="228" t="s">
        <v>41</v>
      </c>
      <c r="O359" s="92"/>
      <c r="P359" s="229">
        <f>O359*H359</f>
        <v>0</v>
      </c>
      <c r="Q359" s="229">
        <v>8.0000000000000007E-05</v>
      </c>
      <c r="R359" s="229">
        <f>Q359*H359</f>
        <v>0.00016000000000000001</v>
      </c>
      <c r="S359" s="229">
        <v>0</v>
      </c>
      <c r="T359" s="230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1" t="s">
        <v>248</v>
      </c>
      <c r="AT359" s="231" t="s">
        <v>153</v>
      </c>
      <c r="AU359" s="231" t="s">
        <v>86</v>
      </c>
      <c r="AY359" s="18" t="s">
        <v>151</v>
      </c>
      <c r="BE359" s="232">
        <f>IF(N359="základní",J359,0)</f>
        <v>0</v>
      </c>
      <c r="BF359" s="232">
        <f>IF(N359="snížená",J359,0)</f>
        <v>0</v>
      </c>
      <c r="BG359" s="232">
        <f>IF(N359="zákl. přenesená",J359,0)</f>
        <v>0</v>
      </c>
      <c r="BH359" s="232">
        <f>IF(N359="sníž. přenesená",J359,0)</f>
        <v>0</v>
      </c>
      <c r="BI359" s="232">
        <f>IF(N359="nulová",J359,0)</f>
        <v>0</v>
      </c>
      <c r="BJ359" s="18" t="s">
        <v>84</v>
      </c>
      <c r="BK359" s="232">
        <f>ROUND(I359*H359,2)</f>
        <v>0</v>
      </c>
      <c r="BL359" s="18" t="s">
        <v>248</v>
      </c>
      <c r="BM359" s="231" t="s">
        <v>1895</v>
      </c>
    </row>
    <row r="360" s="2" customFormat="1" ht="24.15" customHeight="1">
      <c r="A360" s="39"/>
      <c r="B360" s="40"/>
      <c r="C360" s="220" t="s">
        <v>1177</v>
      </c>
      <c r="D360" s="220" t="s">
        <v>153</v>
      </c>
      <c r="E360" s="221" t="s">
        <v>1896</v>
      </c>
      <c r="F360" s="222" t="s">
        <v>1897</v>
      </c>
      <c r="G360" s="223" t="s">
        <v>1774</v>
      </c>
      <c r="H360" s="224">
        <v>69</v>
      </c>
      <c r="I360" s="225"/>
      <c r="J360" s="226">
        <f>ROUND(I360*H360,2)</f>
        <v>0</v>
      </c>
      <c r="K360" s="222" t="s">
        <v>157</v>
      </c>
      <c r="L360" s="45"/>
      <c r="M360" s="227" t="s">
        <v>1</v>
      </c>
      <c r="N360" s="228" t="s">
        <v>41</v>
      </c>
      <c r="O360" s="92"/>
      <c r="P360" s="229">
        <f>O360*H360</f>
        <v>0</v>
      </c>
      <c r="Q360" s="229">
        <v>0.00024000000000000001</v>
      </c>
      <c r="R360" s="229">
        <f>Q360*H360</f>
        <v>0.016560000000000002</v>
      </c>
      <c r="S360" s="229">
        <v>0</v>
      </c>
      <c r="T360" s="230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1" t="s">
        <v>248</v>
      </c>
      <c r="AT360" s="231" t="s">
        <v>153</v>
      </c>
      <c r="AU360" s="231" t="s">
        <v>86</v>
      </c>
      <c r="AY360" s="18" t="s">
        <v>151</v>
      </c>
      <c r="BE360" s="232">
        <f>IF(N360="základní",J360,0)</f>
        <v>0</v>
      </c>
      <c r="BF360" s="232">
        <f>IF(N360="snížená",J360,0)</f>
        <v>0</v>
      </c>
      <c r="BG360" s="232">
        <f>IF(N360="zákl. přenesená",J360,0)</f>
        <v>0</v>
      </c>
      <c r="BH360" s="232">
        <f>IF(N360="sníž. přenesená",J360,0)</f>
        <v>0</v>
      </c>
      <c r="BI360" s="232">
        <f>IF(N360="nulová",J360,0)</f>
        <v>0</v>
      </c>
      <c r="BJ360" s="18" t="s">
        <v>84</v>
      </c>
      <c r="BK360" s="232">
        <f>ROUND(I360*H360,2)</f>
        <v>0</v>
      </c>
      <c r="BL360" s="18" t="s">
        <v>248</v>
      </c>
      <c r="BM360" s="231" t="s">
        <v>1898</v>
      </c>
    </row>
    <row r="361" s="14" customFormat="1">
      <c r="A361" s="14"/>
      <c r="B361" s="244"/>
      <c r="C361" s="245"/>
      <c r="D361" s="235" t="s">
        <v>160</v>
      </c>
      <c r="E361" s="246" t="s">
        <v>1</v>
      </c>
      <c r="F361" s="247" t="s">
        <v>1899</v>
      </c>
      <c r="G361" s="245"/>
      <c r="H361" s="248">
        <v>69</v>
      </c>
      <c r="I361" s="249"/>
      <c r="J361" s="245"/>
      <c r="K361" s="245"/>
      <c r="L361" s="250"/>
      <c r="M361" s="251"/>
      <c r="N361" s="252"/>
      <c r="O361" s="252"/>
      <c r="P361" s="252"/>
      <c r="Q361" s="252"/>
      <c r="R361" s="252"/>
      <c r="S361" s="252"/>
      <c r="T361" s="253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4" t="s">
        <v>160</v>
      </c>
      <c r="AU361" s="254" t="s">
        <v>86</v>
      </c>
      <c r="AV361" s="14" t="s">
        <v>86</v>
      </c>
      <c r="AW361" s="14" t="s">
        <v>32</v>
      </c>
      <c r="AX361" s="14" t="s">
        <v>84</v>
      </c>
      <c r="AY361" s="254" t="s">
        <v>151</v>
      </c>
    </row>
    <row r="362" s="2" customFormat="1" ht="16.5" customHeight="1">
      <c r="A362" s="39"/>
      <c r="B362" s="40"/>
      <c r="C362" s="220" t="s">
        <v>1181</v>
      </c>
      <c r="D362" s="220" t="s">
        <v>153</v>
      </c>
      <c r="E362" s="221" t="s">
        <v>1900</v>
      </c>
      <c r="F362" s="222" t="s">
        <v>1901</v>
      </c>
      <c r="G362" s="223" t="s">
        <v>194</v>
      </c>
      <c r="H362" s="224">
        <v>2</v>
      </c>
      <c r="I362" s="225"/>
      <c r="J362" s="226">
        <f>ROUND(I362*H362,2)</f>
        <v>0</v>
      </c>
      <c r="K362" s="222" t="s">
        <v>157</v>
      </c>
      <c r="L362" s="45"/>
      <c r="M362" s="227" t="s">
        <v>1</v>
      </c>
      <c r="N362" s="228" t="s">
        <v>41</v>
      </c>
      <c r="O362" s="92"/>
      <c r="P362" s="229">
        <f>O362*H362</f>
        <v>0</v>
      </c>
      <c r="Q362" s="229">
        <v>0.00109</v>
      </c>
      <c r="R362" s="229">
        <f>Q362*H362</f>
        <v>0.0021800000000000001</v>
      </c>
      <c r="S362" s="229">
        <v>0</v>
      </c>
      <c r="T362" s="230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1" t="s">
        <v>248</v>
      </c>
      <c r="AT362" s="231" t="s">
        <v>153</v>
      </c>
      <c r="AU362" s="231" t="s">
        <v>86</v>
      </c>
      <c r="AY362" s="18" t="s">
        <v>151</v>
      </c>
      <c r="BE362" s="232">
        <f>IF(N362="základní",J362,0)</f>
        <v>0</v>
      </c>
      <c r="BF362" s="232">
        <f>IF(N362="snížená",J362,0)</f>
        <v>0</v>
      </c>
      <c r="BG362" s="232">
        <f>IF(N362="zákl. přenesená",J362,0)</f>
        <v>0</v>
      </c>
      <c r="BH362" s="232">
        <f>IF(N362="sníž. přenesená",J362,0)</f>
        <v>0</v>
      </c>
      <c r="BI362" s="232">
        <f>IF(N362="nulová",J362,0)</f>
        <v>0</v>
      </c>
      <c r="BJ362" s="18" t="s">
        <v>84</v>
      </c>
      <c r="BK362" s="232">
        <f>ROUND(I362*H362,2)</f>
        <v>0</v>
      </c>
      <c r="BL362" s="18" t="s">
        <v>248</v>
      </c>
      <c r="BM362" s="231" t="s">
        <v>1902</v>
      </c>
    </row>
    <row r="363" s="2" customFormat="1" ht="16.5" customHeight="1">
      <c r="A363" s="39"/>
      <c r="B363" s="40"/>
      <c r="C363" s="220" t="s">
        <v>1187</v>
      </c>
      <c r="D363" s="220" t="s">
        <v>153</v>
      </c>
      <c r="E363" s="221" t="s">
        <v>1903</v>
      </c>
      <c r="F363" s="222" t="s">
        <v>1904</v>
      </c>
      <c r="G363" s="223" t="s">
        <v>1774</v>
      </c>
      <c r="H363" s="224">
        <v>22</v>
      </c>
      <c r="I363" s="225"/>
      <c r="J363" s="226">
        <f>ROUND(I363*H363,2)</f>
        <v>0</v>
      </c>
      <c r="K363" s="222" t="s">
        <v>157</v>
      </c>
      <c r="L363" s="45"/>
      <c r="M363" s="227" t="s">
        <v>1</v>
      </c>
      <c r="N363" s="228" t="s">
        <v>41</v>
      </c>
      <c r="O363" s="92"/>
      <c r="P363" s="229">
        <f>O363*H363</f>
        <v>0</v>
      </c>
      <c r="Q363" s="229">
        <v>0</v>
      </c>
      <c r="R363" s="229">
        <f>Q363*H363</f>
        <v>0</v>
      </c>
      <c r="S363" s="229">
        <v>0.00156</v>
      </c>
      <c r="T363" s="230">
        <f>S363*H363</f>
        <v>0.034319999999999996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1" t="s">
        <v>248</v>
      </c>
      <c r="AT363" s="231" t="s">
        <v>153</v>
      </c>
      <c r="AU363" s="231" t="s">
        <v>86</v>
      </c>
      <c r="AY363" s="18" t="s">
        <v>151</v>
      </c>
      <c r="BE363" s="232">
        <f>IF(N363="základní",J363,0)</f>
        <v>0</v>
      </c>
      <c r="BF363" s="232">
        <f>IF(N363="snížená",J363,0)</f>
        <v>0</v>
      </c>
      <c r="BG363" s="232">
        <f>IF(N363="zákl. přenesená",J363,0)</f>
        <v>0</v>
      </c>
      <c r="BH363" s="232">
        <f>IF(N363="sníž. přenesená",J363,0)</f>
        <v>0</v>
      </c>
      <c r="BI363" s="232">
        <f>IF(N363="nulová",J363,0)</f>
        <v>0</v>
      </c>
      <c r="BJ363" s="18" t="s">
        <v>84</v>
      </c>
      <c r="BK363" s="232">
        <f>ROUND(I363*H363,2)</f>
        <v>0</v>
      </c>
      <c r="BL363" s="18" t="s">
        <v>248</v>
      </c>
      <c r="BM363" s="231" t="s">
        <v>1905</v>
      </c>
    </row>
    <row r="364" s="2" customFormat="1" ht="24.15" customHeight="1">
      <c r="A364" s="39"/>
      <c r="B364" s="40"/>
      <c r="C364" s="220" t="s">
        <v>1191</v>
      </c>
      <c r="D364" s="220" t="s">
        <v>153</v>
      </c>
      <c r="E364" s="221" t="s">
        <v>1906</v>
      </c>
      <c r="F364" s="222" t="s">
        <v>1907</v>
      </c>
      <c r="G364" s="223" t="s">
        <v>1774</v>
      </c>
      <c r="H364" s="224">
        <v>1</v>
      </c>
      <c r="I364" s="225"/>
      <c r="J364" s="226">
        <f>ROUND(I364*H364,2)</f>
        <v>0</v>
      </c>
      <c r="K364" s="222" t="s">
        <v>157</v>
      </c>
      <c r="L364" s="45"/>
      <c r="M364" s="227" t="s">
        <v>1</v>
      </c>
      <c r="N364" s="228" t="s">
        <v>41</v>
      </c>
      <c r="O364" s="92"/>
      <c r="P364" s="229">
        <f>O364*H364</f>
        <v>0</v>
      </c>
      <c r="Q364" s="229">
        <v>0.00172</v>
      </c>
      <c r="R364" s="229">
        <f>Q364*H364</f>
        <v>0.00172</v>
      </c>
      <c r="S364" s="229">
        <v>0</v>
      </c>
      <c r="T364" s="230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1" t="s">
        <v>248</v>
      </c>
      <c r="AT364" s="231" t="s">
        <v>153</v>
      </c>
      <c r="AU364" s="231" t="s">
        <v>86</v>
      </c>
      <c r="AY364" s="18" t="s">
        <v>151</v>
      </c>
      <c r="BE364" s="232">
        <f>IF(N364="základní",J364,0)</f>
        <v>0</v>
      </c>
      <c r="BF364" s="232">
        <f>IF(N364="snížená",J364,0)</f>
        <v>0</v>
      </c>
      <c r="BG364" s="232">
        <f>IF(N364="zákl. přenesená",J364,0)</f>
        <v>0</v>
      </c>
      <c r="BH364" s="232">
        <f>IF(N364="sníž. přenesená",J364,0)</f>
        <v>0</v>
      </c>
      <c r="BI364" s="232">
        <f>IF(N364="nulová",J364,0)</f>
        <v>0</v>
      </c>
      <c r="BJ364" s="18" t="s">
        <v>84</v>
      </c>
      <c r="BK364" s="232">
        <f>ROUND(I364*H364,2)</f>
        <v>0</v>
      </c>
      <c r="BL364" s="18" t="s">
        <v>248</v>
      </c>
      <c r="BM364" s="231" t="s">
        <v>1908</v>
      </c>
    </row>
    <row r="365" s="2" customFormat="1" ht="24.15" customHeight="1">
      <c r="A365" s="39"/>
      <c r="B365" s="40"/>
      <c r="C365" s="220" t="s">
        <v>1217</v>
      </c>
      <c r="D365" s="220" t="s">
        <v>153</v>
      </c>
      <c r="E365" s="221" t="s">
        <v>1909</v>
      </c>
      <c r="F365" s="222" t="s">
        <v>1910</v>
      </c>
      <c r="G365" s="223" t="s">
        <v>1774</v>
      </c>
      <c r="H365" s="224">
        <v>2</v>
      </c>
      <c r="I365" s="225"/>
      <c r="J365" s="226">
        <f>ROUND(I365*H365,2)</f>
        <v>0</v>
      </c>
      <c r="K365" s="222" t="s">
        <v>157</v>
      </c>
      <c r="L365" s="45"/>
      <c r="M365" s="227" t="s">
        <v>1</v>
      </c>
      <c r="N365" s="228" t="s">
        <v>41</v>
      </c>
      <c r="O365" s="92"/>
      <c r="P365" s="229">
        <f>O365*H365</f>
        <v>0</v>
      </c>
      <c r="Q365" s="229">
        <v>0.0018</v>
      </c>
      <c r="R365" s="229">
        <f>Q365*H365</f>
        <v>0.0035999999999999999</v>
      </c>
      <c r="S365" s="229">
        <v>0</v>
      </c>
      <c r="T365" s="230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1" t="s">
        <v>248</v>
      </c>
      <c r="AT365" s="231" t="s">
        <v>153</v>
      </c>
      <c r="AU365" s="231" t="s">
        <v>86</v>
      </c>
      <c r="AY365" s="18" t="s">
        <v>151</v>
      </c>
      <c r="BE365" s="232">
        <f>IF(N365="základní",J365,0)</f>
        <v>0</v>
      </c>
      <c r="BF365" s="232">
        <f>IF(N365="snížená",J365,0)</f>
        <v>0</v>
      </c>
      <c r="BG365" s="232">
        <f>IF(N365="zákl. přenesená",J365,0)</f>
        <v>0</v>
      </c>
      <c r="BH365" s="232">
        <f>IF(N365="sníž. přenesená",J365,0)</f>
        <v>0</v>
      </c>
      <c r="BI365" s="232">
        <f>IF(N365="nulová",J365,0)</f>
        <v>0</v>
      </c>
      <c r="BJ365" s="18" t="s">
        <v>84</v>
      </c>
      <c r="BK365" s="232">
        <f>ROUND(I365*H365,2)</f>
        <v>0</v>
      </c>
      <c r="BL365" s="18" t="s">
        <v>248</v>
      </c>
      <c r="BM365" s="231" t="s">
        <v>1911</v>
      </c>
    </row>
    <row r="366" s="2" customFormat="1" ht="21.75" customHeight="1">
      <c r="A366" s="39"/>
      <c r="B366" s="40"/>
      <c r="C366" s="220" t="s">
        <v>1242</v>
      </c>
      <c r="D366" s="220" t="s">
        <v>153</v>
      </c>
      <c r="E366" s="221" t="s">
        <v>1912</v>
      </c>
      <c r="F366" s="222" t="s">
        <v>1913</v>
      </c>
      <c r="G366" s="223" t="s">
        <v>1774</v>
      </c>
      <c r="H366" s="224">
        <v>19</v>
      </c>
      <c r="I366" s="225"/>
      <c r="J366" s="226">
        <f>ROUND(I366*H366,2)</f>
        <v>0</v>
      </c>
      <c r="K366" s="222" t="s">
        <v>157</v>
      </c>
      <c r="L366" s="45"/>
      <c r="M366" s="227" t="s">
        <v>1</v>
      </c>
      <c r="N366" s="228" t="s">
        <v>41</v>
      </c>
      <c r="O366" s="92"/>
      <c r="P366" s="229">
        <f>O366*H366</f>
        <v>0</v>
      </c>
      <c r="Q366" s="229">
        <v>0.0018</v>
      </c>
      <c r="R366" s="229">
        <f>Q366*H366</f>
        <v>0.034200000000000001</v>
      </c>
      <c r="S366" s="229">
        <v>0</v>
      </c>
      <c r="T366" s="230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1" t="s">
        <v>248</v>
      </c>
      <c r="AT366" s="231" t="s">
        <v>153</v>
      </c>
      <c r="AU366" s="231" t="s">
        <v>86</v>
      </c>
      <c r="AY366" s="18" t="s">
        <v>151</v>
      </c>
      <c r="BE366" s="232">
        <f>IF(N366="základní",J366,0)</f>
        <v>0</v>
      </c>
      <c r="BF366" s="232">
        <f>IF(N366="snížená",J366,0)</f>
        <v>0</v>
      </c>
      <c r="BG366" s="232">
        <f>IF(N366="zákl. přenesená",J366,0)</f>
        <v>0</v>
      </c>
      <c r="BH366" s="232">
        <f>IF(N366="sníž. přenesená",J366,0)</f>
        <v>0</v>
      </c>
      <c r="BI366" s="232">
        <f>IF(N366="nulová",J366,0)</f>
        <v>0</v>
      </c>
      <c r="BJ366" s="18" t="s">
        <v>84</v>
      </c>
      <c r="BK366" s="232">
        <f>ROUND(I366*H366,2)</f>
        <v>0</v>
      </c>
      <c r="BL366" s="18" t="s">
        <v>248</v>
      </c>
      <c r="BM366" s="231" t="s">
        <v>1914</v>
      </c>
    </row>
    <row r="367" s="14" customFormat="1">
      <c r="A367" s="14"/>
      <c r="B367" s="244"/>
      <c r="C367" s="245"/>
      <c r="D367" s="235" t="s">
        <v>160</v>
      </c>
      <c r="E367" s="246" t="s">
        <v>1</v>
      </c>
      <c r="F367" s="247" t="s">
        <v>1915</v>
      </c>
      <c r="G367" s="245"/>
      <c r="H367" s="248">
        <v>19</v>
      </c>
      <c r="I367" s="249"/>
      <c r="J367" s="245"/>
      <c r="K367" s="245"/>
      <c r="L367" s="250"/>
      <c r="M367" s="251"/>
      <c r="N367" s="252"/>
      <c r="O367" s="252"/>
      <c r="P367" s="252"/>
      <c r="Q367" s="252"/>
      <c r="R367" s="252"/>
      <c r="S367" s="252"/>
      <c r="T367" s="253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4" t="s">
        <v>160</v>
      </c>
      <c r="AU367" s="254" t="s">
        <v>86</v>
      </c>
      <c r="AV367" s="14" t="s">
        <v>86</v>
      </c>
      <c r="AW367" s="14" t="s">
        <v>32</v>
      </c>
      <c r="AX367" s="14" t="s">
        <v>84</v>
      </c>
      <c r="AY367" s="254" t="s">
        <v>151</v>
      </c>
    </row>
    <row r="368" s="2" customFormat="1" ht="24.15" customHeight="1">
      <c r="A368" s="39"/>
      <c r="B368" s="40"/>
      <c r="C368" s="220" t="s">
        <v>1246</v>
      </c>
      <c r="D368" s="220" t="s">
        <v>153</v>
      </c>
      <c r="E368" s="221" t="s">
        <v>1916</v>
      </c>
      <c r="F368" s="222" t="s">
        <v>1917</v>
      </c>
      <c r="G368" s="223" t="s">
        <v>1774</v>
      </c>
      <c r="H368" s="224">
        <v>5</v>
      </c>
      <c r="I368" s="225"/>
      <c r="J368" s="226">
        <f>ROUND(I368*H368,2)</f>
        <v>0</v>
      </c>
      <c r="K368" s="222" t="s">
        <v>157</v>
      </c>
      <c r="L368" s="45"/>
      <c r="M368" s="227" t="s">
        <v>1</v>
      </c>
      <c r="N368" s="228" t="s">
        <v>41</v>
      </c>
      <c r="O368" s="92"/>
      <c r="P368" s="229">
        <f>O368*H368</f>
        <v>0</v>
      </c>
      <c r="Q368" s="229">
        <v>0.0015399999999999999</v>
      </c>
      <c r="R368" s="229">
        <f>Q368*H368</f>
        <v>0.0076999999999999994</v>
      </c>
      <c r="S368" s="229">
        <v>0</v>
      </c>
      <c r="T368" s="230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1" t="s">
        <v>248</v>
      </c>
      <c r="AT368" s="231" t="s">
        <v>153</v>
      </c>
      <c r="AU368" s="231" t="s">
        <v>86</v>
      </c>
      <c r="AY368" s="18" t="s">
        <v>151</v>
      </c>
      <c r="BE368" s="232">
        <f>IF(N368="základní",J368,0)</f>
        <v>0</v>
      </c>
      <c r="BF368" s="232">
        <f>IF(N368="snížená",J368,0)</f>
        <v>0</v>
      </c>
      <c r="BG368" s="232">
        <f>IF(N368="zákl. přenesená",J368,0)</f>
        <v>0</v>
      </c>
      <c r="BH368" s="232">
        <f>IF(N368="sníž. přenesená",J368,0)</f>
        <v>0</v>
      </c>
      <c r="BI368" s="232">
        <f>IF(N368="nulová",J368,0)</f>
        <v>0</v>
      </c>
      <c r="BJ368" s="18" t="s">
        <v>84</v>
      </c>
      <c r="BK368" s="232">
        <f>ROUND(I368*H368,2)</f>
        <v>0</v>
      </c>
      <c r="BL368" s="18" t="s">
        <v>248</v>
      </c>
      <c r="BM368" s="231" t="s">
        <v>1918</v>
      </c>
    </row>
    <row r="369" s="2" customFormat="1" ht="24.15" customHeight="1">
      <c r="A369" s="39"/>
      <c r="B369" s="40"/>
      <c r="C369" s="220" t="s">
        <v>1257</v>
      </c>
      <c r="D369" s="220" t="s">
        <v>153</v>
      </c>
      <c r="E369" s="221" t="s">
        <v>1919</v>
      </c>
      <c r="F369" s="222" t="s">
        <v>1920</v>
      </c>
      <c r="G369" s="223" t="s">
        <v>194</v>
      </c>
      <c r="H369" s="224">
        <v>16</v>
      </c>
      <c r="I369" s="225"/>
      <c r="J369" s="226">
        <f>ROUND(I369*H369,2)</f>
        <v>0</v>
      </c>
      <c r="K369" s="222" t="s">
        <v>157</v>
      </c>
      <c r="L369" s="45"/>
      <c r="M369" s="227" t="s">
        <v>1</v>
      </c>
      <c r="N369" s="228" t="s">
        <v>41</v>
      </c>
      <c r="O369" s="92"/>
      <c r="P369" s="229">
        <f>O369*H369</f>
        <v>0</v>
      </c>
      <c r="Q369" s="229">
        <v>0</v>
      </c>
      <c r="R369" s="229">
        <f>Q369*H369</f>
        <v>0</v>
      </c>
      <c r="S369" s="229">
        <v>0.00762</v>
      </c>
      <c r="T369" s="230">
        <f>S369*H369</f>
        <v>0.12192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1" t="s">
        <v>248</v>
      </c>
      <c r="AT369" s="231" t="s">
        <v>153</v>
      </c>
      <c r="AU369" s="231" t="s">
        <v>86</v>
      </c>
      <c r="AY369" s="18" t="s">
        <v>151</v>
      </c>
      <c r="BE369" s="232">
        <f>IF(N369="základní",J369,0)</f>
        <v>0</v>
      </c>
      <c r="BF369" s="232">
        <f>IF(N369="snížená",J369,0)</f>
        <v>0</v>
      </c>
      <c r="BG369" s="232">
        <f>IF(N369="zákl. přenesená",J369,0)</f>
        <v>0</v>
      </c>
      <c r="BH369" s="232">
        <f>IF(N369="sníž. přenesená",J369,0)</f>
        <v>0</v>
      </c>
      <c r="BI369" s="232">
        <f>IF(N369="nulová",J369,0)</f>
        <v>0</v>
      </c>
      <c r="BJ369" s="18" t="s">
        <v>84</v>
      </c>
      <c r="BK369" s="232">
        <f>ROUND(I369*H369,2)</f>
        <v>0</v>
      </c>
      <c r="BL369" s="18" t="s">
        <v>248</v>
      </c>
      <c r="BM369" s="231" t="s">
        <v>1921</v>
      </c>
    </row>
    <row r="370" s="2" customFormat="1" ht="24.15" customHeight="1">
      <c r="A370" s="39"/>
      <c r="B370" s="40"/>
      <c r="C370" s="220" t="s">
        <v>1301</v>
      </c>
      <c r="D370" s="220" t="s">
        <v>153</v>
      </c>
      <c r="E370" s="221" t="s">
        <v>1922</v>
      </c>
      <c r="F370" s="222" t="s">
        <v>1923</v>
      </c>
      <c r="G370" s="223" t="s">
        <v>1774</v>
      </c>
      <c r="H370" s="224">
        <v>1</v>
      </c>
      <c r="I370" s="225"/>
      <c r="J370" s="226">
        <f>ROUND(I370*H370,2)</f>
        <v>0</v>
      </c>
      <c r="K370" s="222" t="s">
        <v>157</v>
      </c>
      <c r="L370" s="45"/>
      <c r="M370" s="227" t="s">
        <v>1</v>
      </c>
      <c r="N370" s="228" t="s">
        <v>41</v>
      </c>
      <c r="O370" s="92"/>
      <c r="P370" s="229">
        <f>O370*H370</f>
        <v>0</v>
      </c>
      <c r="Q370" s="229">
        <v>0.0018400000000000001</v>
      </c>
      <c r="R370" s="229">
        <f>Q370*H370</f>
        <v>0.0018400000000000001</v>
      </c>
      <c r="S370" s="229">
        <v>0</v>
      </c>
      <c r="T370" s="230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1" t="s">
        <v>248</v>
      </c>
      <c r="AT370" s="231" t="s">
        <v>153</v>
      </c>
      <c r="AU370" s="231" t="s">
        <v>86</v>
      </c>
      <c r="AY370" s="18" t="s">
        <v>151</v>
      </c>
      <c r="BE370" s="232">
        <f>IF(N370="základní",J370,0)</f>
        <v>0</v>
      </c>
      <c r="BF370" s="232">
        <f>IF(N370="snížená",J370,0)</f>
        <v>0</v>
      </c>
      <c r="BG370" s="232">
        <f>IF(N370="zákl. přenesená",J370,0)</f>
        <v>0</v>
      </c>
      <c r="BH370" s="232">
        <f>IF(N370="sníž. přenesená",J370,0)</f>
        <v>0</v>
      </c>
      <c r="BI370" s="232">
        <f>IF(N370="nulová",J370,0)</f>
        <v>0</v>
      </c>
      <c r="BJ370" s="18" t="s">
        <v>84</v>
      </c>
      <c r="BK370" s="232">
        <f>ROUND(I370*H370,2)</f>
        <v>0</v>
      </c>
      <c r="BL370" s="18" t="s">
        <v>248</v>
      </c>
      <c r="BM370" s="231" t="s">
        <v>1924</v>
      </c>
    </row>
    <row r="371" s="2" customFormat="1" ht="24.15" customHeight="1">
      <c r="A371" s="39"/>
      <c r="B371" s="40"/>
      <c r="C371" s="220" t="s">
        <v>1306</v>
      </c>
      <c r="D371" s="220" t="s">
        <v>153</v>
      </c>
      <c r="E371" s="221" t="s">
        <v>1925</v>
      </c>
      <c r="F371" s="222" t="s">
        <v>1926</v>
      </c>
      <c r="G371" s="223" t="s">
        <v>1774</v>
      </c>
      <c r="H371" s="224">
        <v>18</v>
      </c>
      <c r="I371" s="225"/>
      <c r="J371" s="226">
        <f>ROUND(I371*H371,2)</f>
        <v>0</v>
      </c>
      <c r="K371" s="222" t="s">
        <v>157</v>
      </c>
      <c r="L371" s="45"/>
      <c r="M371" s="227" t="s">
        <v>1</v>
      </c>
      <c r="N371" s="228" t="s">
        <v>41</v>
      </c>
      <c r="O371" s="92"/>
      <c r="P371" s="229">
        <f>O371*H371</f>
        <v>0</v>
      </c>
      <c r="Q371" s="229">
        <v>0.0031099999999999999</v>
      </c>
      <c r="R371" s="229">
        <f>Q371*H371</f>
        <v>0.055980000000000002</v>
      </c>
      <c r="S371" s="229">
        <v>0</v>
      </c>
      <c r="T371" s="230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1" t="s">
        <v>248</v>
      </c>
      <c r="AT371" s="231" t="s">
        <v>153</v>
      </c>
      <c r="AU371" s="231" t="s">
        <v>86</v>
      </c>
      <c r="AY371" s="18" t="s">
        <v>151</v>
      </c>
      <c r="BE371" s="232">
        <f>IF(N371="základní",J371,0)</f>
        <v>0</v>
      </c>
      <c r="BF371" s="232">
        <f>IF(N371="snížená",J371,0)</f>
        <v>0</v>
      </c>
      <c r="BG371" s="232">
        <f>IF(N371="zákl. přenesená",J371,0)</f>
        <v>0</v>
      </c>
      <c r="BH371" s="232">
        <f>IF(N371="sníž. přenesená",J371,0)</f>
        <v>0</v>
      </c>
      <c r="BI371" s="232">
        <f>IF(N371="nulová",J371,0)</f>
        <v>0</v>
      </c>
      <c r="BJ371" s="18" t="s">
        <v>84</v>
      </c>
      <c r="BK371" s="232">
        <f>ROUND(I371*H371,2)</f>
        <v>0</v>
      </c>
      <c r="BL371" s="18" t="s">
        <v>248</v>
      </c>
      <c r="BM371" s="231" t="s">
        <v>1927</v>
      </c>
    </row>
    <row r="372" s="14" customFormat="1">
      <c r="A372" s="14"/>
      <c r="B372" s="244"/>
      <c r="C372" s="245"/>
      <c r="D372" s="235" t="s">
        <v>160</v>
      </c>
      <c r="E372" s="246" t="s">
        <v>1</v>
      </c>
      <c r="F372" s="247" t="s">
        <v>1928</v>
      </c>
      <c r="G372" s="245"/>
      <c r="H372" s="248">
        <v>18</v>
      </c>
      <c r="I372" s="249"/>
      <c r="J372" s="245"/>
      <c r="K372" s="245"/>
      <c r="L372" s="250"/>
      <c r="M372" s="251"/>
      <c r="N372" s="252"/>
      <c r="O372" s="252"/>
      <c r="P372" s="252"/>
      <c r="Q372" s="252"/>
      <c r="R372" s="252"/>
      <c r="S372" s="252"/>
      <c r="T372" s="25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4" t="s">
        <v>160</v>
      </c>
      <c r="AU372" s="254" t="s">
        <v>86</v>
      </c>
      <c r="AV372" s="14" t="s">
        <v>86</v>
      </c>
      <c r="AW372" s="14" t="s">
        <v>32</v>
      </c>
      <c r="AX372" s="14" t="s">
        <v>84</v>
      </c>
      <c r="AY372" s="254" t="s">
        <v>151</v>
      </c>
    </row>
    <row r="373" s="2" customFormat="1" ht="16.5" customHeight="1">
      <c r="A373" s="39"/>
      <c r="B373" s="40"/>
      <c r="C373" s="220" t="s">
        <v>1313</v>
      </c>
      <c r="D373" s="220" t="s">
        <v>153</v>
      </c>
      <c r="E373" s="221" t="s">
        <v>1929</v>
      </c>
      <c r="F373" s="222" t="s">
        <v>1930</v>
      </c>
      <c r="G373" s="223" t="s">
        <v>194</v>
      </c>
      <c r="H373" s="224">
        <v>20</v>
      </c>
      <c r="I373" s="225"/>
      <c r="J373" s="226">
        <f>ROUND(I373*H373,2)</f>
        <v>0</v>
      </c>
      <c r="K373" s="222" t="s">
        <v>157</v>
      </c>
      <c r="L373" s="45"/>
      <c r="M373" s="227" t="s">
        <v>1</v>
      </c>
      <c r="N373" s="228" t="s">
        <v>41</v>
      </c>
      <c r="O373" s="92"/>
      <c r="P373" s="229">
        <f>O373*H373</f>
        <v>0</v>
      </c>
      <c r="Q373" s="229">
        <v>0</v>
      </c>
      <c r="R373" s="229">
        <f>Q373*H373</f>
        <v>0</v>
      </c>
      <c r="S373" s="229">
        <v>0.00084999999999999995</v>
      </c>
      <c r="T373" s="230">
        <f>S373*H373</f>
        <v>0.016999999999999998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1" t="s">
        <v>248</v>
      </c>
      <c r="AT373" s="231" t="s">
        <v>153</v>
      </c>
      <c r="AU373" s="231" t="s">
        <v>86</v>
      </c>
      <c r="AY373" s="18" t="s">
        <v>151</v>
      </c>
      <c r="BE373" s="232">
        <f>IF(N373="základní",J373,0)</f>
        <v>0</v>
      </c>
      <c r="BF373" s="232">
        <f>IF(N373="snížená",J373,0)</f>
        <v>0</v>
      </c>
      <c r="BG373" s="232">
        <f>IF(N373="zákl. přenesená",J373,0)</f>
        <v>0</v>
      </c>
      <c r="BH373" s="232">
        <f>IF(N373="sníž. přenesená",J373,0)</f>
        <v>0</v>
      </c>
      <c r="BI373" s="232">
        <f>IF(N373="nulová",J373,0)</f>
        <v>0</v>
      </c>
      <c r="BJ373" s="18" t="s">
        <v>84</v>
      </c>
      <c r="BK373" s="232">
        <f>ROUND(I373*H373,2)</f>
        <v>0</v>
      </c>
      <c r="BL373" s="18" t="s">
        <v>248</v>
      </c>
      <c r="BM373" s="231" t="s">
        <v>1931</v>
      </c>
    </row>
    <row r="374" s="2" customFormat="1" ht="21.75" customHeight="1">
      <c r="A374" s="39"/>
      <c r="B374" s="40"/>
      <c r="C374" s="220" t="s">
        <v>1318</v>
      </c>
      <c r="D374" s="220" t="s">
        <v>153</v>
      </c>
      <c r="E374" s="221" t="s">
        <v>1932</v>
      </c>
      <c r="F374" s="222" t="s">
        <v>1933</v>
      </c>
      <c r="G374" s="223" t="s">
        <v>194</v>
      </c>
      <c r="H374" s="224">
        <v>1</v>
      </c>
      <c r="I374" s="225"/>
      <c r="J374" s="226">
        <f>ROUND(I374*H374,2)</f>
        <v>0</v>
      </c>
      <c r="K374" s="222" t="s">
        <v>157</v>
      </c>
      <c r="L374" s="45"/>
      <c r="M374" s="227" t="s">
        <v>1</v>
      </c>
      <c r="N374" s="228" t="s">
        <v>41</v>
      </c>
      <c r="O374" s="92"/>
      <c r="P374" s="229">
        <f>O374*H374</f>
        <v>0</v>
      </c>
      <c r="Q374" s="229">
        <v>0.00055000000000000003</v>
      </c>
      <c r="R374" s="229">
        <f>Q374*H374</f>
        <v>0.00055000000000000003</v>
      </c>
      <c r="S374" s="229">
        <v>0</v>
      </c>
      <c r="T374" s="230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1" t="s">
        <v>248</v>
      </c>
      <c r="AT374" s="231" t="s">
        <v>153</v>
      </c>
      <c r="AU374" s="231" t="s">
        <v>86</v>
      </c>
      <c r="AY374" s="18" t="s">
        <v>151</v>
      </c>
      <c r="BE374" s="232">
        <f>IF(N374="základní",J374,0)</f>
        <v>0</v>
      </c>
      <c r="BF374" s="232">
        <f>IF(N374="snížená",J374,0)</f>
        <v>0</v>
      </c>
      <c r="BG374" s="232">
        <f>IF(N374="zákl. přenesená",J374,0)</f>
        <v>0</v>
      </c>
      <c r="BH374" s="232">
        <f>IF(N374="sníž. přenesená",J374,0)</f>
        <v>0</v>
      </c>
      <c r="BI374" s="232">
        <f>IF(N374="nulová",J374,0)</f>
        <v>0</v>
      </c>
      <c r="BJ374" s="18" t="s">
        <v>84</v>
      </c>
      <c r="BK374" s="232">
        <f>ROUND(I374*H374,2)</f>
        <v>0</v>
      </c>
      <c r="BL374" s="18" t="s">
        <v>248</v>
      </c>
      <c r="BM374" s="231" t="s">
        <v>1934</v>
      </c>
    </row>
    <row r="375" s="2" customFormat="1" ht="21.75" customHeight="1">
      <c r="A375" s="39"/>
      <c r="B375" s="40"/>
      <c r="C375" s="220" t="s">
        <v>1324</v>
      </c>
      <c r="D375" s="220" t="s">
        <v>153</v>
      </c>
      <c r="E375" s="221" t="s">
        <v>1935</v>
      </c>
      <c r="F375" s="222" t="s">
        <v>1936</v>
      </c>
      <c r="G375" s="223" t="s">
        <v>194</v>
      </c>
      <c r="H375" s="224">
        <v>19</v>
      </c>
      <c r="I375" s="225"/>
      <c r="J375" s="226">
        <f>ROUND(I375*H375,2)</f>
        <v>0</v>
      </c>
      <c r="K375" s="222" t="s">
        <v>157</v>
      </c>
      <c r="L375" s="45"/>
      <c r="M375" s="227" t="s">
        <v>1</v>
      </c>
      <c r="N375" s="228" t="s">
        <v>41</v>
      </c>
      <c r="O375" s="92"/>
      <c r="P375" s="229">
        <f>O375*H375</f>
        <v>0</v>
      </c>
      <c r="Q375" s="229">
        <v>0.00014999999999999999</v>
      </c>
      <c r="R375" s="229">
        <f>Q375*H375</f>
        <v>0.0028499999999999997</v>
      </c>
      <c r="S375" s="229">
        <v>0</v>
      </c>
      <c r="T375" s="230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1" t="s">
        <v>248</v>
      </c>
      <c r="AT375" s="231" t="s">
        <v>153</v>
      </c>
      <c r="AU375" s="231" t="s">
        <v>86</v>
      </c>
      <c r="AY375" s="18" t="s">
        <v>151</v>
      </c>
      <c r="BE375" s="232">
        <f>IF(N375="základní",J375,0)</f>
        <v>0</v>
      </c>
      <c r="BF375" s="232">
        <f>IF(N375="snížená",J375,0)</f>
        <v>0</v>
      </c>
      <c r="BG375" s="232">
        <f>IF(N375="zákl. přenesená",J375,0)</f>
        <v>0</v>
      </c>
      <c r="BH375" s="232">
        <f>IF(N375="sníž. přenesená",J375,0)</f>
        <v>0</v>
      </c>
      <c r="BI375" s="232">
        <f>IF(N375="nulová",J375,0)</f>
        <v>0</v>
      </c>
      <c r="BJ375" s="18" t="s">
        <v>84</v>
      </c>
      <c r="BK375" s="232">
        <f>ROUND(I375*H375,2)</f>
        <v>0</v>
      </c>
      <c r="BL375" s="18" t="s">
        <v>248</v>
      </c>
      <c r="BM375" s="231" t="s">
        <v>1937</v>
      </c>
    </row>
    <row r="376" s="14" customFormat="1">
      <c r="A376" s="14"/>
      <c r="B376" s="244"/>
      <c r="C376" s="245"/>
      <c r="D376" s="235" t="s">
        <v>160</v>
      </c>
      <c r="E376" s="246" t="s">
        <v>1</v>
      </c>
      <c r="F376" s="247" t="s">
        <v>1938</v>
      </c>
      <c r="G376" s="245"/>
      <c r="H376" s="248">
        <v>19</v>
      </c>
      <c r="I376" s="249"/>
      <c r="J376" s="245"/>
      <c r="K376" s="245"/>
      <c r="L376" s="250"/>
      <c r="M376" s="251"/>
      <c r="N376" s="252"/>
      <c r="O376" s="252"/>
      <c r="P376" s="252"/>
      <c r="Q376" s="252"/>
      <c r="R376" s="252"/>
      <c r="S376" s="252"/>
      <c r="T376" s="25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4" t="s">
        <v>160</v>
      </c>
      <c r="AU376" s="254" t="s">
        <v>86</v>
      </c>
      <c r="AV376" s="14" t="s">
        <v>86</v>
      </c>
      <c r="AW376" s="14" t="s">
        <v>32</v>
      </c>
      <c r="AX376" s="14" t="s">
        <v>84</v>
      </c>
      <c r="AY376" s="254" t="s">
        <v>151</v>
      </c>
    </row>
    <row r="377" s="2" customFormat="1" ht="24.15" customHeight="1">
      <c r="A377" s="39"/>
      <c r="B377" s="40"/>
      <c r="C377" s="277" t="s">
        <v>1327</v>
      </c>
      <c r="D377" s="277" t="s">
        <v>498</v>
      </c>
      <c r="E377" s="278" t="s">
        <v>1939</v>
      </c>
      <c r="F377" s="279" t="s">
        <v>1940</v>
      </c>
      <c r="G377" s="280" t="s">
        <v>194</v>
      </c>
      <c r="H377" s="281">
        <v>19</v>
      </c>
      <c r="I377" s="282"/>
      <c r="J377" s="283">
        <f>ROUND(I377*H377,2)</f>
        <v>0</v>
      </c>
      <c r="K377" s="279" t="s">
        <v>1</v>
      </c>
      <c r="L377" s="284"/>
      <c r="M377" s="285" t="s">
        <v>1</v>
      </c>
      <c r="N377" s="286" t="s">
        <v>41</v>
      </c>
      <c r="O377" s="92"/>
      <c r="P377" s="229">
        <f>O377*H377</f>
        <v>0</v>
      </c>
      <c r="Q377" s="229">
        <v>0.00020000000000000001</v>
      </c>
      <c r="R377" s="229">
        <f>Q377*H377</f>
        <v>0.0038</v>
      </c>
      <c r="S377" s="229">
        <v>0</v>
      </c>
      <c r="T377" s="230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1" t="s">
        <v>469</v>
      </c>
      <c r="AT377" s="231" t="s">
        <v>498</v>
      </c>
      <c r="AU377" s="231" t="s">
        <v>86</v>
      </c>
      <c r="AY377" s="18" t="s">
        <v>151</v>
      </c>
      <c r="BE377" s="232">
        <f>IF(N377="základní",J377,0)</f>
        <v>0</v>
      </c>
      <c r="BF377" s="232">
        <f>IF(N377="snížená",J377,0)</f>
        <v>0</v>
      </c>
      <c r="BG377" s="232">
        <f>IF(N377="zákl. přenesená",J377,0)</f>
        <v>0</v>
      </c>
      <c r="BH377" s="232">
        <f>IF(N377="sníž. přenesená",J377,0)</f>
        <v>0</v>
      </c>
      <c r="BI377" s="232">
        <f>IF(N377="nulová",J377,0)</f>
        <v>0</v>
      </c>
      <c r="BJ377" s="18" t="s">
        <v>84</v>
      </c>
      <c r="BK377" s="232">
        <f>ROUND(I377*H377,2)</f>
        <v>0</v>
      </c>
      <c r="BL377" s="18" t="s">
        <v>248</v>
      </c>
      <c r="BM377" s="231" t="s">
        <v>1941</v>
      </c>
    </row>
    <row r="378" s="2" customFormat="1" ht="24.15" customHeight="1">
      <c r="A378" s="39"/>
      <c r="B378" s="40"/>
      <c r="C378" s="220" t="s">
        <v>1333</v>
      </c>
      <c r="D378" s="220" t="s">
        <v>153</v>
      </c>
      <c r="E378" s="221" t="s">
        <v>1942</v>
      </c>
      <c r="F378" s="222" t="s">
        <v>1943</v>
      </c>
      <c r="G378" s="223" t="s">
        <v>785</v>
      </c>
      <c r="H378" s="287"/>
      <c r="I378" s="225"/>
      <c r="J378" s="226">
        <f>ROUND(I378*H378,2)</f>
        <v>0</v>
      </c>
      <c r="K378" s="222" t="s">
        <v>157</v>
      </c>
      <c r="L378" s="45"/>
      <c r="M378" s="227" t="s">
        <v>1</v>
      </c>
      <c r="N378" s="228" t="s">
        <v>41</v>
      </c>
      <c r="O378" s="92"/>
      <c r="P378" s="229">
        <f>O378*H378</f>
        <v>0</v>
      </c>
      <c r="Q378" s="229">
        <v>0</v>
      </c>
      <c r="R378" s="229">
        <f>Q378*H378</f>
        <v>0</v>
      </c>
      <c r="S378" s="229">
        <v>0</v>
      </c>
      <c r="T378" s="230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1" t="s">
        <v>248</v>
      </c>
      <c r="AT378" s="231" t="s">
        <v>153</v>
      </c>
      <c r="AU378" s="231" t="s">
        <v>86</v>
      </c>
      <c r="AY378" s="18" t="s">
        <v>151</v>
      </c>
      <c r="BE378" s="232">
        <f>IF(N378="základní",J378,0)</f>
        <v>0</v>
      </c>
      <c r="BF378" s="232">
        <f>IF(N378="snížená",J378,0)</f>
        <v>0</v>
      </c>
      <c r="BG378" s="232">
        <f>IF(N378="zákl. přenesená",J378,0)</f>
        <v>0</v>
      </c>
      <c r="BH378" s="232">
        <f>IF(N378="sníž. přenesená",J378,0)</f>
        <v>0</v>
      </c>
      <c r="BI378" s="232">
        <f>IF(N378="nulová",J378,0)</f>
        <v>0</v>
      </c>
      <c r="BJ378" s="18" t="s">
        <v>84</v>
      </c>
      <c r="BK378" s="232">
        <f>ROUND(I378*H378,2)</f>
        <v>0</v>
      </c>
      <c r="BL378" s="18" t="s">
        <v>248</v>
      </c>
      <c r="BM378" s="231" t="s">
        <v>1944</v>
      </c>
    </row>
    <row r="379" s="12" customFormat="1" ht="22.8" customHeight="1">
      <c r="A379" s="12"/>
      <c r="B379" s="204"/>
      <c r="C379" s="205"/>
      <c r="D379" s="206" t="s">
        <v>75</v>
      </c>
      <c r="E379" s="218" t="s">
        <v>1945</v>
      </c>
      <c r="F379" s="218" t="s">
        <v>1946</v>
      </c>
      <c r="G379" s="205"/>
      <c r="H379" s="205"/>
      <c r="I379" s="208"/>
      <c r="J379" s="219">
        <f>BK379</f>
        <v>0</v>
      </c>
      <c r="K379" s="205"/>
      <c r="L379" s="210"/>
      <c r="M379" s="211"/>
      <c r="N379" s="212"/>
      <c r="O379" s="212"/>
      <c r="P379" s="213">
        <f>SUM(P380:P382)</f>
        <v>0</v>
      </c>
      <c r="Q379" s="212"/>
      <c r="R379" s="213">
        <f>SUM(R380:R382)</f>
        <v>0.17404999999999998</v>
      </c>
      <c r="S379" s="212"/>
      <c r="T379" s="214">
        <f>SUM(T380:T382)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15" t="s">
        <v>86</v>
      </c>
      <c r="AT379" s="216" t="s">
        <v>75</v>
      </c>
      <c r="AU379" s="216" t="s">
        <v>84</v>
      </c>
      <c r="AY379" s="215" t="s">
        <v>151</v>
      </c>
      <c r="BK379" s="217">
        <f>SUM(BK380:BK382)</f>
        <v>0</v>
      </c>
    </row>
    <row r="380" s="2" customFormat="1" ht="33" customHeight="1">
      <c r="A380" s="39"/>
      <c r="B380" s="40"/>
      <c r="C380" s="220" t="s">
        <v>1339</v>
      </c>
      <c r="D380" s="220" t="s">
        <v>153</v>
      </c>
      <c r="E380" s="221" t="s">
        <v>1947</v>
      </c>
      <c r="F380" s="222" t="s">
        <v>1948</v>
      </c>
      <c r="G380" s="223" t="s">
        <v>1774</v>
      </c>
      <c r="H380" s="224">
        <v>17</v>
      </c>
      <c r="I380" s="225"/>
      <c r="J380" s="226">
        <f>ROUND(I380*H380,2)</f>
        <v>0</v>
      </c>
      <c r="K380" s="222" t="s">
        <v>157</v>
      </c>
      <c r="L380" s="45"/>
      <c r="M380" s="227" t="s">
        <v>1</v>
      </c>
      <c r="N380" s="228" t="s">
        <v>41</v>
      </c>
      <c r="O380" s="92"/>
      <c r="P380" s="229">
        <f>O380*H380</f>
        <v>0</v>
      </c>
      <c r="Q380" s="229">
        <v>0.0091999999999999998</v>
      </c>
      <c r="R380" s="229">
        <f>Q380*H380</f>
        <v>0.15639999999999998</v>
      </c>
      <c r="S380" s="229">
        <v>0</v>
      </c>
      <c r="T380" s="230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1" t="s">
        <v>248</v>
      </c>
      <c r="AT380" s="231" t="s">
        <v>153</v>
      </c>
      <c r="AU380" s="231" t="s">
        <v>86</v>
      </c>
      <c r="AY380" s="18" t="s">
        <v>151</v>
      </c>
      <c r="BE380" s="232">
        <f>IF(N380="základní",J380,0)</f>
        <v>0</v>
      </c>
      <c r="BF380" s="232">
        <f>IF(N380="snížená",J380,0)</f>
        <v>0</v>
      </c>
      <c r="BG380" s="232">
        <f>IF(N380="zákl. přenesená",J380,0)</f>
        <v>0</v>
      </c>
      <c r="BH380" s="232">
        <f>IF(N380="sníž. přenesená",J380,0)</f>
        <v>0</v>
      </c>
      <c r="BI380" s="232">
        <f>IF(N380="nulová",J380,0)</f>
        <v>0</v>
      </c>
      <c r="BJ380" s="18" t="s">
        <v>84</v>
      </c>
      <c r="BK380" s="232">
        <f>ROUND(I380*H380,2)</f>
        <v>0</v>
      </c>
      <c r="BL380" s="18" t="s">
        <v>248</v>
      </c>
      <c r="BM380" s="231" t="s">
        <v>1949</v>
      </c>
    </row>
    <row r="381" s="2" customFormat="1" ht="33" customHeight="1">
      <c r="A381" s="39"/>
      <c r="B381" s="40"/>
      <c r="C381" s="220" t="s">
        <v>1345</v>
      </c>
      <c r="D381" s="220" t="s">
        <v>153</v>
      </c>
      <c r="E381" s="221" t="s">
        <v>1950</v>
      </c>
      <c r="F381" s="222" t="s">
        <v>1951</v>
      </c>
      <c r="G381" s="223" t="s">
        <v>1774</v>
      </c>
      <c r="H381" s="224">
        <v>1</v>
      </c>
      <c r="I381" s="225"/>
      <c r="J381" s="226">
        <f>ROUND(I381*H381,2)</f>
        <v>0</v>
      </c>
      <c r="K381" s="222" t="s">
        <v>157</v>
      </c>
      <c r="L381" s="45"/>
      <c r="M381" s="227" t="s">
        <v>1</v>
      </c>
      <c r="N381" s="228" t="s">
        <v>41</v>
      </c>
      <c r="O381" s="92"/>
      <c r="P381" s="229">
        <f>O381*H381</f>
        <v>0</v>
      </c>
      <c r="Q381" s="229">
        <v>0.017649999999999999</v>
      </c>
      <c r="R381" s="229">
        <f>Q381*H381</f>
        <v>0.017649999999999999</v>
      </c>
      <c r="S381" s="229">
        <v>0</v>
      </c>
      <c r="T381" s="230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1" t="s">
        <v>248</v>
      </c>
      <c r="AT381" s="231" t="s">
        <v>153</v>
      </c>
      <c r="AU381" s="231" t="s">
        <v>86</v>
      </c>
      <c r="AY381" s="18" t="s">
        <v>151</v>
      </c>
      <c r="BE381" s="232">
        <f>IF(N381="základní",J381,0)</f>
        <v>0</v>
      </c>
      <c r="BF381" s="232">
        <f>IF(N381="snížená",J381,0)</f>
        <v>0</v>
      </c>
      <c r="BG381" s="232">
        <f>IF(N381="zákl. přenesená",J381,0)</f>
        <v>0</v>
      </c>
      <c r="BH381" s="232">
        <f>IF(N381="sníž. přenesená",J381,0)</f>
        <v>0</v>
      </c>
      <c r="BI381" s="232">
        <f>IF(N381="nulová",J381,0)</f>
        <v>0</v>
      </c>
      <c r="BJ381" s="18" t="s">
        <v>84</v>
      </c>
      <c r="BK381" s="232">
        <f>ROUND(I381*H381,2)</f>
        <v>0</v>
      </c>
      <c r="BL381" s="18" t="s">
        <v>248</v>
      </c>
      <c r="BM381" s="231" t="s">
        <v>1952</v>
      </c>
    </row>
    <row r="382" s="2" customFormat="1" ht="24.15" customHeight="1">
      <c r="A382" s="39"/>
      <c r="B382" s="40"/>
      <c r="C382" s="220" t="s">
        <v>1349</v>
      </c>
      <c r="D382" s="220" t="s">
        <v>153</v>
      </c>
      <c r="E382" s="221" t="s">
        <v>1953</v>
      </c>
      <c r="F382" s="222" t="s">
        <v>1954</v>
      </c>
      <c r="G382" s="223" t="s">
        <v>785</v>
      </c>
      <c r="H382" s="287"/>
      <c r="I382" s="225"/>
      <c r="J382" s="226">
        <f>ROUND(I382*H382,2)</f>
        <v>0</v>
      </c>
      <c r="K382" s="222" t="s">
        <v>157</v>
      </c>
      <c r="L382" s="45"/>
      <c r="M382" s="227" t="s">
        <v>1</v>
      </c>
      <c r="N382" s="228" t="s">
        <v>41</v>
      </c>
      <c r="O382" s="92"/>
      <c r="P382" s="229">
        <f>O382*H382</f>
        <v>0</v>
      </c>
      <c r="Q382" s="229">
        <v>0</v>
      </c>
      <c r="R382" s="229">
        <f>Q382*H382</f>
        <v>0</v>
      </c>
      <c r="S382" s="229">
        <v>0</v>
      </c>
      <c r="T382" s="230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1" t="s">
        <v>248</v>
      </c>
      <c r="AT382" s="231" t="s">
        <v>153</v>
      </c>
      <c r="AU382" s="231" t="s">
        <v>86</v>
      </c>
      <c r="AY382" s="18" t="s">
        <v>151</v>
      </c>
      <c r="BE382" s="232">
        <f>IF(N382="základní",J382,0)</f>
        <v>0</v>
      </c>
      <c r="BF382" s="232">
        <f>IF(N382="snížená",J382,0)</f>
        <v>0</v>
      </c>
      <c r="BG382" s="232">
        <f>IF(N382="zákl. přenesená",J382,0)</f>
        <v>0</v>
      </c>
      <c r="BH382" s="232">
        <f>IF(N382="sníž. přenesená",J382,0)</f>
        <v>0</v>
      </c>
      <c r="BI382" s="232">
        <f>IF(N382="nulová",J382,0)</f>
        <v>0</v>
      </c>
      <c r="BJ382" s="18" t="s">
        <v>84</v>
      </c>
      <c r="BK382" s="232">
        <f>ROUND(I382*H382,2)</f>
        <v>0</v>
      </c>
      <c r="BL382" s="18" t="s">
        <v>248</v>
      </c>
      <c r="BM382" s="231" t="s">
        <v>1955</v>
      </c>
    </row>
    <row r="383" s="12" customFormat="1" ht="22.8" customHeight="1">
      <c r="A383" s="12"/>
      <c r="B383" s="204"/>
      <c r="C383" s="205"/>
      <c r="D383" s="206" t="s">
        <v>75</v>
      </c>
      <c r="E383" s="218" t="s">
        <v>1956</v>
      </c>
      <c r="F383" s="218" t="s">
        <v>94</v>
      </c>
      <c r="G383" s="205"/>
      <c r="H383" s="205"/>
      <c r="I383" s="208"/>
      <c r="J383" s="219">
        <f>BK383</f>
        <v>0</v>
      </c>
      <c r="K383" s="205"/>
      <c r="L383" s="210"/>
      <c r="M383" s="211"/>
      <c r="N383" s="212"/>
      <c r="O383" s="212"/>
      <c r="P383" s="213">
        <f>SUM(P384:P385)</f>
        <v>0</v>
      </c>
      <c r="Q383" s="212"/>
      <c r="R383" s="213">
        <f>SUM(R384:R385)</f>
        <v>0.0012800000000000001</v>
      </c>
      <c r="S383" s="212"/>
      <c r="T383" s="214">
        <f>SUM(T384:T385)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15" t="s">
        <v>86</v>
      </c>
      <c r="AT383" s="216" t="s">
        <v>75</v>
      </c>
      <c r="AU383" s="216" t="s">
        <v>84</v>
      </c>
      <c r="AY383" s="215" t="s">
        <v>151</v>
      </c>
      <c r="BK383" s="217">
        <f>SUM(BK384:BK385)</f>
        <v>0</v>
      </c>
    </row>
    <row r="384" s="2" customFormat="1" ht="16.5" customHeight="1">
      <c r="A384" s="39"/>
      <c r="B384" s="40"/>
      <c r="C384" s="220" t="s">
        <v>1957</v>
      </c>
      <c r="D384" s="220" t="s">
        <v>153</v>
      </c>
      <c r="E384" s="221" t="s">
        <v>1958</v>
      </c>
      <c r="F384" s="222" t="s">
        <v>1959</v>
      </c>
      <c r="G384" s="223" t="s">
        <v>194</v>
      </c>
      <c r="H384" s="224">
        <v>8</v>
      </c>
      <c r="I384" s="225"/>
      <c r="J384" s="226">
        <f>ROUND(I384*H384,2)</f>
        <v>0</v>
      </c>
      <c r="K384" s="222" t="s">
        <v>157</v>
      </c>
      <c r="L384" s="45"/>
      <c r="M384" s="227" t="s">
        <v>1</v>
      </c>
      <c r="N384" s="228" t="s">
        <v>41</v>
      </c>
      <c r="O384" s="92"/>
      <c r="P384" s="229">
        <f>O384*H384</f>
        <v>0</v>
      </c>
      <c r="Q384" s="229">
        <v>0</v>
      </c>
      <c r="R384" s="229">
        <f>Q384*H384</f>
        <v>0</v>
      </c>
      <c r="S384" s="229">
        <v>0</v>
      </c>
      <c r="T384" s="230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1" t="s">
        <v>248</v>
      </c>
      <c r="AT384" s="231" t="s">
        <v>153</v>
      </c>
      <c r="AU384" s="231" t="s">
        <v>86</v>
      </c>
      <c r="AY384" s="18" t="s">
        <v>151</v>
      </c>
      <c r="BE384" s="232">
        <f>IF(N384="základní",J384,0)</f>
        <v>0</v>
      </c>
      <c r="BF384" s="232">
        <f>IF(N384="snížená",J384,0)</f>
        <v>0</v>
      </c>
      <c r="BG384" s="232">
        <f>IF(N384="zákl. přenesená",J384,0)</f>
        <v>0</v>
      </c>
      <c r="BH384" s="232">
        <f>IF(N384="sníž. přenesená",J384,0)</f>
        <v>0</v>
      </c>
      <c r="BI384" s="232">
        <f>IF(N384="nulová",J384,0)</f>
        <v>0</v>
      </c>
      <c r="BJ384" s="18" t="s">
        <v>84</v>
      </c>
      <c r="BK384" s="232">
        <f>ROUND(I384*H384,2)</f>
        <v>0</v>
      </c>
      <c r="BL384" s="18" t="s">
        <v>248</v>
      </c>
      <c r="BM384" s="231" t="s">
        <v>1960</v>
      </c>
    </row>
    <row r="385" s="2" customFormat="1" ht="16.5" customHeight="1">
      <c r="A385" s="39"/>
      <c r="B385" s="40"/>
      <c r="C385" s="277" t="s">
        <v>1961</v>
      </c>
      <c r="D385" s="277" t="s">
        <v>498</v>
      </c>
      <c r="E385" s="278" t="s">
        <v>1962</v>
      </c>
      <c r="F385" s="279" t="s">
        <v>1963</v>
      </c>
      <c r="G385" s="280" t="s">
        <v>194</v>
      </c>
      <c r="H385" s="281">
        <v>8</v>
      </c>
      <c r="I385" s="282"/>
      <c r="J385" s="283">
        <f>ROUND(I385*H385,2)</f>
        <v>0</v>
      </c>
      <c r="K385" s="279" t="s">
        <v>1</v>
      </c>
      <c r="L385" s="284"/>
      <c r="M385" s="285" t="s">
        <v>1</v>
      </c>
      <c r="N385" s="286" t="s">
        <v>41</v>
      </c>
      <c r="O385" s="92"/>
      <c r="P385" s="229">
        <f>O385*H385</f>
        <v>0</v>
      </c>
      <c r="Q385" s="229">
        <v>0.00016000000000000001</v>
      </c>
      <c r="R385" s="229">
        <f>Q385*H385</f>
        <v>0.0012800000000000001</v>
      </c>
      <c r="S385" s="229">
        <v>0</v>
      </c>
      <c r="T385" s="230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1" t="s">
        <v>469</v>
      </c>
      <c r="AT385" s="231" t="s">
        <v>498</v>
      </c>
      <c r="AU385" s="231" t="s">
        <v>86</v>
      </c>
      <c r="AY385" s="18" t="s">
        <v>151</v>
      </c>
      <c r="BE385" s="232">
        <f>IF(N385="základní",J385,0)</f>
        <v>0</v>
      </c>
      <c r="BF385" s="232">
        <f>IF(N385="snížená",J385,0)</f>
        <v>0</v>
      </c>
      <c r="BG385" s="232">
        <f>IF(N385="zákl. přenesená",J385,0)</f>
        <v>0</v>
      </c>
      <c r="BH385" s="232">
        <f>IF(N385="sníž. přenesená",J385,0)</f>
        <v>0</v>
      </c>
      <c r="BI385" s="232">
        <f>IF(N385="nulová",J385,0)</f>
        <v>0</v>
      </c>
      <c r="BJ385" s="18" t="s">
        <v>84</v>
      </c>
      <c r="BK385" s="232">
        <f>ROUND(I385*H385,2)</f>
        <v>0</v>
      </c>
      <c r="BL385" s="18" t="s">
        <v>248</v>
      </c>
      <c r="BM385" s="231" t="s">
        <v>1964</v>
      </c>
    </row>
    <row r="386" s="12" customFormat="1" ht="25.92" customHeight="1">
      <c r="A386" s="12"/>
      <c r="B386" s="204"/>
      <c r="C386" s="205"/>
      <c r="D386" s="206" t="s">
        <v>75</v>
      </c>
      <c r="E386" s="207" t="s">
        <v>1965</v>
      </c>
      <c r="F386" s="207" t="s">
        <v>1966</v>
      </c>
      <c r="G386" s="205"/>
      <c r="H386" s="205"/>
      <c r="I386" s="208"/>
      <c r="J386" s="209">
        <f>BK386</f>
        <v>0</v>
      </c>
      <c r="K386" s="205"/>
      <c r="L386" s="210"/>
      <c r="M386" s="211"/>
      <c r="N386" s="212"/>
      <c r="O386" s="212"/>
      <c r="P386" s="213">
        <f>P387</f>
        <v>0</v>
      </c>
      <c r="Q386" s="212"/>
      <c r="R386" s="213">
        <f>R387</f>
        <v>0</v>
      </c>
      <c r="S386" s="212"/>
      <c r="T386" s="214">
        <f>T387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215" t="s">
        <v>158</v>
      </c>
      <c r="AT386" s="216" t="s">
        <v>75</v>
      </c>
      <c r="AU386" s="216" t="s">
        <v>76</v>
      </c>
      <c r="AY386" s="215" t="s">
        <v>151</v>
      </c>
      <c r="BK386" s="217">
        <f>BK387</f>
        <v>0</v>
      </c>
    </row>
    <row r="387" s="2" customFormat="1" ht="21.75" customHeight="1">
      <c r="A387" s="39"/>
      <c r="B387" s="40"/>
      <c r="C387" s="220" t="s">
        <v>1967</v>
      </c>
      <c r="D387" s="220" t="s">
        <v>153</v>
      </c>
      <c r="E387" s="221" t="s">
        <v>1968</v>
      </c>
      <c r="F387" s="222" t="s">
        <v>1969</v>
      </c>
      <c r="G387" s="223" t="s">
        <v>1970</v>
      </c>
      <c r="H387" s="224">
        <v>100</v>
      </c>
      <c r="I387" s="225"/>
      <c r="J387" s="226">
        <f>ROUND(I387*H387,2)</f>
        <v>0</v>
      </c>
      <c r="K387" s="222" t="s">
        <v>157</v>
      </c>
      <c r="L387" s="45"/>
      <c r="M387" s="291" t="s">
        <v>1</v>
      </c>
      <c r="N387" s="292" t="s">
        <v>41</v>
      </c>
      <c r="O387" s="293"/>
      <c r="P387" s="294">
        <f>O387*H387</f>
        <v>0</v>
      </c>
      <c r="Q387" s="294">
        <v>0</v>
      </c>
      <c r="R387" s="294">
        <f>Q387*H387</f>
        <v>0</v>
      </c>
      <c r="S387" s="294">
        <v>0</v>
      </c>
      <c r="T387" s="295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1" t="s">
        <v>1971</v>
      </c>
      <c r="AT387" s="231" t="s">
        <v>153</v>
      </c>
      <c r="AU387" s="231" t="s">
        <v>84</v>
      </c>
      <c r="AY387" s="18" t="s">
        <v>151</v>
      </c>
      <c r="BE387" s="232">
        <f>IF(N387="základní",J387,0)</f>
        <v>0</v>
      </c>
      <c r="BF387" s="232">
        <f>IF(N387="snížená",J387,0)</f>
        <v>0</v>
      </c>
      <c r="BG387" s="232">
        <f>IF(N387="zákl. přenesená",J387,0)</f>
        <v>0</v>
      </c>
      <c r="BH387" s="232">
        <f>IF(N387="sníž. přenesená",J387,0)</f>
        <v>0</v>
      </c>
      <c r="BI387" s="232">
        <f>IF(N387="nulová",J387,0)</f>
        <v>0</v>
      </c>
      <c r="BJ387" s="18" t="s">
        <v>84</v>
      </c>
      <c r="BK387" s="232">
        <f>ROUND(I387*H387,2)</f>
        <v>0</v>
      </c>
      <c r="BL387" s="18" t="s">
        <v>1971</v>
      </c>
      <c r="BM387" s="231" t="s">
        <v>1972</v>
      </c>
    </row>
    <row r="388" s="2" customFormat="1" ht="6.96" customHeight="1">
      <c r="A388" s="39"/>
      <c r="B388" s="67"/>
      <c r="C388" s="68"/>
      <c r="D388" s="68"/>
      <c r="E388" s="68"/>
      <c r="F388" s="68"/>
      <c r="G388" s="68"/>
      <c r="H388" s="68"/>
      <c r="I388" s="68"/>
      <c r="J388" s="68"/>
      <c r="K388" s="68"/>
      <c r="L388" s="45"/>
      <c r="M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</row>
  </sheetData>
  <sheetProtection sheet="1" autoFilter="0" formatColumns="0" formatRows="0" objects="1" scenarios="1" spinCount="100000" saltValue="4nLqP1ExpbhKk4S91guDUs17kVdGYwKt8L1TV7FtirmulPDb4X8p3IkdOewLT6zio/MwVJMCCc8O968ro+NO4Q==" hashValue="zorRk2/fkpU/zYtDnr0A4lQjgFqu9IqNDXie8/83d1EZeYoQXM6aTSyMqH2FPsKPYw2LyVRt5CuthJWCcq+YIw==" algorithmName="SHA-512" password="CC3D"/>
  <autoFilter ref="C130:K387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</row>
    <row r="4" s="1" customFormat="1" ht="24.96" customHeight="1">
      <c r="B4" s="21"/>
      <c r="D4" s="140" t="s">
        <v>105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26.25" customHeight="1">
      <c r="B7" s="21"/>
      <c r="E7" s="143" t="str">
        <f>'Rekapitulace stavby'!K6</f>
        <v>Stavební úpravy 1.NP objektu č.p.736 Žerotínova ulice,Valašské Meziříčí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110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1973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20. 11. 2024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26</v>
      </c>
      <c r="F15" s="39"/>
      <c r="G15" s="39"/>
      <c r="H15" s="39"/>
      <c r="I15" s="142" t="s">
        <v>27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ROUND(J134,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ROUND((SUM(BE134:BE283)),  2)</f>
        <v>0</v>
      </c>
      <c r="G33" s="39"/>
      <c r="H33" s="39"/>
      <c r="I33" s="157">
        <v>0.20999999999999999</v>
      </c>
      <c r="J33" s="156">
        <f>ROUND(((SUM(BE134:BE283))*I33),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ROUND((SUM(BF134:BF283)),  2)</f>
        <v>0</v>
      </c>
      <c r="G34" s="39"/>
      <c r="H34" s="39"/>
      <c r="I34" s="157">
        <v>0.12</v>
      </c>
      <c r="J34" s="156">
        <f>ROUND(((SUM(BF134:BF283))*I34),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ROUND((SUM(BG134:BG283)),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ROUND((SUM(BH134:BH283)),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ROUND((SUM(BI134:BI283)),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Stavební úpravy 1.NP objektu č.p.736 Žerotínova ulice,Valašské Meziříčí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D.1.1.4.2 - Vytápění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Valašské Meziříčí</v>
      </c>
      <c r="G89" s="41"/>
      <c r="H89" s="41"/>
      <c r="I89" s="33" t="s">
        <v>22</v>
      </c>
      <c r="J89" s="80" t="str">
        <f>IF(J12="","",J12)</f>
        <v>20. 11. 2024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Valašské Meziříčí</v>
      </c>
      <c r="G91" s="41"/>
      <c r="H91" s="41"/>
      <c r="I91" s="33" t="s">
        <v>30</v>
      </c>
      <c r="J91" s="37" t="str">
        <f>E21</f>
        <v>LZ-PROJEKT plus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Fajfrová Irena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113</v>
      </c>
      <c r="D94" s="178"/>
      <c r="E94" s="178"/>
      <c r="F94" s="178"/>
      <c r="G94" s="178"/>
      <c r="H94" s="178"/>
      <c r="I94" s="178"/>
      <c r="J94" s="179" t="s">
        <v>114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115</v>
      </c>
      <c r="D96" s="41"/>
      <c r="E96" s="41"/>
      <c r="F96" s="41"/>
      <c r="G96" s="41"/>
      <c r="H96" s="41"/>
      <c r="I96" s="41"/>
      <c r="J96" s="111">
        <f>J134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116</v>
      </c>
    </row>
    <row r="97" s="9" customFormat="1" ht="24.96" customHeight="1">
      <c r="A97" s="9"/>
      <c r="B97" s="181"/>
      <c r="C97" s="182"/>
      <c r="D97" s="183" t="s">
        <v>117</v>
      </c>
      <c r="E97" s="184"/>
      <c r="F97" s="184"/>
      <c r="G97" s="184"/>
      <c r="H97" s="184"/>
      <c r="I97" s="184"/>
      <c r="J97" s="185">
        <f>J135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120</v>
      </c>
      <c r="E98" s="190"/>
      <c r="F98" s="190"/>
      <c r="G98" s="190"/>
      <c r="H98" s="190"/>
      <c r="I98" s="190"/>
      <c r="J98" s="191">
        <f>J136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121</v>
      </c>
      <c r="E99" s="190"/>
      <c r="F99" s="190"/>
      <c r="G99" s="190"/>
      <c r="H99" s="190"/>
      <c r="I99" s="190"/>
      <c r="J99" s="191">
        <f>J143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122</v>
      </c>
      <c r="E100" s="190"/>
      <c r="F100" s="190"/>
      <c r="G100" s="190"/>
      <c r="H100" s="190"/>
      <c r="I100" s="190"/>
      <c r="J100" s="191">
        <f>J153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123</v>
      </c>
      <c r="E101" s="190"/>
      <c r="F101" s="190"/>
      <c r="G101" s="190"/>
      <c r="H101" s="190"/>
      <c r="I101" s="190"/>
      <c r="J101" s="191">
        <f>J159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1"/>
      <c r="C102" s="182"/>
      <c r="D102" s="183" t="s">
        <v>124</v>
      </c>
      <c r="E102" s="184"/>
      <c r="F102" s="184"/>
      <c r="G102" s="184"/>
      <c r="H102" s="184"/>
      <c r="I102" s="184"/>
      <c r="J102" s="185">
        <f>J161</f>
        <v>0</v>
      </c>
      <c r="K102" s="182"/>
      <c r="L102" s="18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7"/>
      <c r="C103" s="188"/>
      <c r="D103" s="189" t="s">
        <v>1974</v>
      </c>
      <c r="E103" s="190"/>
      <c r="F103" s="190"/>
      <c r="G103" s="190"/>
      <c r="H103" s="190"/>
      <c r="I103" s="190"/>
      <c r="J103" s="191">
        <f>J162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1975</v>
      </c>
      <c r="E104" s="190"/>
      <c r="F104" s="190"/>
      <c r="G104" s="190"/>
      <c r="H104" s="190"/>
      <c r="I104" s="190"/>
      <c r="J104" s="191">
        <f>J174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1976</v>
      </c>
      <c r="E105" s="190"/>
      <c r="F105" s="190"/>
      <c r="G105" s="190"/>
      <c r="H105" s="190"/>
      <c r="I105" s="190"/>
      <c r="J105" s="191">
        <f>J177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7"/>
      <c r="C106" s="188"/>
      <c r="D106" s="189" t="s">
        <v>1977</v>
      </c>
      <c r="E106" s="190"/>
      <c r="F106" s="190"/>
      <c r="G106" s="190"/>
      <c r="H106" s="190"/>
      <c r="I106" s="190"/>
      <c r="J106" s="191">
        <f>J182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7"/>
      <c r="C107" s="188"/>
      <c r="D107" s="189" t="s">
        <v>1978</v>
      </c>
      <c r="E107" s="190"/>
      <c r="F107" s="190"/>
      <c r="G107" s="190"/>
      <c r="H107" s="190"/>
      <c r="I107" s="190"/>
      <c r="J107" s="191">
        <f>J200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7"/>
      <c r="C108" s="188"/>
      <c r="D108" s="189" t="s">
        <v>1979</v>
      </c>
      <c r="E108" s="190"/>
      <c r="F108" s="190"/>
      <c r="G108" s="190"/>
      <c r="H108" s="190"/>
      <c r="I108" s="190"/>
      <c r="J108" s="191">
        <f>J222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7"/>
      <c r="C109" s="188"/>
      <c r="D109" s="189" t="s">
        <v>127</v>
      </c>
      <c r="E109" s="190"/>
      <c r="F109" s="190"/>
      <c r="G109" s="190"/>
      <c r="H109" s="190"/>
      <c r="I109" s="190"/>
      <c r="J109" s="191">
        <f>J258</f>
        <v>0</v>
      </c>
      <c r="K109" s="188"/>
      <c r="L109" s="19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7"/>
      <c r="C110" s="188"/>
      <c r="D110" s="189" t="s">
        <v>134</v>
      </c>
      <c r="E110" s="190"/>
      <c r="F110" s="190"/>
      <c r="G110" s="190"/>
      <c r="H110" s="190"/>
      <c r="I110" s="190"/>
      <c r="J110" s="191">
        <f>J264</f>
        <v>0</v>
      </c>
      <c r="K110" s="188"/>
      <c r="L110" s="19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7"/>
      <c r="C111" s="188"/>
      <c r="D111" s="189" t="s">
        <v>135</v>
      </c>
      <c r="E111" s="190"/>
      <c r="F111" s="190"/>
      <c r="G111" s="190"/>
      <c r="H111" s="190"/>
      <c r="I111" s="190"/>
      <c r="J111" s="191">
        <f>J266</f>
        <v>0</v>
      </c>
      <c r="K111" s="188"/>
      <c r="L111" s="19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81"/>
      <c r="C112" s="182"/>
      <c r="D112" s="183" t="s">
        <v>1406</v>
      </c>
      <c r="E112" s="184"/>
      <c r="F112" s="184"/>
      <c r="G112" s="184"/>
      <c r="H112" s="184"/>
      <c r="I112" s="184"/>
      <c r="J112" s="185">
        <f>J271</f>
        <v>0</v>
      </c>
      <c r="K112" s="182"/>
      <c r="L112" s="186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81"/>
      <c r="C113" s="182"/>
      <c r="D113" s="183" t="s">
        <v>1980</v>
      </c>
      <c r="E113" s="184"/>
      <c r="F113" s="184"/>
      <c r="G113" s="184"/>
      <c r="H113" s="184"/>
      <c r="I113" s="184"/>
      <c r="J113" s="185">
        <f>J281</f>
        <v>0</v>
      </c>
      <c r="K113" s="182"/>
      <c r="L113" s="186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10" customFormat="1" ht="19.92" customHeight="1">
      <c r="A114" s="10"/>
      <c r="B114" s="187"/>
      <c r="C114" s="188"/>
      <c r="D114" s="189" t="s">
        <v>1981</v>
      </c>
      <c r="E114" s="190"/>
      <c r="F114" s="190"/>
      <c r="G114" s="190"/>
      <c r="H114" s="190"/>
      <c r="I114" s="190"/>
      <c r="J114" s="191">
        <f>J282</f>
        <v>0</v>
      </c>
      <c r="K114" s="188"/>
      <c r="L114" s="19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20" s="2" customFormat="1" ht="6.96" customHeight="1">
      <c r="A120" s="39"/>
      <c r="B120" s="69"/>
      <c r="C120" s="70"/>
      <c r="D120" s="70"/>
      <c r="E120" s="70"/>
      <c r="F120" s="70"/>
      <c r="G120" s="70"/>
      <c r="H120" s="70"/>
      <c r="I120" s="70"/>
      <c r="J120" s="70"/>
      <c r="K120" s="70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4.96" customHeight="1">
      <c r="A121" s="39"/>
      <c r="B121" s="40"/>
      <c r="C121" s="24" t="s">
        <v>136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16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6.25" customHeight="1">
      <c r="A124" s="39"/>
      <c r="B124" s="40"/>
      <c r="C124" s="41"/>
      <c r="D124" s="41"/>
      <c r="E124" s="176" t="str">
        <f>E7</f>
        <v>Stavební úpravy 1.NP objektu č.p.736 Žerotínova ulice,Valašské Meziříčí</v>
      </c>
      <c r="F124" s="33"/>
      <c r="G124" s="33"/>
      <c r="H124" s="33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110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E9</f>
        <v>D.1.1.4.2 - Vytápění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F12</f>
        <v>Valašské Meziříčí</v>
      </c>
      <c r="G128" s="41"/>
      <c r="H128" s="41"/>
      <c r="I128" s="33" t="s">
        <v>22</v>
      </c>
      <c r="J128" s="80" t="str">
        <f>IF(J12="","",J12)</f>
        <v>20. 11. 2024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5.65" customHeight="1">
      <c r="A130" s="39"/>
      <c r="B130" s="40"/>
      <c r="C130" s="33" t="s">
        <v>24</v>
      </c>
      <c r="D130" s="41"/>
      <c r="E130" s="41"/>
      <c r="F130" s="28" t="str">
        <f>E15</f>
        <v>Město Valašské Meziříčí</v>
      </c>
      <c r="G130" s="41"/>
      <c r="H130" s="41"/>
      <c r="I130" s="33" t="s">
        <v>30</v>
      </c>
      <c r="J130" s="37" t="str">
        <f>E21</f>
        <v>LZ-PROJEKT plus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IF(E18="","",E18)</f>
        <v>Vyplň údaj</v>
      </c>
      <c r="G131" s="41"/>
      <c r="H131" s="41"/>
      <c r="I131" s="33" t="s">
        <v>33</v>
      </c>
      <c r="J131" s="37" t="str">
        <f>E24</f>
        <v>Fajfrová Irena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193"/>
      <c r="B133" s="194"/>
      <c r="C133" s="195" t="s">
        <v>137</v>
      </c>
      <c r="D133" s="196" t="s">
        <v>61</v>
      </c>
      <c r="E133" s="196" t="s">
        <v>57</v>
      </c>
      <c r="F133" s="196" t="s">
        <v>58</v>
      </c>
      <c r="G133" s="196" t="s">
        <v>138</v>
      </c>
      <c r="H133" s="196" t="s">
        <v>139</v>
      </c>
      <c r="I133" s="196" t="s">
        <v>140</v>
      </c>
      <c r="J133" s="196" t="s">
        <v>114</v>
      </c>
      <c r="K133" s="197" t="s">
        <v>141</v>
      </c>
      <c r="L133" s="198"/>
      <c r="M133" s="101" t="s">
        <v>1</v>
      </c>
      <c r="N133" s="102" t="s">
        <v>40</v>
      </c>
      <c r="O133" s="102" t="s">
        <v>142</v>
      </c>
      <c r="P133" s="102" t="s">
        <v>143</v>
      </c>
      <c r="Q133" s="102" t="s">
        <v>144</v>
      </c>
      <c r="R133" s="102" t="s">
        <v>145</v>
      </c>
      <c r="S133" s="102" t="s">
        <v>146</v>
      </c>
      <c r="T133" s="103" t="s">
        <v>147</v>
      </c>
      <c r="U133" s="193"/>
      <c r="V133" s="193"/>
      <c r="W133" s="193"/>
      <c r="X133" s="193"/>
      <c r="Y133" s="193"/>
      <c r="Z133" s="193"/>
      <c r="AA133" s="193"/>
      <c r="AB133" s="193"/>
      <c r="AC133" s="193"/>
      <c r="AD133" s="193"/>
      <c r="AE133" s="193"/>
    </row>
    <row r="134" s="2" customFormat="1" ht="22.8" customHeight="1">
      <c r="A134" s="39"/>
      <c r="B134" s="40"/>
      <c r="C134" s="108" t="s">
        <v>148</v>
      </c>
      <c r="D134" s="41"/>
      <c r="E134" s="41"/>
      <c r="F134" s="41"/>
      <c r="G134" s="41"/>
      <c r="H134" s="41"/>
      <c r="I134" s="41"/>
      <c r="J134" s="199">
        <f>BK134</f>
        <v>0</v>
      </c>
      <c r="K134" s="41"/>
      <c r="L134" s="45"/>
      <c r="M134" s="104"/>
      <c r="N134" s="200"/>
      <c r="O134" s="105"/>
      <c r="P134" s="201">
        <f>P135+P161+P271+P281</f>
        <v>0</v>
      </c>
      <c r="Q134" s="105"/>
      <c r="R134" s="201">
        <f>R135+R161+R271+R281</f>
        <v>12.084403399999999</v>
      </c>
      <c r="S134" s="105"/>
      <c r="T134" s="202">
        <f>T135+T161+T271+T281</f>
        <v>13.217200000000002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75</v>
      </c>
      <c r="AU134" s="18" t="s">
        <v>116</v>
      </c>
      <c r="BK134" s="203">
        <f>BK135+BK161+BK271+BK281</f>
        <v>0</v>
      </c>
    </row>
    <row r="135" s="12" customFormat="1" ht="25.92" customHeight="1">
      <c r="A135" s="12"/>
      <c r="B135" s="204"/>
      <c r="C135" s="205"/>
      <c r="D135" s="206" t="s">
        <v>75</v>
      </c>
      <c r="E135" s="207" t="s">
        <v>149</v>
      </c>
      <c r="F135" s="207" t="s">
        <v>150</v>
      </c>
      <c r="G135" s="205"/>
      <c r="H135" s="205"/>
      <c r="I135" s="208"/>
      <c r="J135" s="209">
        <f>BK135</f>
        <v>0</v>
      </c>
      <c r="K135" s="205"/>
      <c r="L135" s="210"/>
      <c r="M135" s="211"/>
      <c r="N135" s="212"/>
      <c r="O135" s="212"/>
      <c r="P135" s="213">
        <f>P136+P143+P153+P159</f>
        <v>0</v>
      </c>
      <c r="Q135" s="212"/>
      <c r="R135" s="213">
        <f>R136+R143+R153+R159</f>
        <v>10.27028</v>
      </c>
      <c r="S135" s="212"/>
      <c r="T135" s="214">
        <f>T136+T143+T153+T159</f>
        <v>8.8600000000000012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5" t="s">
        <v>84</v>
      </c>
      <c r="AT135" s="216" t="s">
        <v>75</v>
      </c>
      <c r="AU135" s="216" t="s">
        <v>76</v>
      </c>
      <c r="AY135" s="215" t="s">
        <v>151</v>
      </c>
      <c r="BK135" s="217">
        <f>BK136+BK143+BK153+BK159</f>
        <v>0</v>
      </c>
    </row>
    <row r="136" s="12" customFormat="1" ht="22.8" customHeight="1">
      <c r="A136" s="12"/>
      <c r="B136" s="204"/>
      <c r="C136" s="205"/>
      <c r="D136" s="206" t="s">
        <v>75</v>
      </c>
      <c r="E136" s="218" t="s">
        <v>180</v>
      </c>
      <c r="F136" s="218" t="s">
        <v>309</v>
      </c>
      <c r="G136" s="205"/>
      <c r="H136" s="205"/>
      <c r="I136" s="208"/>
      <c r="J136" s="219">
        <f>BK136</f>
        <v>0</v>
      </c>
      <c r="K136" s="205"/>
      <c r="L136" s="210"/>
      <c r="M136" s="211"/>
      <c r="N136" s="212"/>
      <c r="O136" s="212"/>
      <c r="P136" s="213">
        <f>SUM(P137:P142)</f>
        <v>0</v>
      </c>
      <c r="Q136" s="212"/>
      <c r="R136" s="213">
        <f>SUM(R137:R142)</f>
        <v>10.27028</v>
      </c>
      <c r="S136" s="212"/>
      <c r="T136" s="214">
        <f>SUM(T137:T142)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5" t="s">
        <v>84</v>
      </c>
      <c r="AT136" s="216" t="s">
        <v>75</v>
      </c>
      <c r="AU136" s="216" t="s">
        <v>84</v>
      </c>
      <c r="AY136" s="215" t="s">
        <v>151</v>
      </c>
      <c r="BK136" s="217">
        <f>SUM(BK137:BK142)</f>
        <v>0</v>
      </c>
    </row>
    <row r="137" s="2" customFormat="1" ht="21.75" customHeight="1">
      <c r="A137" s="39"/>
      <c r="B137" s="40"/>
      <c r="C137" s="220" t="s">
        <v>84</v>
      </c>
      <c r="D137" s="220" t="s">
        <v>153</v>
      </c>
      <c r="E137" s="221" t="s">
        <v>1982</v>
      </c>
      <c r="F137" s="222" t="s">
        <v>1983</v>
      </c>
      <c r="G137" s="223" t="s">
        <v>183</v>
      </c>
      <c r="H137" s="224">
        <v>0.22500000000000001</v>
      </c>
      <c r="I137" s="225"/>
      <c r="J137" s="226">
        <f>ROUND(I137*H137,2)</f>
        <v>0</v>
      </c>
      <c r="K137" s="222" t="s">
        <v>157</v>
      </c>
      <c r="L137" s="45"/>
      <c r="M137" s="227" t="s">
        <v>1</v>
      </c>
      <c r="N137" s="228" t="s">
        <v>41</v>
      </c>
      <c r="O137" s="92"/>
      <c r="P137" s="229">
        <f>O137*H137</f>
        <v>0</v>
      </c>
      <c r="Q137" s="229">
        <v>0.056000000000000001</v>
      </c>
      <c r="R137" s="229">
        <f>Q137*H137</f>
        <v>0.0126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158</v>
      </c>
      <c r="AT137" s="231" t="s">
        <v>153</v>
      </c>
      <c r="AU137" s="231" t="s">
        <v>86</v>
      </c>
      <c r="AY137" s="18" t="s">
        <v>151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84</v>
      </c>
      <c r="BK137" s="232">
        <f>ROUND(I137*H137,2)</f>
        <v>0</v>
      </c>
      <c r="BL137" s="18" t="s">
        <v>158</v>
      </c>
      <c r="BM137" s="231" t="s">
        <v>1984</v>
      </c>
    </row>
    <row r="138" s="14" customFormat="1">
      <c r="A138" s="14"/>
      <c r="B138" s="244"/>
      <c r="C138" s="245"/>
      <c r="D138" s="235" t="s">
        <v>160</v>
      </c>
      <c r="E138" s="246" t="s">
        <v>1</v>
      </c>
      <c r="F138" s="247" t="s">
        <v>1985</v>
      </c>
      <c r="G138" s="245"/>
      <c r="H138" s="248">
        <v>0.22500000000000001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160</v>
      </c>
      <c r="AU138" s="254" t="s">
        <v>86</v>
      </c>
      <c r="AV138" s="14" t="s">
        <v>86</v>
      </c>
      <c r="AW138" s="14" t="s">
        <v>32</v>
      </c>
      <c r="AX138" s="14" t="s">
        <v>84</v>
      </c>
      <c r="AY138" s="254" t="s">
        <v>151</v>
      </c>
    </row>
    <row r="139" s="2" customFormat="1" ht="24.15" customHeight="1">
      <c r="A139" s="39"/>
      <c r="B139" s="40"/>
      <c r="C139" s="220" t="s">
        <v>86</v>
      </c>
      <c r="D139" s="220" t="s">
        <v>153</v>
      </c>
      <c r="E139" s="221" t="s">
        <v>1986</v>
      </c>
      <c r="F139" s="222" t="s">
        <v>1987</v>
      </c>
      <c r="G139" s="223" t="s">
        <v>156</v>
      </c>
      <c r="H139" s="224">
        <v>4</v>
      </c>
      <c r="I139" s="225"/>
      <c r="J139" s="226">
        <f>ROUND(I139*H139,2)</f>
        <v>0</v>
      </c>
      <c r="K139" s="222" t="s">
        <v>157</v>
      </c>
      <c r="L139" s="45"/>
      <c r="M139" s="227" t="s">
        <v>1</v>
      </c>
      <c r="N139" s="228" t="s">
        <v>41</v>
      </c>
      <c r="O139" s="92"/>
      <c r="P139" s="229">
        <f>O139*H139</f>
        <v>0</v>
      </c>
      <c r="Q139" s="229">
        <v>2.3010199999999998</v>
      </c>
      <c r="R139" s="229">
        <f>Q139*H139</f>
        <v>9.2040799999999994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158</v>
      </c>
      <c r="AT139" s="231" t="s">
        <v>153</v>
      </c>
      <c r="AU139" s="231" t="s">
        <v>86</v>
      </c>
      <c r="AY139" s="18" t="s">
        <v>151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84</v>
      </c>
      <c r="BK139" s="232">
        <f>ROUND(I139*H139,2)</f>
        <v>0</v>
      </c>
      <c r="BL139" s="18" t="s">
        <v>158</v>
      </c>
      <c r="BM139" s="231" t="s">
        <v>1988</v>
      </c>
    </row>
    <row r="140" s="14" customFormat="1">
      <c r="A140" s="14"/>
      <c r="B140" s="244"/>
      <c r="C140" s="245"/>
      <c r="D140" s="235" t="s">
        <v>160</v>
      </c>
      <c r="E140" s="246" t="s">
        <v>1</v>
      </c>
      <c r="F140" s="247" t="s">
        <v>1989</v>
      </c>
      <c r="G140" s="245"/>
      <c r="H140" s="248">
        <v>4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160</v>
      </c>
      <c r="AU140" s="254" t="s">
        <v>86</v>
      </c>
      <c r="AV140" s="14" t="s">
        <v>86</v>
      </c>
      <c r="AW140" s="14" t="s">
        <v>32</v>
      </c>
      <c r="AX140" s="14" t="s">
        <v>84</v>
      </c>
      <c r="AY140" s="254" t="s">
        <v>151</v>
      </c>
    </row>
    <row r="141" s="2" customFormat="1" ht="24.15" customHeight="1">
      <c r="A141" s="39"/>
      <c r="B141" s="40"/>
      <c r="C141" s="220" t="s">
        <v>166</v>
      </c>
      <c r="D141" s="220" t="s">
        <v>153</v>
      </c>
      <c r="E141" s="221" t="s">
        <v>1990</v>
      </c>
      <c r="F141" s="222" t="s">
        <v>1991</v>
      </c>
      <c r="G141" s="223" t="s">
        <v>183</v>
      </c>
      <c r="H141" s="224">
        <v>40</v>
      </c>
      <c r="I141" s="225"/>
      <c r="J141" s="226">
        <f>ROUND(I141*H141,2)</f>
        <v>0</v>
      </c>
      <c r="K141" s="222" t="s">
        <v>157</v>
      </c>
      <c r="L141" s="45"/>
      <c r="M141" s="227" t="s">
        <v>1</v>
      </c>
      <c r="N141" s="228" t="s">
        <v>41</v>
      </c>
      <c r="O141" s="92"/>
      <c r="P141" s="229">
        <f>O141*H141</f>
        <v>0</v>
      </c>
      <c r="Q141" s="229">
        <v>0.026339999999999999</v>
      </c>
      <c r="R141" s="229">
        <f>Q141*H141</f>
        <v>1.0535999999999999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158</v>
      </c>
      <c r="AT141" s="231" t="s">
        <v>153</v>
      </c>
      <c r="AU141" s="231" t="s">
        <v>86</v>
      </c>
      <c r="AY141" s="18" t="s">
        <v>151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84</v>
      </c>
      <c r="BK141" s="232">
        <f>ROUND(I141*H141,2)</f>
        <v>0</v>
      </c>
      <c r="BL141" s="18" t="s">
        <v>158</v>
      </c>
      <c r="BM141" s="231" t="s">
        <v>1992</v>
      </c>
    </row>
    <row r="142" s="14" customFormat="1">
      <c r="A142" s="14"/>
      <c r="B142" s="244"/>
      <c r="C142" s="245"/>
      <c r="D142" s="235" t="s">
        <v>160</v>
      </c>
      <c r="E142" s="246" t="s">
        <v>1</v>
      </c>
      <c r="F142" s="247" t="s">
        <v>1993</v>
      </c>
      <c r="G142" s="245"/>
      <c r="H142" s="248">
        <v>40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160</v>
      </c>
      <c r="AU142" s="254" t="s">
        <v>86</v>
      </c>
      <c r="AV142" s="14" t="s">
        <v>86</v>
      </c>
      <c r="AW142" s="14" t="s">
        <v>32</v>
      </c>
      <c r="AX142" s="14" t="s">
        <v>84</v>
      </c>
      <c r="AY142" s="254" t="s">
        <v>151</v>
      </c>
    </row>
    <row r="143" s="12" customFormat="1" ht="22.8" customHeight="1">
      <c r="A143" s="12"/>
      <c r="B143" s="204"/>
      <c r="C143" s="205"/>
      <c r="D143" s="206" t="s">
        <v>75</v>
      </c>
      <c r="E143" s="218" t="s">
        <v>197</v>
      </c>
      <c r="F143" s="218" t="s">
        <v>516</v>
      </c>
      <c r="G143" s="205"/>
      <c r="H143" s="205"/>
      <c r="I143" s="208"/>
      <c r="J143" s="219">
        <f>BK143</f>
        <v>0</v>
      </c>
      <c r="K143" s="205"/>
      <c r="L143" s="210"/>
      <c r="M143" s="211"/>
      <c r="N143" s="212"/>
      <c r="O143" s="212"/>
      <c r="P143" s="213">
        <f>SUM(P144:P152)</f>
        <v>0</v>
      </c>
      <c r="Q143" s="212"/>
      <c r="R143" s="213">
        <f>SUM(R144:R152)</f>
        <v>0</v>
      </c>
      <c r="S143" s="212"/>
      <c r="T143" s="214">
        <f>SUM(T144:T152)</f>
        <v>8.8600000000000012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5" t="s">
        <v>84</v>
      </c>
      <c r="AT143" s="216" t="s">
        <v>75</v>
      </c>
      <c r="AU143" s="216" t="s">
        <v>84</v>
      </c>
      <c r="AY143" s="215" t="s">
        <v>151</v>
      </c>
      <c r="BK143" s="217">
        <f>SUM(BK144:BK152)</f>
        <v>0</v>
      </c>
    </row>
    <row r="144" s="2" customFormat="1" ht="33" customHeight="1">
      <c r="A144" s="39"/>
      <c r="B144" s="40"/>
      <c r="C144" s="220" t="s">
        <v>158</v>
      </c>
      <c r="D144" s="220" t="s">
        <v>153</v>
      </c>
      <c r="E144" s="221" t="s">
        <v>1994</v>
      </c>
      <c r="F144" s="222" t="s">
        <v>1995</v>
      </c>
      <c r="G144" s="223" t="s">
        <v>194</v>
      </c>
      <c r="H144" s="224">
        <v>1</v>
      </c>
      <c r="I144" s="225"/>
      <c r="J144" s="226">
        <f>ROUND(I144*H144,2)</f>
        <v>0</v>
      </c>
      <c r="K144" s="222" t="s">
        <v>157</v>
      </c>
      <c r="L144" s="45"/>
      <c r="M144" s="227" t="s">
        <v>1</v>
      </c>
      <c r="N144" s="228" t="s">
        <v>41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158</v>
      </c>
      <c r="AT144" s="231" t="s">
        <v>153</v>
      </c>
      <c r="AU144" s="231" t="s">
        <v>86</v>
      </c>
      <c r="AY144" s="18" t="s">
        <v>151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84</v>
      </c>
      <c r="BK144" s="232">
        <f>ROUND(I144*H144,2)</f>
        <v>0</v>
      </c>
      <c r="BL144" s="18" t="s">
        <v>158</v>
      </c>
      <c r="BM144" s="231" t="s">
        <v>1996</v>
      </c>
    </row>
    <row r="145" s="2" customFormat="1" ht="33" customHeight="1">
      <c r="A145" s="39"/>
      <c r="B145" s="40"/>
      <c r="C145" s="220" t="s">
        <v>175</v>
      </c>
      <c r="D145" s="220" t="s">
        <v>153</v>
      </c>
      <c r="E145" s="221" t="s">
        <v>1997</v>
      </c>
      <c r="F145" s="222" t="s">
        <v>1998</v>
      </c>
      <c r="G145" s="223" t="s">
        <v>194</v>
      </c>
      <c r="H145" s="224">
        <v>10</v>
      </c>
      <c r="I145" s="225"/>
      <c r="J145" s="226">
        <f>ROUND(I145*H145,2)</f>
        <v>0</v>
      </c>
      <c r="K145" s="222" t="s">
        <v>157</v>
      </c>
      <c r="L145" s="45"/>
      <c r="M145" s="227" t="s">
        <v>1</v>
      </c>
      <c r="N145" s="228" t="s">
        <v>41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158</v>
      </c>
      <c r="AT145" s="231" t="s">
        <v>153</v>
      </c>
      <c r="AU145" s="231" t="s">
        <v>86</v>
      </c>
      <c r="AY145" s="18" t="s">
        <v>151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84</v>
      </c>
      <c r="BK145" s="232">
        <f>ROUND(I145*H145,2)</f>
        <v>0</v>
      </c>
      <c r="BL145" s="18" t="s">
        <v>158</v>
      </c>
      <c r="BM145" s="231" t="s">
        <v>1999</v>
      </c>
    </row>
    <row r="146" s="14" customFormat="1">
      <c r="A146" s="14"/>
      <c r="B146" s="244"/>
      <c r="C146" s="245"/>
      <c r="D146" s="235" t="s">
        <v>160</v>
      </c>
      <c r="E146" s="245"/>
      <c r="F146" s="247" t="s">
        <v>2000</v>
      </c>
      <c r="G146" s="245"/>
      <c r="H146" s="248">
        <v>10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160</v>
      </c>
      <c r="AU146" s="254" t="s">
        <v>86</v>
      </c>
      <c r="AV146" s="14" t="s">
        <v>86</v>
      </c>
      <c r="AW146" s="14" t="s">
        <v>4</v>
      </c>
      <c r="AX146" s="14" t="s">
        <v>84</v>
      </c>
      <c r="AY146" s="254" t="s">
        <v>151</v>
      </c>
    </row>
    <row r="147" s="2" customFormat="1" ht="33" customHeight="1">
      <c r="A147" s="39"/>
      <c r="B147" s="40"/>
      <c r="C147" s="220" t="s">
        <v>180</v>
      </c>
      <c r="D147" s="220" t="s">
        <v>153</v>
      </c>
      <c r="E147" s="221" t="s">
        <v>2001</v>
      </c>
      <c r="F147" s="222" t="s">
        <v>2002</v>
      </c>
      <c r="G147" s="223" t="s">
        <v>194</v>
      </c>
      <c r="H147" s="224">
        <v>1</v>
      </c>
      <c r="I147" s="225"/>
      <c r="J147" s="226">
        <f>ROUND(I147*H147,2)</f>
        <v>0</v>
      </c>
      <c r="K147" s="222" t="s">
        <v>157</v>
      </c>
      <c r="L147" s="45"/>
      <c r="M147" s="227" t="s">
        <v>1</v>
      </c>
      <c r="N147" s="228" t="s">
        <v>41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158</v>
      </c>
      <c r="AT147" s="231" t="s">
        <v>153</v>
      </c>
      <c r="AU147" s="231" t="s">
        <v>86</v>
      </c>
      <c r="AY147" s="18" t="s">
        <v>151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84</v>
      </c>
      <c r="BK147" s="232">
        <f>ROUND(I147*H147,2)</f>
        <v>0</v>
      </c>
      <c r="BL147" s="18" t="s">
        <v>158</v>
      </c>
      <c r="BM147" s="231" t="s">
        <v>2003</v>
      </c>
    </row>
    <row r="148" s="2" customFormat="1" ht="33" customHeight="1">
      <c r="A148" s="39"/>
      <c r="B148" s="40"/>
      <c r="C148" s="220" t="s">
        <v>186</v>
      </c>
      <c r="D148" s="220" t="s">
        <v>153</v>
      </c>
      <c r="E148" s="221" t="s">
        <v>2004</v>
      </c>
      <c r="F148" s="222" t="s">
        <v>2005</v>
      </c>
      <c r="G148" s="223" t="s">
        <v>156</v>
      </c>
      <c r="H148" s="224">
        <v>4</v>
      </c>
      <c r="I148" s="225"/>
      <c r="J148" s="226">
        <f>ROUND(I148*H148,2)</f>
        <v>0</v>
      </c>
      <c r="K148" s="222" t="s">
        <v>157</v>
      </c>
      <c r="L148" s="45"/>
      <c r="M148" s="227" t="s">
        <v>1</v>
      </c>
      <c r="N148" s="228" t="s">
        <v>41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2.2000000000000002</v>
      </c>
      <c r="T148" s="230">
        <f>S148*H148</f>
        <v>8.8000000000000007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158</v>
      </c>
      <c r="AT148" s="231" t="s">
        <v>153</v>
      </c>
      <c r="AU148" s="231" t="s">
        <v>86</v>
      </c>
      <c r="AY148" s="18" t="s">
        <v>151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84</v>
      </c>
      <c r="BK148" s="232">
        <f>ROUND(I148*H148,2)</f>
        <v>0</v>
      </c>
      <c r="BL148" s="18" t="s">
        <v>158</v>
      </c>
      <c r="BM148" s="231" t="s">
        <v>2006</v>
      </c>
    </row>
    <row r="149" s="14" customFormat="1">
      <c r="A149" s="14"/>
      <c r="B149" s="244"/>
      <c r="C149" s="245"/>
      <c r="D149" s="235" t="s">
        <v>160</v>
      </c>
      <c r="E149" s="246" t="s">
        <v>1</v>
      </c>
      <c r="F149" s="247" t="s">
        <v>1989</v>
      </c>
      <c r="G149" s="245"/>
      <c r="H149" s="248">
        <v>4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160</v>
      </c>
      <c r="AU149" s="254" t="s">
        <v>86</v>
      </c>
      <c r="AV149" s="14" t="s">
        <v>86</v>
      </c>
      <c r="AW149" s="14" t="s">
        <v>32</v>
      </c>
      <c r="AX149" s="14" t="s">
        <v>84</v>
      </c>
      <c r="AY149" s="254" t="s">
        <v>151</v>
      </c>
    </row>
    <row r="150" s="2" customFormat="1" ht="24.15" customHeight="1">
      <c r="A150" s="39"/>
      <c r="B150" s="40"/>
      <c r="C150" s="220" t="s">
        <v>191</v>
      </c>
      <c r="D150" s="220" t="s">
        <v>153</v>
      </c>
      <c r="E150" s="221" t="s">
        <v>2007</v>
      </c>
      <c r="F150" s="222" t="s">
        <v>2008</v>
      </c>
      <c r="G150" s="223" t="s">
        <v>287</v>
      </c>
      <c r="H150" s="224">
        <v>1.5</v>
      </c>
      <c r="I150" s="225"/>
      <c r="J150" s="226">
        <f>ROUND(I150*H150,2)</f>
        <v>0</v>
      </c>
      <c r="K150" s="222" t="s">
        <v>157</v>
      </c>
      <c r="L150" s="45"/>
      <c r="M150" s="227" t="s">
        <v>1</v>
      </c>
      <c r="N150" s="228" t="s">
        <v>41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0.040000000000000001</v>
      </c>
      <c r="T150" s="230">
        <f>S150*H150</f>
        <v>0.059999999999999998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158</v>
      </c>
      <c r="AT150" s="231" t="s">
        <v>153</v>
      </c>
      <c r="AU150" s="231" t="s">
        <v>86</v>
      </c>
      <c r="AY150" s="18" t="s">
        <v>151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84</v>
      </c>
      <c r="BK150" s="232">
        <f>ROUND(I150*H150,2)</f>
        <v>0</v>
      </c>
      <c r="BL150" s="18" t="s">
        <v>158</v>
      </c>
      <c r="BM150" s="231" t="s">
        <v>2009</v>
      </c>
    </row>
    <row r="151" s="2" customFormat="1" ht="24.15" customHeight="1">
      <c r="A151" s="39"/>
      <c r="B151" s="40"/>
      <c r="C151" s="220" t="s">
        <v>197</v>
      </c>
      <c r="D151" s="220" t="s">
        <v>153</v>
      </c>
      <c r="E151" s="221" t="s">
        <v>2010</v>
      </c>
      <c r="F151" s="222" t="s">
        <v>2011</v>
      </c>
      <c r="G151" s="223" t="s">
        <v>287</v>
      </c>
      <c r="H151" s="224">
        <v>320</v>
      </c>
      <c r="I151" s="225"/>
      <c r="J151" s="226">
        <f>ROUND(I151*H151,2)</f>
        <v>0</v>
      </c>
      <c r="K151" s="222" t="s">
        <v>157</v>
      </c>
      <c r="L151" s="45"/>
      <c r="M151" s="227" t="s">
        <v>1</v>
      </c>
      <c r="N151" s="228" t="s">
        <v>41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158</v>
      </c>
      <c r="AT151" s="231" t="s">
        <v>153</v>
      </c>
      <c r="AU151" s="231" t="s">
        <v>86</v>
      </c>
      <c r="AY151" s="18" t="s">
        <v>151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84</v>
      </c>
      <c r="BK151" s="232">
        <f>ROUND(I151*H151,2)</f>
        <v>0</v>
      </c>
      <c r="BL151" s="18" t="s">
        <v>158</v>
      </c>
      <c r="BM151" s="231" t="s">
        <v>2012</v>
      </c>
    </row>
    <row r="152" s="14" customFormat="1">
      <c r="A152" s="14"/>
      <c r="B152" s="244"/>
      <c r="C152" s="245"/>
      <c r="D152" s="235" t="s">
        <v>160</v>
      </c>
      <c r="E152" s="246" t="s">
        <v>1</v>
      </c>
      <c r="F152" s="247" t="s">
        <v>2013</v>
      </c>
      <c r="G152" s="245"/>
      <c r="H152" s="248">
        <v>320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160</v>
      </c>
      <c r="AU152" s="254" t="s">
        <v>86</v>
      </c>
      <c r="AV152" s="14" t="s">
        <v>86</v>
      </c>
      <c r="AW152" s="14" t="s">
        <v>32</v>
      </c>
      <c r="AX152" s="14" t="s">
        <v>84</v>
      </c>
      <c r="AY152" s="254" t="s">
        <v>151</v>
      </c>
    </row>
    <row r="153" s="12" customFormat="1" ht="22.8" customHeight="1">
      <c r="A153" s="12"/>
      <c r="B153" s="204"/>
      <c r="C153" s="205"/>
      <c r="D153" s="206" t="s">
        <v>75</v>
      </c>
      <c r="E153" s="218" t="s">
        <v>727</v>
      </c>
      <c r="F153" s="218" t="s">
        <v>728</v>
      </c>
      <c r="G153" s="205"/>
      <c r="H153" s="205"/>
      <c r="I153" s="208"/>
      <c r="J153" s="219">
        <f>BK153</f>
        <v>0</v>
      </c>
      <c r="K153" s="205"/>
      <c r="L153" s="210"/>
      <c r="M153" s="211"/>
      <c r="N153" s="212"/>
      <c r="O153" s="212"/>
      <c r="P153" s="213">
        <f>SUM(P154:P158)</f>
        <v>0</v>
      </c>
      <c r="Q153" s="212"/>
      <c r="R153" s="213">
        <f>SUM(R154:R158)</f>
        <v>0</v>
      </c>
      <c r="S153" s="212"/>
      <c r="T153" s="214">
        <f>SUM(T154:T158)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5" t="s">
        <v>84</v>
      </c>
      <c r="AT153" s="216" t="s">
        <v>75</v>
      </c>
      <c r="AU153" s="216" t="s">
        <v>84</v>
      </c>
      <c r="AY153" s="215" t="s">
        <v>151</v>
      </c>
      <c r="BK153" s="217">
        <f>SUM(BK154:BK158)</f>
        <v>0</v>
      </c>
    </row>
    <row r="154" s="2" customFormat="1" ht="24.15" customHeight="1">
      <c r="A154" s="39"/>
      <c r="B154" s="40"/>
      <c r="C154" s="220" t="s">
        <v>202</v>
      </c>
      <c r="D154" s="220" t="s">
        <v>153</v>
      </c>
      <c r="E154" s="221" t="s">
        <v>730</v>
      </c>
      <c r="F154" s="222" t="s">
        <v>731</v>
      </c>
      <c r="G154" s="223" t="s">
        <v>173</v>
      </c>
      <c r="H154" s="224">
        <v>13.217000000000001</v>
      </c>
      <c r="I154" s="225"/>
      <c r="J154" s="226">
        <f>ROUND(I154*H154,2)</f>
        <v>0</v>
      </c>
      <c r="K154" s="222" t="s">
        <v>157</v>
      </c>
      <c r="L154" s="45"/>
      <c r="M154" s="227" t="s">
        <v>1</v>
      </c>
      <c r="N154" s="228" t="s">
        <v>41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158</v>
      </c>
      <c r="AT154" s="231" t="s">
        <v>153</v>
      </c>
      <c r="AU154" s="231" t="s">
        <v>86</v>
      </c>
      <c r="AY154" s="18" t="s">
        <v>151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84</v>
      </c>
      <c r="BK154" s="232">
        <f>ROUND(I154*H154,2)</f>
        <v>0</v>
      </c>
      <c r="BL154" s="18" t="s">
        <v>158</v>
      </c>
      <c r="BM154" s="231" t="s">
        <v>2014</v>
      </c>
    </row>
    <row r="155" s="2" customFormat="1" ht="24.15" customHeight="1">
      <c r="A155" s="39"/>
      <c r="B155" s="40"/>
      <c r="C155" s="220" t="s">
        <v>207</v>
      </c>
      <c r="D155" s="220" t="s">
        <v>153</v>
      </c>
      <c r="E155" s="221" t="s">
        <v>734</v>
      </c>
      <c r="F155" s="222" t="s">
        <v>735</v>
      </c>
      <c r="G155" s="223" t="s">
        <v>173</v>
      </c>
      <c r="H155" s="224">
        <v>13.217000000000001</v>
      </c>
      <c r="I155" s="225"/>
      <c r="J155" s="226">
        <f>ROUND(I155*H155,2)</f>
        <v>0</v>
      </c>
      <c r="K155" s="222" t="s">
        <v>157</v>
      </c>
      <c r="L155" s="45"/>
      <c r="M155" s="227" t="s">
        <v>1</v>
      </c>
      <c r="N155" s="228" t="s">
        <v>41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158</v>
      </c>
      <c r="AT155" s="231" t="s">
        <v>153</v>
      </c>
      <c r="AU155" s="231" t="s">
        <v>86</v>
      </c>
      <c r="AY155" s="18" t="s">
        <v>151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84</v>
      </c>
      <c r="BK155" s="232">
        <f>ROUND(I155*H155,2)</f>
        <v>0</v>
      </c>
      <c r="BL155" s="18" t="s">
        <v>158</v>
      </c>
      <c r="BM155" s="231" t="s">
        <v>2015</v>
      </c>
    </row>
    <row r="156" s="2" customFormat="1" ht="24.15" customHeight="1">
      <c r="A156" s="39"/>
      <c r="B156" s="40"/>
      <c r="C156" s="220" t="s">
        <v>8</v>
      </c>
      <c r="D156" s="220" t="s">
        <v>153</v>
      </c>
      <c r="E156" s="221" t="s">
        <v>738</v>
      </c>
      <c r="F156" s="222" t="s">
        <v>739</v>
      </c>
      <c r="G156" s="223" t="s">
        <v>173</v>
      </c>
      <c r="H156" s="224">
        <v>251.12299999999999</v>
      </c>
      <c r="I156" s="225"/>
      <c r="J156" s="226">
        <f>ROUND(I156*H156,2)</f>
        <v>0</v>
      </c>
      <c r="K156" s="222" t="s">
        <v>157</v>
      </c>
      <c r="L156" s="45"/>
      <c r="M156" s="227" t="s">
        <v>1</v>
      </c>
      <c r="N156" s="228" t="s">
        <v>41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158</v>
      </c>
      <c r="AT156" s="231" t="s">
        <v>153</v>
      </c>
      <c r="AU156" s="231" t="s">
        <v>86</v>
      </c>
      <c r="AY156" s="18" t="s">
        <v>151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84</v>
      </c>
      <c r="BK156" s="232">
        <f>ROUND(I156*H156,2)</f>
        <v>0</v>
      </c>
      <c r="BL156" s="18" t="s">
        <v>158</v>
      </c>
      <c r="BM156" s="231" t="s">
        <v>2016</v>
      </c>
    </row>
    <row r="157" s="14" customFormat="1">
      <c r="A157" s="14"/>
      <c r="B157" s="244"/>
      <c r="C157" s="245"/>
      <c r="D157" s="235" t="s">
        <v>160</v>
      </c>
      <c r="E157" s="245"/>
      <c r="F157" s="247" t="s">
        <v>2017</v>
      </c>
      <c r="G157" s="245"/>
      <c r="H157" s="248">
        <v>251.12299999999999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160</v>
      </c>
      <c r="AU157" s="254" t="s">
        <v>86</v>
      </c>
      <c r="AV157" s="14" t="s">
        <v>86</v>
      </c>
      <c r="AW157" s="14" t="s">
        <v>4</v>
      </c>
      <c r="AX157" s="14" t="s">
        <v>84</v>
      </c>
      <c r="AY157" s="254" t="s">
        <v>151</v>
      </c>
    </row>
    <row r="158" s="2" customFormat="1" ht="44.25" customHeight="1">
      <c r="A158" s="39"/>
      <c r="B158" s="40"/>
      <c r="C158" s="220" t="s">
        <v>219</v>
      </c>
      <c r="D158" s="220" t="s">
        <v>153</v>
      </c>
      <c r="E158" s="221" t="s">
        <v>1582</v>
      </c>
      <c r="F158" s="222" t="s">
        <v>1583</v>
      </c>
      <c r="G158" s="223" t="s">
        <v>173</v>
      </c>
      <c r="H158" s="224">
        <v>13.217000000000001</v>
      </c>
      <c r="I158" s="225"/>
      <c r="J158" s="226">
        <f>ROUND(I158*H158,2)</f>
        <v>0</v>
      </c>
      <c r="K158" s="222" t="s">
        <v>157</v>
      </c>
      <c r="L158" s="45"/>
      <c r="M158" s="227" t="s">
        <v>1</v>
      </c>
      <c r="N158" s="228" t="s">
        <v>41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158</v>
      </c>
      <c r="AT158" s="231" t="s">
        <v>153</v>
      </c>
      <c r="AU158" s="231" t="s">
        <v>86</v>
      </c>
      <c r="AY158" s="18" t="s">
        <v>151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84</v>
      </c>
      <c r="BK158" s="232">
        <f>ROUND(I158*H158,2)</f>
        <v>0</v>
      </c>
      <c r="BL158" s="18" t="s">
        <v>158</v>
      </c>
      <c r="BM158" s="231" t="s">
        <v>2018</v>
      </c>
    </row>
    <row r="159" s="12" customFormat="1" ht="22.8" customHeight="1">
      <c r="A159" s="12"/>
      <c r="B159" s="204"/>
      <c r="C159" s="205"/>
      <c r="D159" s="206" t="s">
        <v>75</v>
      </c>
      <c r="E159" s="218" t="s">
        <v>746</v>
      </c>
      <c r="F159" s="218" t="s">
        <v>747</v>
      </c>
      <c r="G159" s="205"/>
      <c r="H159" s="205"/>
      <c r="I159" s="208"/>
      <c r="J159" s="219">
        <f>BK159</f>
        <v>0</v>
      </c>
      <c r="K159" s="205"/>
      <c r="L159" s="210"/>
      <c r="M159" s="211"/>
      <c r="N159" s="212"/>
      <c r="O159" s="212"/>
      <c r="P159" s="213">
        <f>P160</f>
        <v>0</v>
      </c>
      <c r="Q159" s="212"/>
      <c r="R159" s="213">
        <f>R160</f>
        <v>0</v>
      </c>
      <c r="S159" s="212"/>
      <c r="T159" s="214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5" t="s">
        <v>84</v>
      </c>
      <c r="AT159" s="216" t="s">
        <v>75</v>
      </c>
      <c r="AU159" s="216" t="s">
        <v>84</v>
      </c>
      <c r="AY159" s="215" t="s">
        <v>151</v>
      </c>
      <c r="BK159" s="217">
        <f>BK160</f>
        <v>0</v>
      </c>
    </row>
    <row r="160" s="2" customFormat="1" ht="24.15" customHeight="1">
      <c r="A160" s="39"/>
      <c r="B160" s="40"/>
      <c r="C160" s="220" t="s">
        <v>224</v>
      </c>
      <c r="D160" s="220" t="s">
        <v>153</v>
      </c>
      <c r="E160" s="221" t="s">
        <v>749</v>
      </c>
      <c r="F160" s="222" t="s">
        <v>750</v>
      </c>
      <c r="G160" s="223" t="s">
        <v>173</v>
      </c>
      <c r="H160" s="224">
        <v>10.27</v>
      </c>
      <c r="I160" s="225"/>
      <c r="J160" s="226">
        <f>ROUND(I160*H160,2)</f>
        <v>0</v>
      </c>
      <c r="K160" s="222" t="s">
        <v>157</v>
      </c>
      <c r="L160" s="45"/>
      <c r="M160" s="227" t="s">
        <v>1</v>
      </c>
      <c r="N160" s="228" t="s">
        <v>41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158</v>
      </c>
      <c r="AT160" s="231" t="s">
        <v>153</v>
      </c>
      <c r="AU160" s="231" t="s">
        <v>86</v>
      </c>
      <c r="AY160" s="18" t="s">
        <v>151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84</v>
      </c>
      <c r="BK160" s="232">
        <f>ROUND(I160*H160,2)</f>
        <v>0</v>
      </c>
      <c r="BL160" s="18" t="s">
        <v>158</v>
      </c>
      <c r="BM160" s="231" t="s">
        <v>2019</v>
      </c>
    </row>
    <row r="161" s="12" customFormat="1" ht="25.92" customHeight="1">
      <c r="A161" s="12"/>
      <c r="B161" s="204"/>
      <c r="C161" s="205"/>
      <c r="D161" s="206" t="s">
        <v>75</v>
      </c>
      <c r="E161" s="207" t="s">
        <v>752</v>
      </c>
      <c r="F161" s="207" t="s">
        <v>753</v>
      </c>
      <c r="G161" s="205"/>
      <c r="H161" s="205"/>
      <c r="I161" s="208"/>
      <c r="J161" s="209">
        <f>BK161</f>
        <v>0</v>
      </c>
      <c r="K161" s="205"/>
      <c r="L161" s="210"/>
      <c r="M161" s="211"/>
      <c r="N161" s="212"/>
      <c r="O161" s="212"/>
      <c r="P161" s="213">
        <f>P162+P174+P177+P182+P200+P222+P258+P264+P266</f>
        <v>0</v>
      </c>
      <c r="Q161" s="212"/>
      <c r="R161" s="213">
        <f>R162+R174+R177+R182+R200+R222+R258+R264+R266</f>
        <v>1.8141233999999999</v>
      </c>
      <c r="S161" s="212"/>
      <c r="T161" s="214">
        <f>T162+T174+T177+T182+T200+T222+T258+T264+T266</f>
        <v>4.3571999999999997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5" t="s">
        <v>86</v>
      </c>
      <c r="AT161" s="216" t="s">
        <v>75</v>
      </c>
      <c r="AU161" s="216" t="s">
        <v>76</v>
      </c>
      <c r="AY161" s="215" t="s">
        <v>151</v>
      </c>
      <c r="BK161" s="217">
        <f>BK162+BK174+BK177+BK182+BK200+BK222+BK258+BK264+BK266</f>
        <v>0</v>
      </c>
    </row>
    <row r="162" s="12" customFormat="1" ht="22.8" customHeight="1">
      <c r="A162" s="12"/>
      <c r="B162" s="204"/>
      <c r="C162" s="205"/>
      <c r="D162" s="206" t="s">
        <v>75</v>
      </c>
      <c r="E162" s="218" t="s">
        <v>2020</v>
      </c>
      <c r="F162" s="218" t="s">
        <v>2021</v>
      </c>
      <c r="G162" s="205"/>
      <c r="H162" s="205"/>
      <c r="I162" s="208"/>
      <c r="J162" s="219">
        <f>BK162</f>
        <v>0</v>
      </c>
      <c r="K162" s="205"/>
      <c r="L162" s="210"/>
      <c r="M162" s="211"/>
      <c r="N162" s="212"/>
      <c r="O162" s="212"/>
      <c r="P162" s="213">
        <f>SUM(P163:P173)</f>
        <v>0</v>
      </c>
      <c r="Q162" s="212"/>
      <c r="R162" s="213">
        <f>SUM(R163:R173)</f>
        <v>0.19357340000000003</v>
      </c>
      <c r="S162" s="212"/>
      <c r="T162" s="214">
        <f>SUM(T163:T173)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5" t="s">
        <v>86</v>
      </c>
      <c r="AT162" s="216" t="s">
        <v>75</v>
      </c>
      <c r="AU162" s="216" t="s">
        <v>84</v>
      </c>
      <c r="AY162" s="215" t="s">
        <v>151</v>
      </c>
      <c r="BK162" s="217">
        <f>SUM(BK163:BK173)</f>
        <v>0</v>
      </c>
    </row>
    <row r="163" s="2" customFormat="1" ht="33" customHeight="1">
      <c r="A163" s="39"/>
      <c r="B163" s="40"/>
      <c r="C163" s="220" t="s">
        <v>239</v>
      </c>
      <c r="D163" s="220" t="s">
        <v>153</v>
      </c>
      <c r="E163" s="221" t="s">
        <v>2022</v>
      </c>
      <c r="F163" s="222" t="s">
        <v>2023</v>
      </c>
      <c r="G163" s="223" t="s">
        <v>287</v>
      </c>
      <c r="H163" s="224">
        <v>167</v>
      </c>
      <c r="I163" s="225"/>
      <c r="J163" s="226">
        <f>ROUND(I163*H163,2)</f>
        <v>0</v>
      </c>
      <c r="K163" s="222" t="s">
        <v>157</v>
      </c>
      <c r="L163" s="45"/>
      <c r="M163" s="227" t="s">
        <v>1</v>
      </c>
      <c r="N163" s="228" t="s">
        <v>41</v>
      </c>
      <c r="O163" s="92"/>
      <c r="P163" s="229">
        <f>O163*H163</f>
        <v>0</v>
      </c>
      <c r="Q163" s="229">
        <v>0.00019000000000000001</v>
      </c>
      <c r="R163" s="229">
        <f>Q163*H163</f>
        <v>0.031730000000000001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248</v>
      </c>
      <c r="AT163" s="231" t="s">
        <v>153</v>
      </c>
      <c r="AU163" s="231" t="s">
        <v>86</v>
      </c>
      <c r="AY163" s="18" t="s">
        <v>151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84</v>
      </c>
      <c r="BK163" s="232">
        <f>ROUND(I163*H163,2)</f>
        <v>0</v>
      </c>
      <c r="BL163" s="18" t="s">
        <v>248</v>
      </c>
      <c r="BM163" s="231" t="s">
        <v>2024</v>
      </c>
    </row>
    <row r="164" s="14" customFormat="1">
      <c r="A164" s="14"/>
      <c r="B164" s="244"/>
      <c r="C164" s="245"/>
      <c r="D164" s="235" t="s">
        <v>160</v>
      </c>
      <c r="E164" s="246" t="s">
        <v>1</v>
      </c>
      <c r="F164" s="247" t="s">
        <v>2025</v>
      </c>
      <c r="G164" s="245"/>
      <c r="H164" s="248">
        <v>167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160</v>
      </c>
      <c r="AU164" s="254" t="s">
        <v>86</v>
      </c>
      <c r="AV164" s="14" t="s">
        <v>86</v>
      </c>
      <c r="AW164" s="14" t="s">
        <v>32</v>
      </c>
      <c r="AX164" s="14" t="s">
        <v>84</v>
      </c>
      <c r="AY164" s="254" t="s">
        <v>151</v>
      </c>
    </row>
    <row r="165" s="2" customFormat="1" ht="24.15" customHeight="1">
      <c r="A165" s="39"/>
      <c r="B165" s="40"/>
      <c r="C165" s="277" t="s">
        <v>248</v>
      </c>
      <c r="D165" s="277" t="s">
        <v>498</v>
      </c>
      <c r="E165" s="278" t="s">
        <v>2026</v>
      </c>
      <c r="F165" s="279" t="s">
        <v>2027</v>
      </c>
      <c r="G165" s="280" t="s">
        <v>287</v>
      </c>
      <c r="H165" s="281">
        <v>37.740000000000002</v>
      </c>
      <c r="I165" s="282"/>
      <c r="J165" s="283">
        <f>ROUND(I165*H165,2)</f>
        <v>0</v>
      </c>
      <c r="K165" s="279" t="s">
        <v>157</v>
      </c>
      <c r="L165" s="284"/>
      <c r="M165" s="285" t="s">
        <v>1</v>
      </c>
      <c r="N165" s="286" t="s">
        <v>41</v>
      </c>
      <c r="O165" s="92"/>
      <c r="P165" s="229">
        <f>O165*H165</f>
        <v>0</v>
      </c>
      <c r="Q165" s="229">
        <v>0.00029</v>
      </c>
      <c r="R165" s="229">
        <f>Q165*H165</f>
        <v>0.010944600000000001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469</v>
      </c>
      <c r="AT165" s="231" t="s">
        <v>498</v>
      </c>
      <c r="AU165" s="231" t="s">
        <v>86</v>
      </c>
      <c r="AY165" s="18" t="s">
        <v>151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84</v>
      </c>
      <c r="BK165" s="232">
        <f>ROUND(I165*H165,2)</f>
        <v>0</v>
      </c>
      <c r="BL165" s="18" t="s">
        <v>248</v>
      </c>
      <c r="BM165" s="231" t="s">
        <v>2028</v>
      </c>
    </row>
    <row r="166" s="14" customFormat="1">
      <c r="A166" s="14"/>
      <c r="B166" s="244"/>
      <c r="C166" s="245"/>
      <c r="D166" s="235" t="s">
        <v>160</v>
      </c>
      <c r="E166" s="245"/>
      <c r="F166" s="247" t="s">
        <v>2029</v>
      </c>
      <c r="G166" s="245"/>
      <c r="H166" s="248">
        <v>37.740000000000002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160</v>
      </c>
      <c r="AU166" s="254" t="s">
        <v>86</v>
      </c>
      <c r="AV166" s="14" t="s">
        <v>86</v>
      </c>
      <c r="AW166" s="14" t="s">
        <v>4</v>
      </c>
      <c r="AX166" s="14" t="s">
        <v>84</v>
      </c>
      <c r="AY166" s="254" t="s">
        <v>151</v>
      </c>
    </row>
    <row r="167" s="2" customFormat="1" ht="24.15" customHeight="1">
      <c r="A167" s="39"/>
      <c r="B167" s="40"/>
      <c r="C167" s="277" t="s">
        <v>267</v>
      </c>
      <c r="D167" s="277" t="s">
        <v>498</v>
      </c>
      <c r="E167" s="278" t="s">
        <v>2030</v>
      </c>
      <c r="F167" s="279" t="s">
        <v>2031</v>
      </c>
      <c r="G167" s="280" t="s">
        <v>287</v>
      </c>
      <c r="H167" s="281">
        <v>12.24</v>
      </c>
      <c r="I167" s="282"/>
      <c r="J167" s="283">
        <f>ROUND(I167*H167,2)</f>
        <v>0</v>
      </c>
      <c r="K167" s="279" t="s">
        <v>157</v>
      </c>
      <c r="L167" s="284"/>
      <c r="M167" s="285" t="s">
        <v>1</v>
      </c>
      <c r="N167" s="286" t="s">
        <v>41</v>
      </c>
      <c r="O167" s="92"/>
      <c r="P167" s="229">
        <f>O167*H167</f>
        <v>0</v>
      </c>
      <c r="Q167" s="229">
        <v>0.00072000000000000005</v>
      </c>
      <c r="R167" s="229">
        <f>Q167*H167</f>
        <v>0.0088128000000000008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469</v>
      </c>
      <c r="AT167" s="231" t="s">
        <v>498</v>
      </c>
      <c r="AU167" s="231" t="s">
        <v>86</v>
      </c>
      <c r="AY167" s="18" t="s">
        <v>151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84</v>
      </c>
      <c r="BK167" s="232">
        <f>ROUND(I167*H167,2)</f>
        <v>0</v>
      </c>
      <c r="BL167" s="18" t="s">
        <v>248</v>
      </c>
      <c r="BM167" s="231" t="s">
        <v>2032</v>
      </c>
    </row>
    <row r="168" s="14" customFormat="1">
      <c r="A168" s="14"/>
      <c r="B168" s="244"/>
      <c r="C168" s="245"/>
      <c r="D168" s="235" t="s">
        <v>160</v>
      </c>
      <c r="E168" s="245"/>
      <c r="F168" s="247" t="s">
        <v>2033</v>
      </c>
      <c r="G168" s="245"/>
      <c r="H168" s="248">
        <v>12.24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160</v>
      </c>
      <c r="AU168" s="254" t="s">
        <v>86</v>
      </c>
      <c r="AV168" s="14" t="s">
        <v>86</v>
      </c>
      <c r="AW168" s="14" t="s">
        <v>4</v>
      </c>
      <c r="AX168" s="14" t="s">
        <v>84</v>
      </c>
      <c r="AY168" s="254" t="s">
        <v>151</v>
      </c>
    </row>
    <row r="169" s="2" customFormat="1" ht="24.15" customHeight="1">
      <c r="A169" s="39"/>
      <c r="B169" s="40"/>
      <c r="C169" s="277" t="s">
        <v>284</v>
      </c>
      <c r="D169" s="277" t="s">
        <v>498</v>
      </c>
      <c r="E169" s="278" t="s">
        <v>2034</v>
      </c>
      <c r="F169" s="279" t="s">
        <v>2035</v>
      </c>
      <c r="G169" s="280" t="s">
        <v>287</v>
      </c>
      <c r="H169" s="281">
        <v>118.31999999999999</v>
      </c>
      <c r="I169" s="282"/>
      <c r="J169" s="283">
        <f>ROUND(I169*H169,2)</f>
        <v>0</v>
      </c>
      <c r="K169" s="279" t="s">
        <v>157</v>
      </c>
      <c r="L169" s="284"/>
      <c r="M169" s="285" t="s">
        <v>1</v>
      </c>
      <c r="N169" s="286" t="s">
        <v>41</v>
      </c>
      <c r="O169" s="92"/>
      <c r="P169" s="229">
        <f>O169*H169</f>
        <v>0</v>
      </c>
      <c r="Q169" s="229">
        <v>0.0011800000000000001</v>
      </c>
      <c r="R169" s="229">
        <f>Q169*H169</f>
        <v>0.13961760000000001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469</v>
      </c>
      <c r="AT169" s="231" t="s">
        <v>498</v>
      </c>
      <c r="AU169" s="231" t="s">
        <v>86</v>
      </c>
      <c r="AY169" s="18" t="s">
        <v>151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84</v>
      </c>
      <c r="BK169" s="232">
        <f>ROUND(I169*H169,2)</f>
        <v>0</v>
      </c>
      <c r="BL169" s="18" t="s">
        <v>248</v>
      </c>
      <c r="BM169" s="231" t="s">
        <v>2036</v>
      </c>
    </row>
    <row r="170" s="14" customFormat="1">
      <c r="A170" s="14"/>
      <c r="B170" s="244"/>
      <c r="C170" s="245"/>
      <c r="D170" s="235" t="s">
        <v>160</v>
      </c>
      <c r="E170" s="245"/>
      <c r="F170" s="247" t="s">
        <v>2037</v>
      </c>
      <c r="G170" s="245"/>
      <c r="H170" s="248">
        <v>118.31999999999999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160</v>
      </c>
      <c r="AU170" s="254" t="s">
        <v>86</v>
      </c>
      <c r="AV170" s="14" t="s">
        <v>86</v>
      </c>
      <c r="AW170" s="14" t="s">
        <v>4</v>
      </c>
      <c r="AX170" s="14" t="s">
        <v>84</v>
      </c>
      <c r="AY170" s="254" t="s">
        <v>151</v>
      </c>
    </row>
    <row r="171" s="2" customFormat="1" ht="24.15" customHeight="1">
      <c r="A171" s="39"/>
      <c r="B171" s="40"/>
      <c r="C171" s="277" t="s">
        <v>290</v>
      </c>
      <c r="D171" s="277" t="s">
        <v>498</v>
      </c>
      <c r="E171" s="278" t="s">
        <v>2038</v>
      </c>
      <c r="F171" s="279" t="s">
        <v>2039</v>
      </c>
      <c r="G171" s="280" t="s">
        <v>287</v>
      </c>
      <c r="H171" s="281">
        <v>2.04</v>
      </c>
      <c r="I171" s="282"/>
      <c r="J171" s="283">
        <f>ROUND(I171*H171,2)</f>
        <v>0</v>
      </c>
      <c r="K171" s="279" t="s">
        <v>157</v>
      </c>
      <c r="L171" s="284"/>
      <c r="M171" s="285" t="s">
        <v>1</v>
      </c>
      <c r="N171" s="286" t="s">
        <v>41</v>
      </c>
      <c r="O171" s="92"/>
      <c r="P171" s="229">
        <f>O171*H171</f>
        <v>0</v>
      </c>
      <c r="Q171" s="229">
        <v>0.0012099999999999999</v>
      </c>
      <c r="R171" s="229">
        <f>Q171*H171</f>
        <v>0.0024683999999999999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469</v>
      </c>
      <c r="AT171" s="231" t="s">
        <v>498</v>
      </c>
      <c r="AU171" s="231" t="s">
        <v>86</v>
      </c>
      <c r="AY171" s="18" t="s">
        <v>151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84</v>
      </c>
      <c r="BK171" s="232">
        <f>ROUND(I171*H171,2)</f>
        <v>0</v>
      </c>
      <c r="BL171" s="18" t="s">
        <v>248</v>
      </c>
      <c r="BM171" s="231" t="s">
        <v>2040</v>
      </c>
    </row>
    <row r="172" s="14" customFormat="1">
      <c r="A172" s="14"/>
      <c r="B172" s="244"/>
      <c r="C172" s="245"/>
      <c r="D172" s="235" t="s">
        <v>160</v>
      </c>
      <c r="E172" s="245"/>
      <c r="F172" s="247" t="s">
        <v>2041</v>
      </c>
      <c r="G172" s="245"/>
      <c r="H172" s="248">
        <v>2.04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160</v>
      </c>
      <c r="AU172" s="254" t="s">
        <v>86</v>
      </c>
      <c r="AV172" s="14" t="s">
        <v>86</v>
      </c>
      <c r="AW172" s="14" t="s">
        <v>4</v>
      </c>
      <c r="AX172" s="14" t="s">
        <v>84</v>
      </c>
      <c r="AY172" s="254" t="s">
        <v>151</v>
      </c>
    </row>
    <row r="173" s="2" customFormat="1" ht="24.15" customHeight="1">
      <c r="A173" s="39"/>
      <c r="B173" s="40"/>
      <c r="C173" s="220" t="s">
        <v>297</v>
      </c>
      <c r="D173" s="220" t="s">
        <v>153</v>
      </c>
      <c r="E173" s="221" t="s">
        <v>2042</v>
      </c>
      <c r="F173" s="222" t="s">
        <v>2043</v>
      </c>
      <c r="G173" s="223" t="s">
        <v>785</v>
      </c>
      <c r="H173" s="287"/>
      <c r="I173" s="225"/>
      <c r="J173" s="226">
        <f>ROUND(I173*H173,2)</f>
        <v>0</v>
      </c>
      <c r="K173" s="222" t="s">
        <v>157</v>
      </c>
      <c r="L173" s="45"/>
      <c r="M173" s="227" t="s">
        <v>1</v>
      </c>
      <c r="N173" s="228" t="s">
        <v>41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248</v>
      </c>
      <c r="AT173" s="231" t="s">
        <v>153</v>
      </c>
      <c r="AU173" s="231" t="s">
        <v>86</v>
      </c>
      <c r="AY173" s="18" t="s">
        <v>151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84</v>
      </c>
      <c r="BK173" s="232">
        <f>ROUND(I173*H173,2)</f>
        <v>0</v>
      </c>
      <c r="BL173" s="18" t="s">
        <v>248</v>
      </c>
      <c r="BM173" s="231" t="s">
        <v>2044</v>
      </c>
    </row>
    <row r="174" s="12" customFormat="1" ht="22.8" customHeight="1">
      <c r="A174" s="12"/>
      <c r="B174" s="204"/>
      <c r="C174" s="205"/>
      <c r="D174" s="206" t="s">
        <v>75</v>
      </c>
      <c r="E174" s="218" t="s">
        <v>2045</v>
      </c>
      <c r="F174" s="218" t="s">
        <v>2046</v>
      </c>
      <c r="G174" s="205"/>
      <c r="H174" s="205"/>
      <c r="I174" s="208"/>
      <c r="J174" s="219">
        <f>BK174</f>
        <v>0</v>
      </c>
      <c r="K174" s="205"/>
      <c r="L174" s="210"/>
      <c r="M174" s="211"/>
      <c r="N174" s="212"/>
      <c r="O174" s="212"/>
      <c r="P174" s="213">
        <f>SUM(P175:P176)</f>
        <v>0</v>
      </c>
      <c r="Q174" s="212"/>
      <c r="R174" s="213">
        <f>SUM(R175:R176)</f>
        <v>0.0044000000000000003</v>
      </c>
      <c r="S174" s="212"/>
      <c r="T174" s="214">
        <f>SUM(T175:T176)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5" t="s">
        <v>86</v>
      </c>
      <c r="AT174" s="216" t="s">
        <v>75</v>
      </c>
      <c r="AU174" s="216" t="s">
        <v>84</v>
      </c>
      <c r="AY174" s="215" t="s">
        <v>151</v>
      </c>
      <c r="BK174" s="217">
        <f>SUM(BK175:BK176)</f>
        <v>0</v>
      </c>
    </row>
    <row r="175" s="2" customFormat="1" ht="62.7" customHeight="1">
      <c r="A175" s="39"/>
      <c r="B175" s="40"/>
      <c r="C175" s="220" t="s">
        <v>7</v>
      </c>
      <c r="D175" s="220" t="s">
        <v>153</v>
      </c>
      <c r="E175" s="221" t="s">
        <v>2047</v>
      </c>
      <c r="F175" s="222" t="s">
        <v>2048</v>
      </c>
      <c r="G175" s="223" t="s">
        <v>194</v>
      </c>
      <c r="H175" s="224">
        <v>8</v>
      </c>
      <c r="I175" s="225"/>
      <c r="J175" s="226">
        <f>ROUND(I175*H175,2)</f>
        <v>0</v>
      </c>
      <c r="K175" s="222" t="s">
        <v>1</v>
      </c>
      <c r="L175" s="45"/>
      <c r="M175" s="227" t="s">
        <v>1</v>
      </c>
      <c r="N175" s="228" t="s">
        <v>41</v>
      </c>
      <c r="O175" s="92"/>
      <c r="P175" s="229">
        <f>O175*H175</f>
        <v>0</v>
      </c>
      <c r="Q175" s="229">
        <v>0.00055000000000000003</v>
      </c>
      <c r="R175" s="229">
        <f>Q175*H175</f>
        <v>0.0044000000000000003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248</v>
      </c>
      <c r="AT175" s="231" t="s">
        <v>153</v>
      </c>
      <c r="AU175" s="231" t="s">
        <v>86</v>
      </c>
      <c r="AY175" s="18" t="s">
        <v>151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84</v>
      </c>
      <c r="BK175" s="232">
        <f>ROUND(I175*H175,2)</f>
        <v>0</v>
      </c>
      <c r="BL175" s="18" t="s">
        <v>248</v>
      </c>
      <c r="BM175" s="231" t="s">
        <v>2049</v>
      </c>
    </row>
    <row r="176" s="14" customFormat="1">
      <c r="A176" s="14"/>
      <c r="B176" s="244"/>
      <c r="C176" s="245"/>
      <c r="D176" s="235" t="s">
        <v>160</v>
      </c>
      <c r="E176" s="246" t="s">
        <v>1</v>
      </c>
      <c r="F176" s="247" t="s">
        <v>2050</v>
      </c>
      <c r="G176" s="245"/>
      <c r="H176" s="248">
        <v>8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160</v>
      </c>
      <c r="AU176" s="254" t="s">
        <v>86</v>
      </c>
      <c r="AV176" s="14" t="s">
        <v>86</v>
      </c>
      <c r="AW176" s="14" t="s">
        <v>32</v>
      </c>
      <c r="AX176" s="14" t="s">
        <v>84</v>
      </c>
      <c r="AY176" s="254" t="s">
        <v>151</v>
      </c>
    </row>
    <row r="177" s="12" customFormat="1" ht="22.8" customHeight="1">
      <c r="A177" s="12"/>
      <c r="B177" s="204"/>
      <c r="C177" s="205"/>
      <c r="D177" s="206" t="s">
        <v>75</v>
      </c>
      <c r="E177" s="218" t="s">
        <v>2051</v>
      </c>
      <c r="F177" s="218" t="s">
        <v>2052</v>
      </c>
      <c r="G177" s="205"/>
      <c r="H177" s="205"/>
      <c r="I177" s="208"/>
      <c r="J177" s="219">
        <f>BK177</f>
        <v>0</v>
      </c>
      <c r="K177" s="205"/>
      <c r="L177" s="210"/>
      <c r="M177" s="211"/>
      <c r="N177" s="212"/>
      <c r="O177" s="212"/>
      <c r="P177" s="213">
        <f>SUM(P178:P181)</f>
        <v>0</v>
      </c>
      <c r="Q177" s="212"/>
      <c r="R177" s="213">
        <f>SUM(R178:R181)</f>
        <v>0.00809</v>
      </c>
      <c r="S177" s="212"/>
      <c r="T177" s="214">
        <f>SUM(T178:T181)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5" t="s">
        <v>86</v>
      </c>
      <c r="AT177" s="216" t="s">
        <v>75</v>
      </c>
      <c r="AU177" s="216" t="s">
        <v>84</v>
      </c>
      <c r="AY177" s="215" t="s">
        <v>151</v>
      </c>
      <c r="BK177" s="217">
        <f>SUM(BK178:BK181)</f>
        <v>0</v>
      </c>
    </row>
    <row r="178" s="2" customFormat="1" ht="16.5" customHeight="1">
      <c r="A178" s="39"/>
      <c r="B178" s="40"/>
      <c r="C178" s="220" t="s">
        <v>313</v>
      </c>
      <c r="D178" s="220" t="s">
        <v>153</v>
      </c>
      <c r="E178" s="221" t="s">
        <v>2053</v>
      </c>
      <c r="F178" s="222" t="s">
        <v>2054</v>
      </c>
      <c r="G178" s="223" t="s">
        <v>1774</v>
      </c>
      <c r="H178" s="224">
        <v>6</v>
      </c>
      <c r="I178" s="225"/>
      <c r="J178" s="226">
        <f>ROUND(I178*H178,2)</f>
        <v>0</v>
      </c>
      <c r="K178" s="222" t="s">
        <v>157</v>
      </c>
      <c r="L178" s="45"/>
      <c r="M178" s="227" t="s">
        <v>1</v>
      </c>
      <c r="N178" s="228" t="s">
        <v>41</v>
      </c>
      <c r="O178" s="92"/>
      <c r="P178" s="229">
        <f>O178*H178</f>
        <v>0</v>
      </c>
      <c r="Q178" s="229">
        <v>0.00114</v>
      </c>
      <c r="R178" s="229">
        <f>Q178*H178</f>
        <v>0.0068399999999999997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248</v>
      </c>
      <c r="AT178" s="231" t="s">
        <v>153</v>
      </c>
      <c r="AU178" s="231" t="s">
        <v>86</v>
      </c>
      <c r="AY178" s="18" t="s">
        <v>151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84</v>
      </c>
      <c r="BK178" s="232">
        <f>ROUND(I178*H178,2)</f>
        <v>0</v>
      </c>
      <c r="BL178" s="18" t="s">
        <v>248</v>
      </c>
      <c r="BM178" s="231" t="s">
        <v>2055</v>
      </c>
    </row>
    <row r="179" s="2" customFormat="1" ht="16.5" customHeight="1">
      <c r="A179" s="39"/>
      <c r="B179" s="40"/>
      <c r="C179" s="277" t="s">
        <v>322</v>
      </c>
      <c r="D179" s="277" t="s">
        <v>498</v>
      </c>
      <c r="E179" s="278" t="s">
        <v>2056</v>
      </c>
      <c r="F179" s="279" t="s">
        <v>2057</v>
      </c>
      <c r="G179" s="280" t="s">
        <v>194</v>
      </c>
      <c r="H179" s="281">
        <v>6</v>
      </c>
      <c r="I179" s="282"/>
      <c r="J179" s="283">
        <f>ROUND(I179*H179,2)</f>
        <v>0</v>
      </c>
      <c r="K179" s="279" t="s">
        <v>157</v>
      </c>
      <c r="L179" s="284"/>
      <c r="M179" s="285" t="s">
        <v>1</v>
      </c>
      <c r="N179" s="286" t="s">
        <v>41</v>
      </c>
      <c r="O179" s="92"/>
      <c r="P179" s="229">
        <f>O179*H179</f>
        <v>0</v>
      </c>
      <c r="Q179" s="229">
        <v>1.0000000000000001E-05</v>
      </c>
      <c r="R179" s="229">
        <f>Q179*H179</f>
        <v>6.0000000000000008E-05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469</v>
      </c>
      <c r="AT179" s="231" t="s">
        <v>498</v>
      </c>
      <c r="AU179" s="231" t="s">
        <v>86</v>
      </c>
      <c r="AY179" s="18" t="s">
        <v>151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84</v>
      </c>
      <c r="BK179" s="232">
        <f>ROUND(I179*H179,2)</f>
        <v>0</v>
      </c>
      <c r="BL179" s="18" t="s">
        <v>248</v>
      </c>
      <c r="BM179" s="231" t="s">
        <v>2058</v>
      </c>
    </row>
    <row r="180" s="2" customFormat="1" ht="37.8" customHeight="1">
      <c r="A180" s="39"/>
      <c r="B180" s="40"/>
      <c r="C180" s="220" t="s">
        <v>326</v>
      </c>
      <c r="D180" s="220" t="s">
        <v>153</v>
      </c>
      <c r="E180" s="221" t="s">
        <v>2059</v>
      </c>
      <c r="F180" s="222" t="s">
        <v>2060</v>
      </c>
      <c r="G180" s="223" t="s">
        <v>1774</v>
      </c>
      <c r="H180" s="224">
        <v>1</v>
      </c>
      <c r="I180" s="225"/>
      <c r="J180" s="226">
        <f>ROUND(I180*H180,2)</f>
        <v>0</v>
      </c>
      <c r="K180" s="222" t="s">
        <v>157</v>
      </c>
      <c r="L180" s="45"/>
      <c r="M180" s="227" t="s">
        <v>1</v>
      </c>
      <c r="N180" s="228" t="s">
        <v>41</v>
      </c>
      <c r="O180" s="92"/>
      <c r="P180" s="229">
        <f>O180*H180</f>
        <v>0</v>
      </c>
      <c r="Q180" s="229">
        <v>0.0011900000000000001</v>
      </c>
      <c r="R180" s="229">
        <f>Q180*H180</f>
        <v>0.0011900000000000001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248</v>
      </c>
      <c r="AT180" s="231" t="s">
        <v>153</v>
      </c>
      <c r="AU180" s="231" t="s">
        <v>86</v>
      </c>
      <c r="AY180" s="18" t="s">
        <v>151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84</v>
      </c>
      <c r="BK180" s="232">
        <f>ROUND(I180*H180,2)</f>
        <v>0</v>
      </c>
      <c r="BL180" s="18" t="s">
        <v>248</v>
      </c>
      <c r="BM180" s="231" t="s">
        <v>2061</v>
      </c>
    </row>
    <row r="181" s="2" customFormat="1" ht="24.15" customHeight="1">
      <c r="A181" s="39"/>
      <c r="B181" s="40"/>
      <c r="C181" s="220" t="s">
        <v>328</v>
      </c>
      <c r="D181" s="220" t="s">
        <v>153</v>
      </c>
      <c r="E181" s="221" t="s">
        <v>2062</v>
      </c>
      <c r="F181" s="222" t="s">
        <v>2063</v>
      </c>
      <c r="G181" s="223" t="s">
        <v>785</v>
      </c>
      <c r="H181" s="287"/>
      <c r="I181" s="225"/>
      <c r="J181" s="226">
        <f>ROUND(I181*H181,2)</f>
        <v>0</v>
      </c>
      <c r="K181" s="222" t="s">
        <v>157</v>
      </c>
      <c r="L181" s="45"/>
      <c r="M181" s="227" t="s">
        <v>1</v>
      </c>
      <c r="N181" s="228" t="s">
        <v>41</v>
      </c>
      <c r="O181" s="92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248</v>
      </c>
      <c r="AT181" s="231" t="s">
        <v>153</v>
      </c>
      <c r="AU181" s="231" t="s">
        <v>86</v>
      </c>
      <c r="AY181" s="18" t="s">
        <v>151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84</v>
      </c>
      <c r="BK181" s="232">
        <f>ROUND(I181*H181,2)</f>
        <v>0</v>
      </c>
      <c r="BL181" s="18" t="s">
        <v>248</v>
      </c>
      <c r="BM181" s="231" t="s">
        <v>2064</v>
      </c>
    </row>
    <row r="182" s="12" customFormat="1" ht="22.8" customHeight="1">
      <c r="A182" s="12"/>
      <c r="B182" s="204"/>
      <c r="C182" s="205"/>
      <c r="D182" s="206" t="s">
        <v>75</v>
      </c>
      <c r="E182" s="218" t="s">
        <v>2065</v>
      </c>
      <c r="F182" s="218" t="s">
        <v>2066</v>
      </c>
      <c r="G182" s="205"/>
      <c r="H182" s="205"/>
      <c r="I182" s="208"/>
      <c r="J182" s="219">
        <f>BK182</f>
        <v>0</v>
      </c>
      <c r="K182" s="205"/>
      <c r="L182" s="210"/>
      <c r="M182" s="211"/>
      <c r="N182" s="212"/>
      <c r="O182" s="212"/>
      <c r="P182" s="213">
        <f>SUM(P183:P199)</f>
        <v>0</v>
      </c>
      <c r="Q182" s="212"/>
      <c r="R182" s="213">
        <f>SUM(R183:R199)</f>
        <v>0.7268199999999998</v>
      </c>
      <c r="S182" s="212"/>
      <c r="T182" s="214">
        <f>SUM(T183:T199)</f>
        <v>1.2896000000000001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5" t="s">
        <v>86</v>
      </c>
      <c r="AT182" s="216" t="s">
        <v>75</v>
      </c>
      <c r="AU182" s="216" t="s">
        <v>84</v>
      </c>
      <c r="AY182" s="215" t="s">
        <v>151</v>
      </c>
      <c r="BK182" s="217">
        <f>SUM(BK183:BK199)</f>
        <v>0</v>
      </c>
    </row>
    <row r="183" s="2" customFormat="1" ht="24.15" customHeight="1">
      <c r="A183" s="39"/>
      <c r="B183" s="40"/>
      <c r="C183" s="220" t="s">
        <v>423</v>
      </c>
      <c r="D183" s="220" t="s">
        <v>153</v>
      </c>
      <c r="E183" s="221" t="s">
        <v>2067</v>
      </c>
      <c r="F183" s="222" t="s">
        <v>2068</v>
      </c>
      <c r="G183" s="223" t="s">
        <v>287</v>
      </c>
      <c r="H183" s="224">
        <v>403</v>
      </c>
      <c r="I183" s="225"/>
      <c r="J183" s="226">
        <f>ROUND(I183*H183,2)</f>
        <v>0</v>
      </c>
      <c r="K183" s="222" t="s">
        <v>157</v>
      </c>
      <c r="L183" s="45"/>
      <c r="M183" s="227" t="s">
        <v>1</v>
      </c>
      <c r="N183" s="228" t="s">
        <v>41</v>
      </c>
      <c r="O183" s="92"/>
      <c r="P183" s="229">
        <f>O183*H183</f>
        <v>0</v>
      </c>
      <c r="Q183" s="229">
        <v>2.0000000000000002E-05</v>
      </c>
      <c r="R183" s="229">
        <f>Q183*H183</f>
        <v>0.0080600000000000012</v>
      </c>
      <c r="S183" s="229">
        <v>0.0032000000000000002</v>
      </c>
      <c r="T183" s="230">
        <f>S183*H183</f>
        <v>1.2896000000000001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248</v>
      </c>
      <c r="AT183" s="231" t="s">
        <v>153</v>
      </c>
      <c r="AU183" s="231" t="s">
        <v>86</v>
      </c>
      <c r="AY183" s="18" t="s">
        <v>151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84</v>
      </c>
      <c r="BK183" s="232">
        <f>ROUND(I183*H183,2)</f>
        <v>0</v>
      </c>
      <c r="BL183" s="18" t="s">
        <v>248</v>
      </c>
      <c r="BM183" s="231" t="s">
        <v>2069</v>
      </c>
    </row>
    <row r="184" s="2" customFormat="1" ht="24.15" customHeight="1">
      <c r="A184" s="39"/>
      <c r="B184" s="40"/>
      <c r="C184" s="220" t="s">
        <v>427</v>
      </c>
      <c r="D184" s="220" t="s">
        <v>153</v>
      </c>
      <c r="E184" s="221" t="s">
        <v>2070</v>
      </c>
      <c r="F184" s="222" t="s">
        <v>2071</v>
      </c>
      <c r="G184" s="223" t="s">
        <v>287</v>
      </c>
      <c r="H184" s="224">
        <v>2</v>
      </c>
      <c r="I184" s="225"/>
      <c r="J184" s="226">
        <f>ROUND(I184*H184,2)</f>
        <v>0</v>
      </c>
      <c r="K184" s="222" t="s">
        <v>157</v>
      </c>
      <c r="L184" s="45"/>
      <c r="M184" s="227" t="s">
        <v>1</v>
      </c>
      <c r="N184" s="228" t="s">
        <v>41</v>
      </c>
      <c r="O184" s="92"/>
      <c r="P184" s="229">
        <f>O184*H184</f>
        <v>0</v>
      </c>
      <c r="Q184" s="229">
        <v>0.0055100000000000001</v>
      </c>
      <c r="R184" s="229">
        <f>Q184*H184</f>
        <v>0.01102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248</v>
      </c>
      <c r="AT184" s="231" t="s">
        <v>153</v>
      </c>
      <c r="AU184" s="231" t="s">
        <v>86</v>
      </c>
      <c r="AY184" s="18" t="s">
        <v>151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84</v>
      </c>
      <c r="BK184" s="232">
        <f>ROUND(I184*H184,2)</f>
        <v>0</v>
      </c>
      <c r="BL184" s="18" t="s">
        <v>248</v>
      </c>
      <c r="BM184" s="231" t="s">
        <v>2072</v>
      </c>
    </row>
    <row r="185" s="2" customFormat="1" ht="24.15" customHeight="1">
      <c r="A185" s="39"/>
      <c r="B185" s="40"/>
      <c r="C185" s="220" t="s">
        <v>436</v>
      </c>
      <c r="D185" s="220" t="s">
        <v>153</v>
      </c>
      <c r="E185" s="221" t="s">
        <v>2073</v>
      </c>
      <c r="F185" s="222" t="s">
        <v>2074</v>
      </c>
      <c r="G185" s="223" t="s">
        <v>287</v>
      </c>
      <c r="H185" s="224">
        <v>2</v>
      </c>
      <c r="I185" s="225"/>
      <c r="J185" s="226">
        <f>ROUND(I185*H185,2)</f>
        <v>0</v>
      </c>
      <c r="K185" s="222" t="s">
        <v>157</v>
      </c>
      <c r="L185" s="45"/>
      <c r="M185" s="227" t="s">
        <v>1</v>
      </c>
      <c r="N185" s="228" t="s">
        <v>41</v>
      </c>
      <c r="O185" s="92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248</v>
      </c>
      <c r="AT185" s="231" t="s">
        <v>153</v>
      </c>
      <c r="AU185" s="231" t="s">
        <v>86</v>
      </c>
      <c r="AY185" s="18" t="s">
        <v>151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84</v>
      </c>
      <c r="BK185" s="232">
        <f>ROUND(I185*H185,2)</f>
        <v>0</v>
      </c>
      <c r="BL185" s="18" t="s">
        <v>248</v>
      </c>
      <c r="BM185" s="231" t="s">
        <v>2075</v>
      </c>
    </row>
    <row r="186" s="2" customFormat="1" ht="24.15" customHeight="1">
      <c r="A186" s="39"/>
      <c r="B186" s="40"/>
      <c r="C186" s="220" t="s">
        <v>441</v>
      </c>
      <c r="D186" s="220" t="s">
        <v>153</v>
      </c>
      <c r="E186" s="221" t="s">
        <v>2076</v>
      </c>
      <c r="F186" s="222" t="s">
        <v>2077</v>
      </c>
      <c r="G186" s="223" t="s">
        <v>287</v>
      </c>
      <c r="H186" s="224">
        <v>206</v>
      </c>
      <c r="I186" s="225"/>
      <c r="J186" s="226">
        <f>ROUND(I186*H186,2)</f>
        <v>0</v>
      </c>
      <c r="K186" s="222" t="s">
        <v>157</v>
      </c>
      <c r="L186" s="45"/>
      <c r="M186" s="227" t="s">
        <v>1</v>
      </c>
      <c r="N186" s="228" t="s">
        <v>41</v>
      </c>
      <c r="O186" s="92"/>
      <c r="P186" s="229">
        <f>O186*H186</f>
        <v>0</v>
      </c>
      <c r="Q186" s="229">
        <v>0.00046000000000000001</v>
      </c>
      <c r="R186" s="229">
        <f>Q186*H186</f>
        <v>0.094759999999999997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248</v>
      </c>
      <c r="AT186" s="231" t="s">
        <v>153</v>
      </c>
      <c r="AU186" s="231" t="s">
        <v>86</v>
      </c>
      <c r="AY186" s="18" t="s">
        <v>151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84</v>
      </c>
      <c r="BK186" s="232">
        <f>ROUND(I186*H186,2)</f>
        <v>0</v>
      </c>
      <c r="BL186" s="18" t="s">
        <v>248</v>
      </c>
      <c r="BM186" s="231" t="s">
        <v>2078</v>
      </c>
    </row>
    <row r="187" s="2" customFormat="1" ht="24.15" customHeight="1">
      <c r="A187" s="39"/>
      <c r="B187" s="40"/>
      <c r="C187" s="220" t="s">
        <v>452</v>
      </c>
      <c r="D187" s="220" t="s">
        <v>153</v>
      </c>
      <c r="E187" s="221" t="s">
        <v>2079</v>
      </c>
      <c r="F187" s="222" t="s">
        <v>2080</v>
      </c>
      <c r="G187" s="223" t="s">
        <v>287</v>
      </c>
      <c r="H187" s="224">
        <v>52</v>
      </c>
      <c r="I187" s="225"/>
      <c r="J187" s="226">
        <f>ROUND(I187*H187,2)</f>
        <v>0</v>
      </c>
      <c r="K187" s="222" t="s">
        <v>157</v>
      </c>
      <c r="L187" s="45"/>
      <c r="M187" s="227" t="s">
        <v>1</v>
      </c>
      <c r="N187" s="228" t="s">
        <v>41</v>
      </c>
      <c r="O187" s="92"/>
      <c r="P187" s="229">
        <f>O187*H187</f>
        <v>0</v>
      </c>
      <c r="Q187" s="229">
        <v>0.00055000000000000003</v>
      </c>
      <c r="R187" s="229">
        <f>Q187*H187</f>
        <v>0.0286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248</v>
      </c>
      <c r="AT187" s="231" t="s">
        <v>153</v>
      </c>
      <c r="AU187" s="231" t="s">
        <v>86</v>
      </c>
      <c r="AY187" s="18" t="s">
        <v>151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84</v>
      </c>
      <c r="BK187" s="232">
        <f>ROUND(I187*H187,2)</f>
        <v>0</v>
      </c>
      <c r="BL187" s="18" t="s">
        <v>248</v>
      </c>
      <c r="BM187" s="231" t="s">
        <v>2081</v>
      </c>
    </row>
    <row r="188" s="2" customFormat="1" ht="24.15" customHeight="1">
      <c r="A188" s="39"/>
      <c r="B188" s="40"/>
      <c r="C188" s="220" t="s">
        <v>458</v>
      </c>
      <c r="D188" s="220" t="s">
        <v>153</v>
      </c>
      <c r="E188" s="221" t="s">
        <v>2082</v>
      </c>
      <c r="F188" s="222" t="s">
        <v>2083</v>
      </c>
      <c r="G188" s="223" t="s">
        <v>287</v>
      </c>
      <c r="H188" s="224">
        <v>112</v>
      </c>
      <c r="I188" s="225"/>
      <c r="J188" s="226">
        <f>ROUND(I188*H188,2)</f>
        <v>0</v>
      </c>
      <c r="K188" s="222" t="s">
        <v>157</v>
      </c>
      <c r="L188" s="45"/>
      <c r="M188" s="227" t="s">
        <v>1</v>
      </c>
      <c r="N188" s="228" t="s">
        <v>41</v>
      </c>
      <c r="O188" s="92"/>
      <c r="P188" s="229">
        <f>O188*H188</f>
        <v>0</v>
      </c>
      <c r="Q188" s="229">
        <v>0.00069999999999999999</v>
      </c>
      <c r="R188" s="229">
        <f>Q188*H188</f>
        <v>0.078399999999999997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248</v>
      </c>
      <c r="AT188" s="231" t="s">
        <v>153</v>
      </c>
      <c r="AU188" s="231" t="s">
        <v>86</v>
      </c>
      <c r="AY188" s="18" t="s">
        <v>151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84</v>
      </c>
      <c r="BK188" s="232">
        <f>ROUND(I188*H188,2)</f>
        <v>0</v>
      </c>
      <c r="BL188" s="18" t="s">
        <v>248</v>
      </c>
      <c r="BM188" s="231" t="s">
        <v>2084</v>
      </c>
    </row>
    <row r="189" s="2" customFormat="1" ht="24.15" customHeight="1">
      <c r="A189" s="39"/>
      <c r="B189" s="40"/>
      <c r="C189" s="220" t="s">
        <v>469</v>
      </c>
      <c r="D189" s="220" t="s">
        <v>153</v>
      </c>
      <c r="E189" s="221" t="s">
        <v>2085</v>
      </c>
      <c r="F189" s="222" t="s">
        <v>2086</v>
      </c>
      <c r="G189" s="223" t="s">
        <v>287</v>
      </c>
      <c r="H189" s="224">
        <v>51</v>
      </c>
      <c r="I189" s="225"/>
      <c r="J189" s="226">
        <f>ROUND(I189*H189,2)</f>
        <v>0</v>
      </c>
      <c r="K189" s="222" t="s">
        <v>157</v>
      </c>
      <c r="L189" s="45"/>
      <c r="M189" s="227" t="s">
        <v>1</v>
      </c>
      <c r="N189" s="228" t="s">
        <v>41</v>
      </c>
      <c r="O189" s="92"/>
      <c r="P189" s="229">
        <f>O189*H189</f>
        <v>0</v>
      </c>
      <c r="Q189" s="229">
        <v>0.00124</v>
      </c>
      <c r="R189" s="229">
        <f>Q189*H189</f>
        <v>0.063240000000000005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248</v>
      </c>
      <c r="AT189" s="231" t="s">
        <v>153</v>
      </c>
      <c r="AU189" s="231" t="s">
        <v>86</v>
      </c>
      <c r="AY189" s="18" t="s">
        <v>151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84</v>
      </c>
      <c r="BK189" s="232">
        <f>ROUND(I189*H189,2)</f>
        <v>0</v>
      </c>
      <c r="BL189" s="18" t="s">
        <v>248</v>
      </c>
      <c r="BM189" s="231" t="s">
        <v>2087</v>
      </c>
    </row>
    <row r="190" s="2" customFormat="1" ht="21.75" customHeight="1">
      <c r="A190" s="39"/>
      <c r="B190" s="40"/>
      <c r="C190" s="220" t="s">
        <v>473</v>
      </c>
      <c r="D190" s="220" t="s">
        <v>153</v>
      </c>
      <c r="E190" s="221" t="s">
        <v>2088</v>
      </c>
      <c r="F190" s="222" t="s">
        <v>2089</v>
      </c>
      <c r="G190" s="223" t="s">
        <v>287</v>
      </c>
      <c r="H190" s="224">
        <v>116</v>
      </c>
      <c r="I190" s="225"/>
      <c r="J190" s="226">
        <f>ROUND(I190*H190,2)</f>
        <v>0</v>
      </c>
      <c r="K190" s="222" t="s">
        <v>157</v>
      </c>
      <c r="L190" s="45"/>
      <c r="M190" s="227" t="s">
        <v>1</v>
      </c>
      <c r="N190" s="228" t="s">
        <v>41</v>
      </c>
      <c r="O190" s="92"/>
      <c r="P190" s="229">
        <f>O190*H190</f>
        <v>0</v>
      </c>
      <c r="Q190" s="229">
        <v>0.0034399999999999999</v>
      </c>
      <c r="R190" s="229">
        <f>Q190*H190</f>
        <v>0.39904000000000001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248</v>
      </c>
      <c r="AT190" s="231" t="s">
        <v>153</v>
      </c>
      <c r="AU190" s="231" t="s">
        <v>86</v>
      </c>
      <c r="AY190" s="18" t="s">
        <v>151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84</v>
      </c>
      <c r="BK190" s="232">
        <f>ROUND(I190*H190,2)</f>
        <v>0</v>
      </c>
      <c r="BL190" s="18" t="s">
        <v>248</v>
      </c>
      <c r="BM190" s="231" t="s">
        <v>2090</v>
      </c>
    </row>
    <row r="191" s="2" customFormat="1" ht="24.15" customHeight="1">
      <c r="A191" s="39"/>
      <c r="B191" s="40"/>
      <c r="C191" s="220" t="s">
        <v>477</v>
      </c>
      <c r="D191" s="220" t="s">
        <v>153</v>
      </c>
      <c r="E191" s="221" t="s">
        <v>2091</v>
      </c>
      <c r="F191" s="222" t="s">
        <v>2092</v>
      </c>
      <c r="G191" s="223" t="s">
        <v>194</v>
      </c>
      <c r="H191" s="224">
        <v>62</v>
      </c>
      <c r="I191" s="225"/>
      <c r="J191" s="226">
        <f>ROUND(I191*H191,2)</f>
        <v>0</v>
      </c>
      <c r="K191" s="222" t="s">
        <v>157</v>
      </c>
      <c r="L191" s="45"/>
      <c r="M191" s="227" t="s">
        <v>1</v>
      </c>
      <c r="N191" s="228" t="s">
        <v>41</v>
      </c>
      <c r="O191" s="92"/>
      <c r="P191" s="229">
        <f>O191*H191</f>
        <v>0</v>
      </c>
      <c r="Q191" s="229">
        <v>1.0000000000000001E-05</v>
      </c>
      <c r="R191" s="229">
        <f>Q191*H191</f>
        <v>0.00062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248</v>
      </c>
      <c r="AT191" s="231" t="s">
        <v>153</v>
      </c>
      <c r="AU191" s="231" t="s">
        <v>86</v>
      </c>
      <c r="AY191" s="18" t="s">
        <v>151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84</v>
      </c>
      <c r="BK191" s="232">
        <f>ROUND(I191*H191,2)</f>
        <v>0</v>
      </c>
      <c r="BL191" s="18" t="s">
        <v>248</v>
      </c>
      <c r="BM191" s="231" t="s">
        <v>2093</v>
      </c>
    </row>
    <row r="192" s="14" customFormat="1">
      <c r="A192" s="14"/>
      <c r="B192" s="244"/>
      <c r="C192" s="245"/>
      <c r="D192" s="235" t="s">
        <v>160</v>
      </c>
      <c r="E192" s="246" t="s">
        <v>1</v>
      </c>
      <c r="F192" s="247" t="s">
        <v>2094</v>
      </c>
      <c r="G192" s="245"/>
      <c r="H192" s="248">
        <v>62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160</v>
      </c>
      <c r="AU192" s="254" t="s">
        <v>86</v>
      </c>
      <c r="AV192" s="14" t="s">
        <v>86</v>
      </c>
      <c r="AW192" s="14" t="s">
        <v>32</v>
      </c>
      <c r="AX192" s="14" t="s">
        <v>84</v>
      </c>
      <c r="AY192" s="254" t="s">
        <v>151</v>
      </c>
    </row>
    <row r="193" s="2" customFormat="1" ht="16.5" customHeight="1">
      <c r="A193" s="39"/>
      <c r="B193" s="40"/>
      <c r="C193" s="220" t="s">
        <v>481</v>
      </c>
      <c r="D193" s="220" t="s">
        <v>153</v>
      </c>
      <c r="E193" s="221" t="s">
        <v>2095</v>
      </c>
      <c r="F193" s="222" t="s">
        <v>2096</v>
      </c>
      <c r="G193" s="223" t="s">
        <v>287</v>
      </c>
      <c r="H193" s="224">
        <v>403</v>
      </c>
      <c r="I193" s="225"/>
      <c r="J193" s="226">
        <f>ROUND(I193*H193,2)</f>
        <v>0</v>
      </c>
      <c r="K193" s="222" t="s">
        <v>157</v>
      </c>
      <c r="L193" s="45"/>
      <c r="M193" s="227" t="s">
        <v>1</v>
      </c>
      <c r="N193" s="228" t="s">
        <v>41</v>
      </c>
      <c r="O193" s="92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248</v>
      </c>
      <c r="AT193" s="231" t="s">
        <v>153</v>
      </c>
      <c r="AU193" s="231" t="s">
        <v>86</v>
      </c>
      <c r="AY193" s="18" t="s">
        <v>151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84</v>
      </c>
      <c r="BK193" s="232">
        <f>ROUND(I193*H193,2)</f>
        <v>0</v>
      </c>
      <c r="BL193" s="18" t="s">
        <v>248</v>
      </c>
      <c r="BM193" s="231" t="s">
        <v>2097</v>
      </c>
    </row>
    <row r="194" s="2" customFormat="1" ht="33" customHeight="1">
      <c r="A194" s="39"/>
      <c r="B194" s="40"/>
      <c r="C194" s="220" t="s">
        <v>489</v>
      </c>
      <c r="D194" s="220" t="s">
        <v>153</v>
      </c>
      <c r="E194" s="221" t="s">
        <v>2098</v>
      </c>
      <c r="F194" s="222" t="s">
        <v>2099</v>
      </c>
      <c r="G194" s="223" t="s">
        <v>194</v>
      </c>
      <c r="H194" s="224">
        <v>4</v>
      </c>
      <c r="I194" s="225"/>
      <c r="J194" s="226">
        <f>ROUND(I194*H194,2)</f>
        <v>0</v>
      </c>
      <c r="K194" s="222" t="s">
        <v>157</v>
      </c>
      <c r="L194" s="45"/>
      <c r="M194" s="227" t="s">
        <v>1</v>
      </c>
      <c r="N194" s="228" t="s">
        <v>41</v>
      </c>
      <c r="O194" s="92"/>
      <c r="P194" s="229">
        <f>O194*H194</f>
        <v>0</v>
      </c>
      <c r="Q194" s="229">
        <v>2.0000000000000002E-05</v>
      </c>
      <c r="R194" s="229">
        <f>Q194*H194</f>
        <v>8.0000000000000007E-05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248</v>
      </c>
      <c r="AT194" s="231" t="s">
        <v>153</v>
      </c>
      <c r="AU194" s="231" t="s">
        <v>86</v>
      </c>
      <c r="AY194" s="18" t="s">
        <v>151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84</v>
      </c>
      <c r="BK194" s="232">
        <f>ROUND(I194*H194,2)</f>
        <v>0</v>
      </c>
      <c r="BL194" s="18" t="s">
        <v>248</v>
      </c>
      <c r="BM194" s="231" t="s">
        <v>2100</v>
      </c>
    </row>
    <row r="195" s="2" customFormat="1" ht="33" customHeight="1">
      <c r="A195" s="39"/>
      <c r="B195" s="40"/>
      <c r="C195" s="220" t="s">
        <v>497</v>
      </c>
      <c r="D195" s="220" t="s">
        <v>153</v>
      </c>
      <c r="E195" s="221" t="s">
        <v>2101</v>
      </c>
      <c r="F195" s="222" t="s">
        <v>2102</v>
      </c>
      <c r="G195" s="223" t="s">
        <v>194</v>
      </c>
      <c r="H195" s="224">
        <v>2</v>
      </c>
      <c r="I195" s="225"/>
      <c r="J195" s="226">
        <f>ROUND(I195*H195,2)</f>
        <v>0</v>
      </c>
      <c r="K195" s="222" t="s">
        <v>157</v>
      </c>
      <c r="L195" s="45"/>
      <c r="M195" s="227" t="s">
        <v>1</v>
      </c>
      <c r="N195" s="228" t="s">
        <v>41</v>
      </c>
      <c r="O195" s="92"/>
      <c r="P195" s="229">
        <f>O195*H195</f>
        <v>0</v>
      </c>
      <c r="Q195" s="229">
        <v>3.0000000000000001E-05</v>
      </c>
      <c r="R195" s="229">
        <f>Q195*H195</f>
        <v>6.0000000000000002E-05</v>
      </c>
      <c r="S195" s="229">
        <v>0</v>
      </c>
      <c r="T195" s="23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1" t="s">
        <v>248</v>
      </c>
      <c r="AT195" s="231" t="s">
        <v>153</v>
      </c>
      <c r="AU195" s="231" t="s">
        <v>86</v>
      </c>
      <c r="AY195" s="18" t="s">
        <v>151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84</v>
      </c>
      <c r="BK195" s="232">
        <f>ROUND(I195*H195,2)</f>
        <v>0</v>
      </c>
      <c r="BL195" s="18" t="s">
        <v>248</v>
      </c>
      <c r="BM195" s="231" t="s">
        <v>2103</v>
      </c>
    </row>
    <row r="196" s="2" customFormat="1" ht="33" customHeight="1">
      <c r="A196" s="39"/>
      <c r="B196" s="40"/>
      <c r="C196" s="220" t="s">
        <v>503</v>
      </c>
      <c r="D196" s="220" t="s">
        <v>153</v>
      </c>
      <c r="E196" s="221" t="s">
        <v>2104</v>
      </c>
      <c r="F196" s="222" t="s">
        <v>2105</v>
      </c>
      <c r="G196" s="223" t="s">
        <v>287</v>
      </c>
      <c r="H196" s="224">
        <v>370</v>
      </c>
      <c r="I196" s="225"/>
      <c r="J196" s="226">
        <f>ROUND(I196*H196,2)</f>
        <v>0</v>
      </c>
      <c r="K196" s="222" t="s">
        <v>157</v>
      </c>
      <c r="L196" s="45"/>
      <c r="M196" s="227" t="s">
        <v>1</v>
      </c>
      <c r="N196" s="228" t="s">
        <v>41</v>
      </c>
      <c r="O196" s="92"/>
      <c r="P196" s="229">
        <f>O196*H196</f>
        <v>0</v>
      </c>
      <c r="Q196" s="229">
        <v>0.00011</v>
      </c>
      <c r="R196" s="229">
        <f>Q196*H196</f>
        <v>0.0407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248</v>
      </c>
      <c r="AT196" s="231" t="s">
        <v>153</v>
      </c>
      <c r="AU196" s="231" t="s">
        <v>86</v>
      </c>
      <c r="AY196" s="18" t="s">
        <v>151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84</v>
      </c>
      <c r="BK196" s="232">
        <f>ROUND(I196*H196,2)</f>
        <v>0</v>
      </c>
      <c r="BL196" s="18" t="s">
        <v>248</v>
      </c>
      <c r="BM196" s="231" t="s">
        <v>2106</v>
      </c>
    </row>
    <row r="197" s="14" customFormat="1">
      <c r="A197" s="14"/>
      <c r="B197" s="244"/>
      <c r="C197" s="245"/>
      <c r="D197" s="235" t="s">
        <v>160</v>
      </c>
      <c r="E197" s="246" t="s">
        <v>1</v>
      </c>
      <c r="F197" s="247" t="s">
        <v>2107</v>
      </c>
      <c r="G197" s="245"/>
      <c r="H197" s="248">
        <v>370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160</v>
      </c>
      <c r="AU197" s="254" t="s">
        <v>86</v>
      </c>
      <c r="AV197" s="14" t="s">
        <v>86</v>
      </c>
      <c r="AW197" s="14" t="s">
        <v>32</v>
      </c>
      <c r="AX197" s="14" t="s">
        <v>84</v>
      </c>
      <c r="AY197" s="254" t="s">
        <v>151</v>
      </c>
    </row>
    <row r="198" s="2" customFormat="1" ht="37.8" customHeight="1">
      <c r="A198" s="39"/>
      <c r="B198" s="40"/>
      <c r="C198" s="220" t="s">
        <v>507</v>
      </c>
      <c r="D198" s="220" t="s">
        <v>153</v>
      </c>
      <c r="E198" s="221" t="s">
        <v>2108</v>
      </c>
      <c r="F198" s="222" t="s">
        <v>2109</v>
      </c>
      <c r="G198" s="223" t="s">
        <v>287</v>
      </c>
      <c r="H198" s="224">
        <v>14</v>
      </c>
      <c r="I198" s="225"/>
      <c r="J198" s="226">
        <f>ROUND(I198*H198,2)</f>
        <v>0</v>
      </c>
      <c r="K198" s="222" t="s">
        <v>157</v>
      </c>
      <c r="L198" s="45"/>
      <c r="M198" s="227" t="s">
        <v>1</v>
      </c>
      <c r="N198" s="228" t="s">
        <v>41</v>
      </c>
      <c r="O198" s="92"/>
      <c r="P198" s="229">
        <f>O198*H198</f>
        <v>0</v>
      </c>
      <c r="Q198" s="229">
        <v>0.00016000000000000001</v>
      </c>
      <c r="R198" s="229">
        <f>Q198*H198</f>
        <v>0.0022400000000000002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248</v>
      </c>
      <c r="AT198" s="231" t="s">
        <v>153</v>
      </c>
      <c r="AU198" s="231" t="s">
        <v>86</v>
      </c>
      <c r="AY198" s="18" t="s">
        <v>151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84</v>
      </c>
      <c r="BK198" s="232">
        <f>ROUND(I198*H198,2)</f>
        <v>0</v>
      </c>
      <c r="BL198" s="18" t="s">
        <v>248</v>
      </c>
      <c r="BM198" s="231" t="s">
        <v>2110</v>
      </c>
    </row>
    <row r="199" s="2" customFormat="1" ht="24.15" customHeight="1">
      <c r="A199" s="39"/>
      <c r="B199" s="40"/>
      <c r="C199" s="220" t="s">
        <v>512</v>
      </c>
      <c r="D199" s="220" t="s">
        <v>153</v>
      </c>
      <c r="E199" s="221" t="s">
        <v>2111</v>
      </c>
      <c r="F199" s="222" t="s">
        <v>2112</v>
      </c>
      <c r="G199" s="223" t="s">
        <v>785</v>
      </c>
      <c r="H199" s="287"/>
      <c r="I199" s="225"/>
      <c r="J199" s="226">
        <f>ROUND(I199*H199,2)</f>
        <v>0</v>
      </c>
      <c r="K199" s="222" t="s">
        <v>157</v>
      </c>
      <c r="L199" s="45"/>
      <c r="M199" s="227" t="s">
        <v>1</v>
      </c>
      <c r="N199" s="228" t="s">
        <v>41</v>
      </c>
      <c r="O199" s="92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248</v>
      </c>
      <c r="AT199" s="231" t="s">
        <v>153</v>
      </c>
      <c r="AU199" s="231" t="s">
        <v>86</v>
      </c>
      <c r="AY199" s="18" t="s">
        <v>151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84</v>
      </c>
      <c r="BK199" s="232">
        <f>ROUND(I199*H199,2)</f>
        <v>0</v>
      </c>
      <c r="BL199" s="18" t="s">
        <v>248</v>
      </c>
      <c r="BM199" s="231" t="s">
        <v>2113</v>
      </c>
    </row>
    <row r="200" s="12" customFormat="1" ht="22.8" customHeight="1">
      <c r="A200" s="12"/>
      <c r="B200" s="204"/>
      <c r="C200" s="205"/>
      <c r="D200" s="206" t="s">
        <v>75</v>
      </c>
      <c r="E200" s="218" t="s">
        <v>2114</v>
      </c>
      <c r="F200" s="218" t="s">
        <v>2115</v>
      </c>
      <c r="G200" s="205"/>
      <c r="H200" s="205"/>
      <c r="I200" s="208"/>
      <c r="J200" s="219">
        <f>BK200</f>
        <v>0</v>
      </c>
      <c r="K200" s="205"/>
      <c r="L200" s="210"/>
      <c r="M200" s="211"/>
      <c r="N200" s="212"/>
      <c r="O200" s="212"/>
      <c r="P200" s="213">
        <f>SUM(P201:P221)</f>
        <v>0</v>
      </c>
      <c r="Q200" s="212"/>
      <c r="R200" s="213">
        <f>SUM(R201:R221)</f>
        <v>0.046009999999999995</v>
      </c>
      <c r="S200" s="212"/>
      <c r="T200" s="214">
        <f>SUM(T201:T221)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5" t="s">
        <v>86</v>
      </c>
      <c r="AT200" s="216" t="s">
        <v>75</v>
      </c>
      <c r="AU200" s="216" t="s">
        <v>84</v>
      </c>
      <c r="AY200" s="215" t="s">
        <v>151</v>
      </c>
      <c r="BK200" s="217">
        <f>SUM(BK201:BK221)</f>
        <v>0</v>
      </c>
    </row>
    <row r="201" s="2" customFormat="1" ht="16.5" customHeight="1">
      <c r="A201" s="39"/>
      <c r="B201" s="40"/>
      <c r="C201" s="220" t="s">
        <v>517</v>
      </c>
      <c r="D201" s="220" t="s">
        <v>153</v>
      </c>
      <c r="E201" s="221" t="s">
        <v>2116</v>
      </c>
      <c r="F201" s="222" t="s">
        <v>2117</v>
      </c>
      <c r="G201" s="223" t="s">
        <v>194</v>
      </c>
      <c r="H201" s="224">
        <v>31</v>
      </c>
      <c r="I201" s="225"/>
      <c r="J201" s="226">
        <f>ROUND(I201*H201,2)</f>
        <v>0</v>
      </c>
      <c r="K201" s="222" t="s">
        <v>157</v>
      </c>
      <c r="L201" s="45"/>
      <c r="M201" s="227" t="s">
        <v>1</v>
      </c>
      <c r="N201" s="228" t="s">
        <v>41</v>
      </c>
      <c r="O201" s="92"/>
      <c r="P201" s="229">
        <f>O201*H201</f>
        <v>0</v>
      </c>
      <c r="Q201" s="229">
        <v>8.0000000000000007E-05</v>
      </c>
      <c r="R201" s="229">
        <f>Q201*H201</f>
        <v>0.00248</v>
      </c>
      <c r="S201" s="229">
        <v>0</v>
      </c>
      <c r="T201" s="23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1" t="s">
        <v>248</v>
      </c>
      <c r="AT201" s="231" t="s">
        <v>153</v>
      </c>
      <c r="AU201" s="231" t="s">
        <v>86</v>
      </c>
      <c r="AY201" s="18" t="s">
        <v>151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84</v>
      </c>
      <c r="BK201" s="232">
        <f>ROUND(I201*H201,2)</f>
        <v>0</v>
      </c>
      <c r="BL201" s="18" t="s">
        <v>248</v>
      </c>
      <c r="BM201" s="231" t="s">
        <v>2118</v>
      </c>
    </row>
    <row r="202" s="2" customFormat="1" ht="55.5" customHeight="1">
      <c r="A202" s="39"/>
      <c r="B202" s="40"/>
      <c r="C202" s="277" t="s">
        <v>522</v>
      </c>
      <c r="D202" s="277" t="s">
        <v>498</v>
      </c>
      <c r="E202" s="278" t="s">
        <v>2119</v>
      </c>
      <c r="F202" s="279" t="s">
        <v>2120</v>
      </c>
      <c r="G202" s="280" t="s">
        <v>194</v>
      </c>
      <c r="H202" s="281">
        <v>30</v>
      </c>
      <c r="I202" s="282"/>
      <c r="J202" s="283">
        <f>ROUND(I202*H202,2)</f>
        <v>0</v>
      </c>
      <c r="K202" s="279" t="s">
        <v>1</v>
      </c>
      <c r="L202" s="284"/>
      <c r="M202" s="285" t="s">
        <v>1</v>
      </c>
      <c r="N202" s="286" t="s">
        <v>41</v>
      </c>
      <c r="O202" s="92"/>
      <c r="P202" s="229">
        <f>O202*H202</f>
        <v>0</v>
      </c>
      <c r="Q202" s="229">
        <v>0.00031</v>
      </c>
      <c r="R202" s="229">
        <f>Q202*H202</f>
        <v>0.0092999999999999992</v>
      </c>
      <c r="S202" s="229">
        <v>0</v>
      </c>
      <c r="T202" s="23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1" t="s">
        <v>469</v>
      </c>
      <c r="AT202" s="231" t="s">
        <v>498</v>
      </c>
      <c r="AU202" s="231" t="s">
        <v>86</v>
      </c>
      <c r="AY202" s="18" t="s">
        <v>151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84</v>
      </c>
      <c r="BK202" s="232">
        <f>ROUND(I202*H202,2)</f>
        <v>0</v>
      </c>
      <c r="BL202" s="18" t="s">
        <v>248</v>
      </c>
      <c r="BM202" s="231" t="s">
        <v>2121</v>
      </c>
    </row>
    <row r="203" s="2" customFormat="1" ht="55.5" customHeight="1">
      <c r="A203" s="39"/>
      <c r="B203" s="40"/>
      <c r="C203" s="277" t="s">
        <v>526</v>
      </c>
      <c r="D203" s="277" t="s">
        <v>498</v>
      </c>
      <c r="E203" s="278" t="s">
        <v>2122</v>
      </c>
      <c r="F203" s="279" t="s">
        <v>2123</v>
      </c>
      <c r="G203" s="280" t="s">
        <v>194</v>
      </c>
      <c r="H203" s="281">
        <v>1</v>
      </c>
      <c r="I203" s="282"/>
      <c r="J203" s="283">
        <f>ROUND(I203*H203,2)</f>
        <v>0</v>
      </c>
      <c r="K203" s="279" t="s">
        <v>1</v>
      </c>
      <c r="L203" s="284"/>
      <c r="M203" s="285" t="s">
        <v>1</v>
      </c>
      <c r="N203" s="286" t="s">
        <v>41</v>
      </c>
      <c r="O203" s="92"/>
      <c r="P203" s="229">
        <f>O203*H203</f>
        <v>0</v>
      </c>
      <c r="Q203" s="229">
        <v>0.00031</v>
      </c>
      <c r="R203" s="229">
        <f>Q203*H203</f>
        <v>0.00031</v>
      </c>
      <c r="S203" s="229">
        <v>0</v>
      </c>
      <c r="T203" s="23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469</v>
      </c>
      <c r="AT203" s="231" t="s">
        <v>498</v>
      </c>
      <c r="AU203" s="231" t="s">
        <v>86</v>
      </c>
      <c r="AY203" s="18" t="s">
        <v>151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84</v>
      </c>
      <c r="BK203" s="232">
        <f>ROUND(I203*H203,2)</f>
        <v>0</v>
      </c>
      <c r="BL203" s="18" t="s">
        <v>248</v>
      </c>
      <c r="BM203" s="231" t="s">
        <v>2124</v>
      </c>
    </row>
    <row r="204" s="2" customFormat="1" ht="16.5" customHeight="1">
      <c r="A204" s="39"/>
      <c r="B204" s="40"/>
      <c r="C204" s="220" t="s">
        <v>546</v>
      </c>
      <c r="D204" s="220" t="s">
        <v>153</v>
      </c>
      <c r="E204" s="221" t="s">
        <v>2125</v>
      </c>
      <c r="F204" s="222" t="s">
        <v>2126</v>
      </c>
      <c r="G204" s="223" t="s">
        <v>194</v>
      </c>
      <c r="H204" s="224">
        <v>2</v>
      </c>
      <c r="I204" s="225"/>
      <c r="J204" s="226">
        <f>ROUND(I204*H204,2)</f>
        <v>0</v>
      </c>
      <c r="K204" s="222" t="s">
        <v>157</v>
      </c>
      <c r="L204" s="45"/>
      <c r="M204" s="227" t="s">
        <v>1</v>
      </c>
      <c r="N204" s="228" t="s">
        <v>41</v>
      </c>
      <c r="O204" s="92"/>
      <c r="P204" s="229">
        <f>O204*H204</f>
        <v>0</v>
      </c>
      <c r="Q204" s="229">
        <v>0.00013999999999999999</v>
      </c>
      <c r="R204" s="229">
        <f>Q204*H204</f>
        <v>0.00027999999999999998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248</v>
      </c>
      <c r="AT204" s="231" t="s">
        <v>153</v>
      </c>
      <c r="AU204" s="231" t="s">
        <v>86</v>
      </c>
      <c r="AY204" s="18" t="s">
        <v>151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84</v>
      </c>
      <c r="BK204" s="232">
        <f>ROUND(I204*H204,2)</f>
        <v>0</v>
      </c>
      <c r="BL204" s="18" t="s">
        <v>248</v>
      </c>
      <c r="BM204" s="231" t="s">
        <v>2127</v>
      </c>
    </row>
    <row r="205" s="2" customFormat="1" ht="24.15" customHeight="1">
      <c r="A205" s="39"/>
      <c r="B205" s="40"/>
      <c r="C205" s="277" t="s">
        <v>566</v>
      </c>
      <c r="D205" s="277" t="s">
        <v>498</v>
      </c>
      <c r="E205" s="278" t="s">
        <v>2128</v>
      </c>
      <c r="F205" s="279" t="s">
        <v>2129</v>
      </c>
      <c r="G205" s="280" t="s">
        <v>194</v>
      </c>
      <c r="H205" s="281">
        <v>2</v>
      </c>
      <c r="I205" s="282"/>
      <c r="J205" s="283">
        <f>ROUND(I205*H205,2)</f>
        <v>0</v>
      </c>
      <c r="K205" s="279" t="s">
        <v>1</v>
      </c>
      <c r="L205" s="284"/>
      <c r="M205" s="285" t="s">
        <v>1</v>
      </c>
      <c r="N205" s="286" t="s">
        <v>41</v>
      </c>
      <c r="O205" s="92"/>
      <c r="P205" s="229">
        <f>O205*H205</f>
        <v>0</v>
      </c>
      <c r="Q205" s="229">
        <v>5.0000000000000002E-05</v>
      </c>
      <c r="R205" s="229">
        <f>Q205*H205</f>
        <v>0.00010000000000000001</v>
      </c>
      <c r="S205" s="229">
        <v>0</v>
      </c>
      <c r="T205" s="23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1" t="s">
        <v>469</v>
      </c>
      <c r="AT205" s="231" t="s">
        <v>498</v>
      </c>
      <c r="AU205" s="231" t="s">
        <v>86</v>
      </c>
      <c r="AY205" s="18" t="s">
        <v>151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84</v>
      </c>
      <c r="BK205" s="232">
        <f>ROUND(I205*H205,2)</f>
        <v>0</v>
      </c>
      <c r="BL205" s="18" t="s">
        <v>248</v>
      </c>
      <c r="BM205" s="231" t="s">
        <v>2130</v>
      </c>
    </row>
    <row r="206" s="2" customFormat="1" ht="24.15" customHeight="1">
      <c r="A206" s="39"/>
      <c r="B206" s="40"/>
      <c r="C206" s="220" t="s">
        <v>572</v>
      </c>
      <c r="D206" s="220" t="s">
        <v>153</v>
      </c>
      <c r="E206" s="221" t="s">
        <v>2131</v>
      </c>
      <c r="F206" s="222" t="s">
        <v>2132</v>
      </c>
      <c r="G206" s="223" t="s">
        <v>194</v>
      </c>
      <c r="H206" s="224">
        <v>6</v>
      </c>
      <c r="I206" s="225"/>
      <c r="J206" s="226">
        <f>ROUND(I206*H206,2)</f>
        <v>0</v>
      </c>
      <c r="K206" s="222" t="s">
        <v>157</v>
      </c>
      <c r="L206" s="45"/>
      <c r="M206" s="227" t="s">
        <v>1</v>
      </c>
      <c r="N206" s="228" t="s">
        <v>41</v>
      </c>
      <c r="O206" s="92"/>
      <c r="P206" s="229">
        <f>O206*H206</f>
        <v>0</v>
      </c>
      <c r="Q206" s="229">
        <v>0.00024000000000000001</v>
      </c>
      <c r="R206" s="229">
        <f>Q206*H206</f>
        <v>0.0014400000000000001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248</v>
      </c>
      <c r="AT206" s="231" t="s">
        <v>153</v>
      </c>
      <c r="AU206" s="231" t="s">
        <v>86</v>
      </c>
      <c r="AY206" s="18" t="s">
        <v>151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84</v>
      </c>
      <c r="BK206" s="232">
        <f>ROUND(I206*H206,2)</f>
        <v>0</v>
      </c>
      <c r="BL206" s="18" t="s">
        <v>248</v>
      </c>
      <c r="BM206" s="231" t="s">
        <v>2133</v>
      </c>
    </row>
    <row r="207" s="14" customFormat="1">
      <c r="A207" s="14"/>
      <c r="B207" s="244"/>
      <c r="C207" s="245"/>
      <c r="D207" s="235" t="s">
        <v>160</v>
      </c>
      <c r="E207" s="246" t="s">
        <v>1</v>
      </c>
      <c r="F207" s="247" t="s">
        <v>2134</v>
      </c>
      <c r="G207" s="245"/>
      <c r="H207" s="248">
        <v>6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160</v>
      </c>
      <c r="AU207" s="254" t="s">
        <v>86</v>
      </c>
      <c r="AV207" s="14" t="s">
        <v>86</v>
      </c>
      <c r="AW207" s="14" t="s">
        <v>32</v>
      </c>
      <c r="AX207" s="14" t="s">
        <v>84</v>
      </c>
      <c r="AY207" s="254" t="s">
        <v>151</v>
      </c>
    </row>
    <row r="208" s="2" customFormat="1" ht="24.15" customHeight="1">
      <c r="A208" s="39"/>
      <c r="B208" s="40"/>
      <c r="C208" s="220" t="s">
        <v>579</v>
      </c>
      <c r="D208" s="220" t="s">
        <v>153</v>
      </c>
      <c r="E208" s="221" t="s">
        <v>2135</v>
      </c>
      <c r="F208" s="222" t="s">
        <v>2136</v>
      </c>
      <c r="G208" s="223" t="s">
        <v>194</v>
      </c>
      <c r="H208" s="224">
        <v>2</v>
      </c>
      <c r="I208" s="225"/>
      <c r="J208" s="226">
        <f>ROUND(I208*H208,2)</f>
        <v>0</v>
      </c>
      <c r="K208" s="222" t="s">
        <v>157</v>
      </c>
      <c r="L208" s="45"/>
      <c r="M208" s="227" t="s">
        <v>1</v>
      </c>
      <c r="N208" s="228" t="s">
        <v>41</v>
      </c>
      <c r="O208" s="92"/>
      <c r="P208" s="229">
        <f>O208*H208</f>
        <v>0</v>
      </c>
      <c r="Q208" s="229">
        <v>0.00093000000000000005</v>
      </c>
      <c r="R208" s="229">
        <f>Q208*H208</f>
        <v>0.0018600000000000001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248</v>
      </c>
      <c r="AT208" s="231" t="s">
        <v>153</v>
      </c>
      <c r="AU208" s="231" t="s">
        <v>86</v>
      </c>
      <c r="AY208" s="18" t="s">
        <v>151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84</v>
      </c>
      <c r="BK208" s="232">
        <f>ROUND(I208*H208,2)</f>
        <v>0</v>
      </c>
      <c r="BL208" s="18" t="s">
        <v>248</v>
      </c>
      <c r="BM208" s="231" t="s">
        <v>2137</v>
      </c>
    </row>
    <row r="209" s="2" customFormat="1" ht="24.15" customHeight="1">
      <c r="A209" s="39"/>
      <c r="B209" s="40"/>
      <c r="C209" s="220" t="s">
        <v>590</v>
      </c>
      <c r="D209" s="220" t="s">
        <v>153</v>
      </c>
      <c r="E209" s="221" t="s">
        <v>2138</v>
      </c>
      <c r="F209" s="222" t="s">
        <v>2139</v>
      </c>
      <c r="G209" s="223" t="s">
        <v>194</v>
      </c>
      <c r="H209" s="224">
        <v>1</v>
      </c>
      <c r="I209" s="225"/>
      <c r="J209" s="226">
        <f>ROUND(I209*H209,2)</f>
        <v>0</v>
      </c>
      <c r="K209" s="222" t="s">
        <v>157</v>
      </c>
      <c r="L209" s="45"/>
      <c r="M209" s="227" t="s">
        <v>1</v>
      </c>
      <c r="N209" s="228" t="s">
        <v>41</v>
      </c>
      <c r="O209" s="92"/>
      <c r="P209" s="229">
        <f>O209*H209</f>
        <v>0</v>
      </c>
      <c r="Q209" s="229">
        <v>0.0022799999999999999</v>
      </c>
      <c r="R209" s="229">
        <f>Q209*H209</f>
        <v>0.0022799999999999999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248</v>
      </c>
      <c r="AT209" s="231" t="s">
        <v>153</v>
      </c>
      <c r="AU209" s="231" t="s">
        <v>86</v>
      </c>
      <c r="AY209" s="18" t="s">
        <v>151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84</v>
      </c>
      <c r="BK209" s="232">
        <f>ROUND(I209*H209,2)</f>
        <v>0</v>
      </c>
      <c r="BL209" s="18" t="s">
        <v>248</v>
      </c>
      <c r="BM209" s="231" t="s">
        <v>2140</v>
      </c>
    </row>
    <row r="210" s="2" customFormat="1" ht="21.75" customHeight="1">
      <c r="A210" s="39"/>
      <c r="B210" s="40"/>
      <c r="C210" s="220" t="s">
        <v>597</v>
      </c>
      <c r="D210" s="220" t="s">
        <v>153</v>
      </c>
      <c r="E210" s="221" t="s">
        <v>2141</v>
      </c>
      <c r="F210" s="222" t="s">
        <v>2142</v>
      </c>
      <c r="G210" s="223" t="s">
        <v>194</v>
      </c>
      <c r="H210" s="224">
        <v>1</v>
      </c>
      <c r="I210" s="225"/>
      <c r="J210" s="226">
        <f>ROUND(I210*H210,2)</f>
        <v>0</v>
      </c>
      <c r="K210" s="222" t="s">
        <v>157</v>
      </c>
      <c r="L210" s="45"/>
      <c r="M210" s="227" t="s">
        <v>1</v>
      </c>
      <c r="N210" s="228" t="s">
        <v>41</v>
      </c>
      <c r="O210" s="92"/>
      <c r="P210" s="229">
        <f>O210*H210</f>
        <v>0</v>
      </c>
      <c r="Q210" s="229">
        <v>0.00077999999999999999</v>
      </c>
      <c r="R210" s="229">
        <f>Q210*H210</f>
        <v>0.00077999999999999999</v>
      </c>
      <c r="S210" s="229">
        <v>0</v>
      </c>
      <c r="T210" s="23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248</v>
      </c>
      <c r="AT210" s="231" t="s">
        <v>153</v>
      </c>
      <c r="AU210" s="231" t="s">
        <v>86</v>
      </c>
      <c r="AY210" s="18" t="s">
        <v>151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84</v>
      </c>
      <c r="BK210" s="232">
        <f>ROUND(I210*H210,2)</f>
        <v>0</v>
      </c>
      <c r="BL210" s="18" t="s">
        <v>248</v>
      </c>
      <c r="BM210" s="231" t="s">
        <v>2143</v>
      </c>
    </row>
    <row r="211" s="2" customFormat="1" ht="21.75" customHeight="1">
      <c r="A211" s="39"/>
      <c r="B211" s="40"/>
      <c r="C211" s="220" t="s">
        <v>601</v>
      </c>
      <c r="D211" s="220" t="s">
        <v>153</v>
      </c>
      <c r="E211" s="221" t="s">
        <v>2144</v>
      </c>
      <c r="F211" s="222" t="s">
        <v>2145</v>
      </c>
      <c r="G211" s="223" t="s">
        <v>194</v>
      </c>
      <c r="H211" s="224">
        <v>2</v>
      </c>
      <c r="I211" s="225"/>
      <c r="J211" s="226">
        <f>ROUND(I211*H211,2)</f>
        <v>0</v>
      </c>
      <c r="K211" s="222" t="s">
        <v>157</v>
      </c>
      <c r="L211" s="45"/>
      <c r="M211" s="227" t="s">
        <v>1</v>
      </c>
      <c r="N211" s="228" t="s">
        <v>41</v>
      </c>
      <c r="O211" s="92"/>
      <c r="P211" s="229">
        <f>O211*H211</f>
        <v>0</v>
      </c>
      <c r="Q211" s="229">
        <v>0.0018</v>
      </c>
      <c r="R211" s="229">
        <f>Q211*H211</f>
        <v>0.0035999999999999999</v>
      </c>
      <c r="S211" s="229">
        <v>0</v>
      </c>
      <c r="T211" s="23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248</v>
      </c>
      <c r="AT211" s="231" t="s">
        <v>153</v>
      </c>
      <c r="AU211" s="231" t="s">
        <v>86</v>
      </c>
      <c r="AY211" s="18" t="s">
        <v>151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84</v>
      </c>
      <c r="BK211" s="232">
        <f>ROUND(I211*H211,2)</f>
        <v>0</v>
      </c>
      <c r="BL211" s="18" t="s">
        <v>248</v>
      </c>
      <c r="BM211" s="231" t="s">
        <v>2146</v>
      </c>
    </row>
    <row r="212" s="2" customFormat="1" ht="24.15" customHeight="1">
      <c r="A212" s="39"/>
      <c r="B212" s="40"/>
      <c r="C212" s="220" t="s">
        <v>603</v>
      </c>
      <c r="D212" s="220" t="s">
        <v>153</v>
      </c>
      <c r="E212" s="221" t="s">
        <v>2147</v>
      </c>
      <c r="F212" s="222" t="s">
        <v>2148</v>
      </c>
      <c r="G212" s="223" t="s">
        <v>194</v>
      </c>
      <c r="H212" s="224">
        <v>8</v>
      </c>
      <c r="I212" s="225"/>
      <c r="J212" s="226">
        <f>ROUND(I212*H212,2)</f>
        <v>0</v>
      </c>
      <c r="K212" s="222" t="s">
        <v>157</v>
      </c>
      <c r="L212" s="45"/>
      <c r="M212" s="227" t="s">
        <v>1</v>
      </c>
      <c r="N212" s="228" t="s">
        <v>41</v>
      </c>
      <c r="O212" s="92"/>
      <c r="P212" s="229">
        <f>O212*H212</f>
        <v>0</v>
      </c>
      <c r="Q212" s="229">
        <v>0.00022000000000000001</v>
      </c>
      <c r="R212" s="229">
        <f>Q212*H212</f>
        <v>0.0017600000000000001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248</v>
      </c>
      <c r="AT212" s="231" t="s">
        <v>153</v>
      </c>
      <c r="AU212" s="231" t="s">
        <v>86</v>
      </c>
      <c r="AY212" s="18" t="s">
        <v>151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84</v>
      </c>
      <c r="BK212" s="232">
        <f>ROUND(I212*H212,2)</f>
        <v>0</v>
      </c>
      <c r="BL212" s="18" t="s">
        <v>248</v>
      </c>
      <c r="BM212" s="231" t="s">
        <v>2149</v>
      </c>
    </row>
    <row r="213" s="14" customFormat="1">
      <c r="A213" s="14"/>
      <c r="B213" s="244"/>
      <c r="C213" s="245"/>
      <c r="D213" s="235" t="s">
        <v>160</v>
      </c>
      <c r="E213" s="246" t="s">
        <v>1</v>
      </c>
      <c r="F213" s="247" t="s">
        <v>2150</v>
      </c>
      <c r="G213" s="245"/>
      <c r="H213" s="248">
        <v>8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160</v>
      </c>
      <c r="AU213" s="254" t="s">
        <v>86</v>
      </c>
      <c r="AV213" s="14" t="s">
        <v>86</v>
      </c>
      <c r="AW213" s="14" t="s">
        <v>32</v>
      </c>
      <c r="AX213" s="14" t="s">
        <v>84</v>
      </c>
      <c r="AY213" s="254" t="s">
        <v>151</v>
      </c>
    </row>
    <row r="214" s="2" customFormat="1" ht="24.15" customHeight="1">
      <c r="A214" s="39"/>
      <c r="B214" s="40"/>
      <c r="C214" s="220" t="s">
        <v>609</v>
      </c>
      <c r="D214" s="220" t="s">
        <v>153</v>
      </c>
      <c r="E214" s="221" t="s">
        <v>2151</v>
      </c>
      <c r="F214" s="222" t="s">
        <v>2152</v>
      </c>
      <c r="G214" s="223" t="s">
        <v>194</v>
      </c>
      <c r="H214" s="224">
        <v>2</v>
      </c>
      <c r="I214" s="225"/>
      <c r="J214" s="226">
        <f>ROUND(I214*H214,2)</f>
        <v>0</v>
      </c>
      <c r="K214" s="222" t="s">
        <v>157</v>
      </c>
      <c r="L214" s="45"/>
      <c r="M214" s="227" t="s">
        <v>1</v>
      </c>
      <c r="N214" s="228" t="s">
        <v>41</v>
      </c>
      <c r="O214" s="92"/>
      <c r="P214" s="229">
        <f>O214*H214</f>
        <v>0</v>
      </c>
      <c r="Q214" s="229">
        <v>0.00173</v>
      </c>
      <c r="R214" s="229">
        <f>Q214*H214</f>
        <v>0.00346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248</v>
      </c>
      <c r="AT214" s="231" t="s">
        <v>153</v>
      </c>
      <c r="AU214" s="231" t="s">
        <v>86</v>
      </c>
      <c r="AY214" s="18" t="s">
        <v>151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84</v>
      </c>
      <c r="BK214" s="232">
        <f>ROUND(I214*H214,2)</f>
        <v>0</v>
      </c>
      <c r="BL214" s="18" t="s">
        <v>248</v>
      </c>
      <c r="BM214" s="231" t="s">
        <v>2153</v>
      </c>
    </row>
    <row r="215" s="2" customFormat="1" ht="21.75" customHeight="1">
      <c r="A215" s="39"/>
      <c r="B215" s="40"/>
      <c r="C215" s="220" t="s">
        <v>622</v>
      </c>
      <c r="D215" s="220" t="s">
        <v>153</v>
      </c>
      <c r="E215" s="221" t="s">
        <v>2154</v>
      </c>
      <c r="F215" s="222" t="s">
        <v>2155</v>
      </c>
      <c r="G215" s="223" t="s">
        <v>194</v>
      </c>
      <c r="H215" s="224">
        <v>5</v>
      </c>
      <c r="I215" s="225"/>
      <c r="J215" s="226">
        <f>ROUND(I215*H215,2)</f>
        <v>0</v>
      </c>
      <c r="K215" s="222" t="s">
        <v>157</v>
      </c>
      <c r="L215" s="45"/>
      <c r="M215" s="227" t="s">
        <v>1</v>
      </c>
      <c r="N215" s="228" t="s">
        <v>41</v>
      </c>
      <c r="O215" s="92"/>
      <c r="P215" s="229">
        <f>O215*H215</f>
        <v>0</v>
      </c>
      <c r="Q215" s="229">
        <v>0.0016800000000000001</v>
      </c>
      <c r="R215" s="229">
        <f>Q215*H215</f>
        <v>0.0084000000000000012</v>
      </c>
      <c r="S215" s="229">
        <v>0</v>
      </c>
      <c r="T215" s="23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1" t="s">
        <v>248</v>
      </c>
      <c r="AT215" s="231" t="s">
        <v>153</v>
      </c>
      <c r="AU215" s="231" t="s">
        <v>86</v>
      </c>
      <c r="AY215" s="18" t="s">
        <v>151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84</v>
      </c>
      <c r="BK215" s="232">
        <f>ROUND(I215*H215,2)</f>
        <v>0</v>
      </c>
      <c r="BL215" s="18" t="s">
        <v>248</v>
      </c>
      <c r="BM215" s="231" t="s">
        <v>2156</v>
      </c>
    </row>
    <row r="216" s="2" customFormat="1" ht="33" customHeight="1">
      <c r="A216" s="39"/>
      <c r="B216" s="40"/>
      <c r="C216" s="220" t="s">
        <v>629</v>
      </c>
      <c r="D216" s="220" t="s">
        <v>153</v>
      </c>
      <c r="E216" s="221" t="s">
        <v>2157</v>
      </c>
      <c r="F216" s="222" t="s">
        <v>2158</v>
      </c>
      <c r="G216" s="223" t="s">
        <v>194</v>
      </c>
      <c r="H216" s="224">
        <v>2</v>
      </c>
      <c r="I216" s="225"/>
      <c r="J216" s="226">
        <f>ROUND(I216*H216,2)</f>
        <v>0</v>
      </c>
      <c r="K216" s="222" t="s">
        <v>157</v>
      </c>
      <c r="L216" s="45"/>
      <c r="M216" s="227" t="s">
        <v>1</v>
      </c>
      <c r="N216" s="228" t="s">
        <v>41</v>
      </c>
      <c r="O216" s="92"/>
      <c r="P216" s="229">
        <f>O216*H216</f>
        <v>0</v>
      </c>
      <c r="Q216" s="229">
        <v>0.00055999999999999995</v>
      </c>
      <c r="R216" s="229">
        <f>Q216*H216</f>
        <v>0.0011199999999999999</v>
      </c>
      <c r="S216" s="229">
        <v>0</v>
      </c>
      <c r="T216" s="23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1" t="s">
        <v>248</v>
      </c>
      <c r="AT216" s="231" t="s">
        <v>153</v>
      </c>
      <c r="AU216" s="231" t="s">
        <v>86</v>
      </c>
      <c r="AY216" s="18" t="s">
        <v>151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84</v>
      </c>
      <c r="BK216" s="232">
        <f>ROUND(I216*H216,2)</f>
        <v>0</v>
      </c>
      <c r="BL216" s="18" t="s">
        <v>248</v>
      </c>
      <c r="BM216" s="231" t="s">
        <v>2159</v>
      </c>
    </row>
    <row r="217" s="2" customFormat="1" ht="114.9" customHeight="1">
      <c r="A217" s="39"/>
      <c r="B217" s="40"/>
      <c r="C217" s="220" t="s">
        <v>636</v>
      </c>
      <c r="D217" s="220" t="s">
        <v>153</v>
      </c>
      <c r="E217" s="221" t="s">
        <v>2160</v>
      </c>
      <c r="F217" s="222" t="s">
        <v>2161</v>
      </c>
      <c r="G217" s="223" t="s">
        <v>1774</v>
      </c>
      <c r="H217" s="224">
        <v>1</v>
      </c>
      <c r="I217" s="225"/>
      <c r="J217" s="226">
        <f>ROUND(I217*H217,2)</f>
        <v>0</v>
      </c>
      <c r="K217" s="222" t="s">
        <v>1</v>
      </c>
      <c r="L217" s="45"/>
      <c r="M217" s="227" t="s">
        <v>1</v>
      </c>
      <c r="N217" s="228" t="s">
        <v>41</v>
      </c>
      <c r="O217" s="92"/>
      <c r="P217" s="229">
        <f>O217*H217</f>
        <v>0</v>
      </c>
      <c r="Q217" s="229">
        <v>0.002</v>
      </c>
      <c r="R217" s="229">
        <f>Q217*H217</f>
        <v>0.002</v>
      </c>
      <c r="S217" s="229">
        <v>0</v>
      </c>
      <c r="T217" s="23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1" t="s">
        <v>248</v>
      </c>
      <c r="AT217" s="231" t="s">
        <v>153</v>
      </c>
      <c r="AU217" s="231" t="s">
        <v>86</v>
      </c>
      <c r="AY217" s="18" t="s">
        <v>151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84</v>
      </c>
      <c r="BK217" s="232">
        <f>ROUND(I217*H217,2)</f>
        <v>0</v>
      </c>
      <c r="BL217" s="18" t="s">
        <v>248</v>
      </c>
      <c r="BM217" s="231" t="s">
        <v>2162</v>
      </c>
    </row>
    <row r="218" s="2" customFormat="1" ht="33" customHeight="1">
      <c r="A218" s="39"/>
      <c r="B218" s="40"/>
      <c r="C218" s="220" t="s">
        <v>642</v>
      </c>
      <c r="D218" s="220" t="s">
        <v>153</v>
      </c>
      <c r="E218" s="221" t="s">
        <v>2163</v>
      </c>
      <c r="F218" s="222" t="s">
        <v>2164</v>
      </c>
      <c r="G218" s="223" t="s">
        <v>194</v>
      </c>
      <c r="H218" s="224">
        <v>4</v>
      </c>
      <c r="I218" s="225"/>
      <c r="J218" s="226">
        <f>ROUND(I218*H218,2)</f>
        <v>0</v>
      </c>
      <c r="K218" s="222" t="s">
        <v>157</v>
      </c>
      <c r="L218" s="45"/>
      <c r="M218" s="227" t="s">
        <v>1</v>
      </c>
      <c r="N218" s="228" t="s">
        <v>41</v>
      </c>
      <c r="O218" s="92"/>
      <c r="P218" s="229">
        <f>O218*H218</f>
        <v>0</v>
      </c>
      <c r="Q218" s="229">
        <v>0.00147</v>
      </c>
      <c r="R218" s="229">
        <f>Q218*H218</f>
        <v>0.0058799999999999998</v>
      </c>
      <c r="S218" s="229">
        <v>0</v>
      </c>
      <c r="T218" s="23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1" t="s">
        <v>248</v>
      </c>
      <c r="AT218" s="231" t="s">
        <v>153</v>
      </c>
      <c r="AU218" s="231" t="s">
        <v>86</v>
      </c>
      <c r="AY218" s="18" t="s">
        <v>151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84</v>
      </c>
      <c r="BK218" s="232">
        <f>ROUND(I218*H218,2)</f>
        <v>0</v>
      </c>
      <c r="BL218" s="18" t="s">
        <v>248</v>
      </c>
      <c r="BM218" s="231" t="s">
        <v>2165</v>
      </c>
    </row>
    <row r="219" s="2" customFormat="1" ht="16.5" customHeight="1">
      <c r="A219" s="39"/>
      <c r="B219" s="40"/>
      <c r="C219" s="220" t="s">
        <v>647</v>
      </c>
      <c r="D219" s="220" t="s">
        <v>153</v>
      </c>
      <c r="E219" s="221" t="s">
        <v>2166</v>
      </c>
      <c r="F219" s="222" t="s">
        <v>2167</v>
      </c>
      <c r="G219" s="223" t="s">
        <v>194</v>
      </c>
      <c r="H219" s="224">
        <v>4</v>
      </c>
      <c r="I219" s="225"/>
      <c r="J219" s="226">
        <f>ROUND(I219*H219,2)</f>
        <v>0</v>
      </c>
      <c r="K219" s="222" t="s">
        <v>157</v>
      </c>
      <c r="L219" s="45"/>
      <c r="M219" s="227" t="s">
        <v>1</v>
      </c>
      <c r="N219" s="228" t="s">
        <v>41</v>
      </c>
      <c r="O219" s="92"/>
      <c r="P219" s="229">
        <f>O219*H219</f>
        <v>0</v>
      </c>
      <c r="Q219" s="229">
        <v>0.00024000000000000001</v>
      </c>
      <c r="R219" s="229">
        <f>Q219*H219</f>
        <v>0.00096000000000000002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248</v>
      </c>
      <c r="AT219" s="231" t="s">
        <v>153</v>
      </c>
      <c r="AU219" s="231" t="s">
        <v>86</v>
      </c>
      <c r="AY219" s="18" t="s">
        <v>151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84</v>
      </c>
      <c r="BK219" s="232">
        <f>ROUND(I219*H219,2)</f>
        <v>0</v>
      </c>
      <c r="BL219" s="18" t="s">
        <v>248</v>
      </c>
      <c r="BM219" s="231" t="s">
        <v>2168</v>
      </c>
    </row>
    <row r="220" s="14" customFormat="1">
      <c r="A220" s="14"/>
      <c r="B220" s="244"/>
      <c r="C220" s="245"/>
      <c r="D220" s="235" t="s">
        <v>160</v>
      </c>
      <c r="E220" s="246" t="s">
        <v>1</v>
      </c>
      <c r="F220" s="247" t="s">
        <v>2169</v>
      </c>
      <c r="G220" s="245"/>
      <c r="H220" s="248">
        <v>4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160</v>
      </c>
      <c r="AU220" s="254" t="s">
        <v>86</v>
      </c>
      <c r="AV220" s="14" t="s">
        <v>86</v>
      </c>
      <c r="AW220" s="14" t="s">
        <v>32</v>
      </c>
      <c r="AX220" s="14" t="s">
        <v>84</v>
      </c>
      <c r="AY220" s="254" t="s">
        <v>151</v>
      </c>
    </row>
    <row r="221" s="2" customFormat="1" ht="24.15" customHeight="1">
      <c r="A221" s="39"/>
      <c r="B221" s="40"/>
      <c r="C221" s="220" t="s">
        <v>651</v>
      </c>
      <c r="D221" s="220" t="s">
        <v>153</v>
      </c>
      <c r="E221" s="221" t="s">
        <v>2170</v>
      </c>
      <c r="F221" s="222" t="s">
        <v>2171</v>
      </c>
      <c r="G221" s="223" t="s">
        <v>785</v>
      </c>
      <c r="H221" s="287"/>
      <c r="I221" s="225"/>
      <c r="J221" s="226">
        <f>ROUND(I221*H221,2)</f>
        <v>0</v>
      </c>
      <c r="K221" s="222" t="s">
        <v>157</v>
      </c>
      <c r="L221" s="45"/>
      <c r="M221" s="227" t="s">
        <v>1</v>
      </c>
      <c r="N221" s="228" t="s">
        <v>41</v>
      </c>
      <c r="O221" s="92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248</v>
      </c>
      <c r="AT221" s="231" t="s">
        <v>153</v>
      </c>
      <c r="AU221" s="231" t="s">
        <v>86</v>
      </c>
      <c r="AY221" s="18" t="s">
        <v>151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84</v>
      </c>
      <c r="BK221" s="232">
        <f>ROUND(I221*H221,2)</f>
        <v>0</v>
      </c>
      <c r="BL221" s="18" t="s">
        <v>248</v>
      </c>
      <c r="BM221" s="231" t="s">
        <v>2172</v>
      </c>
    </row>
    <row r="222" s="12" customFormat="1" ht="22.8" customHeight="1">
      <c r="A222" s="12"/>
      <c r="B222" s="204"/>
      <c r="C222" s="205"/>
      <c r="D222" s="206" t="s">
        <v>75</v>
      </c>
      <c r="E222" s="218" t="s">
        <v>2173</v>
      </c>
      <c r="F222" s="218" t="s">
        <v>2174</v>
      </c>
      <c r="G222" s="205"/>
      <c r="H222" s="205"/>
      <c r="I222" s="208"/>
      <c r="J222" s="219">
        <f>BK222</f>
        <v>0</v>
      </c>
      <c r="K222" s="205"/>
      <c r="L222" s="210"/>
      <c r="M222" s="211"/>
      <c r="N222" s="212"/>
      <c r="O222" s="212"/>
      <c r="P222" s="213">
        <f>SUM(P223:P257)</f>
        <v>0</v>
      </c>
      <c r="Q222" s="212"/>
      <c r="R222" s="213">
        <f>SUM(R223:R257)</f>
        <v>0.79736000000000007</v>
      </c>
      <c r="S222" s="212"/>
      <c r="T222" s="214">
        <f>SUM(T223:T257)</f>
        <v>3.0015999999999998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5" t="s">
        <v>86</v>
      </c>
      <c r="AT222" s="216" t="s">
        <v>75</v>
      </c>
      <c r="AU222" s="216" t="s">
        <v>84</v>
      </c>
      <c r="AY222" s="215" t="s">
        <v>151</v>
      </c>
      <c r="BK222" s="217">
        <f>SUM(BK223:BK257)</f>
        <v>0</v>
      </c>
    </row>
    <row r="223" s="2" customFormat="1" ht="24.15" customHeight="1">
      <c r="A223" s="39"/>
      <c r="B223" s="40"/>
      <c r="C223" s="220" t="s">
        <v>656</v>
      </c>
      <c r="D223" s="220" t="s">
        <v>153</v>
      </c>
      <c r="E223" s="221" t="s">
        <v>2175</v>
      </c>
      <c r="F223" s="222" t="s">
        <v>2176</v>
      </c>
      <c r="G223" s="223" t="s">
        <v>194</v>
      </c>
      <c r="H223" s="224">
        <v>33</v>
      </c>
      <c r="I223" s="225"/>
      <c r="J223" s="226">
        <f>ROUND(I223*H223,2)</f>
        <v>0</v>
      </c>
      <c r="K223" s="222" t="s">
        <v>157</v>
      </c>
      <c r="L223" s="45"/>
      <c r="M223" s="227" t="s">
        <v>1</v>
      </c>
      <c r="N223" s="228" t="s">
        <v>41</v>
      </c>
      <c r="O223" s="92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1" t="s">
        <v>248</v>
      </c>
      <c r="AT223" s="231" t="s">
        <v>153</v>
      </c>
      <c r="AU223" s="231" t="s">
        <v>86</v>
      </c>
      <c r="AY223" s="18" t="s">
        <v>151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84</v>
      </c>
      <c r="BK223" s="232">
        <f>ROUND(I223*H223,2)</f>
        <v>0</v>
      </c>
      <c r="BL223" s="18" t="s">
        <v>248</v>
      </c>
      <c r="BM223" s="231" t="s">
        <v>2177</v>
      </c>
    </row>
    <row r="224" s="2" customFormat="1" ht="16.5" customHeight="1">
      <c r="A224" s="39"/>
      <c r="B224" s="40"/>
      <c r="C224" s="220" t="s">
        <v>662</v>
      </c>
      <c r="D224" s="220" t="s">
        <v>153</v>
      </c>
      <c r="E224" s="221" t="s">
        <v>2178</v>
      </c>
      <c r="F224" s="222" t="s">
        <v>2179</v>
      </c>
      <c r="G224" s="223" t="s">
        <v>183</v>
      </c>
      <c r="H224" s="224">
        <v>280</v>
      </c>
      <c r="I224" s="225"/>
      <c r="J224" s="226">
        <f>ROUND(I224*H224,2)</f>
        <v>0</v>
      </c>
      <c r="K224" s="222" t="s">
        <v>157</v>
      </c>
      <c r="L224" s="45"/>
      <c r="M224" s="227" t="s">
        <v>1</v>
      </c>
      <c r="N224" s="228" t="s">
        <v>41</v>
      </c>
      <c r="O224" s="92"/>
      <c r="P224" s="229">
        <f>O224*H224</f>
        <v>0</v>
      </c>
      <c r="Q224" s="229">
        <v>0</v>
      </c>
      <c r="R224" s="229">
        <f>Q224*H224</f>
        <v>0</v>
      </c>
      <c r="S224" s="229">
        <v>0.01057</v>
      </c>
      <c r="T224" s="230">
        <f>S224*H224</f>
        <v>2.9596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248</v>
      </c>
      <c r="AT224" s="231" t="s">
        <v>153</v>
      </c>
      <c r="AU224" s="231" t="s">
        <v>86</v>
      </c>
      <c r="AY224" s="18" t="s">
        <v>151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84</v>
      </c>
      <c r="BK224" s="232">
        <f>ROUND(I224*H224,2)</f>
        <v>0</v>
      </c>
      <c r="BL224" s="18" t="s">
        <v>248</v>
      </c>
      <c r="BM224" s="231" t="s">
        <v>2180</v>
      </c>
    </row>
    <row r="225" s="14" customFormat="1">
      <c r="A225" s="14"/>
      <c r="B225" s="244"/>
      <c r="C225" s="245"/>
      <c r="D225" s="235" t="s">
        <v>160</v>
      </c>
      <c r="E225" s="246" t="s">
        <v>1</v>
      </c>
      <c r="F225" s="247" t="s">
        <v>2181</v>
      </c>
      <c r="G225" s="245"/>
      <c r="H225" s="248">
        <v>280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160</v>
      </c>
      <c r="AU225" s="254" t="s">
        <v>86</v>
      </c>
      <c r="AV225" s="14" t="s">
        <v>86</v>
      </c>
      <c r="AW225" s="14" t="s">
        <v>32</v>
      </c>
      <c r="AX225" s="14" t="s">
        <v>84</v>
      </c>
      <c r="AY225" s="254" t="s">
        <v>151</v>
      </c>
    </row>
    <row r="226" s="2" customFormat="1" ht="33" customHeight="1">
      <c r="A226" s="39"/>
      <c r="B226" s="40"/>
      <c r="C226" s="220" t="s">
        <v>667</v>
      </c>
      <c r="D226" s="220" t="s">
        <v>153</v>
      </c>
      <c r="E226" s="221" t="s">
        <v>2182</v>
      </c>
      <c r="F226" s="222" t="s">
        <v>2183</v>
      </c>
      <c r="G226" s="223" t="s">
        <v>1774</v>
      </c>
      <c r="H226" s="224">
        <v>1</v>
      </c>
      <c r="I226" s="225"/>
      <c r="J226" s="226">
        <f>ROUND(I226*H226,2)</f>
        <v>0</v>
      </c>
      <c r="K226" s="222" t="s">
        <v>157</v>
      </c>
      <c r="L226" s="45"/>
      <c r="M226" s="227" t="s">
        <v>1</v>
      </c>
      <c r="N226" s="228" t="s">
        <v>41</v>
      </c>
      <c r="O226" s="92"/>
      <c r="P226" s="229">
        <f>O226*H226</f>
        <v>0</v>
      </c>
      <c r="Q226" s="229">
        <v>0.0020999999999999999</v>
      </c>
      <c r="R226" s="229">
        <f>Q226*H226</f>
        <v>0.0020999999999999999</v>
      </c>
      <c r="S226" s="229">
        <v>0</v>
      </c>
      <c r="T226" s="23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1" t="s">
        <v>248</v>
      </c>
      <c r="AT226" s="231" t="s">
        <v>153</v>
      </c>
      <c r="AU226" s="231" t="s">
        <v>86</v>
      </c>
      <c r="AY226" s="18" t="s">
        <v>151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84</v>
      </c>
      <c r="BK226" s="232">
        <f>ROUND(I226*H226,2)</f>
        <v>0</v>
      </c>
      <c r="BL226" s="18" t="s">
        <v>248</v>
      </c>
      <c r="BM226" s="231" t="s">
        <v>2184</v>
      </c>
    </row>
    <row r="227" s="2" customFormat="1" ht="33" customHeight="1">
      <c r="A227" s="39"/>
      <c r="B227" s="40"/>
      <c r="C227" s="220" t="s">
        <v>673</v>
      </c>
      <c r="D227" s="220" t="s">
        <v>153</v>
      </c>
      <c r="E227" s="221" t="s">
        <v>2185</v>
      </c>
      <c r="F227" s="222" t="s">
        <v>2186</v>
      </c>
      <c r="G227" s="223" t="s">
        <v>1774</v>
      </c>
      <c r="H227" s="224">
        <v>11</v>
      </c>
      <c r="I227" s="225"/>
      <c r="J227" s="226">
        <f>ROUND(I227*H227,2)</f>
        <v>0</v>
      </c>
      <c r="K227" s="222" t="s">
        <v>157</v>
      </c>
      <c r="L227" s="45"/>
      <c r="M227" s="227" t="s">
        <v>1</v>
      </c>
      <c r="N227" s="228" t="s">
        <v>41</v>
      </c>
      <c r="O227" s="92"/>
      <c r="P227" s="229">
        <f>O227*H227</f>
        <v>0</v>
      </c>
      <c r="Q227" s="229">
        <v>0.0020999999999999999</v>
      </c>
      <c r="R227" s="229">
        <f>Q227*H227</f>
        <v>0.023099999999999999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248</v>
      </c>
      <c r="AT227" s="231" t="s">
        <v>153</v>
      </c>
      <c r="AU227" s="231" t="s">
        <v>86</v>
      </c>
      <c r="AY227" s="18" t="s">
        <v>151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84</v>
      </c>
      <c r="BK227" s="232">
        <f>ROUND(I227*H227,2)</f>
        <v>0</v>
      </c>
      <c r="BL227" s="18" t="s">
        <v>248</v>
      </c>
      <c r="BM227" s="231" t="s">
        <v>2187</v>
      </c>
    </row>
    <row r="228" s="14" customFormat="1">
      <c r="A228" s="14"/>
      <c r="B228" s="244"/>
      <c r="C228" s="245"/>
      <c r="D228" s="235" t="s">
        <v>160</v>
      </c>
      <c r="E228" s="246" t="s">
        <v>1</v>
      </c>
      <c r="F228" s="247" t="s">
        <v>2188</v>
      </c>
      <c r="G228" s="245"/>
      <c r="H228" s="248">
        <v>11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160</v>
      </c>
      <c r="AU228" s="254" t="s">
        <v>86</v>
      </c>
      <c r="AV228" s="14" t="s">
        <v>86</v>
      </c>
      <c r="AW228" s="14" t="s">
        <v>32</v>
      </c>
      <c r="AX228" s="14" t="s">
        <v>84</v>
      </c>
      <c r="AY228" s="254" t="s">
        <v>151</v>
      </c>
    </row>
    <row r="229" s="2" customFormat="1" ht="33" customHeight="1">
      <c r="A229" s="39"/>
      <c r="B229" s="40"/>
      <c r="C229" s="220" t="s">
        <v>681</v>
      </c>
      <c r="D229" s="220" t="s">
        <v>153</v>
      </c>
      <c r="E229" s="221" t="s">
        <v>2189</v>
      </c>
      <c r="F229" s="222" t="s">
        <v>2190</v>
      </c>
      <c r="G229" s="223" t="s">
        <v>1774</v>
      </c>
      <c r="H229" s="224">
        <v>12</v>
      </c>
      <c r="I229" s="225"/>
      <c r="J229" s="226">
        <f>ROUND(I229*H229,2)</f>
        <v>0</v>
      </c>
      <c r="K229" s="222" t="s">
        <v>157</v>
      </c>
      <c r="L229" s="45"/>
      <c r="M229" s="227" t="s">
        <v>1</v>
      </c>
      <c r="N229" s="228" t="s">
        <v>41</v>
      </c>
      <c r="O229" s="92"/>
      <c r="P229" s="229">
        <f>O229*H229</f>
        <v>0</v>
      </c>
      <c r="Q229" s="229">
        <v>0.0020999999999999999</v>
      </c>
      <c r="R229" s="229">
        <f>Q229*H229</f>
        <v>0.0252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248</v>
      </c>
      <c r="AT229" s="231" t="s">
        <v>153</v>
      </c>
      <c r="AU229" s="231" t="s">
        <v>86</v>
      </c>
      <c r="AY229" s="18" t="s">
        <v>151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84</v>
      </c>
      <c r="BK229" s="232">
        <f>ROUND(I229*H229,2)</f>
        <v>0</v>
      </c>
      <c r="BL229" s="18" t="s">
        <v>248</v>
      </c>
      <c r="BM229" s="231" t="s">
        <v>2191</v>
      </c>
    </row>
    <row r="230" s="14" customFormat="1">
      <c r="A230" s="14"/>
      <c r="B230" s="244"/>
      <c r="C230" s="245"/>
      <c r="D230" s="235" t="s">
        <v>160</v>
      </c>
      <c r="E230" s="246" t="s">
        <v>1</v>
      </c>
      <c r="F230" s="247" t="s">
        <v>2192</v>
      </c>
      <c r="G230" s="245"/>
      <c r="H230" s="248">
        <v>12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160</v>
      </c>
      <c r="AU230" s="254" t="s">
        <v>86</v>
      </c>
      <c r="AV230" s="14" t="s">
        <v>86</v>
      </c>
      <c r="AW230" s="14" t="s">
        <v>32</v>
      </c>
      <c r="AX230" s="14" t="s">
        <v>84</v>
      </c>
      <c r="AY230" s="254" t="s">
        <v>151</v>
      </c>
    </row>
    <row r="231" s="2" customFormat="1" ht="33" customHeight="1">
      <c r="A231" s="39"/>
      <c r="B231" s="40"/>
      <c r="C231" s="220" t="s">
        <v>688</v>
      </c>
      <c r="D231" s="220" t="s">
        <v>153</v>
      </c>
      <c r="E231" s="221" t="s">
        <v>2193</v>
      </c>
      <c r="F231" s="222" t="s">
        <v>2194</v>
      </c>
      <c r="G231" s="223" t="s">
        <v>1774</v>
      </c>
      <c r="H231" s="224">
        <v>2</v>
      </c>
      <c r="I231" s="225"/>
      <c r="J231" s="226">
        <f>ROUND(I231*H231,2)</f>
        <v>0</v>
      </c>
      <c r="K231" s="222" t="s">
        <v>157</v>
      </c>
      <c r="L231" s="45"/>
      <c r="M231" s="227" t="s">
        <v>1</v>
      </c>
      <c r="N231" s="228" t="s">
        <v>41</v>
      </c>
      <c r="O231" s="92"/>
      <c r="P231" s="229">
        <f>O231*H231</f>
        <v>0</v>
      </c>
      <c r="Q231" s="229">
        <v>0.0020999999999999999</v>
      </c>
      <c r="R231" s="229">
        <f>Q231*H231</f>
        <v>0.0041999999999999997</v>
      </c>
      <c r="S231" s="229">
        <v>0</v>
      </c>
      <c r="T231" s="23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1" t="s">
        <v>248</v>
      </c>
      <c r="AT231" s="231" t="s">
        <v>153</v>
      </c>
      <c r="AU231" s="231" t="s">
        <v>86</v>
      </c>
      <c r="AY231" s="18" t="s">
        <v>151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84</v>
      </c>
      <c r="BK231" s="232">
        <f>ROUND(I231*H231,2)</f>
        <v>0</v>
      </c>
      <c r="BL231" s="18" t="s">
        <v>248</v>
      </c>
      <c r="BM231" s="231" t="s">
        <v>2195</v>
      </c>
    </row>
    <row r="232" s="14" customFormat="1">
      <c r="A232" s="14"/>
      <c r="B232" s="244"/>
      <c r="C232" s="245"/>
      <c r="D232" s="235" t="s">
        <v>160</v>
      </c>
      <c r="E232" s="246" t="s">
        <v>1</v>
      </c>
      <c r="F232" s="247" t="s">
        <v>1656</v>
      </c>
      <c r="G232" s="245"/>
      <c r="H232" s="248">
        <v>2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160</v>
      </c>
      <c r="AU232" s="254" t="s">
        <v>86</v>
      </c>
      <c r="AV232" s="14" t="s">
        <v>86</v>
      </c>
      <c r="AW232" s="14" t="s">
        <v>32</v>
      </c>
      <c r="AX232" s="14" t="s">
        <v>84</v>
      </c>
      <c r="AY232" s="254" t="s">
        <v>151</v>
      </c>
    </row>
    <row r="233" s="2" customFormat="1" ht="33" customHeight="1">
      <c r="A233" s="39"/>
      <c r="B233" s="40"/>
      <c r="C233" s="220" t="s">
        <v>692</v>
      </c>
      <c r="D233" s="220" t="s">
        <v>153</v>
      </c>
      <c r="E233" s="221" t="s">
        <v>2196</v>
      </c>
      <c r="F233" s="222" t="s">
        <v>2197</v>
      </c>
      <c r="G233" s="223" t="s">
        <v>1774</v>
      </c>
      <c r="H233" s="224">
        <v>3</v>
      </c>
      <c r="I233" s="225"/>
      <c r="J233" s="226">
        <f>ROUND(I233*H233,2)</f>
        <v>0</v>
      </c>
      <c r="K233" s="222" t="s">
        <v>157</v>
      </c>
      <c r="L233" s="45"/>
      <c r="M233" s="227" t="s">
        <v>1</v>
      </c>
      <c r="N233" s="228" t="s">
        <v>41</v>
      </c>
      <c r="O233" s="92"/>
      <c r="P233" s="229">
        <f>O233*H233</f>
        <v>0</v>
      </c>
      <c r="Q233" s="229">
        <v>0.0020999999999999999</v>
      </c>
      <c r="R233" s="229">
        <f>Q233*H233</f>
        <v>0.0063</v>
      </c>
      <c r="S233" s="229">
        <v>0</v>
      </c>
      <c r="T233" s="23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1" t="s">
        <v>248</v>
      </c>
      <c r="AT233" s="231" t="s">
        <v>153</v>
      </c>
      <c r="AU233" s="231" t="s">
        <v>86</v>
      </c>
      <c r="AY233" s="18" t="s">
        <v>151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84</v>
      </c>
      <c r="BK233" s="232">
        <f>ROUND(I233*H233,2)</f>
        <v>0</v>
      </c>
      <c r="BL233" s="18" t="s">
        <v>248</v>
      </c>
      <c r="BM233" s="231" t="s">
        <v>2198</v>
      </c>
    </row>
    <row r="234" s="14" customFormat="1">
      <c r="A234" s="14"/>
      <c r="B234" s="244"/>
      <c r="C234" s="245"/>
      <c r="D234" s="235" t="s">
        <v>160</v>
      </c>
      <c r="E234" s="246" t="s">
        <v>1</v>
      </c>
      <c r="F234" s="247" t="s">
        <v>2199</v>
      </c>
      <c r="G234" s="245"/>
      <c r="H234" s="248">
        <v>3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160</v>
      </c>
      <c r="AU234" s="254" t="s">
        <v>86</v>
      </c>
      <c r="AV234" s="14" t="s">
        <v>86</v>
      </c>
      <c r="AW234" s="14" t="s">
        <v>32</v>
      </c>
      <c r="AX234" s="14" t="s">
        <v>84</v>
      </c>
      <c r="AY234" s="254" t="s">
        <v>151</v>
      </c>
    </row>
    <row r="235" s="2" customFormat="1" ht="44.25" customHeight="1">
      <c r="A235" s="39"/>
      <c r="B235" s="40"/>
      <c r="C235" s="277" t="s">
        <v>696</v>
      </c>
      <c r="D235" s="277" t="s">
        <v>498</v>
      </c>
      <c r="E235" s="278" t="s">
        <v>2200</v>
      </c>
      <c r="F235" s="279" t="s">
        <v>2201</v>
      </c>
      <c r="G235" s="280" t="s">
        <v>194</v>
      </c>
      <c r="H235" s="281">
        <v>1</v>
      </c>
      <c r="I235" s="282"/>
      <c r="J235" s="283">
        <f>ROUND(I235*H235,2)</f>
        <v>0</v>
      </c>
      <c r="K235" s="279" t="s">
        <v>1</v>
      </c>
      <c r="L235" s="284"/>
      <c r="M235" s="285" t="s">
        <v>1</v>
      </c>
      <c r="N235" s="286" t="s">
        <v>41</v>
      </c>
      <c r="O235" s="92"/>
      <c r="P235" s="229">
        <f>O235*H235</f>
        <v>0</v>
      </c>
      <c r="Q235" s="229">
        <v>0.0223</v>
      </c>
      <c r="R235" s="229">
        <f>Q235*H235</f>
        <v>0.0223</v>
      </c>
      <c r="S235" s="229">
        <v>0</v>
      </c>
      <c r="T235" s="23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1" t="s">
        <v>469</v>
      </c>
      <c r="AT235" s="231" t="s">
        <v>498</v>
      </c>
      <c r="AU235" s="231" t="s">
        <v>86</v>
      </c>
      <c r="AY235" s="18" t="s">
        <v>151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84</v>
      </c>
      <c r="BK235" s="232">
        <f>ROUND(I235*H235,2)</f>
        <v>0</v>
      </c>
      <c r="BL235" s="18" t="s">
        <v>248</v>
      </c>
      <c r="BM235" s="231" t="s">
        <v>2202</v>
      </c>
    </row>
    <row r="236" s="2" customFormat="1" ht="44.25" customHeight="1">
      <c r="A236" s="39"/>
      <c r="B236" s="40"/>
      <c r="C236" s="277" t="s">
        <v>701</v>
      </c>
      <c r="D236" s="277" t="s">
        <v>498</v>
      </c>
      <c r="E236" s="278" t="s">
        <v>2203</v>
      </c>
      <c r="F236" s="279" t="s">
        <v>2204</v>
      </c>
      <c r="G236" s="280" t="s">
        <v>194</v>
      </c>
      <c r="H236" s="281">
        <v>6</v>
      </c>
      <c r="I236" s="282"/>
      <c r="J236" s="283">
        <f>ROUND(I236*H236,2)</f>
        <v>0</v>
      </c>
      <c r="K236" s="279" t="s">
        <v>1</v>
      </c>
      <c r="L236" s="284"/>
      <c r="M236" s="285" t="s">
        <v>1</v>
      </c>
      <c r="N236" s="286" t="s">
        <v>41</v>
      </c>
      <c r="O236" s="92"/>
      <c r="P236" s="229">
        <f>O236*H236</f>
        <v>0</v>
      </c>
      <c r="Q236" s="229">
        <v>0.0223</v>
      </c>
      <c r="R236" s="229">
        <f>Q236*H236</f>
        <v>0.1338</v>
      </c>
      <c r="S236" s="229">
        <v>0</v>
      </c>
      <c r="T236" s="23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1" t="s">
        <v>469</v>
      </c>
      <c r="AT236" s="231" t="s">
        <v>498</v>
      </c>
      <c r="AU236" s="231" t="s">
        <v>86</v>
      </c>
      <c r="AY236" s="18" t="s">
        <v>151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84</v>
      </c>
      <c r="BK236" s="232">
        <f>ROUND(I236*H236,2)</f>
        <v>0</v>
      </c>
      <c r="BL236" s="18" t="s">
        <v>248</v>
      </c>
      <c r="BM236" s="231" t="s">
        <v>2205</v>
      </c>
    </row>
    <row r="237" s="2" customFormat="1" ht="44.25" customHeight="1">
      <c r="A237" s="39"/>
      <c r="B237" s="40"/>
      <c r="C237" s="277" t="s">
        <v>705</v>
      </c>
      <c r="D237" s="277" t="s">
        <v>498</v>
      </c>
      <c r="E237" s="278" t="s">
        <v>2206</v>
      </c>
      <c r="F237" s="279" t="s">
        <v>2207</v>
      </c>
      <c r="G237" s="280" t="s">
        <v>194</v>
      </c>
      <c r="H237" s="281">
        <v>3</v>
      </c>
      <c r="I237" s="282"/>
      <c r="J237" s="283">
        <f>ROUND(I237*H237,2)</f>
        <v>0</v>
      </c>
      <c r="K237" s="279" t="s">
        <v>1</v>
      </c>
      <c r="L237" s="284"/>
      <c r="M237" s="285" t="s">
        <v>1</v>
      </c>
      <c r="N237" s="286" t="s">
        <v>41</v>
      </c>
      <c r="O237" s="92"/>
      <c r="P237" s="229">
        <f>O237*H237</f>
        <v>0</v>
      </c>
      <c r="Q237" s="229">
        <v>0.0223</v>
      </c>
      <c r="R237" s="229">
        <f>Q237*H237</f>
        <v>0.066900000000000001</v>
      </c>
      <c r="S237" s="229">
        <v>0</v>
      </c>
      <c r="T237" s="23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1" t="s">
        <v>469</v>
      </c>
      <c r="AT237" s="231" t="s">
        <v>498</v>
      </c>
      <c r="AU237" s="231" t="s">
        <v>86</v>
      </c>
      <c r="AY237" s="18" t="s">
        <v>151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84</v>
      </c>
      <c r="BK237" s="232">
        <f>ROUND(I237*H237,2)</f>
        <v>0</v>
      </c>
      <c r="BL237" s="18" t="s">
        <v>248</v>
      </c>
      <c r="BM237" s="231" t="s">
        <v>2208</v>
      </c>
    </row>
    <row r="238" s="2" customFormat="1" ht="44.25" customHeight="1">
      <c r="A238" s="39"/>
      <c r="B238" s="40"/>
      <c r="C238" s="277" t="s">
        <v>729</v>
      </c>
      <c r="D238" s="277" t="s">
        <v>498</v>
      </c>
      <c r="E238" s="278" t="s">
        <v>2209</v>
      </c>
      <c r="F238" s="279" t="s">
        <v>2210</v>
      </c>
      <c r="G238" s="280" t="s">
        <v>194</v>
      </c>
      <c r="H238" s="281">
        <v>4</v>
      </c>
      <c r="I238" s="282"/>
      <c r="J238" s="283">
        <f>ROUND(I238*H238,2)</f>
        <v>0</v>
      </c>
      <c r="K238" s="279" t="s">
        <v>1</v>
      </c>
      <c r="L238" s="284"/>
      <c r="M238" s="285" t="s">
        <v>1</v>
      </c>
      <c r="N238" s="286" t="s">
        <v>41</v>
      </c>
      <c r="O238" s="92"/>
      <c r="P238" s="229">
        <f>O238*H238</f>
        <v>0</v>
      </c>
      <c r="Q238" s="229">
        <v>0.0223</v>
      </c>
      <c r="R238" s="229">
        <f>Q238*H238</f>
        <v>0.089200000000000002</v>
      </c>
      <c r="S238" s="229">
        <v>0</v>
      </c>
      <c r="T238" s="23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1" t="s">
        <v>469</v>
      </c>
      <c r="AT238" s="231" t="s">
        <v>498</v>
      </c>
      <c r="AU238" s="231" t="s">
        <v>86</v>
      </c>
      <c r="AY238" s="18" t="s">
        <v>151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84</v>
      </c>
      <c r="BK238" s="232">
        <f>ROUND(I238*H238,2)</f>
        <v>0</v>
      </c>
      <c r="BL238" s="18" t="s">
        <v>248</v>
      </c>
      <c r="BM238" s="231" t="s">
        <v>2211</v>
      </c>
    </row>
    <row r="239" s="2" customFormat="1" ht="44.25" customHeight="1">
      <c r="A239" s="39"/>
      <c r="B239" s="40"/>
      <c r="C239" s="277" t="s">
        <v>733</v>
      </c>
      <c r="D239" s="277" t="s">
        <v>498</v>
      </c>
      <c r="E239" s="278" t="s">
        <v>2212</v>
      </c>
      <c r="F239" s="279" t="s">
        <v>2213</v>
      </c>
      <c r="G239" s="280" t="s">
        <v>194</v>
      </c>
      <c r="H239" s="281">
        <v>7</v>
      </c>
      <c r="I239" s="282"/>
      <c r="J239" s="283">
        <f>ROUND(I239*H239,2)</f>
        <v>0</v>
      </c>
      <c r="K239" s="279" t="s">
        <v>1</v>
      </c>
      <c r="L239" s="284"/>
      <c r="M239" s="285" t="s">
        <v>1</v>
      </c>
      <c r="N239" s="286" t="s">
        <v>41</v>
      </c>
      <c r="O239" s="92"/>
      <c r="P239" s="229">
        <f>O239*H239</f>
        <v>0</v>
      </c>
      <c r="Q239" s="229">
        <v>0.0223</v>
      </c>
      <c r="R239" s="229">
        <f>Q239*H239</f>
        <v>0.15610000000000002</v>
      </c>
      <c r="S239" s="229">
        <v>0</v>
      </c>
      <c r="T239" s="23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1" t="s">
        <v>469</v>
      </c>
      <c r="AT239" s="231" t="s">
        <v>498</v>
      </c>
      <c r="AU239" s="231" t="s">
        <v>86</v>
      </c>
      <c r="AY239" s="18" t="s">
        <v>151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84</v>
      </c>
      <c r="BK239" s="232">
        <f>ROUND(I239*H239,2)</f>
        <v>0</v>
      </c>
      <c r="BL239" s="18" t="s">
        <v>248</v>
      </c>
      <c r="BM239" s="231" t="s">
        <v>2214</v>
      </c>
    </row>
    <row r="240" s="2" customFormat="1" ht="44.25" customHeight="1">
      <c r="A240" s="39"/>
      <c r="B240" s="40"/>
      <c r="C240" s="277" t="s">
        <v>737</v>
      </c>
      <c r="D240" s="277" t="s">
        <v>498</v>
      </c>
      <c r="E240" s="278" t="s">
        <v>2215</v>
      </c>
      <c r="F240" s="279" t="s">
        <v>2216</v>
      </c>
      <c r="G240" s="280" t="s">
        <v>194</v>
      </c>
      <c r="H240" s="281">
        <v>1</v>
      </c>
      <c r="I240" s="282"/>
      <c r="J240" s="283">
        <f>ROUND(I240*H240,2)</f>
        <v>0</v>
      </c>
      <c r="K240" s="279" t="s">
        <v>1</v>
      </c>
      <c r="L240" s="284"/>
      <c r="M240" s="285" t="s">
        <v>1</v>
      </c>
      <c r="N240" s="286" t="s">
        <v>41</v>
      </c>
      <c r="O240" s="92"/>
      <c r="P240" s="229">
        <f>O240*H240</f>
        <v>0</v>
      </c>
      <c r="Q240" s="229">
        <v>0.0223</v>
      </c>
      <c r="R240" s="229">
        <f>Q240*H240</f>
        <v>0.0223</v>
      </c>
      <c r="S240" s="229">
        <v>0</v>
      </c>
      <c r="T240" s="23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1" t="s">
        <v>469</v>
      </c>
      <c r="AT240" s="231" t="s">
        <v>498</v>
      </c>
      <c r="AU240" s="231" t="s">
        <v>86</v>
      </c>
      <c r="AY240" s="18" t="s">
        <v>151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84</v>
      </c>
      <c r="BK240" s="232">
        <f>ROUND(I240*H240,2)</f>
        <v>0</v>
      </c>
      <c r="BL240" s="18" t="s">
        <v>248</v>
      </c>
      <c r="BM240" s="231" t="s">
        <v>2217</v>
      </c>
    </row>
    <row r="241" s="2" customFormat="1" ht="44.25" customHeight="1">
      <c r="A241" s="39"/>
      <c r="B241" s="40"/>
      <c r="C241" s="277" t="s">
        <v>742</v>
      </c>
      <c r="D241" s="277" t="s">
        <v>498</v>
      </c>
      <c r="E241" s="278" t="s">
        <v>2218</v>
      </c>
      <c r="F241" s="279" t="s">
        <v>2219</v>
      </c>
      <c r="G241" s="280" t="s">
        <v>194</v>
      </c>
      <c r="H241" s="281">
        <v>1</v>
      </c>
      <c r="I241" s="282"/>
      <c r="J241" s="283">
        <f>ROUND(I241*H241,2)</f>
        <v>0</v>
      </c>
      <c r="K241" s="279" t="s">
        <v>1</v>
      </c>
      <c r="L241" s="284"/>
      <c r="M241" s="285" t="s">
        <v>1</v>
      </c>
      <c r="N241" s="286" t="s">
        <v>41</v>
      </c>
      <c r="O241" s="92"/>
      <c r="P241" s="229">
        <f>O241*H241</f>
        <v>0</v>
      </c>
      <c r="Q241" s="229">
        <v>0.0223</v>
      </c>
      <c r="R241" s="229">
        <f>Q241*H241</f>
        <v>0.0223</v>
      </c>
      <c r="S241" s="229">
        <v>0</v>
      </c>
      <c r="T241" s="23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1" t="s">
        <v>469</v>
      </c>
      <c r="AT241" s="231" t="s">
        <v>498</v>
      </c>
      <c r="AU241" s="231" t="s">
        <v>86</v>
      </c>
      <c r="AY241" s="18" t="s">
        <v>151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84</v>
      </c>
      <c r="BK241" s="232">
        <f>ROUND(I241*H241,2)</f>
        <v>0</v>
      </c>
      <c r="BL241" s="18" t="s">
        <v>248</v>
      </c>
      <c r="BM241" s="231" t="s">
        <v>2220</v>
      </c>
    </row>
    <row r="242" s="2" customFormat="1" ht="44.25" customHeight="1">
      <c r="A242" s="39"/>
      <c r="B242" s="40"/>
      <c r="C242" s="277" t="s">
        <v>748</v>
      </c>
      <c r="D242" s="277" t="s">
        <v>498</v>
      </c>
      <c r="E242" s="278" t="s">
        <v>2221</v>
      </c>
      <c r="F242" s="279" t="s">
        <v>2222</v>
      </c>
      <c r="G242" s="280" t="s">
        <v>194</v>
      </c>
      <c r="H242" s="281">
        <v>1</v>
      </c>
      <c r="I242" s="282"/>
      <c r="J242" s="283">
        <f>ROUND(I242*H242,2)</f>
        <v>0</v>
      </c>
      <c r="K242" s="279" t="s">
        <v>1</v>
      </c>
      <c r="L242" s="284"/>
      <c r="M242" s="285" t="s">
        <v>1</v>
      </c>
      <c r="N242" s="286" t="s">
        <v>41</v>
      </c>
      <c r="O242" s="92"/>
      <c r="P242" s="229">
        <f>O242*H242</f>
        <v>0</v>
      </c>
      <c r="Q242" s="229">
        <v>0.0223</v>
      </c>
      <c r="R242" s="229">
        <f>Q242*H242</f>
        <v>0.0223</v>
      </c>
      <c r="S242" s="229">
        <v>0</v>
      </c>
      <c r="T242" s="23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1" t="s">
        <v>469</v>
      </c>
      <c r="AT242" s="231" t="s">
        <v>498</v>
      </c>
      <c r="AU242" s="231" t="s">
        <v>86</v>
      </c>
      <c r="AY242" s="18" t="s">
        <v>151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84</v>
      </c>
      <c r="BK242" s="232">
        <f>ROUND(I242*H242,2)</f>
        <v>0</v>
      </c>
      <c r="BL242" s="18" t="s">
        <v>248</v>
      </c>
      <c r="BM242" s="231" t="s">
        <v>2223</v>
      </c>
    </row>
    <row r="243" s="2" customFormat="1" ht="44.25" customHeight="1">
      <c r="A243" s="39"/>
      <c r="B243" s="40"/>
      <c r="C243" s="277" t="s">
        <v>756</v>
      </c>
      <c r="D243" s="277" t="s">
        <v>498</v>
      </c>
      <c r="E243" s="278" t="s">
        <v>2224</v>
      </c>
      <c r="F243" s="279" t="s">
        <v>2225</v>
      </c>
      <c r="G243" s="280" t="s">
        <v>194</v>
      </c>
      <c r="H243" s="281">
        <v>1</v>
      </c>
      <c r="I243" s="282"/>
      <c r="J243" s="283">
        <f>ROUND(I243*H243,2)</f>
        <v>0</v>
      </c>
      <c r="K243" s="279" t="s">
        <v>1</v>
      </c>
      <c r="L243" s="284"/>
      <c r="M243" s="285" t="s">
        <v>1</v>
      </c>
      <c r="N243" s="286" t="s">
        <v>41</v>
      </c>
      <c r="O243" s="92"/>
      <c r="P243" s="229">
        <f>O243*H243</f>
        <v>0</v>
      </c>
      <c r="Q243" s="229">
        <v>0.0223</v>
      </c>
      <c r="R243" s="229">
        <f>Q243*H243</f>
        <v>0.0223</v>
      </c>
      <c r="S243" s="229">
        <v>0</v>
      </c>
      <c r="T243" s="23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1" t="s">
        <v>469</v>
      </c>
      <c r="AT243" s="231" t="s">
        <v>498</v>
      </c>
      <c r="AU243" s="231" t="s">
        <v>86</v>
      </c>
      <c r="AY243" s="18" t="s">
        <v>151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84</v>
      </c>
      <c r="BK243" s="232">
        <f>ROUND(I243*H243,2)</f>
        <v>0</v>
      </c>
      <c r="BL243" s="18" t="s">
        <v>248</v>
      </c>
      <c r="BM243" s="231" t="s">
        <v>2226</v>
      </c>
    </row>
    <row r="244" s="2" customFormat="1" ht="44.25" customHeight="1">
      <c r="A244" s="39"/>
      <c r="B244" s="40"/>
      <c r="C244" s="277" t="s">
        <v>768</v>
      </c>
      <c r="D244" s="277" t="s">
        <v>498</v>
      </c>
      <c r="E244" s="278" t="s">
        <v>2227</v>
      </c>
      <c r="F244" s="279" t="s">
        <v>2228</v>
      </c>
      <c r="G244" s="280" t="s">
        <v>194</v>
      </c>
      <c r="H244" s="281">
        <v>1</v>
      </c>
      <c r="I244" s="282"/>
      <c r="J244" s="283">
        <f>ROUND(I244*H244,2)</f>
        <v>0</v>
      </c>
      <c r="K244" s="279" t="s">
        <v>1</v>
      </c>
      <c r="L244" s="284"/>
      <c r="M244" s="285" t="s">
        <v>1</v>
      </c>
      <c r="N244" s="286" t="s">
        <v>41</v>
      </c>
      <c r="O244" s="92"/>
      <c r="P244" s="229">
        <f>O244*H244</f>
        <v>0</v>
      </c>
      <c r="Q244" s="229">
        <v>0.0223</v>
      </c>
      <c r="R244" s="229">
        <f>Q244*H244</f>
        <v>0.0223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469</v>
      </c>
      <c r="AT244" s="231" t="s">
        <v>498</v>
      </c>
      <c r="AU244" s="231" t="s">
        <v>86</v>
      </c>
      <c r="AY244" s="18" t="s">
        <v>151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84</v>
      </c>
      <c r="BK244" s="232">
        <f>ROUND(I244*H244,2)</f>
        <v>0</v>
      </c>
      <c r="BL244" s="18" t="s">
        <v>248</v>
      </c>
      <c r="BM244" s="231" t="s">
        <v>2229</v>
      </c>
    </row>
    <row r="245" s="2" customFormat="1" ht="44.25" customHeight="1">
      <c r="A245" s="39"/>
      <c r="B245" s="40"/>
      <c r="C245" s="277" t="s">
        <v>773</v>
      </c>
      <c r="D245" s="277" t="s">
        <v>498</v>
      </c>
      <c r="E245" s="278" t="s">
        <v>2230</v>
      </c>
      <c r="F245" s="279" t="s">
        <v>2231</v>
      </c>
      <c r="G245" s="280" t="s">
        <v>194</v>
      </c>
      <c r="H245" s="281">
        <v>1</v>
      </c>
      <c r="I245" s="282"/>
      <c r="J245" s="283">
        <f>ROUND(I245*H245,2)</f>
        <v>0</v>
      </c>
      <c r="K245" s="279" t="s">
        <v>1</v>
      </c>
      <c r="L245" s="284"/>
      <c r="M245" s="285" t="s">
        <v>1</v>
      </c>
      <c r="N245" s="286" t="s">
        <v>41</v>
      </c>
      <c r="O245" s="92"/>
      <c r="P245" s="229">
        <f>O245*H245</f>
        <v>0</v>
      </c>
      <c r="Q245" s="229">
        <v>0.0223</v>
      </c>
      <c r="R245" s="229">
        <f>Q245*H245</f>
        <v>0.0223</v>
      </c>
      <c r="S245" s="229">
        <v>0</v>
      </c>
      <c r="T245" s="23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1" t="s">
        <v>469</v>
      </c>
      <c r="AT245" s="231" t="s">
        <v>498</v>
      </c>
      <c r="AU245" s="231" t="s">
        <v>86</v>
      </c>
      <c r="AY245" s="18" t="s">
        <v>151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84</v>
      </c>
      <c r="BK245" s="232">
        <f>ROUND(I245*H245,2)</f>
        <v>0</v>
      </c>
      <c r="BL245" s="18" t="s">
        <v>248</v>
      </c>
      <c r="BM245" s="231" t="s">
        <v>2232</v>
      </c>
    </row>
    <row r="246" s="2" customFormat="1" ht="44.25" customHeight="1">
      <c r="A246" s="39"/>
      <c r="B246" s="40"/>
      <c r="C246" s="277" t="s">
        <v>777</v>
      </c>
      <c r="D246" s="277" t="s">
        <v>498</v>
      </c>
      <c r="E246" s="278" t="s">
        <v>2233</v>
      </c>
      <c r="F246" s="279" t="s">
        <v>2234</v>
      </c>
      <c r="G246" s="280" t="s">
        <v>194</v>
      </c>
      <c r="H246" s="281">
        <v>1</v>
      </c>
      <c r="I246" s="282"/>
      <c r="J246" s="283">
        <f>ROUND(I246*H246,2)</f>
        <v>0</v>
      </c>
      <c r="K246" s="279" t="s">
        <v>1</v>
      </c>
      <c r="L246" s="284"/>
      <c r="M246" s="285" t="s">
        <v>1</v>
      </c>
      <c r="N246" s="286" t="s">
        <v>41</v>
      </c>
      <c r="O246" s="92"/>
      <c r="P246" s="229">
        <f>O246*H246</f>
        <v>0</v>
      </c>
      <c r="Q246" s="229">
        <v>0.0223</v>
      </c>
      <c r="R246" s="229">
        <f>Q246*H246</f>
        <v>0.0223</v>
      </c>
      <c r="S246" s="229">
        <v>0</v>
      </c>
      <c r="T246" s="23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1" t="s">
        <v>469</v>
      </c>
      <c r="AT246" s="231" t="s">
        <v>498</v>
      </c>
      <c r="AU246" s="231" t="s">
        <v>86</v>
      </c>
      <c r="AY246" s="18" t="s">
        <v>151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84</v>
      </c>
      <c r="BK246" s="232">
        <f>ROUND(I246*H246,2)</f>
        <v>0</v>
      </c>
      <c r="BL246" s="18" t="s">
        <v>248</v>
      </c>
      <c r="BM246" s="231" t="s">
        <v>2235</v>
      </c>
    </row>
    <row r="247" s="2" customFormat="1" ht="44.25" customHeight="1">
      <c r="A247" s="39"/>
      <c r="B247" s="40"/>
      <c r="C247" s="277" t="s">
        <v>782</v>
      </c>
      <c r="D247" s="277" t="s">
        <v>498</v>
      </c>
      <c r="E247" s="278" t="s">
        <v>2236</v>
      </c>
      <c r="F247" s="279" t="s">
        <v>2237</v>
      </c>
      <c r="G247" s="280" t="s">
        <v>194</v>
      </c>
      <c r="H247" s="281">
        <v>1</v>
      </c>
      <c r="I247" s="282"/>
      <c r="J247" s="283">
        <f>ROUND(I247*H247,2)</f>
        <v>0</v>
      </c>
      <c r="K247" s="279" t="s">
        <v>1</v>
      </c>
      <c r="L247" s="284"/>
      <c r="M247" s="285" t="s">
        <v>1</v>
      </c>
      <c r="N247" s="286" t="s">
        <v>41</v>
      </c>
      <c r="O247" s="92"/>
      <c r="P247" s="229">
        <f>O247*H247</f>
        <v>0</v>
      </c>
      <c r="Q247" s="229">
        <v>0.0223</v>
      </c>
      <c r="R247" s="229">
        <f>Q247*H247</f>
        <v>0.0223</v>
      </c>
      <c r="S247" s="229">
        <v>0</v>
      </c>
      <c r="T247" s="23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1" t="s">
        <v>469</v>
      </c>
      <c r="AT247" s="231" t="s">
        <v>498</v>
      </c>
      <c r="AU247" s="231" t="s">
        <v>86</v>
      </c>
      <c r="AY247" s="18" t="s">
        <v>151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84</v>
      </c>
      <c r="BK247" s="232">
        <f>ROUND(I247*H247,2)</f>
        <v>0</v>
      </c>
      <c r="BL247" s="18" t="s">
        <v>248</v>
      </c>
      <c r="BM247" s="231" t="s">
        <v>2238</v>
      </c>
    </row>
    <row r="248" s="2" customFormat="1" ht="21.75" customHeight="1">
      <c r="A248" s="39"/>
      <c r="B248" s="40"/>
      <c r="C248" s="220" t="s">
        <v>789</v>
      </c>
      <c r="D248" s="220" t="s">
        <v>153</v>
      </c>
      <c r="E248" s="221" t="s">
        <v>2239</v>
      </c>
      <c r="F248" s="222" t="s">
        <v>2240</v>
      </c>
      <c r="G248" s="223" t="s">
        <v>194</v>
      </c>
      <c r="H248" s="224">
        <v>1</v>
      </c>
      <c r="I248" s="225"/>
      <c r="J248" s="226">
        <f>ROUND(I248*H248,2)</f>
        <v>0</v>
      </c>
      <c r="K248" s="222" t="s">
        <v>157</v>
      </c>
      <c r="L248" s="45"/>
      <c r="M248" s="227" t="s">
        <v>1</v>
      </c>
      <c r="N248" s="228" t="s">
        <v>41</v>
      </c>
      <c r="O248" s="92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1" t="s">
        <v>248</v>
      </c>
      <c r="AT248" s="231" t="s">
        <v>153</v>
      </c>
      <c r="AU248" s="231" t="s">
        <v>86</v>
      </c>
      <c r="AY248" s="18" t="s">
        <v>151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84</v>
      </c>
      <c r="BK248" s="232">
        <f>ROUND(I248*H248,2)</f>
        <v>0</v>
      </c>
      <c r="BL248" s="18" t="s">
        <v>248</v>
      </c>
      <c r="BM248" s="231" t="s">
        <v>2241</v>
      </c>
    </row>
    <row r="249" s="2" customFormat="1" ht="24.15" customHeight="1">
      <c r="A249" s="39"/>
      <c r="B249" s="40"/>
      <c r="C249" s="220" t="s">
        <v>794</v>
      </c>
      <c r="D249" s="220" t="s">
        <v>153</v>
      </c>
      <c r="E249" s="221" t="s">
        <v>2242</v>
      </c>
      <c r="F249" s="222" t="s">
        <v>2243</v>
      </c>
      <c r="G249" s="223" t="s">
        <v>194</v>
      </c>
      <c r="H249" s="224">
        <v>3</v>
      </c>
      <c r="I249" s="225"/>
      <c r="J249" s="226">
        <f>ROUND(I249*H249,2)</f>
        <v>0</v>
      </c>
      <c r="K249" s="222" t="s">
        <v>157</v>
      </c>
      <c r="L249" s="45"/>
      <c r="M249" s="227" t="s">
        <v>1</v>
      </c>
      <c r="N249" s="228" t="s">
        <v>41</v>
      </c>
      <c r="O249" s="92"/>
      <c r="P249" s="229">
        <f>O249*H249</f>
        <v>0</v>
      </c>
      <c r="Q249" s="229">
        <v>0</v>
      </c>
      <c r="R249" s="229">
        <f>Q249*H249</f>
        <v>0</v>
      </c>
      <c r="S249" s="229">
        <v>0</v>
      </c>
      <c r="T249" s="23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1" t="s">
        <v>248</v>
      </c>
      <c r="AT249" s="231" t="s">
        <v>153</v>
      </c>
      <c r="AU249" s="231" t="s">
        <v>86</v>
      </c>
      <c r="AY249" s="18" t="s">
        <v>151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84</v>
      </c>
      <c r="BK249" s="232">
        <f>ROUND(I249*H249,2)</f>
        <v>0</v>
      </c>
      <c r="BL249" s="18" t="s">
        <v>248</v>
      </c>
      <c r="BM249" s="231" t="s">
        <v>2244</v>
      </c>
    </row>
    <row r="250" s="14" customFormat="1">
      <c r="A250" s="14"/>
      <c r="B250" s="244"/>
      <c r="C250" s="245"/>
      <c r="D250" s="235" t="s">
        <v>160</v>
      </c>
      <c r="E250" s="246" t="s">
        <v>1</v>
      </c>
      <c r="F250" s="247" t="s">
        <v>1846</v>
      </c>
      <c r="G250" s="245"/>
      <c r="H250" s="248">
        <v>3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160</v>
      </c>
      <c r="AU250" s="254" t="s">
        <v>86</v>
      </c>
      <c r="AV250" s="14" t="s">
        <v>86</v>
      </c>
      <c r="AW250" s="14" t="s">
        <v>32</v>
      </c>
      <c r="AX250" s="14" t="s">
        <v>84</v>
      </c>
      <c r="AY250" s="254" t="s">
        <v>151</v>
      </c>
    </row>
    <row r="251" s="2" customFormat="1" ht="44.25" customHeight="1">
      <c r="A251" s="39"/>
      <c r="B251" s="40"/>
      <c r="C251" s="277" t="s">
        <v>800</v>
      </c>
      <c r="D251" s="277" t="s">
        <v>498</v>
      </c>
      <c r="E251" s="278" t="s">
        <v>2245</v>
      </c>
      <c r="F251" s="279" t="s">
        <v>2246</v>
      </c>
      <c r="G251" s="280" t="s">
        <v>194</v>
      </c>
      <c r="H251" s="281">
        <v>2</v>
      </c>
      <c r="I251" s="282"/>
      <c r="J251" s="283">
        <f>ROUND(I251*H251,2)</f>
        <v>0</v>
      </c>
      <c r="K251" s="279" t="s">
        <v>1</v>
      </c>
      <c r="L251" s="284"/>
      <c r="M251" s="285" t="s">
        <v>1</v>
      </c>
      <c r="N251" s="286" t="s">
        <v>41</v>
      </c>
      <c r="O251" s="92"/>
      <c r="P251" s="229">
        <f>O251*H251</f>
        <v>0</v>
      </c>
      <c r="Q251" s="229">
        <v>0.0223</v>
      </c>
      <c r="R251" s="229">
        <f>Q251*H251</f>
        <v>0.044600000000000001</v>
      </c>
      <c r="S251" s="229">
        <v>0</v>
      </c>
      <c r="T251" s="23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1" t="s">
        <v>469</v>
      </c>
      <c r="AT251" s="231" t="s">
        <v>498</v>
      </c>
      <c r="AU251" s="231" t="s">
        <v>86</v>
      </c>
      <c r="AY251" s="18" t="s">
        <v>151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84</v>
      </c>
      <c r="BK251" s="232">
        <f>ROUND(I251*H251,2)</f>
        <v>0</v>
      </c>
      <c r="BL251" s="18" t="s">
        <v>248</v>
      </c>
      <c r="BM251" s="231" t="s">
        <v>2247</v>
      </c>
    </row>
    <row r="252" s="2" customFormat="1" ht="44.25" customHeight="1">
      <c r="A252" s="39"/>
      <c r="B252" s="40"/>
      <c r="C252" s="277" t="s">
        <v>804</v>
      </c>
      <c r="D252" s="277" t="s">
        <v>498</v>
      </c>
      <c r="E252" s="278" t="s">
        <v>2248</v>
      </c>
      <c r="F252" s="279" t="s">
        <v>2249</v>
      </c>
      <c r="G252" s="280" t="s">
        <v>194</v>
      </c>
      <c r="H252" s="281">
        <v>1</v>
      </c>
      <c r="I252" s="282"/>
      <c r="J252" s="283">
        <f>ROUND(I252*H252,2)</f>
        <v>0</v>
      </c>
      <c r="K252" s="279" t="s">
        <v>1</v>
      </c>
      <c r="L252" s="284"/>
      <c r="M252" s="285" t="s">
        <v>1</v>
      </c>
      <c r="N252" s="286" t="s">
        <v>41</v>
      </c>
      <c r="O252" s="92"/>
      <c r="P252" s="229">
        <f>O252*H252</f>
        <v>0</v>
      </c>
      <c r="Q252" s="229">
        <v>0.0223</v>
      </c>
      <c r="R252" s="229">
        <f>Q252*H252</f>
        <v>0.0223</v>
      </c>
      <c r="S252" s="229">
        <v>0</v>
      </c>
      <c r="T252" s="23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1" t="s">
        <v>469</v>
      </c>
      <c r="AT252" s="231" t="s">
        <v>498</v>
      </c>
      <c r="AU252" s="231" t="s">
        <v>86</v>
      </c>
      <c r="AY252" s="18" t="s">
        <v>151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84</v>
      </c>
      <c r="BK252" s="232">
        <f>ROUND(I252*H252,2)</f>
        <v>0</v>
      </c>
      <c r="BL252" s="18" t="s">
        <v>248</v>
      </c>
      <c r="BM252" s="231" t="s">
        <v>2250</v>
      </c>
    </row>
    <row r="253" s="2" customFormat="1" ht="44.25" customHeight="1">
      <c r="A253" s="39"/>
      <c r="B253" s="40"/>
      <c r="C253" s="277" t="s">
        <v>814</v>
      </c>
      <c r="D253" s="277" t="s">
        <v>498</v>
      </c>
      <c r="E253" s="278" t="s">
        <v>2251</v>
      </c>
      <c r="F253" s="279" t="s">
        <v>2252</v>
      </c>
      <c r="G253" s="280" t="s">
        <v>194</v>
      </c>
      <c r="H253" s="281">
        <v>1</v>
      </c>
      <c r="I253" s="282"/>
      <c r="J253" s="283">
        <f>ROUND(I253*H253,2)</f>
        <v>0</v>
      </c>
      <c r="K253" s="279" t="s">
        <v>1</v>
      </c>
      <c r="L253" s="284"/>
      <c r="M253" s="285" t="s">
        <v>1</v>
      </c>
      <c r="N253" s="286" t="s">
        <v>41</v>
      </c>
      <c r="O253" s="92"/>
      <c r="P253" s="229">
        <f>O253*H253</f>
        <v>0</v>
      </c>
      <c r="Q253" s="229">
        <v>0.0223</v>
      </c>
      <c r="R253" s="229">
        <f>Q253*H253</f>
        <v>0.0223</v>
      </c>
      <c r="S253" s="229">
        <v>0</v>
      </c>
      <c r="T253" s="23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1" t="s">
        <v>469</v>
      </c>
      <c r="AT253" s="231" t="s">
        <v>498</v>
      </c>
      <c r="AU253" s="231" t="s">
        <v>86</v>
      </c>
      <c r="AY253" s="18" t="s">
        <v>151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84</v>
      </c>
      <c r="BK253" s="232">
        <f>ROUND(I253*H253,2)</f>
        <v>0</v>
      </c>
      <c r="BL253" s="18" t="s">
        <v>248</v>
      </c>
      <c r="BM253" s="231" t="s">
        <v>2253</v>
      </c>
    </row>
    <row r="254" s="2" customFormat="1" ht="24.15" customHeight="1">
      <c r="A254" s="39"/>
      <c r="B254" s="40"/>
      <c r="C254" s="220" t="s">
        <v>819</v>
      </c>
      <c r="D254" s="220" t="s">
        <v>153</v>
      </c>
      <c r="E254" s="221" t="s">
        <v>2254</v>
      </c>
      <c r="F254" s="222" t="s">
        <v>2255</v>
      </c>
      <c r="G254" s="223" t="s">
        <v>194</v>
      </c>
      <c r="H254" s="224">
        <v>56</v>
      </c>
      <c r="I254" s="225"/>
      <c r="J254" s="226">
        <f>ROUND(I254*H254,2)</f>
        <v>0</v>
      </c>
      <c r="K254" s="222" t="s">
        <v>157</v>
      </c>
      <c r="L254" s="45"/>
      <c r="M254" s="227" t="s">
        <v>1</v>
      </c>
      <c r="N254" s="228" t="s">
        <v>41</v>
      </c>
      <c r="O254" s="92"/>
      <c r="P254" s="229">
        <f>O254*H254</f>
        <v>0</v>
      </c>
      <c r="Q254" s="229">
        <v>1.0000000000000001E-05</v>
      </c>
      <c r="R254" s="229">
        <f>Q254*H254</f>
        <v>0.00056000000000000006</v>
      </c>
      <c r="S254" s="229">
        <v>0.00075000000000000002</v>
      </c>
      <c r="T254" s="230">
        <f>S254*H254</f>
        <v>0.042000000000000003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248</v>
      </c>
      <c r="AT254" s="231" t="s">
        <v>153</v>
      </c>
      <c r="AU254" s="231" t="s">
        <v>86</v>
      </c>
      <c r="AY254" s="18" t="s">
        <v>151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84</v>
      </c>
      <c r="BK254" s="232">
        <f>ROUND(I254*H254,2)</f>
        <v>0</v>
      </c>
      <c r="BL254" s="18" t="s">
        <v>248</v>
      </c>
      <c r="BM254" s="231" t="s">
        <v>2256</v>
      </c>
    </row>
    <row r="255" s="14" customFormat="1">
      <c r="A255" s="14"/>
      <c r="B255" s="244"/>
      <c r="C255" s="245"/>
      <c r="D255" s="235" t="s">
        <v>160</v>
      </c>
      <c r="E255" s="246" t="s">
        <v>1</v>
      </c>
      <c r="F255" s="247" t="s">
        <v>2257</v>
      </c>
      <c r="G255" s="245"/>
      <c r="H255" s="248">
        <v>56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4" t="s">
        <v>160</v>
      </c>
      <c r="AU255" s="254" t="s">
        <v>86</v>
      </c>
      <c r="AV255" s="14" t="s">
        <v>86</v>
      </c>
      <c r="AW255" s="14" t="s">
        <v>32</v>
      </c>
      <c r="AX255" s="14" t="s">
        <v>84</v>
      </c>
      <c r="AY255" s="254" t="s">
        <v>151</v>
      </c>
    </row>
    <row r="256" s="2" customFormat="1" ht="16.5" customHeight="1">
      <c r="A256" s="39"/>
      <c r="B256" s="40"/>
      <c r="C256" s="220" t="s">
        <v>825</v>
      </c>
      <c r="D256" s="220" t="s">
        <v>153</v>
      </c>
      <c r="E256" s="221" t="s">
        <v>2258</v>
      </c>
      <c r="F256" s="222" t="s">
        <v>2259</v>
      </c>
      <c r="G256" s="223" t="s">
        <v>183</v>
      </c>
      <c r="H256" s="224">
        <v>280</v>
      </c>
      <c r="I256" s="225"/>
      <c r="J256" s="226">
        <f>ROUND(I256*H256,2)</f>
        <v>0</v>
      </c>
      <c r="K256" s="222" t="s">
        <v>157</v>
      </c>
      <c r="L256" s="45"/>
      <c r="M256" s="227" t="s">
        <v>1</v>
      </c>
      <c r="N256" s="228" t="s">
        <v>41</v>
      </c>
      <c r="O256" s="92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248</v>
      </c>
      <c r="AT256" s="231" t="s">
        <v>153</v>
      </c>
      <c r="AU256" s="231" t="s">
        <v>86</v>
      </c>
      <c r="AY256" s="18" t="s">
        <v>151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84</v>
      </c>
      <c r="BK256" s="232">
        <f>ROUND(I256*H256,2)</f>
        <v>0</v>
      </c>
      <c r="BL256" s="18" t="s">
        <v>248</v>
      </c>
      <c r="BM256" s="231" t="s">
        <v>2260</v>
      </c>
    </row>
    <row r="257" s="2" customFormat="1" ht="24.15" customHeight="1">
      <c r="A257" s="39"/>
      <c r="B257" s="40"/>
      <c r="C257" s="220" t="s">
        <v>830</v>
      </c>
      <c r="D257" s="220" t="s">
        <v>153</v>
      </c>
      <c r="E257" s="221" t="s">
        <v>2261</v>
      </c>
      <c r="F257" s="222" t="s">
        <v>2262</v>
      </c>
      <c r="G257" s="223" t="s">
        <v>785</v>
      </c>
      <c r="H257" s="287"/>
      <c r="I257" s="225"/>
      <c r="J257" s="226">
        <f>ROUND(I257*H257,2)</f>
        <v>0</v>
      </c>
      <c r="K257" s="222" t="s">
        <v>157</v>
      </c>
      <c r="L257" s="45"/>
      <c r="M257" s="227" t="s">
        <v>1</v>
      </c>
      <c r="N257" s="228" t="s">
        <v>41</v>
      </c>
      <c r="O257" s="92"/>
      <c r="P257" s="229">
        <f>O257*H257</f>
        <v>0</v>
      </c>
      <c r="Q257" s="229">
        <v>0</v>
      </c>
      <c r="R257" s="229">
        <f>Q257*H257</f>
        <v>0</v>
      </c>
      <c r="S257" s="229">
        <v>0</v>
      </c>
      <c r="T257" s="23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1" t="s">
        <v>248</v>
      </c>
      <c r="AT257" s="231" t="s">
        <v>153</v>
      </c>
      <c r="AU257" s="231" t="s">
        <v>86</v>
      </c>
      <c r="AY257" s="18" t="s">
        <v>151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84</v>
      </c>
      <c r="BK257" s="232">
        <f>ROUND(I257*H257,2)</f>
        <v>0</v>
      </c>
      <c r="BL257" s="18" t="s">
        <v>248</v>
      </c>
      <c r="BM257" s="231" t="s">
        <v>2263</v>
      </c>
    </row>
    <row r="258" s="12" customFormat="1" ht="22.8" customHeight="1">
      <c r="A258" s="12"/>
      <c r="B258" s="204"/>
      <c r="C258" s="205"/>
      <c r="D258" s="206" t="s">
        <v>75</v>
      </c>
      <c r="E258" s="218" t="s">
        <v>839</v>
      </c>
      <c r="F258" s="218" t="s">
        <v>840</v>
      </c>
      <c r="G258" s="205"/>
      <c r="H258" s="205"/>
      <c r="I258" s="208"/>
      <c r="J258" s="219">
        <f>BK258</f>
        <v>0</v>
      </c>
      <c r="K258" s="205"/>
      <c r="L258" s="210"/>
      <c r="M258" s="211"/>
      <c r="N258" s="212"/>
      <c r="O258" s="212"/>
      <c r="P258" s="213">
        <f>SUM(P259:P263)</f>
        <v>0</v>
      </c>
      <c r="Q258" s="212"/>
      <c r="R258" s="213">
        <f>SUM(R259:R263)</f>
        <v>0.036330000000000001</v>
      </c>
      <c r="S258" s="212"/>
      <c r="T258" s="214">
        <f>SUM(T259:T263)</f>
        <v>0.066000000000000003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5" t="s">
        <v>86</v>
      </c>
      <c r="AT258" s="216" t="s">
        <v>75</v>
      </c>
      <c r="AU258" s="216" t="s">
        <v>84</v>
      </c>
      <c r="AY258" s="215" t="s">
        <v>151</v>
      </c>
      <c r="BK258" s="217">
        <f>SUM(BK259:BK263)</f>
        <v>0</v>
      </c>
    </row>
    <row r="259" s="2" customFormat="1" ht="24.15" customHeight="1">
      <c r="A259" s="39"/>
      <c r="B259" s="40"/>
      <c r="C259" s="220" t="s">
        <v>835</v>
      </c>
      <c r="D259" s="220" t="s">
        <v>153</v>
      </c>
      <c r="E259" s="221" t="s">
        <v>2264</v>
      </c>
      <c r="F259" s="222" t="s">
        <v>2265</v>
      </c>
      <c r="G259" s="223" t="s">
        <v>183</v>
      </c>
      <c r="H259" s="224">
        <v>3</v>
      </c>
      <c r="I259" s="225"/>
      <c r="J259" s="226">
        <f>ROUND(I259*H259,2)</f>
        <v>0</v>
      </c>
      <c r="K259" s="222" t="s">
        <v>157</v>
      </c>
      <c r="L259" s="45"/>
      <c r="M259" s="227" t="s">
        <v>1</v>
      </c>
      <c r="N259" s="228" t="s">
        <v>41</v>
      </c>
      <c r="O259" s="92"/>
      <c r="P259" s="229">
        <f>O259*H259</f>
        <v>0</v>
      </c>
      <c r="Q259" s="229">
        <v>0.012109999999999999</v>
      </c>
      <c r="R259" s="229">
        <f>Q259*H259</f>
        <v>0.036330000000000001</v>
      </c>
      <c r="S259" s="229">
        <v>0</v>
      </c>
      <c r="T259" s="230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1" t="s">
        <v>248</v>
      </c>
      <c r="AT259" s="231" t="s">
        <v>153</v>
      </c>
      <c r="AU259" s="231" t="s">
        <v>86</v>
      </c>
      <c r="AY259" s="18" t="s">
        <v>151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84</v>
      </c>
      <c r="BK259" s="232">
        <f>ROUND(I259*H259,2)</f>
        <v>0</v>
      </c>
      <c r="BL259" s="18" t="s">
        <v>248</v>
      </c>
      <c r="BM259" s="231" t="s">
        <v>2266</v>
      </c>
    </row>
    <row r="260" s="2" customFormat="1" ht="33" customHeight="1">
      <c r="A260" s="39"/>
      <c r="B260" s="40"/>
      <c r="C260" s="220" t="s">
        <v>841</v>
      </c>
      <c r="D260" s="220" t="s">
        <v>153</v>
      </c>
      <c r="E260" s="221" t="s">
        <v>2267</v>
      </c>
      <c r="F260" s="222" t="s">
        <v>2268</v>
      </c>
      <c r="G260" s="223" t="s">
        <v>183</v>
      </c>
      <c r="H260" s="224">
        <v>3</v>
      </c>
      <c r="I260" s="225"/>
      <c r="J260" s="226">
        <f>ROUND(I260*H260,2)</f>
        <v>0</v>
      </c>
      <c r="K260" s="222" t="s">
        <v>157</v>
      </c>
      <c r="L260" s="45"/>
      <c r="M260" s="227" t="s">
        <v>1</v>
      </c>
      <c r="N260" s="228" t="s">
        <v>41</v>
      </c>
      <c r="O260" s="92"/>
      <c r="P260" s="229">
        <f>O260*H260</f>
        <v>0</v>
      </c>
      <c r="Q260" s="229">
        <v>0</v>
      </c>
      <c r="R260" s="229">
        <f>Q260*H260</f>
        <v>0</v>
      </c>
      <c r="S260" s="229">
        <v>0.021999999999999999</v>
      </c>
      <c r="T260" s="230">
        <f>S260*H260</f>
        <v>0.066000000000000003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1" t="s">
        <v>248</v>
      </c>
      <c r="AT260" s="231" t="s">
        <v>153</v>
      </c>
      <c r="AU260" s="231" t="s">
        <v>86</v>
      </c>
      <c r="AY260" s="18" t="s">
        <v>151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84</v>
      </c>
      <c r="BK260" s="232">
        <f>ROUND(I260*H260,2)</f>
        <v>0</v>
      </c>
      <c r="BL260" s="18" t="s">
        <v>248</v>
      </c>
      <c r="BM260" s="231" t="s">
        <v>2269</v>
      </c>
    </row>
    <row r="261" s="13" customFormat="1">
      <c r="A261" s="13"/>
      <c r="B261" s="233"/>
      <c r="C261" s="234"/>
      <c r="D261" s="235" t="s">
        <v>160</v>
      </c>
      <c r="E261" s="236" t="s">
        <v>1</v>
      </c>
      <c r="F261" s="237" t="s">
        <v>2270</v>
      </c>
      <c r="G261" s="234"/>
      <c r="H261" s="236" t="s">
        <v>1</v>
      </c>
      <c r="I261" s="238"/>
      <c r="J261" s="234"/>
      <c r="K261" s="234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160</v>
      </c>
      <c r="AU261" s="243" t="s">
        <v>86</v>
      </c>
      <c r="AV261" s="13" t="s">
        <v>84</v>
      </c>
      <c r="AW261" s="13" t="s">
        <v>32</v>
      </c>
      <c r="AX261" s="13" t="s">
        <v>76</v>
      </c>
      <c r="AY261" s="243" t="s">
        <v>151</v>
      </c>
    </row>
    <row r="262" s="14" customFormat="1">
      <c r="A262" s="14"/>
      <c r="B262" s="244"/>
      <c r="C262" s="245"/>
      <c r="D262" s="235" t="s">
        <v>160</v>
      </c>
      <c r="E262" s="246" t="s">
        <v>1</v>
      </c>
      <c r="F262" s="247" t="s">
        <v>2271</v>
      </c>
      <c r="G262" s="245"/>
      <c r="H262" s="248">
        <v>3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160</v>
      </c>
      <c r="AU262" s="254" t="s">
        <v>86</v>
      </c>
      <c r="AV262" s="14" t="s">
        <v>86</v>
      </c>
      <c r="AW262" s="14" t="s">
        <v>32</v>
      </c>
      <c r="AX262" s="14" t="s">
        <v>84</v>
      </c>
      <c r="AY262" s="254" t="s">
        <v>151</v>
      </c>
    </row>
    <row r="263" s="2" customFormat="1" ht="24.15" customHeight="1">
      <c r="A263" s="39"/>
      <c r="B263" s="40"/>
      <c r="C263" s="220" t="s">
        <v>846</v>
      </c>
      <c r="D263" s="220" t="s">
        <v>153</v>
      </c>
      <c r="E263" s="221" t="s">
        <v>2272</v>
      </c>
      <c r="F263" s="222" t="s">
        <v>2273</v>
      </c>
      <c r="G263" s="223" t="s">
        <v>173</v>
      </c>
      <c r="H263" s="224">
        <v>0.035999999999999997</v>
      </c>
      <c r="I263" s="225"/>
      <c r="J263" s="226">
        <f>ROUND(I263*H263,2)</f>
        <v>0</v>
      </c>
      <c r="K263" s="222" t="s">
        <v>157</v>
      </c>
      <c r="L263" s="45"/>
      <c r="M263" s="227" t="s">
        <v>1</v>
      </c>
      <c r="N263" s="228" t="s">
        <v>41</v>
      </c>
      <c r="O263" s="92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1" t="s">
        <v>248</v>
      </c>
      <c r="AT263" s="231" t="s">
        <v>153</v>
      </c>
      <c r="AU263" s="231" t="s">
        <v>86</v>
      </c>
      <c r="AY263" s="18" t="s">
        <v>151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84</v>
      </c>
      <c r="BK263" s="232">
        <f>ROUND(I263*H263,2)</f>
        <v>0</v>
      </c>
      <c r="BL263" s="18" t="s">
        <v>248</v>
      </c>
      <c r="BM263" s="231" t="s">
        <v>2274</v>
      </c>
    </row>
    <row r="264" s="12" customFormat="1" ht="22.8" customHeight="1">
      <c r="A264" s="12"/>
      <c r="B264" s="204"/>
      <c r="C264" s="205"/>
      <c r="D264" s="206" t="s">
        <v>75</v>
      </c>
      <c r="E264" s="218" t="s">
        <v>1331</v>
      </c>
      <c r="F264" s="218" t="s">
        <v>1332</v>
      </c>
      <c r="G264" s="205"/>
      <c r="H264" s="205"/>
      <c r="I264" s="208"/>
      <c r="J264" s="219">
        <f>BK264</f>
        <v>0</v>
      </c>
      <c r="K264" s="205"/>
      <c r="L264" s="210"/>
      <c r="M264" s="211"/>
      <c r="N264" s="212"/>
      <c r="O264" s="212"/>
      <c r="P264" s="213">
        <f>P265</f>
        <v>0</v>
      </c>
      <c r="Q264" s="212"/>
      <c r="R264" s="213">
        <f>R265</f>
        <v>4.0000000000000003E-05</v>
      </c>
      <c r="S264" s="212"/>
      <c r="T264" s="214">
        <f>T265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5" t="s">
        <v>86</v>
      </c>
      <c r="AT264" s="216" t="s">
        <v>75</v>
      </c>
      <c r="AU264" s="216" t="s">
        <v>84</v>
      </c>
      <c r="AY264" s="215" t="s">
        <v>151</v>
      </c>
      <c r="BK264" s="217">
        <f>BK265</f>
        <v>0</v>
      </c>
    </row>
    <row r="265" s="2" customFormat="1" ht="24.15" customHeight="1">
      <c r="A265" s="39"/>
      <c r="B265" s="40"/>
      <c r="C265" s="220" t="s">
        <v>853</v>
      </c>
      <c r="D265" s="220" t="s">
        <v>153</v>
      </c>
      <c r="E265" s="221" t="s">
        <v>2275</v>
      </c>
      <c r="F265" s="222" t="s">
        <v>2276</v>
      </c>
      <c r="G265" s="223" t="s">
        <v>287</v>
      </c>
      <c r="H265" s="224">
        <v>2</v>
      </c>
      <c r="I265" s="225"/>
      <c r="J265" s="226">
        <f>ROUND(I265*H265,2)</f>
        <v>0</v>
      </c>
      <c r="K265" s="222" t="s">
        <v>157</v>
      </c>
      <c r="L265" s="45"/>
      <c r="M265" s="227" t="s">
        <v>1</v>
      </c>
      <c r="N265" s="228" t="s">
        <v>41</v>
      </c>
      <c r="O265" s="92"/>
      <c r="P265" s="229">
        <f>O265*H265</f>
        <v>0</v>
      </c>
      <c r="Q265" s="229">
        <v>2.0000000000000002E-05</v>
      </c>
      <c r="R265" s="229">
        <f>Q265*H265</f>
        <v>4.0000000000000003E-05</v>
      </c>
      <c r="S265" s="229">
        <v>0</v>
      </c>
      <c r="T265" s="23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1" t="s">
        <v>248</v>
      </c>
      <c r="AT265" s="231" t="s">
        <v>153</v>
      </c>
      <c r="AU265" s="231" t="s">
        <v>86</v>
      </c>
      <c r="AY265" s="18" t="s">
        <v>151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84</v>
      </c>
      <c r="BK265" s="232">
        <f>ROUND(I265*H265,2)</f>
        <v>0</v>
      </c>
      <c r="BL265" s="18" t="s">
        <v>248</v>
      </c>
      <c r="BM265" s="231" t="s">
        <v>2277</v>
      </c>
    </row>
    <row r="266" s="12" customFormat="1" ht="22.8" customHeight="1">
      <c r="A266" s="12"/>
      <c r="B266" s="204"/>
      <c r="C266" s="205"/>
      <c r="D266" s="206" t="s">
        <v>75</v>
      </c>
      <c r="E266" s="218" t="s">
        <v>1343</v>
      </c>
      <c r="F266" s="218" t="s">
        <v>1344</v>
      </c>
      <c r="G266" s="205"/>
      <c r="H266" s="205"/>
      <c r="I266" s="208"/>
      <c r="J266" s="219">
        <f>BK266</f>
        <v>0</v>
      </c>
      <c r="K266" s="205"/>
      <c r="L266" s="210"/>
      <c r="M266" s="211"/>
      <c r="N266" s="212"/>
      <c r="O266" s="212"/>
      <c r="P266" s="213">
        <f>SUM(P267:P270)</f>
        <v>0</v>
      </c>
      <c r="Q266" s="212"/>
      <c r="R266" s="213">
        <f>SUM(R267:R270)</f>
        <v>0.0015</v>
      </c>
      <c r="S266" s="212"/>
      <c r="T266" s="214">
        <f>SUM(T267:T270)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5" t="s">
        <v>86</v>
      </c>
      <c r="AT266" s="216" t="s">
        <v>75</v>
      </c>
      <c r="AU266" s="216" t="s">
        <v>84</v>
      </c>
      <c r="AY266" s="215" t="s">
        <v>151</v>
      </c>
      <c r="BK266" s="217">
        <f>SUM(BK267:BK270)</f>
        <v>0</v>
      </c>
    </row>
    <row r="267" s="2" customFormat="1" ht="24.15" customHeight="1">
      <c r="A267" s="39"/>
      <c r="B267" s="40"/>
      <c r="C267" s="220" t="s">
        <v>858</v>
      </c>
      <c r="D267" s="220" t="s">
        <v>153</v>
      </c>
      <c r="E267" s="221" t="s">
        <v>1346</v>
      </c>
      <c r="F267" s="222" t="s">
        <v>1347</v>
      </c>
      <c r="G267" s="223" t="s">
        <v>183</v>
      </c>
      <c r="H267" s="224">
        <v>3</v>
      </c>
      <c r="I267" s="225"/>
      <c r="J267" s="226">
        <f>ROUND(I267*H267,2)</f>
        <v>0</v>
      </c>
      <c r="K267" s="222" t="s">
        <v>157</v>
      </c>
      <c r="L267" s="45"/>
      <c r="M267" s="227" t="s">
        <v>1</v>
      </c>
      <c r="N267" s="228" t="s">
        <v>41</v>
      </c>
      <c r="O267" s="92"/>
      <c r="P267" s="229">
        <f>O267*H267</f>
        <v>0</v>
      </c>
      <c r="Q267" s="229">
        <v>0.00021000000000000001</v>
      </c>
      <c r="R267" s="229">
        <f>Q267*H267</f>
        <v>0.00063000000000000003</v>
      </c>
      <c r="S267" s="229">
        <v>0</v>
      </c>
      <c r="T267" s="23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1" t="s">
        <v>248</v>
      </c>
      <c r="AT267" s="231" t="s">
        <v>153</v>
      </c>
      <c r="AU267" s="231" t="s">
        <v>86</v>
      </c>
      <c r="AY267" s="18" t="s">
        <v>151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84</v>
      </c>
      <c r="BK267" s="232">
        <f>ROUND(I267*H267,2)</f>
        <v>0</v>
      </c>
      <c r="BL267" s="18" t="s">
        <v>248</v>
      </c>
      <c r="BM267" s="231" t="s">
        <v>2278</v>
      </c>
    </row>
    <row r="268" s="13" customFormat="1">
      <c r="A268" s="13"/>
      <c r="B268" s="233"/>
      <c r="C268" s="234"/>
      <c r="D268" s="235" t="s">
        <v>160</v>
      </c>
      <c r="E268" s="236" t="s">
        <v>1</v>
      </c>
      <c r="F268" s="237" t="s">
        <v>2270</v>
      </c>
      <c r="G268" s="234"/>
      <c r="H268" s="236" t="s">
        <v>1</v>
      </c>
      <c r="I268" s="238"/>
      <c r="J268" s="234"/>
      <c r="K268" s="234"/>
      <c r="L268" s="239"/>
      <c r="M268" s="240"/>
      <c r="N268" s="241"/>
      <c r="O268" s="241"/>
      <c r="P268" s="241"/>
      <c r="Q268" s="241"/>
      <c r="R268" s="241"/>
      <c r="S268" s="241"/>
      <c r="T268" s="24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3" t="s">
        <v>160</v>
      </c>
      <c r="AU268" s="243" t="s">
        <v>86</v>
      </c>
      <c r="AV268" s="13" t="s">
        <v>84</v>
      </c>
      <c r="AW268" s="13" t="s">
        <v>32</v>
      </c>
      <c r="AX268" s="13" t="s">
        <v>76</v>
      </c>
      <c r="AY268" s="243" t="s">
        <v>151</v>
      </c>
    </row>
    <row r="269" s="14" customFormat="1">
      <c r="A269" s="14"/>
      <c r="B269" s="244"/>
      <c r="C269" s="245"/>
      <c r="D269" s="235" t="s">
        <v>160</v>
      </c>
      <c r="E269" s="246" t="s">
        <v>1</v>
      </c>
      <c r="F269" s="247" t="s">
        <v>2271</v>
      </c>
      <c r="G269" s="245"/>
      <c r="H269" s="248">
        <v>3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160</v>
      </c>
      <c r="AU269" s="254" t="s">
        <v>86</v>
      </c>
      <c r="AV269" s="14" t="s">
        <v>86</v>
      </c>
      <c r="AW269" s="14" t="s">
        <v>32</v>
      </c>
      <c r="AX269" s="14" t="s">
        <v>84</v>
      </c>
      <c r="AY269" s="254" t="s">
        <v>151</v>
      </c>
    </row>
    <row r="270" s="2" customFormat="1" ht="33" customHeight="1">
      <c r="A270" s="39"/>
      <c r="B270" s="40"/>
      <c r="C270" s="220" t="s">
        <v>864</v>
      </c>
      <c r="D270" s="220" t="s">
        <v>153</v>
      </c>
      <c r="E270" s="221" t="s">
        <v>1350</v>
      </c>
      <c r="F270" s="222" t="s">
        <v>1351</v>
      </c>
      <c r="G270" s="223" t="s">
        <v>183</v>
      </c>
      <c r="H270" s="224">
        <v>3</v>
      </c>
      <c r="I270" s="225"/>
      <c r="J270" s="226">
        <f>ROUND(I270*H270,2)</f>
        <v>0</v>
      </c>
      <c r="K270" s="222" t="s">
        <v>157</v>
      </c>
      <c r="L270" s="45"/>
      <c r="M270" s="227" t="s">
        <v>1</v>
      </c>
      <c r="N270" s="228" t="s">
        <v>41</v>
      </c>
      <c r="O270" s="92"/>
      <c r="P270" s="229">
        <f>O270*H270</f>
        <v>0</v>
      </c>
      <c r="Q270" s="229">
        <v>0.00029</v>
      </c>
      <c r="R270" s="229">
        <f>Q270*H270</f>
        <v>0.00087000000000000001</v>
      </c>
      <c r="S270" s="229">
        <v>0</v>
      </c>
      <c r="T270" s="23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1" t="s">
        <v>248</v>
      </c>
      <c r="AT270" s="231" t="s">
        <v>153</v>
      </c>
      <c r="AU270" s="231" t="s">
        <v>86</v>
      </c>
      <c r="AY270" s="18" t="s">
        <v>151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84</v>
      </c>
      <c r="BK270" s="232">
        <f>ROUND(I270*H270,2)</f>
        <v>0</v>
      </c>
      <c r="BL270" s="18" t="s">
        <v>248</v>
      </c>
      <c r="BM270" s="231" t="s">
        <v>2279</v>
      </c>
    </row>
    <row r="271" s="12" customFormat="1" ht="25.92" customHeight="1">
      <c r="A271" s="12"/>
      <c r="B271" s="204"/>
      <c r="C271" s="205"/>
      <c r="D271" s="206" t="s">
        <v>75</v>
      </c>
      <c r="E271" s="207" t="s">
        <v>1965</v>
      </c>
      <c r="F271" s="207" t="s">
        <v>1966</v>
      </c>
      <c r="G271" s="205"/>
      <c r="H271" s="205"/>
      <c r="I271" s="208"/>
      <c r="J271" s="209">
        <f>BK271</f>
        <v>0</v>
      </c>
      <c r="K271" s="205"/>
      <c r="L271" s="210"/>
      <c r="M271" s="211"/>
      <c r="N271" s="212"/>
      <c r="O271" s="212"/>
      <c r="P271" s="213">
        <f>SUM(P272:P280)</f>
        <v>0</v>
      </c>
      <c r="Q271" s="212"/>
      <c r="R271" s="213">
        <f>SUM(R272:R280)</f>
        <v>0</v>
      </c>
      <c r="S271" s="212"/>
      <c r="T271" s="214">
        <f>SUM(T272:T280)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5" t="s">
        <v>158</v>
      </c>
      <c r="AT271" s="216" t="s">
        <v>75</v>
      </c>
      <c r="AU271" s="216" t="s">
        <v>76</v>
      </c>
      <c r="AY271" s="215" t="s">
        <v>151</v>
      </c>
      <c r="BK271" s="217">
        <f>SUM(BK272:BK280)</f>
        <v>0</v>
      </c>
    </row>
    <row r="272" s="2" customFormat="1" ht="16.5" customHeight="1">
      <c r="A272" s="39"/>
      <c r="B272" s="40"/>
      <c r="C272" s="220" t="s">
        <v>870</v>
      </c>
      <c r="D272" s="220" t="s">
        <v>153</v>
      </c>
      <c r="E272" s="221" t="s">
        <v>2280</v>
      </c>
      <c r="F272" s="222" t="s">
        <v>2281</v>
      </c>
      <c r="G272" s="223" t="s">
        <v>1970</v>
      </c>
      <c r="H272" s="224">
        <v>46</v>
      </c>
      <c r="I272" s="225"/>
      <c r="J272" s="226">
        <f>ROUND(I272*H272,2)</f>
        <v>0</v>
      </c>
      <c r="K272" s="222" t="s">
        <v>157</v>
      </c>
      <c r="L272" s="45"/>
      <c r="M272" s="227" t="s">
        <v>1</v>
      </c>
      <c r="N272" s="228" t="s">
        <v>41</v>
      </c>
      <c r="O272" s="92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1971</v>
      </c>
      <c r="AT272" s="231" t="s">
        <v>153</v>
      </c>
      <c r="AU272" s="231" t="s">
        <v>84</v>
      </c>
      <c r="AY272" s="18" t="s">
        <v>151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84</v>
      </c>
      <c r="BK272" s="232">
        <f>ROUND(I272*H272,2)</f>
        <v>0</v>
      </c>
      <c r="BL272" s="18" t="s">
        <v>1971</v>
      </c>
      <c r="BM272" s="231" t="s">
        <v>2282</v>
      </c>
    </row>
    <row r="273" s="14" customFormat="1">
      <c r="A273" s="14"/>
      <c r="B273" s="244"/>
      <c r="C273" s="245"/>
      <c r="D273" s="235" t="s">
        <v>160</v>
      </c>
      <c r="E273" s="246" t="s">
        <v>1</v>
      </c>
      <c r="F273" s="247" t="s">
        <v>2283</v>
      </c>
      <c r="G273" s="245"/>
      <c r="H273" s="248">
        <v>4</v>
      </c>
      <c r="I273" s="249"/>
      <c r="J273" s="245"/>
      <c r="K273" s="245"/>
      <c r="L273" s="250"/>
      <c r="M273" s="251"/>
      <c r="N273" s="252"/>
      <c r="O273" s="252"/>
      <c r="P273" s="252"/>
      <c r="Q273" s="252"/>
      <c r="R273" s="252"/>
      <c r="S273" s="252"/>
      <c r="T273" s="253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4" t="s">
        <v>160</v>
      </c>
      <c r="AU273" s="254" t="s">
        <v>84</v>
      </c>
      <c r="AV273" s="14" t="s">
        <v>86</v>
      </c>
      <c r="AW273" s="14" t="s">
        <v>32</v>
      </c>
      <c r="AX273" s="14" t="s">
        <v>76</v>
      </c>
      <c r="AY273" s="254" t="s">
        <v>151</v>
      </c>
    </row>
    <row r="274" s="14" customFormat="1">
      <c r="A274" s="14"/>
      <c r="B274" s="244"/>
      <c r="C274" s="245"/>
      <c r="D274" s="235" t="s">
        <v>160</v>
      </c>
      <c r="E274" s="246" t="s">
        <v>1</v>
      </c>
      <c r="F274" s="247" t="s">
        <v>2284</v>
      </c>
      <c r="G274" s="245"/>
      <c r="H274" s="248">
        <v>10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160</v>
      </c>
      <c r="AU274" s="254" t="s">
        <v>84</v>
      </c>
      <c r="AV274" s="14" t="s">
        <v>86</v>
      </c>
      <c r="AW274" s="14" t="s">
        <v>32</v>
      </c>
      <c r="AX274" s="14" t="s">
        <v>76</v>
      </c>
      <c r="AY274" s="254" t="s">
        <v>151</v>
      </c>
    </row>
    <row r="275" s="14" customFormat="1">
      <c r="A275" s="14"/>
      <c r="B275" s="244"/>
      <c r="C275" s="245"/>
      <c r="D275" s="235" t="s">
        <v>160</v>
      </c>
      <c r="E275" s="246" t="s">
        <v>1</v>
      </c>
      <c r="F275" s="247" t="s">
        <v>2285</v>
      </c>
      <c r="G275" s="245"/>
      <c r="H275" s="248">
        <v>8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4" t="s">
        <v>160</v>
      </c>
      <c r="AU275" s="254" t="s">
        <v>84</v>
      </c>
      <c r="AV275" s="14" t="s">
        <v>86</v>
      </c>
      <c r="AW275" s="14" t="s">
        <v>32</v>
      </c>
      <c r="AX275" s="14" t="s">
        <v>76</v>
      </c>
      <c r="AY275" s="254" t="s">
        <v>151</v>
      </c>
    </row>
    <row r="276" s="14" customFormat="1">
      <c r="A276" s="14"/>
      <c r="B276" s="244"/>
      <c r="C276" s="245"/>
      <c r="D276" s="235" t="s">
        <v>160</v>
      </c>
      <c r="E276" s="246" t="s">
        <v>1</v>
      </c>
      <c r="F276" s="247" t="s">
        <v>2286</v>
      </c>
      <c r="G276" s="245"/>
      <c r="H276" s="248">
        <v>24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160</v>
      </c>
      <c r="AU276" s="254" t="s">
        <v>84</v>
      </c>
      <c r="AV276" s="14" t="s">
        <v>86</v>
      </c>
      <c r="AW276" s="14" t="s">
        <v>32</v>
      </c>
      <c r="AX276" s="14" t="s">
        <v>76</v>
      </c>
      <c r="AY276" s="254" t="s">
        <v>151</v>
      </c>
    </row>
    <row r="277" s="15" customFormat="1">
      <c r="A277" s="15"/>
      <c r="B277" s="255"/>
      <c r="C277" s="256"/>
      <c r="D277" s="235" t="s">
        <v>160</v>
      </c>
      <c r="E277" s="257" t="s">
        <v>1</v>
      </c>
      <c r="F277" s="258" t="s">
        <v>213</v>
      </c>
      <c r="G277" s="256"/>
      <c r="H277" s="259">
        <v>46</v>
      </c>
      <c r="I277" s="260"/>
      <c r="J277" s="256"/>
      <c r="K277" s="256"/>
      <c r="L277" s="261"/>
      <c r="M277" s="262"/>
      <c r="N277" s="263"/>
      <c r="O277" s="263"/>
      <c r="P277" s="263"/>
      <c r="Q277" s="263"/>
      <c r="R277" s="263"/>
      <c r="S277" s="263"/>
      <c r="T277" s="264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5" t="s">
        <v>160</v>
      </c>
      <c r="AU277" s="265" t="s">
        <v>84</v>
      </c>
      <c r="AV277" s="15" t="s">
        <v>158</v>
      </c>
      <c r="AW277" s="15" t="s">
        <v>32</v>
      </c>
      <c r="AX277" s="15" t="s">
        <v>84</v>
      </c>
      <c r="AY277" s="265" t="s">
        <v>151</v>
      </c>
    </row>
    <row r="278" s="2" customFormat="1" ht="16.5" customHeight="1">
      <c r="A278" s="39"/>
      <c r="B278" s="40"/>
      <c r="C278" s="220" t="s">
        <v>878</v>
      </c>
      <c r="D278" s="220" t="s">
        <v>153</v>
      </c>
      <c r="E278" s="221" t="s">
        <v>2287</v>
      </c>
      <c r="F278" s="222" t="s">
        <v>2288</v>
      </c>
      <c r="G278" s="223" t="s">
        <v>1970</v>
      </c>
      <c r="H278" s="224">
        <v>24</v>
      </c>
      <c r="I278" s="225"/>
      <c r="J278" s="226">
        <f>ROUND(I278*H278,2)</f>
        <v>0</v>
      </c>
      <c r="K278" s="222" t="s">
        <v>157</v>
      </c>
      <c r="L278" s="45"/>
      <c r="M278" s="227" t="s">
        <v>1</v>
      </c>
      <c r="N278" s="228" t="s">
        <v>41</v>
      </c>
      <c r="O278" s="92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1" t="s">
        <v>1971</v>
      </c>
      <c r="AT278" s="231" t="s">
        <v>153</v>
      </c>
      <c r="AU278" s="231" t="s">
        <v>84</v>
      </c>
      <c r="AY278" s="18" t="s">
        <v>151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84</v>
      </c>
      <c r="BK278" s="232">
        <f>ROUND(I278*H278,2)</f>
        <v>0</v>
      </c>
      <c r="BL278" s="18" t="s">
        <v>1971</v>
      </c>
      <c r="BM278" s="231" t="s">
        <v>2289</v>
      </c>
    </row>
    <row r="279" s="14" customFormat="1">
      <c r="A279" s="14"/>
      <c r="B279" s="244"/>
      <c r="C279" s="245"/>
      <c r="D279" s="235" t="s">
        <v>160</v>
      </c>
      <c r="E279" s="246" t="s">
        <v>1</v>
      </c>
      <c r="F279" s="247" t="s">
        <v>2290</v>
      </c>
      <c r="G279" s="245"/>
      <c r="H279" s="248">
        <v>24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160</v>
      </c>
      <c r="AU279" s="254" t="s">
        <v>84</v>
      </c>
      <c r="AV279" s="14" t="s">
        <v>86</v>
      </c>
      <c r="AW279" s="14" t="s">
        <v>32</v>
      </c>
      <c r="AX279" s="14" t="s">
        <v>84</v>
      </c>
      <c r="AY279" s="254" t="s">
        <v>151</v>
      </c>
    </row>
    <row r="280" s="2" customFormat="1" ht="37.8" customHeight="1">
      <c r="A280" s="39"/>
      <c r="B280" s="40"/>
      <c r="C280" s="220" t="s">
        <v>882</v>
      </c>
      <c r="D280" s="220" t="s">
        <v>153</v>
      </c>
      <c r="E280" s="221" t="s">
        <v>1968</v>
      </c>
      <c r="F280" s="222" t="s">
        <v>2291</v>
      </c>
      <c r="G280" s="223" t="s">
        <v>1970</v>
      </c>
      <c r="H280" s="224">
        <v>66</v>
      </c>
      <c r="I280" s="225"/>
      <c r="J280" s="226">
        <f>ROUND(I280*H280,2)</f>
        <v>0</v>
      </c>
      <c r="K280" s="222" t="s">
        <v>157</v>
      </c>
      <c r="L280" s="45"/>
      <c r="M280" s="227" t="s">
        <v>1</v>
      </c>
      <c r="N280" s="228" t="s">
        <v>41</v>
      </c>
      <c r="O280" s="92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1971</v>
      </c>
      <c r="AT280" s="231" t="s">
        <v>153</v>
      </c>
      <c r="AU280" s="231" t="s">
        <v>84</v>
      </c>
      <c r="AY280" s="18" t="s">
        <v>151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84</v>
      </c>
      <c r="BK280" s="232">
        <f>ROUND(I280*H280,2)</f>
        <v>0</v>
      </c>
      <c r="BL280" s="18" t="s">
        <v>1971</v>
      </c>
      <c r="BM280" s="231" t="s">
        <v>2292</v>
      </c>
    </row>
    <row r="281" s="12" customFormat="1" ht="25.92" customHeight="1">
      <c r="A281" s="12"/>
      <c r="B281" s="204"/>
      <c r="C281" s="205"/>
      <c r="D281" s="206" t="s">
        <v>75</v>
      </c>
      <c r="E281" s="207" t="s">
        <v>2293</v>
      </c>
      <c r="F281" s="207" t="s">
        <v>99</v>
      </c>
      <c r="G281" s="205"/>
      <c r="H281" s="205"/>
      <c r="I281" s="208"/>
      <c r="J281" s="209">
        <f>BK281</f>
        <v>0</v>
      </c>
      <c r="K281" s="205"/>
      <c r="L281" s="210"/>
      <c r="M281" s="211"/>
      <c r="N281" s="212"/>
      <c r="O281" s="212"/>
      <c r="P281" s="213">
        <f>P282</f>
        <v>0</v>
      </c>
      <c r="Q281" s="212"/>
      <c r="R281" s="213">
        <f>R282</f>
        <v>0</v>
      </c>
      <c r="S281" s="212"/>
      <c r="T281" s="214">
        <f>T282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5" t="s">
        <v>175</v>
      </c>
      <c r="AT281" s="216" t="s">
        <v>75</v>
      </c>
      <c r="AU281" s="216" t="s">
        <v>76</v>
      </c>
      <c r="AY281" s="215" t="s">
        <v>151</v>
      </c>
      <c r="BK281" s="217">
        <f>BK282</f>
        <v>0</v>
      </c>
    </row>
    <row r="282" s="12" customFormat="1" ht="22.8" customHeight="1">
      <c r="A282" s="12"/>
      <c r="B282" s="204"/>
      <c r="C282" s="205"/>
      <c r="D282" s="206" t="s">
        <v>75</v>
      </c>
      <c r="E282" s="218" t="s">
        <v>2294</v>
      </c>
      <c r="F282" s="218" t="s">
        <v>2295</v>
      </c>
      <c r="G282" s="205"/>
      <c r="H282" s="205"/>
      <c r="I282" s="208"/>
      <c r="J282" s="219">
        <f>BK282</f>
        <v>0</v>
      </c>
      <c r="K282" s="205"/>
      <c r="L282" s="210"/>
      <c r="M282" s="211"/>
      <c r="N282" s="212"/>
      <c r="O282" s="212"/>
      <c r="P282" s="213">
        <f>P283</f>
        <v>0</v>
      </c>
      <c r="Q282" s="212"/>
      <c r="R282" s="213">
        <f>R283</f>
        <v>0</v>
      </c>
      <c r="S282" s="212"/>
      <c r="T282" s="214">
        <f>T283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5" t="s">
        <v>175</v>
      </c>
      <c r="AT282" s="216" t="s">
        <v>75</v>
      </c>
      <c r="AU282" s="216" t="s">
        <v>84</v>
      </c>
      <c r="AY282" s="215" t="s">
        <v>151</v>
      </c>
      <c r="BK282" s="217">
        <f>BK283</f>
        <v>0</v>
      </c>
    </row>
    <row r="283" s="2" customFormat="1" ht="24.15" customHeight="1">
      <c r="A283" s="39"/>
      <c r="B283" s="40"/>
      <c r="C283" s="220" t="s">
        <v>888</v>
      </c>
      <c r="D283" s="220" t="s">
        <v>153</v>
      </c>
      <c r="E283" s="221" t="s">
        <v>2296</v>
      </c>
      <c r="F283" s="222" t="s">
        <v>2297</v>
      </c>
      <c r="G283" s="223" t="s">
        <v>1774</v>
      </c>
      <c r="H283" s="224">
        <v>1</v>
      </c>
      <c r="I283" s="225"/>
      <c r="J283" s="226">
        <f>ROUND(I283*H283,2)</f>
        <v>0</v>
      </c>
      <c r="K283" s="222" t="s">
        <v>157</v>
      </c>
      <c r="L283" s="45"/>
      <c r="M283" s="291" t="s">
        <v>1</v>
      </c>
      <c r="N283" s="292" t="s">
        <v>41</v>
      </c>
      <c r="O283" s="293"/>
      <c r="P283" s="294">
        <f>O283*H283</f>
        <v>0</v>
      </c>
      <c r="Q283" s="294">
        <v>0</v>
      </c>
      <c r="R283" s="294">
        <f>Q283*H283</f>
        <v>0</v>
      </c>
      <c r="S283" s="294">
        <v>0</v>
      </c>
      <c r="T283" s="295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1" t="s">
        <v>2298</v>
      </c>
      <c r="AT283" s="231" t="s">
        <v>153</v>
      </c>
      <c r="AU283" s="231" t="s">
        <v>86</v>
      </c>
      <c r="AY283" s="18" t="s">
        <v>151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84</v>
      </c>
      <c r="BK283" s="232">
        <f>ROUND(I283*H283,2)</f>
        <v>0</v>
      </c>
      <c r="BL283" s="18" t="s">
        <v>2298</v>
      </c>
      <c r="BM283" s="231" t="s">
        <v>2299</v>
      </c>
    </row>
    <row r="284" s="2" customFormat="1" ht="6.96" customHeight="1">
      <c r="A284" s="39"/>
      <c r="B284" s="67"/>
      <c r="C284" s="68"/>
      <c r="D284" s="68"/>
      <c r="E284" s="68"/>
      <c r="F284" s="68"/>
      <c r="G284" s="68"/>
      <c r="H284" s="68"/>
      <c r="I284" s="68"/>
      <c r="J284" s="68"/>
      <c r="K284" s="68"/>
      <c r="L284" s="45"/>
      <c r="M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</row>
  </sheetData>
  <sheetProtection sheet="1" autoFilter="0" formatColumns="0" formatRows="0" objects="1" scenarios="1" spinCount="100000" saltValue="Z/lGBt9KO6wZNijHazVyOzZ4cNZwcZrMrMjTv9pCN0scsxUWSyZf2j4JfLXaCMalnpQi6iyTxfroN97RZmt7ew==" hashValue="RwlL6+scj/NEaXlPa08B7zPJwWIZDEF0+hnV3rXDut6f6VEnrZO6XAN4QM173UFrDAqpEVdeqGjVdXWYYdObIw==" algorithmName="SHA-512" password="CC3D"/>
  <autoFilter ref="C133:K283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</row>
    <row r="4" s="1" customFormat="1" ht="24.96" customHeight="1">
      <c r="B4" s="21"/>
      <c r="D4" s="140" t="s">
        <v>105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26.25" customHeight="1">
      <c r="B7" s="21"/>
      <c r="E7" s="143" t="str">
        <f>'Rekapitulace stavby'!K6</f>
        <v>Stavební úpravy 1.NP objektu č.p.736 Žerotínova ulice,Valašské Meziříčí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110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2300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20. 11. 2024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26</v>
      </c>
      <c r="F15" s="39"/>
      <c r="G15" s="39"/>
      <c r="H15" s="39"/>
      <c r="I15" s="142" t="s">
        <v>27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ROUND((SUM(BE128:BE293)),  2)</f>
        <v>0</v>
      </c>
      <c r="G33" s="39"/>
      <c r="H33" s="39"/>
      <c r="I33" s="157">
        <v>0.20999999999999999</v>
      </c>
      <c r="J33" s="156">
        <f>ROUND(((SUM(BE128:BE293))*I33),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ROUND((SUM(BF128:BF293)),  2)</f>
        <v>0</v>
      </c>
      <c r="G34" s="39"/>
      <c r="H34" s="39"/>
      <c r="I34" s="157">
        <v>0.12</v>
      </c>
      <c r="J34" s="156">
        <f>ROUND(((SUM(BF128:BF293))*I34),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ROUND((SUM(BG128:BG293)),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ROUND((SUM(BH128:BH293)),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ROUND((SUM(BI128:BI293)),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Stavební úpravy 1.NP objektu č.p.736 Žerotínova ulice,Valašské Meziříčí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D.1.1.4.3 - Vzduchotechnika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Valašské Meziříčí</v>
      </c>
      <c r="G89" s="41"/>
      <c r="H89" s="41"/>
      <c r="I89" s="33" t="s">
        <v>22</v>
      </c>
      <c r="J89" s="80" t="str">
        <f>IF(J12="","",J12)</f>
        <v>20. 11. 2024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Valašské Meziříčí</v>
      </c>
      <c r="G91" s="41"/>
      <c r="H91" s="41"/>
      <c r="I91" s="33" t="s">
        <v>30</v>
      </c>
      <c r="J91" s="37" t="str">
        <f>E21</f>
        <v>LZ-PROJEKT plus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Fajfrová Irena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113</v>
      </c>
      <c r="D94" s="178"/>
      <c r="E94" s="178"/>
      <c r="F94" s="178"/>
      <c r="G94" s="178"/>
      <c r="H94" s="178"/>
      <c r="I94" s="178"/>
      <c r="J94" s="179" t="s">
        <v>114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115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116</v>
      </c>
    </row>
    <row r="97" s="9" customFormat="1" ht="24.96" customHeight="1">
      <c r="A97" s="9"/>
      <c r="B97" s="181"/>
      <c r="C97" s="182"/>
      <c r="D97" s="183" t="s">
        <v>2301</v>
      </c>
      <c r="E97" s="184"/>
      <c r="F97" s="184"/>
      <c r="G97" s="184"/>
      <c r="H97" s="184"/>
      <c r="I97" s="184"/>
      <c r="J97" s="185">
        <f>J129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1"/>
      <c r="C98" s="182"/>
      <c r="D98" s="183" t="s">
        <v>2302</v>
      </c>
      <c r="E98" s="184"/>
      <c r="F98" s="184"/>
      <c r="G98" s="184"/>
      <c r="H98" s="184"/>
      <c r="I98" s="184"/>
      <c r="J98" s="185">
        <f>J144</f>
        <v>0</v>
      </c>
      <c r="K98" s="182"/>
      <c r="L98" s="18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1"/>
      <c r="C99" s="182"/>
      <c r="D99" s="183" t="s">
        <v>2303</v>
      </c>
      <c r="E99" s="184"/>
      <c r="F99" s="184"/>
      <c r="G99" s="184"/>
      <c r="H99" s="184"/>
      <c r="I99" s="184"/>
      <c r="J99" s="185">
        <f>J157</f>
        <v>0</v>
      </c>
      <c r="K99" s="182"/>
      <c r="L99" s="18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1"/>
      <c r="C100" s="182"/>
      <c r="D100" s="183" t="s">
        <v>2304</v>
      </c>
      <c r="E100" s="184"/>
      <c r="F100" s="184"/>
      <c r="G100" s="184"/>
      <c r="H100" s="184"/>
      <c r="I100" s="184"/>
      <c r="J100" s="185">
        <f>J174</f>
        <v>0</v>
      </c>
      <c r="K100" s="182"/>
      <c r="L100" s="18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1"/>
      <c r="C101" s="182"/>
      <c r="D101" s="183" t="s">
        <v>2305</v>
      </c>
      <c r="E101" s="184"/>
      <c r="F101" s="184"/>
      <c r="G101" s="184"/>
      <c r="H101" s="184"/>
      <c r="I101" s="184"/>
      <c r="J101" s="185">
        <f>J188</f>
        <v>0</v>
      </c>
      <c r="K101" s="182"/>
      <c r="L101" s="18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1"/>
      <c r="C102" s="182"/>
      <c r="D102" s="183" t="s">
        <v>2306</v>
      </c>
      <c r="E102" s="184"/>
      <c r="F102" s="184"/>
      <c r="G102" s="184"/>
      <c r="H102" s="184"/>
      <c r="I102" s="184"/>
      <c r="J102" s="185">
        <f>J201</f>
        <v>0</v>
      </c>
      <c r="K102" s="182"/>
      <c r="L102" s="18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1"/>
      <c r="C103" s="182"/>
      <c r="D103" s="183" t="s">
        <v>2307</v>
      </c>
      <c r="E103" s="184"/>
      <c r="F103" s="184"/>
      <c r="G103" s="184"/>
      <c r="H103" s="184"/>
      <c r="I103" s="184"/>
      <c r="J103" s="185">
        <f>J213</f>
        <v>0</v>
      </c>
      <c r="K103" s="182"/>
      <c r="L103" s="18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1"/>
      <c r="C104" s="182"/>
      <c r="D104" s="183" t="s">
        <v>2308</v>
      </c>
      <c r="E104" s="184"/>
      <c r="F104" s="184"/>
      <c r="G104" s="184"/>
      <c r="H104" s="184"/>
      <c r="I104" s="184"/>
      <c r="J104" s="185">
        <f>J229</f>
        <v>0</v>
      </c>
      <c r="K104" s="182"/>
      <c r="L104" s="18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1"/>
      <c r="C105" s="182"/>
      <c r="D105" s="183" t="s">
        <v>2309</v>
      </c>
      <c r="E105" s="184"/>
      <c r="F105" s="184"/>
      <c r="G105" s="184"/>
      <c r="H105" s="184"/>
      <c r="I105" s="184"/>
      <c r="J105" s="185">
        <f>J242</f>
        <v>0</v>
      </c>
      <c r="K105" s="182"/>
      <c r="L105" s="18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1"/>
      <c r="C106" s="182"/>
      <c r="D106" s="183" t="s">
        <v>2310</v>
      </c>
      <c r="E106" s="184"/>
      <c r="F106" s="184"/>
      <c r="G106" s="184"/>
      <c r="H106" s="184"/>
      <c r="I106" s="184"/>
      <c r="J106" s="185">
        <f>J259</f>
        <v>0</v>
      </c>
      <c r="K106" s="182"/>
      <c r="L106" s="18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81"/>
      <c r="C107" s="182"/>
      <c r="D107" s="183" t="s">
        <v>2311</v>
      </c>
      <c r="E107" s="184"/>
      <c r="F107" s="184"/>
      <c r="G107" s="184"/>
      <c r="H107" s="184"/>
      <c r="I107" s="184"/>
      <c r="J107" s="185">
        <f>J276</f>
        <v>0</v>
      </c>
      <c r="K107" s="182"/>
      <c r="L107" s="18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81"/>
      <c r="C108" s="182"/>
      <c r="D108" s="183" t="s">
        <v>2312</v>
      </c>
      <c r="E108" s="184"/>
      <c r="F108" s="184"/>
      <c r="G108" s="184"/>
      <c r="H108" s="184"/>
      <c r="I108" s="184"/>
      <c r="J108" s="185">
        <f>J292</f>
        <v>0</v>
      </c>
      <c r="K108" s="182"/>
      <c r="L108" s="18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136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6.25" customHeight="1">
      <c r="A118" s="39"/>
      <c r="B118" s="40"/>
      <c r="C118" s="41"/>
      <c r="D118" s="41"/>
      <c r="E118" s="176" t="str">
        <f>E7</f>
        <v>Stavební úpravy 1.NP objektu č.p.736 Žerotínova ulice,Valašské Meziříčí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110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D.1.1.4.3 - Vzduchotechnika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F12</f>
        <v>Valašské Meziříčí</v>
      </c>
      <c r="G122" s="41"/>
      <c r="H122" s="41"/>
      <c r="I122" s="33" t="s">
        <v>22</v>
      </c>
      <c r="J122" s="80" t="str">
        <f>IF(J12="","",J12)</f>
        <v>20. 11. 2024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5.65" customHeight="1">
      <c r="A124" s="39"/>
      <c r="B124" s="40"/>
      <c r="C124" s="33" t="s">
        <v>24</v>
      </c>
      <c r="D124" s="41"/>
      <c r="E124" s="41"/>
      <c r="F124" s="28" t="str">
        <f>E15</f>
        <v>Město Valašské Meziříčí</v>
      </c>
      <c r="G124" s="41"/>
      <c r="H124" s="41"/>
      <c r="I124" s="33" t="s">
        <v>30</v>
      </c>
      <c r="J124" s="37" t="str">
        <f>E21</f>
        <v>LZ-PROJEKT plus s.r.o.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28</v>
      </c>
      <c r="D125" s="41"/>
      <c r="E125" s="41"/>
      <c r="F125" s="28" t="str">
        <f>IF(E18="","",E18)</f>
        <v>Vyplň údaj</v>
      </c>
      <c r="G125" s="41"/>
      <c r="H125" s="41"/>
      <c r="I125" s="33" t="s">
        <v>33</v>
      </c>
      <c r="J125" s="37" t="str">
        <f>E24</f>
        <v>Fajfrová Irena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193"/>
      <c r="B127" s="194"/>
      <c r="C127" s="195" t="s">
        <v>137</v>
      </c>
      <c r="D127" s="196" t="s">
        <v>61</v>
      </c>
      <c r="E127" s="196" t="s">
        <v>57</v>
      </c>
      <c r="F127" s="196" t="s">
        <v>58</v>
      </c>
      <c r="G127" s="196" t="s">
        <v>138</v>
      </c>
      <c r="H127" s="196" t="s">
        <v>139</v>
      </c>
      <c r="I127" s="196" t="s">
        <v>140</v>
      </c>
      <c r="J127" s="196" t="s">
        <v>114</v>
      </c>
      <c r="K127" s="197" t="s">
        <v>141</v>
      </c>
      <c r="L127" s="198"/>
      <c r="M127" s="101" t="s">
        <v>1</v>
      </c>
      <c r="N127" s="102" t="s">
        <v>40</v>
      </c>
      <c r="O127" s="102" t="s">
        <v>142</v>
      </c>
      <c r="P127" s="102" t="s">
        <v>143</v>
      </c>
      <c r="Q127" s="102" t="s">
        <v>144</v>
      </c>
      <c r="R127" s="102" t="s">
        <v>145</v>
      </c>
      <c r="S127" s="102" t="s">
        <v>146</v>
      </c>
      <c r="T127" s="103" t="s">
        <v>147</v>
      </c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3"/>
    </row>
    <row r="128" s="2" customFormat="1" ht="22.8" customHeight="1">
      <c r="A128" s="39"/>
      <c r="B128" s="40"/>
      <c r="C128" s="108" t="s">
        <v>148</v>
      </c>
      <c r="D128" s="41"/>
      <c r="E128" s="41"/>
      <c r="F128" s="41"/>
      <c r="G128" s="41"/>
      <c r="H128" s="41"/>
      <c r="I128" s="41"/>
      <c r="J128" s="199">
        <f>BK128</f>
        <v>0</v>
      </c>
      <c r="K128" s="41"/>
      <c r="L128" s="45"/>
      <c r="M128" s="104"/>
      <c r="N128" s="200"/>
      <c r="O128" s="105"/>
      <c r="P128" s="201">
        <f>P129+P144+P157+P174+P188+P201+P213+P229+P242+P259+P276+P292</f>
        <v>0</v>
      </c>
      <c r="Q128" s="105"/>
      <c r="R128" s="201">
        <f>R129+R144+R157+R174+R188+R201+R213+R229+R242+R259+R276+R292</f>
        <v>0</v>
      </c>
      <c r="S128" s="105"/>
      <c r="T128" s="202">
        <f>T129+T144+T157+T174+T188+T201+T213+T229+T242+T259+T276+T292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75</v>
      </c>
      <c r="AU128" s="18" t="s">
        <v>116</v>
      </c>
      <c r="BK128" s="203">
        <f>BK129+BK144+BK157+BK174+BK188+BK201+BK213+BK229+BK242+BK259+BK276+BK292</f>
        <v>0</v>
      </c>
    </row>
    <row r="129" s="12" customFormat="1" ht="25.92" customHeight="1">
      <c r="A129" s="12"/>
      <c r="B129" s="204"/>
      <c r="C129" s="205"/>
      <c r="D129" s="206" t="s">
        <v>75</v>
      </c>
      <c r="E129" s="207" t="s">
        <v>2313</v>
      </c>
      <c r="F129" s="207" t="s">
        <v>2313</v>
      </c>
      <c r="G129" s="205"/>
      <c r="H129" s="205"/>
      <c r="I129" s="208"/>
      <c r="J129" s="209">
        <f>BK129</f>
        <v>0</v>
      </c>
      <c r="K129" s="205"/>
      <c r="L129" s="210"/>
      <c r="M129" s="211"/>
      <c r="N129" s="212"/>
      <c r="O129" s="212"/>
      <c r="P129" s="213">
        <f>SUM(P130:P143)</f>
        <v>0</v>
      </c>
      <c r="Q129" s="212"/>
      <c r="R129" s="213">
        <f>SUM(R130:R143)</f>
        <v>0</v>
      </c>
      <c r="S129" s="212"/>
      <c r="T129" s="214">
        <f>SUM(T130:T143)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84</v>
      </c>
      <c r="AT129" s="216" t="s">
        <v>75</v>
      </c>
      <c r="AU129" s="216" t="s">
        <v>76</v>
      </c>
      <c r="AY129" s="215" t="s">
        <v>151</v>
      </c>
      <c r="BK129" s="217">
        <f>SUM(BK130:BK143)</f>
        <v>0</v>
      </c>
    </row>
    <row r="130" s="2" customFormat="1" ht="16.5" customHeight="1">
      <c r="A130" s="39"/>
      <c r="B130" s="40"/>
      <c r="C130" s="220" t="s">
        <v>84</v>
      </c>
      <c r="D130" s="220" t="s">
        <v>153</v>
      </c>
      <c r="E130" s="221" t="s">
        <v>2314</v>
      </c>
      <c r="F130" s="222" t="s">
        <v>2315</v>
      </c>
      <c r="G130" s="223" t="s">
        <v>2316</v>
      </c>
      <c r="H130" s="224">
        <v>1</v>
      </c>
      <c r="I130" s="225"/>
      <c r="J130" s="226">
        <f>ROUND(I130*H130,2)</f>
        <v>0</v>
      </c>
      <c r="K130" s="222" t="s">
        <v>1</v>
      </c>
      <c r="L130" s="45"/>
      <c r="M130" s="227" t="s">
        <v>1</v>
      </c>
      <c r="N130" s="228" t="s">
        <v>41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688</v>
      </c>
      <c r="AT130" s="231" t="s">
        <v>153</v>
      </c>
      <c r="AU130" s="231" t="s">
        <v>84</v>
      </c>
      <c r="AY130" s="18" t="s">
        <v>151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84</v>
      </c>
      <c r="BK130" s="232">
        <f>ROUND(I130*H130,2)</f>
        <v>0</v>
      </c>
      <c r="BL130" s="18" t="s">
        <v>688</v>
      </c>
      <c r="BM130" s="231" t="s">
        <v>2317</v>
      </c>
    </row>
    <row r="131" s="2" customFormat="1" ht="16.5" customHeight="1">
      <c r="A131" s="39"/>
      <c r="B131" s="40"/>
      <c r="C131" s="220" t="s">
        <v>86</v>
      </c>
      <c r="D131" s="220" t="s">
        <v>153</v>
      </c>
      <c r="E131" s="221" t="s">
        <v>2318</v>
      </c>
      <c r="F131" s="222" t="s">
        <v>2319</v>
      </c>
      <c r="G131" s="223" t="s">
        <v>2316</v>
      </c>
      <c r="H131" s="224">
        <v>1</v>
      </c>
      <c r="I131" s="225"/>
      <c r="J131" s="226">
        <f>ROUND(I131*H131,2)</f>
        <v>0</v>
      </c>
      <c r="K131" s="222" t="s">
        <v>1</v>
      </c>
      <c r="L131" s="45"/>
      <c r="M131" s="227" t="s">
        <v>1</v>
      </c>
      <c r="N131" s="228" t="s">
        <v>41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688</v>
      </c>
      <c r="AT131" s="231" t="s">
        <v>153</v>
      </c>
      <c r="AU131" s="231" t="s">
        <v>84</v>
      </c>
      <c r="AY131" s="18" t="s">
        <v>151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84</v>
      </c>
      <c r="BK131" s="232">
        <f>ROUND(I131*H131,2)</f>
        <v>0</v>
      </c>
      <c r="BL131" s="18" t="s">
        <v>688</v>
      </c>
      <c r="BM131" s="231" t="s">
        <v>2320</v>
      </c>
    </row>
    <row r="132" s="2" customFormat="1" ht="16.5" customHeight="1">
      <c r="A132" s="39"/>
      <c r="B132" s="40"/>
      <c r="C132" s="220" t="s">
        <v>166</v>
      </c>
      <c r="D132" s="220" t="s">
        <v>153</v>
      </c>
      <c r="E132" s="221" t="s">
        <v>2321</v>
      </c>
      <c r="F132" s="222" t="s">
        <v>2322</v>
      </c>
      <c r="G132" s="223" t="s">
        <v>2316</v>
      </c>
      <c r="H132" s="224">
        <v>1</v>
      </c>
      <c r="I132" s="225"/>
      <c r="J132" s="226">
        <f>ROUND(I132*H132,2)</f>
        <v>0</v>
      </c>
      <c r="K132" s="222" t="s">
        <v>1</v>
      </c>
      <c r="L132" s="45"/>
      <c r="M132" s="227" t="s">
        <v>1</v>
      </c>
      <c r="N132" s="228" t="s">
        <v>41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688</v>
      </c>
      <c r="AT132" s="231" t="s">
        <v>153</v>
      </c>
      <c r="AU132" s="231" t="s">
        <v>84</v>
      </c>
      <c r="AY132" s="18" t="s">
        <v>151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84</v>
      </c>
      <c r="BK132" s="232">
        <f>ROUND(I132*H132,2)</f>
        <v>0</v>
      </c>
      <c r="BL132" s="18" t="s">
        <v>688</v>
      </c>
      <c r="BM132" s="231" t="s">
        <v>2323</v>
      </c>
    </row>
    <row r="133" s="2" customFormat="1" ht="16.5" customHeight="1">
      <c r="A133" s="39"/>
      <c r="B133" s="40"/>
      <c r="C133" s="220" t="s">
        <v>158</v>
      </c>
      <c r="D133" s="220" t="s">
        <v>153</v>
      </c>
      <c r="E133" s="221" t="s">
        <v>2324</v>
      </c>
      <c r="F133" s="222" t="s">
        <v>2325</v>
      </c>
      <c r="G133" s="223" t="s">
        <v>2316</v>
      </c>
      <c r="H133" s="224">
        <v>1</v>
      </c>
      <c r="I133" s="225"/>
      <c r="J133" s="226">
        <f>ROUND(I133*H133,2)</f>
        <v>0</v>
      </c>
      <c r="K133" s="222" t="s">
        <v>1</v>
      </c>
      <c r="L133" s="45"/>
      <c r="M133" s="227" t="s">
        <v>1</v>
      </c>
      <c r="N133" s="228" t="s">
        <v>41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688</v>
      </c>
      <c r="AT133" s="231" t="s">
        <v>153</v>
      </c>
      <c r="AU133" s="231" t="s">
        <v>84</v>
      </c>
      <c r="AY133" s="18" t="s">
        <v>151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84</v>
      </c>
      <c r="BK133" s="232">
        <f>ROUND(I133*H133,2)</f>
        <v>0</v>
      </c>
      <c r="BL133" s="18" t="s">
        <v>688</v>
      </c>
      <c r="BM133" s="231" t="s">
        <v>2326</v>
      </c>
    </row>
    <row r="134" s="2" customFormat="1" ht="16.5" customHeight="1">
      <c r="A134" s="39"/>
      <c r="B134" s="40"/>
      <c r="C134" s="220" t="s">
        <v>175</v>
      </c>
      <c r="D134" s="220" t="s">
        <v>153</v>
      </c>
      <c r="E134" s="221" t="s">
        <v>2327</v>
      </c>
      <c r="F134" s="222" t="s">
        <v>2328</v>
      </c>
      <c r="G134" s="223" t="s">
        <v>2316</v>
      </c>
      <c r="H134" s="224">
        <v>1</v>
      </c>
      <c r="I134" s="225"/>
      <c r="J134" s="226">
        <f>ROUND(I134*H134,2)</f>
        <v>0</v>
      </c>
      <c r="K134" s="222" t="s">
        <v>1</v>
      </c>
      <c r="L134" s="45"/>
      <c r="M134" s="227" t="s">
        <v>1</v>
      </c>
      <c r="N134" s="228" t="s">
        <v>41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688</v>
      </c>
      <c r="AT134" s="231" t="s">
        <v>153</v>
      </c>
      <c r="AU134" s="231" t="s">
        <v>84</v>
      </c>
      <c r="AY134" s="18" t="s">
        <v>151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84</v>
      </c>
      <c r="BK134" s="232">
        <f>ROUND(I134*H134,2)</f>
        <v>0</v>
      </c>
      <c r="BL134" s="18" t="s">
        <v>688</v>
      </c>
      <c r="BM134" s="231" t="s">
        <v>2329</v>
      </c>
    </row>
    <row r="135" s="2" customFormat="1" ht="16.5" customHeight="1">
      <c r="A135" s="39"/>
      <c r="B135" s="40"/>
      <c r="C135" s="220" t="s">
        <v>180</v>
      </c>
      <c r="D135" s="220" t="s">
        <v>153</v>
      </c>
      <c r="E135" s="221" t="s">
        <v>2330</v>
      </c>
      <c r="F135" s="222" t="s">
        <v>2331</v>
      </c>
      <c r="G135" s="223" t="s">
        <v>2316</v>
      </c>
      <c r="H135" s="224">
        <v>1</v>
      </c>
      <c r="I135" s="225"/>
      <c r="J135" s="226">
        <f>ROUND(I135*H135,2)</f>
        <v>0</v>
      </c>
      <c r="K135" s="222" t="s">
        <v>1</v>
      </c>
      <c r="L135" s="45"/>
      <c r="M135" s="227" t="s">
        <v>1</v>
      </c>
      <c r="N135" s="228" t="s">
        <v>41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688</v>
      </c>
      <c r="AT135" s="231" t="s">
        <v>153</v>
      </c>
      <c r="AU135" s="231" t="s">
        <v>84</v>
      </c>
      <c r="AY135" s="18" t="s">
        <v>151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84</v>
      </c>
      <c r="BK135" s="232">
        <f>ROUND(I135*H135,2)</f>
        <v>0</v>
      </c>
      <c r="BL135" s="18" t="s">
        <v>688</v>
      </c>
      <c r="BM135" s="231" t="s">
        <v>2332</v>
      </c>
    </row>
    <row r="136" s="2" customFormat="1" ht="16.5" customHeight="1">
      <c r="A136" s="39"/>
      <c r="B136" s="40"/>
      <c r="C136" s="220" t="s">
        <v>186</v>
      </c>
      <c r="D136" s="220" t="s">
        <v>153</v>
      </c>
      <c r="E136" s="221" t="s">
        <v>2333</v>
      </c>
      <c r="F136" s="222" t="s">
        <v>2334</v>
      </c>
      <c r="G136" s="223" t="s">
        <v>2316</v>
      </c>
      <c r="H136" s="224">
        <v>1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41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688</v>
      </c>
      <c r="AT136" s="231" t="s">
        <v>153</v>
      </c>
      <c r="AU136" s="231" t="s">
        <v>84</v>
      </c>
      <c r="AY136" s="18" t="s">
        <v>151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84</v>
      </c>
      <c r="BK136" s="232">
        <f>ROUND(I136*H136,2)</f>
        <v>0</v>
      </c>
      <c r="BL136" s="18" t="s">
        <v>688</v>
      </c>
      <c r="BM136" s="231" t="s">
        <v>2335</v>
      </c>
    </row>
    <row r="137" s="2" customFormat="1" ht="16.5" customHeight="1">
      <c r="A137" s="39"/>
      <c r="B137" s="40"/>
      <c r="C137" s="220" t="s">
        <v>191</v>
      </c>
      <c r="D137" s="220" t="s">
        <v>153</v>
      </c>
      <c r="E137" s="221" t="s">
        <v>2336</v>
      </c>
      <c r="F137" s="222" t="s">
        <v>2337</v>
      </c>
      <c r="G137" s="223" t="s">
        <v>2316</v>
      </c>
      <c r="H137" s="224">
        <v>1</v>
      </c>
      <c r="I137" s="225"/>
      <c r="J137" s="226">
        <f>ROUND(I137*H137,2)</f>
        <v>0</v>
      </c>
      <c r="K137" s="222" t="s">
        <v>1</v>
      </c>
      <c r="L137" s="45"/>
      <c r="M137" s="227" t="s">
        <v>1</v>
      </c>
      <c r="N137" s="228" t="s">
        <v>41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688</v>
      </c>
      <c r="AT137" s="231" t="s">
        <v>153</v>
      </c>
      <c r="AU137" s="231" t="s">
        <v>84</v>
      </c>
      <c r="AY137" s="18" t="s">
        <v>151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84</v>
      </c>
      <c r="BK137" s="232">
        <f>ROUND(I137*H137,2)</f>
        <v>0</v>
      </c>
      <c r="BL137" s="18" t="s">
        <v>688</v>
      </c>
      <c r="BM137" s="231" t="s">
        <v>2338</v>
      </c>
    </row>
    <row r="138" s="2" customFormat="1" ht="24.15" customHeight="1">
      <c r="A138" s="39"/>
      <c r="B138" s="40"/>
      <c r="C138" s="220" t="s">
        <v>197</v>
      </c>
      <c r="D138" s="220" t="s">
        <v>153</v>
      </c>
      <c r="E138" s="221" t="s">
        <v>2339</v>
      </c>
      <c r="F138" s="222" t="s">
        <v>2340</v>
      </c>
      <c r="G138" s="223" t="s">
        <v>2316</v>
      </c>
      <c r="H138" s="224">
        <v>1</v>
      </c>
      <c r="I138" s="225"/>
      <c r="J138" s="226">
        <f>ROUND(I138*H138,2)</f>
        <v>0</v>
      </c>
      <c r="K138" s="222" t="s">
        <v>1</v>
      </c>
      <c r="L138" s="45"/>
      <c r="M138" s="227" t="s">
        <v>1</v>
      </c>
      <c r="N138" s="228" t="s">
        <v>41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688</v>
      </c>
      <c r="AT138" s="231" t="s">
        <v>153</v>
      </c>
      <c r="AU138" s="231" t="s">
        <v>84</v>
      </c>
      <c r="AY138" s="18" t="s">
        <v>151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84</v>
      </c>
      <c r="BK138" s="232">
        <f>ROUND(I138*H138,2)</f>
        <v>0</v>
      </c>
      <c r="BL138" s="18" t="s">
        <v>688</v>
      </c>
      <c r="BM138" s="231" t="s">
        <v>2341</v>
      </c>
    </row>
    <row r="139" s="2" customFormat="1" ht="21.75" customHeight="1">
      <c r="A139" s="39"/>
      <c r="B139" s="40"/>
      <c r="C139" s="220" t="s">
        <v>202</v>
      </c>
      <c r="D139" s="220" t="s">
        <v>153</v>
      </c>
      <c r="E139" s="221" t="s">
        <v>2342</v>
      </c>
      <c r="F139" s="222" t="s">
        <v>2343</v>
      </c>
      <c r="G139" s="223" t="s">
        <v>2316</v>
      </c>
      <c r="H139" s="224">
        <v>1</v>
      </c>
      <c r="I139" s="225"/>
      <c r="J139" s="226">
        <f>ROUND(I139*H139,2)</f>
        <v>0</v>
      </c>
      <c r="K139" s="222" t="s">
        <v>1</v>
      </c>
      <c r="L139" s="45"/>
      <c r="M139" s="227" t="s">
        <v>1</v>
      </c>
      <c r="N139" s="228" t="s">
        <v>41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688</v>
      </c>
      <c r="AT139" s="231" t="s">
        <v>153</v>
      </c>
      <c r="AU139" s="231" t="s">
        <v>84</v>
      </c>
      <c r="AY139" s="18" t="s">
        <v>151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84</v>
      </c>
      <c r="BK139" s="232">
        <f>ROUND(I139*H139,2)</f>
        <v>0</v>
      </c>
      <c r="BL139" s="18" t="s">
        <v>688</v>
      </c>
      <c r="BM139" s="231" t="s">
        <v>2344</v>
      </c>
    </row>
    <row r="140" s="2" customFormat="1" ht="21.75" customHeight="1">
      <c r="A140" s="39"/>
      <c r="B140" s="40"/>
      <c r="C140" s="220" t="s">
        <v>207</v>
      </c>
      <c r="D140" s="220" t="s">
        <v>153</v>
      </c>
      <c r="E140" s="221" t="s">
        <v>2345</v>
      </c>
      <c r="F140" s="222" t="s">
        <v>2346</v>
      </c>
      <c r="G140" s="223" t="s">
        <v>2316</v>
      </c>
      <c r="H140" s="224">
        <v>1</v>
      </c>
      <c r="I140" s="225"/>
      <c r="J140" s="226">
        <f>ROUND(I140*H140,2)</f>
        <v>0</v>
      </c>
      <c r="K140" s="222" t="s">
        <v>1</v>
      </c>
      <c r="L140" s="45"/>
      <c r="M140" s="227" t="s">
        <v>1</v>
      </c>
      <c r="N140" s="228" t="s">
        <v>41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688</v>
      </c>
      <c r="AT140" s="231" t="s">
        <v>153</v>
      </c>
      <c r="AU140" s="231" t="s">
        <v>84</v>
      </c>
      <c r="AY140" s="18" t="s">
        <v>151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84</v>
      </c>
      <c r="BK140" s="232">
        <f>ROUND(I140*H140,2)</f>
        <v>0</v>
      </c>
      <c r="BL140" s="18" t="s">
        <v>688</v>
      </c>
      <c r="BM140" s="231" t="s">
        <v>2347</v>
      </c>
    </row>
    <row r="141" s="2" customFormat="1" ht="16.5" customHeight="1">
      <c r="A141" s="39"/>
      <c r="B141" s="40"/>
      <c r="C141" s="220" t="s">
        <v>8</v>
      </c>
      <c r="D141" s="220" t="s">
        <v>153</v>
      </c>
      <c r="E141" s="221" t="s">
        <v>2348</v>
      </c>
      <c r="F141" s="222" t="s">
        <v>2349</v>
      </c>
      <c r="G141" s="223" t="s">
        <v>2316</v>
      </c>
      <c r="H141" s="224">
        <v>1</v>
      </c>
      <c r="I141" s="225"/>
      <c r="J141" s="226">
        <f>ROUND(I141*H141,2)</f>
        <v>0</v>
      </c>
      <c r="K141" s="222" t="s">
        <v>1</v>
      </c>
      <c r="L141" s="45"/>
      <c r="M141" s="227" t="s">
        <v>1</v>
      </c>
      <c r="N141" s="228" t="s">
        <v>41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688</v>
      </c>
      <c r="AT141" s="231" t="s">
        <v>153</v>
      </c>
      <c r="AU141" s="231" t="s">
        <v>84</v>
      </c>
      <c r="AY141" s="18" t="s">
        <v>151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84</v>
      </c>
      <c r="BK141" s="232">
        <f>ROUND(I141*H141,2)</f>
        <v>0</v>
      </c>
      <c r="BL141" s="18" t="s">
        <v>688</v>
      </c>
      <c r="BM141" s="231" t="s">
        <v>2350</v>
      </c>
    </row>
    <row r="142" s="2" customFormat="1" ht="16.5" customHeight="1">
      <c r="A142" s="39"/>
      <c r="B142" s="40"/>
      <c r="C142" s="220" t="s">
        <v>219</v>
      </c>
      <c r="D142" s="220" t="s">
        <v>153</v>
      </c>
      <c r="E142" s="221" t="s">
        <v>2351</v>
      </c>
      <c r="F142" s="222" t="s">
        <v>99</v>
      </c>
      <c r="G142" s="223" t="s">
        <v>2316</v>
      </c>
      <c r="H142" s="224">
        <v>1</v>
      </c>
      <c r="I142" s="225"/>
      <c r="J142" s="226">
        <f>ROUND(I142*H142,2)</f>
        <v>0</v>
      </c>
      <c r="K142" s="222" t="s">
        <v>1</v>
      </c>
      <c r="L142" s="45"/>
      <c r="M142" s="227" t="s">
        <v>1</v>
      </c>
      <c r="N142" s="228" t="s">
        <v>41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688</v>
      </c>
      <c r="AT142" s="231" t="s">
        <v>153</v>
      </c>
      <c r="AU142" s="231" t="s">
        <v>84</v>
      </c>
      <c r="AY142" s="18" t="s">
        <v>151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84</v>
      </c>
      <c r="BK142" s="232">
        <f>ROUND(I142*H142,2)</f>
        <v>0</v>
      </c>
      <c r="BL142" s="18" t="s">
        <v>688</v>
      </c>
      <c r="BM142" s="231" t="s">
        <v>2352</v>
      </c>
    </row>
    <row r="143" s="2" customFormat="1" ht="16.5" customHeight="1">
      <c r="A143" s="39"/>
      <c r="B143" s="40"/>
      <c r="C143" s="220" t="s">
        <v>224</v>
      </c>
      <c r="D143" s="220" t="s">
        <v>153</v>
      </c>
      <c r="E143" s="221" t="s">
        <v>2353</v>
      </c>
      <c r="F143" s="222" t="s">
        <v>2354</v>
      </c>
      <c r="G143" s="223" t="s">
        <v>2316</v>
      </c>
      <c r="H143" s="224">
        <v>1</v>
      </c>
      <c r="I143" s="225"/>
      <c r="J143" s="226">
        <f>ROUND(I143*H143,2)</f>
        <v>0</v>
      </c>
      <c r="K143" s="222" t="s">
        <v>1</v>
      </c>
      <c r="L143" s="45"/>
      <c r="M143" s="227" t="s">
        <v>1</v>
      </c>
      <c r="N143" s="228" t="s">
        <v>41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688</v>
      </c>
      <c r="AT143" s="231" t="s">
        <v>153</v>
      </c>
      <c r="AU143" s="231" t="s">
        <v>84</v>
      </c>
      <c r="AY143" s="18" t="s">
        <v>151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84</v>
      </c>
      <c r="BK143" s="232">
        <f>ROUND(I143*H143,2)</f>
        <v>0</v>
      </c>
      <c r="BL143" s="18" t="s">
        <v>688</v>
      </c>
      <c r="BM143" s="231" t="s">
        <v>2355</v>
      </c>
    </row>
    <row r="144" s="12" customFormat="1" ht="25.92" customHeight="1">
      <c r="A144" s="12"/>
      <c r="B144" s="204"/>
      <c r="C144" s="205"/>
      <c r="D144" s="206" t="s">
        <v>75</v>
      </c>
      <c r="E144" s="207" t="s">
        <v>2356</v>
      </c>
      <c r="F144" s="207" t="s">
        <v>2357</v>
      </c>
      <c r="G144" s="205"/>
      <c r="H144" s="205"/>
      <c r="I144" s="208"/>
      <c r="J144" s="209">
        <f>BK144</f>
        <v>0</v>
      </c>
      <c r="K144" s="205"/>
      <c r="L144" s="210"/>
      <c r="M144" s="211"/>
      <c r="N144" s="212"/>
      <c r="O144" s="212"/>
      <c r="P144" s="213">
        <f>SUM(P145:P156)</f>
        <v>0</v>
      </c>
      <c r="Q144" s="212"/>
      <c r="R144" s="213">
        <f>SUM(R145:R156)</f>
        <v>0</v>
      </c>
      <c r="S144" s="212"/>
      <c r="T144" s="214">
        <f>SUM(T145:T156)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5" t="s">
        <v>84</v>
      </c>
      <c r="AT144" s="216" t="s">
        <v>75</v>
      </c>
      <c r="AU144" s="216" t="s">
        <v>76</v>
      </c>
      <c r="AY144" s="215" t="s">
        <v>151</v>
      </c>
      <c r="BK144" s="217">
        <f>SUM(BK145:BK156)</f>
        <v>0</v>
      </c>
    </row>
    <row r="145" s="2" customFormat="1" ht="49.05" customHeight="1">
      <c r="A145" s="39"/>
      <c r="B145" s="40"/>
      <c r="C145" s="220" t="s">
        <v>239</v>
      </c>
      <c r="D145" s="220" t="s">
        <v>153</v>
      </c>
      <c r="E145" s="221" t="s">
        <v>2358</v>
      </c>
      <c r="F145" s="222" t="s">
        <v>2359</v>
      </c>
      <c r="G145" s="223" t="s">
        <v>2360</v>
      </c>
      <c r="H145" s="224">
        <v>1</v>
      </c>
      <c r="I145" s="225"/>
      <c r="J145" s="226">
        <f>ROUND(I145*H145,2)</f>
        <v>0</v>
      </c>
      <c r="K145" s="222" t="s">
        <v>1</v>
      </c>
      <c r="L145" s="45"/>
      <c r="M145" s="227" t="s">
        <v>1</v>
      </c>
      <c r="N145" s="228" t="s">
        <v>41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688</v>
      </c>
      <c r="AT145" s="231" t="s">
        <v>153</v>
      </c>
      <c r="AU145" s="231" t="s">
        <v>84</v>
      </c>
      <c r="AY145" s="18" t="s">
        <v>151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84</v>
      </c>
      <c r="BK145" s="232">
        <f>ROUND(I145*H145,2)</f>
        <v>0</v>
      </c>
      <c r="BL145" s="18" t="s">
        <v>688</v>
      </c>
      <c r="BM145" s="231" t="s">
        <v>2361</v>
      </c>
    </row>
    <row r="146" s="2" customFormat="1" ht="16.5" customHeight="1">
      <c r="A146" s="39"/>
      <c r="B146" s="40"/>
      <c r="C146" s="220" t="s">
        <v>248</v>
      </c>
      <c r="D146" s="220" t="s">
        <v>153</v>
      </c>
      <c r="E146" s="221" t="s">
        <v>2362</v>
      </c>
      <c r="F146" s="222" t="s">
        <v>2363</v>
      </c>
      <c r="G146" s="223" t="s">
        <v>2360</v>
      </c>
      <c r="H146" s="224">
        <v>2</v>
      </c>
      <c r="I146" s="225"/>
      <c r="J146" s="226">
        <f>ROUND(I146*H146,2)</f>
        <v>0</v>
      </c>
      <c r="K146" s="222" t="s">
        <v>1</v>
      </c>
      <c r="L146" s="45"/>
      <c r="M146" s="227" t="s">
        <v>1</v>
      </c>
      <c r="N146" s="228" t="s">
        <v>41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688</v>
      </c>
      <c r="AT146" s="231" t="s">
        <v>153</v>
      </c>
      <c r="AU146" s="231" t="s">
        <v>84</v>
      </c>
      <c r="AY146" s="18" t="s">
        <v>151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84</v>
      </c>
      <c r="BK146" s="232">
        <f>ROUND(I146*H146,2)</f>
        <v>0</v>
      </c>
      <c r="BL146" s="18" t="s">
        <v>688</v>
      </c>
      <c r="BM146" s="231" t="s">
        <v>2364</v>
      </c>
    </row>
    <row r="147" s="2" customFormat="1" ht="16.5" customHeight="1">
      <c r="A147" s="39"/>
      <c r="B147" s="40"/>
      <c r="C147" s="220" t="s">
        <v>267</v>
      </c>
      <c r="D147" s="220" t="s">
        <v>153</v>
      </c>
      <c r="E147" s="221" t="s">
        <v>2365</v>
      </c>
      <c r="F147" s="222" t="s">
        <v>2366</v>
      </c>
      <c r="G147" s="223" t="s">
        <v>2360</v>
      </c>
      <c r="H147" s="224">
        <v>1</v>
      </c>
      <c r="I147" s="225"/>
      <c r="J147" s="226">
        <f>ROUND(I147*H147,2)</f>
        <v>0</v>
      </c>
      <c r="K147" s="222" t="s">
        <v>1</v>
      </c>
      <c r="L147" s="45"/>
      <c r="M147" s="227" t="s">
        <v>1</v>
      </c>
      <c r="N147" s="228" t="s">
        <v>41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688</v>
      </c>
      <c r="AT147" s="231" t="s">
        <v>153</v>
      </c>
      <c r="AU147" s="231" t="s">
        <v>84</v>
      </c>
      <c r="AY147" s="18" t="s">
        <v>151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84</v>
      </c>
      <c r="BK147" s="232">
        <f>ROUND(I147*H147,2)</f>
        <v>0</v>
      </c>
      <c r="BL147" s="18" t="s">
        <v>688</v>
      </c>
      <c r="BM147" s="231" t="s">
        <v>2367</v>
      </c>
    </row>
    <row r="148" s="2" customFormat="1" ht="16.5" customHeight="1">
      <c r="A148" s="39"/>
      <c r="B148" s="40"/>
      <c r="C148" s="220" t="s">
        <v>284</v>
      </c>
      <c r="D148" s="220" t="s">
        <v>153</v>
      </c>
      <c r="E148" s="221" t="s">
        <v>2368</v>
      </c>
      <c r="F148" s="222" t="s">
        <v>2369</v>
      </c>
      <c r="G148" s="223" t="s">
        <v>2360</v>
      </c>
      <c r="H148" s="224">
        <v>1</v>
      </c>
      <c r="I148" s="225"/>
      <c r="J148" s="226">
        <f>ROUND(I148*H148,2)</f>
        <v>0</v>
      </c>
      <c r="K148" s="222" t="s">
        <v>1</v>
      </c>
      <c r="L148" s="45"/>
      <c r="M148" s="227" t="s">
        <v>1</v>
      </c>
      <c r="N148" s="228" t="s">
        <v>41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688</v>
      </c>
      <c r="AT148" s="231" t="s">
        <v>153</v>
      </c>
      <c r="AU148" s="231" t="s">
        <v>84</v>
      </c>
      <c r="AY148" s="18" t="s">
        <v>151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84</v>
      </c>
      <c r="BK148" s="232">
        <f>ROUND(I148*H148,2)</f>
        <v>0</v>
      </c>
      <c r="BL148" s="18" t="s">
        <v>688</v>
      </c>
      <c r="BM148" s="231" t="s">
        <v>2370</v>
      </c>
    </row>
    <row r="149" s="2" customFormat="1" ht="16.5" customHeight="1">
      <c r="A149" s="39"/>
      <c r="B149" s="40"/>
      <c r="C149" s="220" t="s">
        <v>290</v>
      </c>
      <c r="D149" s="220" t="s">
        <v>153</v>
      </c>
      <c r="E149" s="221" t="s">
        <v>2371</v>
      </c>
      <c r="F149" s="222" t="s">
        <v>2372</v>
      </c>
      <c r="G149" s="223" t="s">
        <v>2360</v>
      </c>
      <c r="H149" s="224">
        <v>1</v>
      </c>
      <c r="I149" s="225"/>
      <c r="J149" s="226">
        <f>ROUND(I149*H149,2)</f>
        <v>0</v>
      </c>
      <c r="K149" s="222" t="s">
        <v>1</v>
      </c>
      <c r="L149" s="45"/>
      <c r="M149" s="227" t="s">
        <v>1</v>
      </c>
      <c r="N149" s="228" t="s">
        <v>41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688</v>
      </c>
      <c r="AT149" s="231" t="s">
        <v>153</v>
      </c>
      <c r="AU149" s="231" t="s">
        <v>84</v>
      </c>
      <c r="AY149" s="18" t="s">
        <v>151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84</v>
      </c>
      <c r="BK149" s="232">
        <f>ROUND(I149*H149,2)</f>
        <v>0</v>
      </c>
      <c r="BL149" s="18" t="s">
        <v>688</v>
      </c>
      <c r="BM149" s="231" t="s">
        <v>2373</v>
      </c>
    </row>
    <row r="150" s="2" customFormat="1" ht="24.15" customHeight="1">
      <c r="A150" s="39"/>
      <c r="B150" s="40"/>
      <c r="C150" s="220" t="s">
        <v>297</v>
      </c>
      <c r="D150" s="220" t="s">
        <v>153</v>
      </c>
      <c r="E150" s="221" t="s">
        <v>2374</v>
      </c>
      <c r="F150" s="222" t="s">
        <v>2375</v>
      </c>
      <c r="G150" s="223" t="s">
        <v>2360</v>
      </c>
      <c r="H150" s="224">
        <v>1</v>
      </c>
      <c r="I150" s="225"/>
      <c r="J150" s="226">
        <f>ROUND(I150*H150,2)</f>
        <v>0</v>
      </c>
      <c r="K150" s="222" t="s">
        <v>1</v>
      </c>
      <c r="L150" s="45"/>
      <c r="M150" s="227" t="s">
        <v>1</v>
      </c>
      <c r="N150" s="228" t="s">
        <v>41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688</v>
      </c>
      <c r="AT150" s="231" t="s">
        <v>153</v>
      </c>
      <c r="AU150" s="231" t="s">
        <v>84</v>
      </c>
      <c r="AY150" s="18" t="s">
        <v>151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84</v>
      </c>
      <c r="BK150" s="232">
        <f>ROUND(I150*H150,2)</f>
        <v>0</v>
      </c>
      <c r="BL150" s="18" t="s">
        <v>688</v>
      </c>
      <c r="BM150" s="231" t="s">
        <v>2376</v>
      </c>
    </row>
    <row r="151" s="2" customFormat="1" ht="49.05" customHeight="1">
      <c r="A151" s="39"/>
      <c r="B151" s="40"/>
      <c r="C151" s="220" t="s">
        <v>7</v>
      </c>
      <c r="D151" s="220" t="s">
        <v>153</v>
      </c>
      <c r="E151" s="221" t="s">
        <v>2377</v>
      </c>
      <c r="F151" s="222" t="s">
        <v>2378</v>
      </c>
      <c r="G151" s="223" t="s">
        <v>2360</v>
      </c>
      <c r="H151" s="224">
        <v>4</v>
      </c>
      <c r="I151" s="225"/>
      <c r="J151" s="226">
        <f>ROUND(I151*H151,2)</f>
        <v>0</v>
      </c>
      <c r="K151" s="222" t="s">
        <v>1</v>
      </c>
      <c r="L151" s="45"/>
      <c r="M151" s="227" t="s">
        <v>1</v>
      </c>
      <c r="N151" s="228" t="s">
        <v>41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688</v>
      </c>
      <c r="AT151" s="231" t="s">
        <v>153</v>
      </c>
      <c r="AU151" s="231" t="s">
        <v>84</v>
      </c>
      <c r="AY151" s="18" t="s">
        <v>151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84</v>
      </c>
      <c r="BK151" s="232">
        <f>ROUND(I151*H151,2)</f>
        <v>0</v>
      </c>
      <c r="BL151" s="18" t="s">
        <v>688</v>
      </c>
      <c r="BM151" s="231" t="s">
        <v>2379</v>
      </c>
    </row>
    <row r="152" s="2" customFormat="1" ht="49.05" customHeight="1">
      <c r="A152" s="39"/>
      <c r="B152" s="40"/>
      <c r="C152" s="220" t="s">
        <v>313</v>
      </c>
      <c r="D152" s="220" t="s">
        <v>153</v>
      </c>
      <c r="E152" s="221" t="s">
        <v>2380</v>
      </c>
      <c r="F152" s="222" t="s">
        <v>2381</v>
      </c>
      <c r="G152" s="223" t="s">
        <v>2360</v>
      </c>
      <c r="H152" s="224">
        <v>4</v>
      </c>
      <c r="I152" s="225"/>
      <c r="J152" s="226">
        <f>ROUND(I152*H152,2)</f>
        <v>0</v>
      </c>
      <c r="K152" s="222" t="s">
        <v>1</v>
      </c>
      <c r="L152" s="45"/>
      <c r="M152" s="227" t="s">
        <v>1</v>
      </c>
      <c r="N152" s="228" t="s">
        <v>41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688</v>
      </c>
      <c r="AT152" s="231" t="s">
        <v>153</v>
      </c>
      <c r="AU152" s="231" t="s">
        <v>84</v>
      </c>
      <c r="AY152" s="18" t="s">
        <v>151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84</v>
      </c>
      <c r="BK152" s="232">
        <f>ROUND(I152*H152,2)</f>
        <v>0</v>
      </c>
      <c r="BL152" s="18" t="s">
        <v>688</v>
      </c>
      <c r="BM152" s="231" t="s">
        <v>2382</v>
      </c>
    </row>
    <row r="153" s="2" customFormat="1" ht="24.15" customHeight="1">
      <c r="A153" s="39"/>
      <c r="B153" s="40"/>
      <c r="C153" s="220" t="s">
        <v>322</v>
      </c>
      <c r="D153" s="220" t="s">
        <v>153</v>
      </c>
      <c r="E153" s="221" t="s">
        <v>2383</v>
      </c>
      <c r="F153" s="222" t="s">
        <v>2384</v>
      </c>
      <c r="G153" s="223" t="s">
        <v>2360</v>
      </c>
      <c r="H153" s="224">
        <v>1</v>
      </c>
      <c r="I153" s="225"/>
      <c r="J153" s="226">
        <f>ROUND(I153*H153,2)</f>
        <v>0</v>
      </c>
      <c r="K153" s="222" t="s">
        <v>1</v>
      </c>
      <c r="L153" s="45"/>
      <c r="M153" s="227" t="s">
        <v>1</v>
      </c>
      <c r="N153" s="228" t="s">
        <v>41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688</v>
      </c>
      <c r="AT153" s="231" t="s">
        <v>153</v>
      </c>
      <c r="AU153" s="231" t="s">
        <v>84</v>
      </c>
      <c r="AY153" s="18" t="s">
        <v>151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84</v>
      </c>
      <c r="BK153" s="232">
        <f>ROUND(I153*H153,2)</f>
        <v>0</v>
      </c>
      <c r="BL153" s="18" t="s">
        <v>688</v>
      </c>
      <c r="BM153" s="231" t="s">
        <v>2385</v>
      </c>
    </row>
    <row r="154" s="2" customFormat="1" ht="33" customHeight="1">
      <c r="A154" s="39"/>
      <c r="B154" s="40"/>
      <c r="C154" s="220" t="s">
        <v>326</v>
      </c>
      <c r="D154" s="220" t="s">
        <v>153</v>
      </c>
      <c r="E154" s="221" t="s">
        <v>2386</v>
      </c>
      <c r="F154" s="222" t="s">
        <v>2387</v>
      </c>
      <c r="G154" s="223" t="s">
        <v>2388</v>
      </c>
      <c r="H154" s="224">
        <v>17</v>
      </c>
      <c r="I154" s="225"/>
      <c r="J154" s="226">
        <f>ROUND(I154*H154,2)</f>
        <v>0</v>
      </c>
      <c r="K154" s="222" t="s">
        <v>1</v>
      </c>
      <c r="L154" s="45"/>
      <c r="M154" s="227" t="s">
        <v>1</v>
      </c>
      <c r="N154" s="228" t="s">
        <v>41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688</v>
      </c>
      <c r="AT154" s="231" t="s">
        <v>153</v>
      </c>
      <c r="AU154" s="231" t="s">
        <v>84</v>
      </c>
      <c r="AY154" s="18" t="s">
        <v>151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84</v>
      </c>
      <c r="BK154" s="232">
        <f>ROUND(I154*H154,2)</f>
        <v>0</v>
      </c>
      <c r="BL154" s="18" t="s">
        <v>688</v>
      </c>
      <c r="BM154" s="231" t="s">
        <v>2389</v>
      </c>
    </row>
    <row r="155" s="2" customFormat="1" ht="37.8" customHeight="1">
      <c r="A155" s="39"/>
      <c r="B155" s="40"/>
      <c r="C155" s="220" t="s">
        <v>328</v>
      </c>
      <c r="D155" s="220" t="s">
        <v>153</v>
      </c>
      <c r="E155" s="221" t="s">
        <v>2390</v>
      </c>
      <c r="F155" s="222" t="s">
        <v>2391</v>
      </c>
      <c r="G155" s="223" t="s">
        <v>183</v>
      </c>
      <c r="H155" s="224">
        <v>3</v>
      </c>
      <c r="I155" s="225"/>
      <c r="J155" s="226">
        <f>ROUND(I155*H155,2)</f>
        <v>0</v>
      </c>
      <c r="K155" s="222" t="s">
        <v>1</v>
      </c>
      <c r="L155" s="45"/>
      <c r="M155" s="227" t="s">
        <v>1</v>
      </c>
      <c r="N155" s="228" t="s">
        <v>41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688</v>
      </c>
      <c r="AT155" s="231" t="s">
        <v>153</v>
      </c>
      <c r="AU155" s="231" t="s">
        <v>84</v>
      </c>
      <c r="AY155" s="18" t="s">
        <v>151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84</v>
      </c>
      <c r="BK155" s="232">
        <f>ROUND(I155*H155,2)</f>
        <v>0</v>
      </c>
      <c r="BL155" s="18" t="s">
        <v>688</v>
      </c>
      <c r="BM155" s="231" t="s">
        <v>2392</v>
      </c>
    </row>
    <row r="156" s="2" customFormat="1" ht="24.15" customHeight="1">
      <c r="A156" s="39"/>
      <c r="B156" s="40"/>
      <c r="C156" s="220" t="s">
        <v>423</v>
      </c>
      <c r="D156" s="220" t="s">
        <v>153</v>
      </c>
      <c r="E156" s="221" t="s">
        <v>2393</v>
      </c>
      <c r="F156" s="222" t="s">
        <v>2394</v>
      </c>
      <c r="G156" s="223" t="s">
        <v>183</v>
      </c>
      <c r="H156" s="224">
        <v>13</v>
      </c>
      <c r="I156" s="225"/>
      <c r="J156" s="226">
        <f>ROUND(I156*H156,2)</f>
        <v>0</v>
      </c>
      <c r="K156" s="222" t="s">
        <v>1</v>
      </c>
      <c r="L156" s="45"/>
      <c r="M156" s="227" t="s">
        <v>1</v>
      </c>
      <c r="N156" s="228" t="s">
        <v>41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688</v>
      </c>
      <c r="AT156" s="231" t="s">
        <v>153</v>
      </c>
      <c r="AU156" s="231" t="s">
        <v>84</v>
      </c>
      <c r="AY156" s="18" t="s">
        <v>151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84</v>
      </c>
      <c r="BK156" s="232">
        <f>ROUND(I156*H156,2)</f>
        <v>0</v>
      </c>
      <c r="BL156" s="18" t="s">
        <v>688</v>
      </c>
      <c r="BM156" s="231" t="s">
        <v>2395</v>
      </c>
    </row>
    <row r="157" s="12" customFormat="1" ht="25.92" customHeight="1">
      <c r="A157" s="12"/>
      <c r="B157" s="204"/>
      <c r="C157" s="205"/>
      <c r="D157" s="206" t="s">
        <v>75</v>
      </c>
      <c r="E157" s="207" t="s">
        <v>2396</v>
      </c>
      <c r="F157" s="207" t="s">
        <v>2397</v>
      </c>
      <c r="G157" s="205"/>
      <c r="H157" s="205"/>
      <c r="I157" s="208"/>
      <c r="J157" s="209">
        <f>BK157</f>
        <v>0</v>
      </c>
      <c r="K157" s="205"/>
      <c r="L157" s="210"/>
      <c r="M157" s="211"/>
      <c r="N157" s="212"/>
      <c r="O157" s="212"/>
      <c r="P157" s="213">
        <f>SUM(P158:P173)</f>
        <v>0</v>
      </c>
      <c r="Q157" s="212"/>
      <c r="R157" s="213">
        <f>SUM(R158:R173)</f>
        <v>0</v>
      </c>
      <c r="S157" s="212"/>
      <c r="T157" s="214">
        <f>SUM(T158:T173)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5" t="s">
        <v>84</v>
      </c>
      <c r="AT157" s="216" t="s">
        <v>75</v>
      </c>
      <c r="AU157" s="216" t="s">
        <v>76</v>
      </c>
      <c r="AY157" s="215" t="s">
        <v>151</v>
      </c>
      <c r="BK157" s="217">
        <f>SUM(BK158:BK173)</f>
        <v>0</v>
      </c>
    </row>
    <row r="158" s="2" customFormat="1" ht="49.05" customHeight="1">
      <c r="A158" s="39"/>
      <c r="B158" s="40"/>
      <c r="C158" s="220" t="s">
        <v>427</v>
      </c>
      <c r="D158" s="220" t="s">
        <v>153</v>
      </c>
      <c r="E158" s="221" t="s">
        <v>2398</v>
      </c>
      <c r="F158" s="222" t="s">
        <v>2399</v>
      </c>
      <c r="G158" s="223" t="s">
        <v>2360</v>
      </c>
      <c r="H158" s="224">
        <v>4</v>
      </c>
      <c r="I158" s="225"/>
      <c r="J158" s="226">
        <f>ROUND(I158*H158,2)</f>
        <v>0</v>
      </c>
      <c r="K158" s="222" t="s">
        <v>1</v>
      </c>
      <c r="L158" s="45"/>
      <c r="M158" s="227" t="s">
        <v>1</v>
      </c>
      <c r="N158" s="228" t="s">
        <v>41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688</v>
      </c>
      <c r="AT158" s="231" t="s">
        <v>153</v>
      </c>
      <c r="AU158" s="231" t="s">
        <v>84</v>
      </c>
      <c r="AY158" s="18" t="s">
        <v>151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84</v>
      </c>
      <c r="BK158" s="232">
        <f>ROUND(I158*H158,2)</f>
        <v>0</v>
      </c>
      <c r="BL158" s="18" t="s">
        <v>688</v>
      </c>
      <c r="BM158" s="231" t="s">
        <v>2400</v>
      </c>
    </row>
    <row r="159" s="2" customFormat="1" ht="49.05" customHeight="1">
      <c r="A159" s="39"/>
      <c r="B159" s="40"/>
      <c r="C159" s="220" t="s">
        <v>436</v>
      </c>
      <c r="D159" s="220" t="s">
        <v>153</v>
      </c>
      <c r="E159" s="221" t="s">
        <v>2401</v>
      </c>
      <c r="F159" s="222" t="s">
        <v>2402</v>
      </c>
      <c r="G159" s="223" t="s">
        <v>2360</v>
      </c>
      <c r="H159" s="224">
        <v>1</v>
      </c>
      <c r="I159" s="225"/>
      <c r="J159" s="226">
        <f>ROUND(I159*H159,2)</f>
        <v>0</v>
      </c>
      <c r="K159" s="222" t="s">
        <v>1</v>
      </c>
      <c r="L159" s="45"/>
      <c r="M159" s="227" t="s">
        <v>1</v>
      </c>
      <c r="N159" s="228" t="s">
        <v>41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688</v>
      </c>
      <c r="AT159" s="231" t="s">
        <v>153</v>
      </c>
      <c r="AU159" s="231" t="s">
        <v>84</v>
      </c>
      <c r="AY159" s="18" t="s">
        <v>151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84</v>
      </c>
      <c r="BK159" s="232">
        <f>ROUND(I159*H159,2)</f>
        <v>0</v>
      </c>
      <c r="BL159" s="18" t="s">
        <v>688</v>
      </c>
      <c r="BM159" s="231" t="s">
        <v>2403</v>
      </c>
    </row>
    <row r="160" s="2" customFormat="1" ht="24.15" customHeight="1">
      <c r="A160" s="39"/>
      <c r="B160" s="40"/>
      <c r="C160" s="220" t="s">
        <v>441</v>
      </c>
      <c r="D160" s="220" t="s">
        <v>153</v>
      </c>
      <c r="E160" s="221" t="s">
        <v>2404</v>
      </c>
      <c r="F160" s="222" t="s">
        <v>2405</v>
      </c>
      <c r="G160" s="223" t="s">
        <v>2360</v>
      </c>
      <c r="H160" s="224">
        <v>2</v>
      </c>
      <c r="I160" s="225"/>
      <c r="J160" s="226">
        <f>ROUND(I160*H160,2)</f>
        <v>0</v>
      </c>
      <c r="K160" s="222" t="s">
        <v>1</v>
      </c>
      <c r="L160" s="45"/>
      <c r="M160" s="227" t="s">
        <v>1</v>
      </c>
      <c r="N160" s="228" t="s">
        <v>41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688</v>
      </c>
      <c r="AT160" s="231" t="s">
        <v>153</v>
      </c>
      <c r="AU160" s="231" t="s">
        <v>84</v>
      </c>
      <c r="AY160" s="18" t="s">
        <v>151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84</v>
      </c>
      <c r="BK160" s="232">
        <f>ROUND(I160*H160,2)</f>
        <v>0</v>
      </c>
      <c r="BL160" s="18" t="s">
        <v>688</v>
      </c>
      <c r="BM160" s="231" t="s">
        <v>2406</v>
      </c>
    </row>
    <row r="161" s="2" customFormat="1" ht="24.15" customHeight="1">
      <c r="A161" s="39"/>
      <c r="B161" s="40"/>
      <c r="C161" s="220" t="s">
        <v>452</v>
      </c>
      <c r="D161" s="220" t="s">
        <v>153</v>
      </c>
      <c r="E161" s="221" t="s">
        <v>2407</v>
      </c>
      <c r="F161" s="222" t="s">
        <v>2366</v>
      </c>
      <c r="G161" s="223" t="s">
        <v>2360</v>
      </c>
      <c r="H161" s="224">
        <v>1</v>
      </c>
      <c r="I161" s="225"/>
      <c r="J161" s="226">
        <f>ROUND(I161*H161,2)</f>
        <v>0</v>
      </c>
      <c r="K161" s="222" t="s">
        <v>1</v>
      </c>
      <c r="L161" s="45"/>
      <c r="M161" s="227" t="s">
        <v>1</v>
      </c>
      <c r="N161" s="228" t="s">
        <v>41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688</v>
      </c>
      <c r="AT161" s="231" t="s">
        <v>153</v>
      </c>
      <c r="AU161" s="231" t="s">
        <v>84</v>
      </c>
      <c r="AY161" s="18" t="s">
        <v>151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84</v>
      </c>
      <c r="BK161" s="232">
        <f>ROUND(I161*H161,2)</f>
        <v>0</v>
      </c>
      <c r="BL161" s="18" t="s">
        <v>688</v>
      </c>
      <c r="BM161" s="231" t="s">
        <v>2408</v>
      </c>
    </row>
    <row r="162" s="2" customFormat="1" ht="24.15" customHeight="1">
      <c r="A162" s="39"/>
      <c r="B162" s="40"/>
      <c r="C162" s="220" t="s">
        <v>458</v>
      </c>
      <c r="D162" s="220" t="s">
        <v>153</v>
      </c>
      <c r="E162" s="221" t="s">
        <v>2409</v>
      </c>
      <c r="F162" s="222" t="s">
        <v>2369</v>
      </c>
      <c r="G162" s="223" t="s">
        <v>2360</v>
      </c>
      <c r="H162" s="224">
        <v>1</v>
      </c>
      <c r="I162" s="225"/>
      <c r="J162" s="226">
        <f>ROUND(I162*H162,2)</f>
        <v>0</v>
      </c>
      <c r="K162" s="222" t="s">
        <v>1</v>
      </c>
      <c r="L162" s="45"/>
      <c r="M162" s="227" t="s">
        <v>1</v>
      </c>
      <c r="N162" s="228" t="s">
        <v>41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688</v>
      </c>
      <c r="AT162" s="231" t="s">
        <v>153</v>
      </c>
      <c r="AU162" s="231" t="s">
        <v>84</v>
      </c>
      <c r="AY162" s="18" t="s">
        <v>151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84</v>
      </c>
      <c r="BK162" s="232">
        <f>ROUND(I162*H162,2)</f>
        <v>0</v>
      </c>
      <c r="BL162" s="18" t="s">
        <v>688</v>
      </c>
      <c r="BM162" s="231" t="s">
        <v>2410</v>
      </c>
    </row>
    <row r="163" s="2" customFormat="1" ht="24.15" customHeight="1">
      <c r="A163" s="39"/>
      <c r="B163" s="40"/>
      <c r="C163" s="220" t="s">
        <v>469</v>
      </c>
      <c r="D163" s="220" t="s">
        <v>153</v>
      </c>
      <c r="E163" s="221" t="s">
        <v>2411</v>
      </c>
      <c r="F163" s="222" t="s">
        <v>2412</v>
      </c>
      <c r="G163" s="223" t="s">
        <v>2360</v>
      </c>
      <c r="H163" s="224">
        <v>1</v>
      </c>
      <c r="I163" s="225"/>
      <c r="J163" s="226">
        <f>ROUND(I163*H163,2)</f>
        <v>0</v>
      </c>
      <c r="K163" s="222" t="s">
        <v>1</v>
      </c>
      <c r="L163" s="45"/>
      <c r="M163" s="227" t="s">
        <v>1</v>
      </c>
      <c r="N163" s="228" t="s">
        <v>41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688</v>
      </c>
      <c r="AT163" s="231" t="s">
        <v>153</v>
      </c>
      <c r="AU163" s="231" t="s">
        <v>84</v>
      </c>
      <c r="AY163" s="18" t="s">
        <v>151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84</v>
      </c>
      <c r="BK163" s="232">
        <f>ROUND(I163*H163,2)</f>
        <v>0</v>
      </c>
      <c r="BL163" s="18" t="s">
        <v>688</v>
      </c>
      <c r="BM163" s="231" t="s">
        <v>2413</v>
      </c>
    </row>
    <row r="164" s="2" customFormat="1" ht="24.15" customHeight="1">
      <c r="A164" s="39"/>
      <c r="B164" s="40"/>
      <c r="C164" s="220" t="s">
        <v>473</v>
      </c>
      <c r="D164" s="220" t="s">
        <v>153</v>
      </c>
      <c r="E164" s="221" t="s">
        <v>2414</v>
      </c>
      <c r="F164" s="222" t="s">
        <v>2415</v>
      </c>
      <c r="G164" s="223" t="s">
        <v>2360</v>
      </c>
      <c r="H164" s="224">
        <v>1</v>
      </c>
      <c r="I164" s="225"/>
      <c r="J164" s="226">
        <f>ROUND(I164*H164,2)</f>
        <v>0</v>
      </c>
      <c r="K164" s="222" t="s">
        <v>1</v>
      </c>
      <c r="L164" s="45"/>
      <c r="M164" s="227" t="s">
        <v>1</v>
      </c>
      <c r="N164" s="228" t="s">
        <v>41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688</v>
      </c>
      <c r="AT164" s="231" t="s">
        <v>153</v>
      </c>
      <c r="AU164" s="231" t="s">
        <v>84</v>
      </c>
      <c r="AY164" s="18" t="s">
        <v>151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84</v>
      </c>
      <c r="BK164" s="232">
        <f>ROUND(I164*H164,2)</f>
        <v>0</v>
      </c>
      <c r="BL164" s="18" t="s">
        <v>688</v>
      </c>
      <c r="BM164" s="231" t="s">
        <v>2416</v>
      </c>
    </row>
    <row r="165" s="2" customFormat="1" ht="55.5" customHeight="1">
      <c r="A165" s="39"/>
      <c r="B165" s="40"/>
      <c r="C165" s="220" t="s">
        <v>477</v>
      </c>
      <c r="D165" s="220" t="s">
        <v>153</v>
      </c>
      <c r="E165" s="221" t="s">
        <v>2417</v>
      </c>
      <c r="F165" s="222" t="s">
        <v>2418</v>
      </c>
      <c r="G165" s="223" t="s">
        <v>2360</v>
      </c>
      <c r="H165" s="224">
        <v>2</v>
      </c>
      <c r="I165" s="225"/>
      <c r="J165" s="226">
        <f>ROUND(I165*H165,2)</f>
        <v>0</v>
      </c>
      <c r="K165" s="222" t="s">
        <v>1</v>
      </c>
      <c r="L165" s="45"/>
      <c r="M165" s="227" t="s">
        <v>1</v>
      </c>
      <c r="N165" s="228" t="s">
        <v>41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688</v>
      </c>
      <c r="AT165" s="231" t="s">
        <v>153</v>
      </c>
      <c r="AU165" s="231" t="s">
        <v>84</v>
      </c>
      <c r="AY165" s="18" t="s">
        <v>151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84</v>
      </c>
      <c r="BK165" s="232">
        <f>ROUND(I165*H165,2)</f>
        <v>0</v>
      </c>
      <c r="BL165" s="18" t="s">
        <v>688</v>
      </c>
      <c r="BM165" s="231" t="s">
        <v>2419</v>
      </c>
    </row>
    <row r="166" s="2" customFormat="1" ht="49.05" customHeight="1">
      <c r="A166" s="39"/>
      <c r="B166" s="40"/>
      <c r="C166" s="220" t="s">
        <v>481</v>
      </c>
      <c r="D166" s="220" t="s">
        <v>153</v>
      </c>
      <c r="E166" s="221" t="s">
        <v>2420</v>
      </c>
      <c r="F166" s="222" t="s">
        <v>2421</v>
      </c>
      <c r="G166" s="223" t="s">
        <v>2360</v>
      </c>
      <c r="H166" s="224">
        <v>1</v>
      </c>
      <c r="I166" s="225"/>
      <c r="J166" s="226">
        <f>ROUND(I166*H166,2)</f>
        <v>0</v>
      </c>
      <c r="K166" s="222" t="s">
        <v>1</v>
      </c>
      <c r="L166" s="45"/>
      <c r="M166" s="227" t="s">
        <v>1</v>
      </c>
      <c r="N166" s="228" t="s">
        <v>41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688</v>
      </c>
      <c r="AT166" s="231" t="s">
        <v>153</v>
      </c>
      <c r="AU166" s="231" t="s">
        <v>84</v>
      </c>
      <c r="AY166" s="18" t="s">
        <v>151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84</v>
      </c>
      <c r="BK166" s="232">
        <f>ROUND(I166*H166,2)</f>
        <v>0</v>
      </c>
      <c r="BL166" s="18" t="s">
        <v>688</v>
      </c>
      <c r="BM166" s="231" t="s">
        <v>2422</v>
      </c>
    </row>
    <row r="167" s="2" customFormat="1" ht="24.15" customHeight="1">
      <c r="A167" s="39"/>
      <c r="B167" s="40"/>
      <c r="C167" s="220" t="s">
        <v>489</v>
      </c>
      <c r="D167" s="220" t="s">
        <v>153</v>
      </c>
      <c r="E167" s="221" t="s">
        <v>2423</v>
      </c>
      <c r="F167" s="222" t="s">
        <v>2424</v>
      </c>
      <c r="G167" s="223" t="s">
        <v>2360</v>
      </c>
      <c r="H167" s="224">
        <v>1</v>
      </c>
      <c r="I167" s="225"/>
      <c r="J167" s="226">
        <f>ROUND(I167*H167,2)</f>
        <v>0</v>
      </c>
      <c r="K167" s="222" t="s">
        <v>1</v>
      </c>
      <c r="L167" s="45"/>
      <c r="M167" s="227" t="s">
        <v>1</v>
      </c>
      <c r="N167" s="228" t="s">
        <v>41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688</v>
      </c>
      <c r="AT167" s="231" t="s">
        <v>153</v>
      </c>
      <c r="AU167" s="231" t="s">
        <v>84</v>
      </c>
      <c r="AY167" s="18" t="s">
        <v>151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84</v>
      </c>
      <c r="BK167" s="232">
        <f>ROUND(I167*H167,2)</f>
        <v>0</v>
      </c>
      <c r="BL167" s="18" t="s">
        <v>688</v>
      </c>
      <c r="BM167" s="231" t="s">
        <v>2425</v>
      </c>
    </row>
    <row r="168" s="2" customFormat="1" ht="24.15" customHeight="1">
      <c r="A168" s="39"/>
      <c r="B168" s="40"/>
      <c r="C168" s="220" t="s">
        <v>497</v>
      </c>
      <c r="D168" s="220" t="s">
        <v>153</v>
      </c>
      <c r="E168" s="221" t="s">
        <v>2426</v>
      </c>
      <c r="F168" s="222" t="s">
        <v>2427</v>
      </c>
      <c r="G168" s="223" t="s">
        <v>2360</v>
      </c>
      <c r="H168" s="224">
        <v>2</v>
      </c>
      <c r="I168" s="225"/>
      <c r="J168" s="226">
        <f>ROUND(I168*H168,2)</f>
        <v>0</v>
      </c>
      <c r="K168" s="222" t="s">
        <v>1</v>
      </c>
      <c r="L168" s="45"/>
      <c r="M168" s="227" t="s">
        <v>1</v>
      </c>
      <c r="N168" s="228" t="s">
        <v>41</v>
      </c>
      <c r="O168" s="92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688</v>
      </c>
      <c r="AT168" s="231" t="s">
        <v>153</v>
      </c>
      <c r="AU168" s="231" t="s">
        <v>84</v>
      </c>
      <c r="AY168" s="18" t="s">
        <v>151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84</v>
      </c>
      <c r="BK168" s="232">
        <f>ROUND(I168*H168,2)</f>
        <v>0</v>
      </c>
      <c r="BL168" s="18" t="s">
        <v>688</v>
      </c>
      <c r="BM168" s="231" t="s">
        <v>2428</v>
      </c>
    </row>
    <row r="169" s="2" customFormat="1" ht="33" customHeight="1">
      <c r="A169" s="39"/>
      <c r="B169" s="40"/>
      <c r="C169" s="220" t="s">
        <v>503</v>
      </c>
      <c r="D169" s="220" t="s">
        <v>153</v>
      </c>
      <c r="E169" s="221" t="s">
        <v>2429</v>
      </c>
      <c r="F169" s="222" t="s">
        <v>2387</v>
      </c>
      <c r="G169" s="223" t="s">
        <v>2388</v>
      </c>
      <c r="H169" s="224">
        <v>12</v>
      </c>
      <c r="I169" s="225"/>
      <c r="J169" s="226">
        <f>ROUND(I169*H169,2)</f>
        <v>0</v>
      </c>
      <c r="K169" s="222" t="s">
        <v>1</v>
      </c>
      <c r="L169" s="45"/>
      <c r="M169" s="227" t="s">
        <v>1</v>
      </c>
      <c r="N169" s="228" t="s">
        <v>41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688</v>
      </c>
      <c r="AT169" s="231" t="s">
        <v>153</v>
      </c>
      <c r="AU169" s="231" t="s">
        <v>84</v>
      </c>
      <c r="AY169" s="18" t="s">
        <v>151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84</v>
      </c>
      <c r="BK169" s="232">
        <f>ROUND(I169*H169,2)</f>
        <v>0</v>
      </c>
      <c r="BL169" s="18" t="s">
        <v>688</v>
      </c>
      <c r="BM169" s="231" t="s">
        <v>2430</v>
      </c>
    </row>
    <row r="170" s="2" customFormat="1" ht="16.5" customHeight="1">
      <c r="A170" s="39"/>
      <c r="B170" s="40"/>
      <c r="C170" s="220" t="s">
        <v>507</v>
      </c>
      <c r="D170" s="220" t="s">
        <v>153</v>
      </c>
      <c r="E170" s="221" t="s">
        <v>2431</v>
      </c>
      <c r="F170" s="222" t="s">
        <v>2432</v>
      </c>
      <c r="G170" s="223" t="s">
        <v>183</v>
      </c>
      <c r="H170" s="224">
        <v>3</v>
      </c>
      <c r="I170" s="225"/>
      <c r="J170" s="226">
        <f>ROUND(I170*H170,2)</f>
        <v>0</v>
      </c>
      <c r="K170" s="222" t="s">
        <v>1</v>
      </c>
      <c r="L170" s="45"/>
      <c r="M170" s="227" t="s">
        <v>1</v>
      </c>
      <c r="N170" s="228" t="s">
        <v>41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688</v>
      </c>
      <c r="AT170" s="231" t="s">
        <v>153</v>
      </c>
      <c r="AU170" s="231" t="s">
        <v>84</v>
      </c>
      <c r="AY170" s="18" t="s">
        <v>151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84</v>
      </c>
      <c r="BK170" s="232">
        <f>ROUND(I170*H170,2)</f>
        <v>0</v>
      </c>
      <c r="BL170" s="18" t="s">
        <v>688</v>
      </c>
      <c r="BM170" s="231" t="s">
        <v>2433</v>
      </c>
    </row>
    <row r="171" s="2" customFormat="1" ht="16.5" customHeight="1">
      <c r="A171" s="39"/>
      <c r="B171" s="40"/>
      <c r="C171" s="220" t="s">
        <v>512</v>
      </c>
      <c r="D171" s="220" t="s">
        <v>153</v>
      </c>
      <c r="E171" s="221" t="s">
        <v>2434</v>
      </c>
      <c r="F171" s="222" t="s">
        <v>2435</v>
      </c>
      <c r="G171" s="223" t="s">
        <v>183</v>
      </c>
      <c r="H171" s="224">
        <v>20</v>
      </c>
      <c r="I171" s="225"/>
      <c r="J171" s="226">
        <f>ROUND(I171*H171,2)</f>
        <v>0</v>
      </c>
      <c r="K171" s="222" t="s">
        <v>1</v>
      </c>
      <c r="L171" s="45"/>
      <c r="M171" s="227" t="s">
        <v>1</v>
      </c>
      <c r="N171" s="228" t="s">
        <v>41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688</v>
      </c>
      <c r="AT171" s="231" t="s">
        <v>153</v>
      </c>
      <c r="AU171" s="231" t="s">
        <v>84</v>
      </c>
      <c r="AY171" s="18" t="s">
        <v>151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84</v>
      </c>
      <c r="BK171" s="232">
        <f>ROUND(I171*H171,2)</f>
        <v>0</v>
      </c>
      <c r="BL171" s="18" t="s">
        <v>688</v>
      </c>
      <c r="BM171" s="231" t="s">
        <v>2436</v>
      </c>
    </row>
    <row r="172" s="2" customFormat="1" ht="33" customHeight="1">
      <c r="A172" s="39"/>
      <c r="B172" s="40"/>
      <c r="C172" s="220" t="s">
        <v>517</v>
      </c>
      <c r="D172" s="220" t="s">
        <v>153</v>
      </c>
      <c r="E172" s="221" t="s">
        <v>2437</v>
      </c>
      <c r="F172" s="222" t="s">
        <v>2438</v>
      </c>
      <c r="G172" s="223" t="s">
        <v>2388</v>
      </c>
      <c r="H172" s="224">
        <v>7</v>
      </c>
      <c r="I172" s="225"/>
      <c r="J172" s="226">
        <f>ROUND(I172*H172,2)</f>
        <v>0</v>
      </c>
      <c r="K172" s="222" t="s">
        <v>1</v>
      </c>
      <c r="L172" s="45"/>
      <c r="M172" s="227" t="s">
        <v>1</v>
      </c>
      <c r="N172" s="228" t="s">
        <v>41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688</v>
      </c>
      <c r="AT172" s="231" t="s">
        <v>153</v>
      </c>
      <c r="AU172" s="231" t="s">
        <v>84</v>
      </c>
      <c r="AY172" s="18" t="s">
        <v>151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84</v>
      </c>
      <c r="BK172" s="232">
        <f>ROUND(I172*H172,2)</f>
        <v>0</v>
      </c>
      <c r="BL172" s="18" t="s">
        <v>688</v>
      </c>
      <c r="BM172" s="231" t="s">
        <v>2439</v>
      </c>
    </row>
    <row r="173" s="2" customFormat="1" ht="33" customHeight="1">
      <c r="A173" s="39"/>
      <c r="B173" s="40"/>
      <c r="C173" s="220" t="s">
        <v>522</v>
      </c>
      <c r="D173" s="220" t="s">
        <v>153</v>
      </c>
      <c r="E173" s="221" t="s">
        <v>2440</v>
      </c>
      <c r="F173" s="222" t="s">
        <v>2441</v>
      </c>
      <c r="G173" s="223" t="s">
        <v>2388</v>
      </c>
      <c r="H173" s="224">
        <v>4</v>
      </c>
      <c r="I173" s="225"/>
      <c r="J173" s="226">
        <f>ROUND(I173*H173,2)</f>
        <v>0</v>
      </c>
      <c r="K173" s="222" t="s">
        <v>1</v>
      </c>
      <c r="L173" s="45"/>
      <c r="M173" s="227" t="s">
        <v>1</v>
      </c>
      <c r="N173" s="228" t="s">
        <v>41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688</v>
      </c>
      <c r="AT173" s="231" t="s">
        <v>153</v>
      </c>
      <c r="AU173" s="231" t="s">
        <v>84</v>
      </c>
      <c r="AY173" s="18" t="s">
        <v>151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84</v>
      </c>
      <c r="BK173" s="232">
        <f>ROUND(I173*H173,2)</f>
        <v>0</v>
      </c>
      <c r="BL173" s="18" t="s">
        <v>688</v>
      </c>
      <c r="BM173" s="231" t="s">
        <v>2442</v>
      </c>
    </row>
    <row r="174" s="12" customFormat="1" ht="25.92" customHeight="1">
      <c r="A174" s="12"/>
      <c r="B174" s="204"/>
      <c r="C174" s="205"/>
      <c r="D174" s="206" t="s">
        <v>75</v>
      </c>
      <c r="E174" s="207" t="s">
        <v>2443</v>
      </c>
      <c r="F174" s="207" t="s">
        <v>2444</v>
      </c>
      <c r="G174" s="205"/>
      <c r="H174" s="205"/>
      <c r="I174" s="208"/>
      <c r="J174" s="209">
        <f>BK174</f>
        <v>0</v>
      </c>
      <c r="K174" s="205"/>
      <c r="L174" s="210"/>
      <c r="M174" s="211"/>
      <c r="N174" s="212"/>
      <c r="O174" s="212"/>
      <c r="P174" s="213">
        <f>SUM(P175:P187)</f>
        <v>0</v>
      </c>
      <c r="Q174" s="212"/>
      <c r="R174" s="213">
        <f>SUM(R175:R187)</f>
        <v>0</v>
      </c>
      <c r="S174" s="212"/>
      <c r="T174" s="214">
        <f>SUM(T175:T187)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5" t="s">
        <v>84</v>
      </c>
      <c r="AT174" s="216" t="s">
        <v>75</v>
      </c>
      <c r="AU174" s="216" t="s">
        <v>76</v>
      </c>
      <c r="AY174" s="215" t="s">
        <v>151</v>
      </c>
      <c r="BK174" s="217">
        <f>SUM(BK175:BK187)</f>
        <v>0</v>
      </c>
    </row>
    <row r="175" s="2" customFormat="1" ht="49.05" customHeight="1">
      <c r="A175" s="39"/>
      <c r="B175" s="40"/>
      <c r="C175" s="220" t="s">
        <v>526</v>
      </c>
      <c r="D175" s="220" t="s">
        <v>153</v>
      </c>
      <c r="E175" s="221" t="s">
        <v>2445</v>
      </c>
      <c r="F175" s="222" t="s">
        <v>2446</v>
      </c>
      <c r="G175" s="223" t="s">
        <v>2360</v>
      </c>
      <c r="H175" s="224">
        <v>1</v>
      </c>
      <c r="I175" s="225"/>
      <c r="J175" s="226">
        <f>ROUND(I175*H175,2)</f>
        <v>0</v>
      </c>
      <c r="K175" s="222" t="s">
        <v>1</v>
      </c>
      <c r="L175" s="45"/>
      <c r="M175" s="227" t="s">
        <v>1</v>
      </c>
      <c r="N175" s="228" t="s">
        <v>41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688</v>
      </c>
      <c r="AT175" s="231" t="s">
        <v>153</v>
      </c>
      <c r="AU175" s="231" t="s">
        <v>84</v>
      </c>
      <c r="AY175" s="18" t="s">
        <v>151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84</v>
      </c>
      <c r="BK175" s="232">
        <f>ROUND(I175*H175,2)</f>
        <v>0</v>
      </c>
      <c r="BL175" s="18" t="s">
        <v>688</v>
      </c>
      <c r="BM175" s="231" t="s">
        <v>2447</v>
      </c>
    </row>
    <row r="176" s="2" customFormat="1" ht="16.5" customHeight="1">
      <c r="A176" s="39"/>
      <c r="B176" s="40"/>
      <c r="C176" s="220" t="s">
        <v>546</v>
      </c>
      <c r="D176" s="220" t="s">
        <v>153</v>
      </c>
      <c r="E176" s="221" t="s">
        <v>2448</v>
      </c>
      <c r="F176" s="222" t="s">
        <v>2363</v>
      </c>
      <c r="G176" s="223" t="s">
        <v>2360</v>
      </c>
      <c r="H176" s="224">
        <v>2</v>
      </c>
      <c r="I176" s="225"/>
      <c r="J176" s="226">
        <f>ROUND(I176*H176,2)</f>
        <v>0</v>
      </c>
      <c r="K176" s="222" t="s">
        <v>1</v>
      </c>
      <c r="L176" s="45"/>
      <c r="M176" s="227" t="s">
        <v>1</v>
      </c>
      <c r="N176" s="228" t="s">
        <v>41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688</v>
      </c>
      <c r="AT176" s="231" t="s">
        <v>153</v>
      </c>
      <c r="AU176" s="231" t="s">
        <v>84</v>
      </c>
      <c r="AY176" s="18" t="s">
        <v>151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84</v>
      </c>
      <c r="BK176" s="232">
        <f>ROUND(I176*H176,2)</f>
        <v>0</v>
      </c>
      <c r="BL176" s="18" t="s">
        <v>688</v>
      </c>
      <c r="BM176" s="231" t="s">
        <v>2449</v>
      </c>
    </row>
    <row r="177" s="2" customFormat="1" ht="16.5" customHeight="1">
      <c r="A177" s="39"/>
      <c r="B177" s="40"/>
      <c r="C177" s="220" t="s">
        <v>566</v>
      </c>
      <c r="D177" s="220" t="s">
        <v>153</v>
      </c>
      <c r="E177" s="221" t="s">
        <v>2450</v>
      </c>
      <c r="F177" s="222" t="s">
        <v>2366</v>
      </c>
      <c r="G177" s="223" t="s">
        <v>2360</v>
      </c>
      <c r="H177" s="224">
        <v>1</v>
      </c>
      <c r="I177" s="225"/>
      <c r="J177" s="226">
        <f>ROUND(I177*H177,2)</f>
        <v>0</v>
      </c>
      <c r="K177" s="222" t="s">
        <v>1</v>
      </c>
      <c r="L177" s="45"/>
      <c r="M177" s="227" t="s">
        <v>1</v>
      </c>
      <c r="N177" s="228" t="s">
        <v>41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688</v>
      </c>
      <c r="AT177" s="231" t="s">
        <v>153</v>
      </c>
      <c r="AU177" s="231" t="s">
        <v>84</v>
      </c>
      <c r="AY177" s="18" t="s">
        <v>151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84</v>
      </c>
      <c r="BK177" s="232">
        <f>ROUND(I177*H177,2)</f>
        <v>0</v>
      </c>
      <c r="BL177" s="18" t="s">
        <v>688</v>
      </c>
      <c r="BM177" s="231" t="s">
        <v>2451</v>
      </c>
    </row>
    <row r="178" s="2" customFormat="1" ht="16.5" customHeight="1">
      <c r="A178" s="39"/>
      <c r="B178" s="40"/>
      <c r="C178" s="220" t="s">
        <v>572</v>
      </c>
      <c r="D178" s="220" t="s">
        <v>153</v>
      </c>
      <c r="E178" s="221" t="s">
        <v>2452</v>
      </c>
      <c r="F178" s="222" t="s">
        <v>2369</v>
      </c>
      <c r="G178" s="223" t="s">
        <v>2360</v>
      </c>
      <c r="H178" s="224">
        <v>1</v>
      </c>
      <c r="I178" s="225"/>
      <c r="J178" s="226">
        <f>ROUND(I178*H178,2)</f>
        <v>0</v>
      </c>
      <c r="K178" s="222" t="s">
        <v>1</v>
      </c>
      <c r="L178" s="45"/>
      <c r="M178" s="227" t="s">
        <v>1</v>
      </c>
      <c r="N178" s="228" t="s">
        <v>41</v>
      </c>
      <c r="O178" s="92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688</v>
      </c>
      <c r="AT178" s="231" t="s">
        <v>153</v>
      </c>
      <c r="AU178" s="231" t="s">
        <v>84</v>
      </c>
      <c r="AY178" s="18" t="s">
        <v>151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84</v>
      </c>
      <c r="BK178" s="232">
        <f>ROUND(I178*H178,2)</f>
        <v>0</v>
      </c>
      <c r="BL178" s="18" t="s">
        <v>688</v>
      </c>
      <c r="BM178" s="231" t="s">
        <v>2453</v>
      </c>
    </row>
    <row r="179" s="2" customFormat="1" ht="16.5" customHeight="1">
      <c r="A179" s="39"/>
      <c r="B179" s="40"/>
      <c r="C179" s="220" t="s">
        <v>579</v>
      </c>
      <c r="D179" s="220" t="s">
        <v>153</v>
      </c>
      <c r="E179" s="221" t="s">
        <v>2454</v>
      </c>
      <c r="F179" s="222" t="s">
        <v>2372</v>
      </c>
      <c r="G179" s="223" t="s">
        <v>2360</v>
      </c>
      <c r="H179" s="224">
        <v>1</v>
      </c>
      <c r="I179" s="225"/>
      <c r="J179" s="226">
        <f>ROUND(I179*H179,2)</f>
        <v>0</v>
      </c>
      <c r="K179" s="222" t="s">
        <v>1</v>
      </c>
      <c r="L179" s="45"/>
      <c r="M179" s="227" t="s">
        <v>1</v>
      </c>
      <c r="N179" s="228" t="s">
        <v>41</v>
      </c>
      <c r="O179" s="92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688</v>
      </c>
      <c r="AT179" s="231" t="s">
        <v>153</v>
      </c>
      <c r="AU179" s="231" t="s">
        <v>84</v>
      </c>
      <c r="AY179" s="18" t="s">
        <v>151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84</v>
      </c>
      <c r="BK179" s="232">
        <f>ROUND(I179*H179,2)</f>
        <v>0</v>
      </c>
      <c r="BL179" s="18" t="s">
        <v>688</v>
      </c>
      <c r="BM179" s="231" t="s">
        <v>2455</v>
      </c>
    </row>
    <row r="180" s="2" customFormat="1" ht="33" customHeight="1">
      <c r="A180" s="39"/>
      <c r="B180" s="40"/>
      <c r="C180" s="220" t="s">
        <v>590</v>
      </c>
      <c r="D180" s="220" t="s">
        <v>153</v>
      </c>
      <c r="E180" s="221" t="s">
        <v>2456</v>
      </c>
      <c r="F180" s="222" t="s">
        <v>2457</v>
      </c>
      <c r="G180" s="223" t="s">
        <v>2360</v>
      </c>
      <c r="H180" s="224">
        <v>1</v>
      </c>
      <c r="I180" s="225"/>
      <c r="J180" s="226">
        <f>ROUND(I180*H180,2)</f>
        <v>0</v>
      </c>
      <c r="K180" s="222" t="s">
        <v>1</v>
      </c>
      <c r="L180" s="45"/>
      <c r="M180" s="227" t="s">
        <v>1</v>
      </c>
      <c r="N180" s="228" t="s">
        <v>41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688</v>
      </c>
      <c r="AT180" s="231" t="s">
        <v>153</v>
      </c>
      <c r="AU180" s="231" t="s">
        <v>84</v>
      </c>
      <c r="AY180" s="18" t="s">
        <v>151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84</v>
      </c>
      <c r="BK180" s="232">
        <f>ROUND(I180*H180,2)</f>
        <v>0</v>
      </c>
      <c r="BL180" s="18" t="s">
        <v>688</v>
      </c>
      <c r="BM180" s="231" t="s">
        <v>2458</v>
      </c>
    </row>
    <row r="181" s="2" customFormat="1" ht="49.05" customHeight="1">
      <c r="A181" s="39"/>
      <c r="B181" s="40"/>
      <c r="C181" s="220" t="s">
        <v>597</v>
      </c>
      <c r="D181" s="220" t="s">
        <v>153</v>
      </c>
      <c r="E181" s="221" t="s">
        <v>2459</v>
      </c>
      <c r="F181" s="222" t="s">
        <v>2378</v>
      </c>
      <c r="G181" s="223" t="s">
        <v>2360</v>
      </c>
      <c r="H181" s="224">
        <v>1</v>
      </c>
      <c r="I181" s="225"/>
      <c r="J181" s="226">
        <f>ROUND(I181*H181,2)</f>
        <v>0</v>
      </c>
      <c r="K181" s="222" t="s">
        <v>1</v>
      </c>
      <c r="L181" s="45"/>
      <c r="M181" s="227" t="s">
        <v>1</v>
      </c>
      <c r="N181" s="228" t="s">
        <v>41</v>
      </c>
      <c r="O181" s="92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688</v>
      </c>
      <c r="AT181" s="231" t="s">
        <v>153</v>
      </c>
      <c r="AU181" s="231" t="s">
        <v>84</v>
      </c>
      <c r="AY181" s="18" t="s">
        <v>151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84</v>
      </c>
      <c r="BK181" s="232">
        <f>ROUND(I181*H181,2)</f>
        <v>0</v>
      </c>
      <c r="BL181" s="18" t="s">
        <v>688</v>
      </c>
      <c r="BM181" s="231" t="s">
        <v>2460</v>
      </c>
    </row>
    <row r="182" s="2" customFormat="1" ht="49.05" customHeight="1">
      <c r="A182" s="39"/>
      <c r="B182" s="40"/>
      <c r="C182" s="220" t="s">
        <v>601</v>
      </c>
      <c r="D182" s="220" t="s">
        <v>153</v>
      </c>
      <c r="E182" s="221" t="s">
        <v>2461</v>
      </c>
      <c r="F182" s="222" t="s">
        <v>2381</v>
      </c>
      <c r="G182" s="223" t="s">
        <v>2360</v>
      </c>
      <c r="H182" s="224">
        <v>1</v>
      </c>
      <c r="I182" s="225"/>
      <c r="J182" s="226">
        <f>ROUND(I182*H182,2)</f>
        <v>0</v>
      </c>
      <c r="K182" s="222" t="s">
        <v>1</v>
      </c>
      <c r="L182" s="45"/>
      <c r="M182" s="227" t="s">
        <v>1</v>
      </c>
      <c r="N182" s="228" t="s">
        <v>41</v>
      </c>
      <c r="O182" s="92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688</v>
      </c>
      <c r="AT182" s="231" t="s">
        <v>153</v>
      </c>
      <c r="AU182" s="231" t="s">
        <v>84</v>
      </c>
      <c r="AY182" s="18" t="s">
        <v>151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84</v>
      </c>
      <c r="BK182" s="232">
        <f>ROUND(I182*H182,2)</f>
        <v>0</v>
      </c>
      <c r="BL182" s="18" t="s">
        <v>688</v>
      </c>
      <c r="BM182" s="231" t="s">
        <v>2462</v>
      </c>
    </row>
    <row r="183" s="2" customFormat="1" ht="49.05" customHeight="1">
      <c r="A183" s="39"/>
      <c r="B183" s="40"/>
      <c r="C183" s="220" t="s">
        <v>603</v>
      </c>
      <c r="D183" s="220" t="s">
        <v>153</v>
      </c>
      <c r="E183" s="221" t="s">
        <v>2463</v>
      </c>
      <c r="F183" s="222" t="s">
        <v>2464</v>
      </c>
      <c r="G183" s="223" t="s">
        <v>2360</v>
      </c>
      <c r="H183" s="224">
        <v>1</v>
      </c>
      <c r="I183" s="225"/>
      <c r="J183" s="226">
        <f>ROUND(I183*H183,2)</f>
        <v>0</v>
      </c>
      <c r="K183" s="222" t="s">
        <v>1</v>
      </c>
      <c r="L183" s="45"/>
      <c r="M183" s="227" t="s">
        <v>1</v>
      </c>
      <c r="N183" s="228" t="s">
        <v>41</v>
      </c>
      <c r="O183" s="92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688</v>
      </c>
      <c r="AT183" s="231" t="s">
        <v>153</v>
      </c>
      <c r="AU183" s="231" t="s">
        <v>84</v>
      </c>
      <c r="AY183" s="18" t="s">
        <v>151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84</v>
      </c>
      <c r="BK183" s="232">
        <f>ROUND(I183*H183,2)</f>
        <v>0</v>
      </c>
      <c r="BL183" s="18" t="s">
        <v>688</v>
      </c>
      <c r="BM183" s="231" t="s">
        <v>2465</v>
      </c>
    </row>
    <row r="184" s="2" customFormat="1" ht="33" customHeight="1">
      <c r="A184" s="39"/>
      <c r="B184" s="40"/>
      <c r="C184" s="220" t="s">
        <v>609</v>
      </c>
      <c r="D184" s="220" t="s">
        <v>153</v>
      </c>
      <c r="E184" s="221" t="s">
        <v>2466</v>
      </c>
      <c r="F184" s="222" t="s">
        <v>2387</v>
      </c>
      <c r="G184" s="223" t="s">
        <v>2388</v>
      </c>
      <c r="H184" s="224">
        <v>15</v>
      </c>
      <c r="I184" s="225"/>
      <c r="J184" s="226">
        <f>ROUND(I184*H184,2)</f>
        <v>0</v>
      </c>
      <c r="K184" s="222" t="s">
        <v>1</v>
      </c>
      <c r="L184" s="45"/>
      <c r="M184" s="227" t="s">
        <v>1</v>
      </c>
      <c r="N184" s="228" t="s">
        <v>41</v>
      </c>
      <c r="O184" s="92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688</v>
      </c>
      <c r="AT184" s="231" t="s">
        <v>153</v>
      </c>
      <c r="AU184" s="231" t="s">
        <v>84</v>
      </c>
      <c r="AY184" s="18" t="s">
        <v>151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84</v>
      </c>
      <c r="BK184" s="232">
        <f>ROUND(I184*H184,2)</f>
        <v>0</v>
      </c>
      <c r="BL184" s="18" t="s">
        <v>688</v>
      </c>
      <c r="BM184" s="231" t="s">
        <v>2467</v>
      </c>
    </row>
    <row r="185" s="2" customFormat="1" ht="37.8" customHeight="1">
      <c r="A185" s="39"/>
      <c r="B185" s="40"/>
      <c r="C185" s="220" t="s">
        <v>622</v>
      </c>
      <c r="D185" s="220" t="s">
        <v>153</v>
      </c>
      <c r="E185" s="221" t="s">
        <v>2468</v>
      </c>
      <c r="F185" s="222" t="s">
        <v>2469</v>
      </c>
      <c r="G185" s="223" t="s">
        <v>183</v>
      </c>
      <c r="H185" s="224">
        <v>3</v>
      </c>
      <c r="I185" s="225"/>
      <c r="J185" s="226">
        <f>ROUND(I185*H185,2)</f>
        <v>0</v>
      </c>
      <c r="K185" s="222" t="s">
        <v>1</v>
      </c>
      <c r="L185" s="45"/>
      <c r="M185" s="227" t="s">
        <v>1</v>
      </c>
      <c r="N185" s="228" t="s">
        <v>41</v>
      </c>
      <c r="O185" s="92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688</v>
      </c>
      <c r="AT185" s="231" t="s">
        <v>153</v>
      </c>
      <c r="AU185" s="231" t="s">
        <v>84</v>
      </c>
      <c r="AY185" s="18" t="s">
        <v>151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84</v>
      </c>
      <c r="BK185" s="232">
        <f>ROUND(I185*H185,2)</f>
        <v>0</v>
      </c>
      <c r="BL185" s="18" t="s">
        <v>688</v>
      </c>
      <c r="BM185" s="231" t="s">
        <v>2470</v>
      </c>
    </row>
    <row r="186" s="2" customFormat="1" ht="24.15" customHeight="1">
      <c r="A186" s="39"/>
      <c r="B186" s="40"/>
      <c r="C186" s="220" t="s">
        <v>629</v>
      </c>
      <c r="D186" s="220" t="s">
        <v>153</v>
      </c>
      <c r="E186" s="221" t="s">
        <v>2471</v>
      </c>
      <c r="F186" s="222" t="s">
        <v>2394</v>
      </c>
      <c r="G186" s="223" t="s">
        <v>183</v>
      </c>
      <c r="H186" s="224">
        <v>16</v>
      </c>
      <c r="I186" s="225"/>
      <c r="J186" s="226">
        <f>ROUND(I186*H186,2)</f>
        <v>0</v>
      </c>
      <c r="K186" s="222" t="s">
        <v>1</v>
      </c>
      <c r="L186" s="45"/>
      <c r="M186" s="227" t="s">
        <v>1</v>
      </c>
      <c r="N186" s="228" t="s">
        <v>41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688</v>
      </c>
      <c r="AT186" s="231" t="s">
        <v>153</v>
      </c>
      <c r="AU186" s="231" t="s">
        <v>84</v>
      </c>
      <c r="AY186" s="18" t="s">
        <v>151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84</v>
      </c>
      <c r="BK186" s="232">
        <f>ROUND(I186*H186,2)</f>
        <v>0</v>
      </c>
      <c r="BL186" s="18" t="s">
        <v>688</v>
      </c>
      <c r="BM186" s="231" t="s">
        <v>2472</v>
      </c>
    </row>
    <row r="187" s="2" customFormat="1" ht="33" customHeight="1">
      <c r="A187" s="39"/>
      <c r="B187" s="40"/>
      <c r="C187" s="220" t="s">
        <v>636</v>
      </c>
      <c r="D187" s="220" t="s">
        <v>153</v>
      </c>
      <c r="E187" s="221" t="s">
        <v>2473</v>
      </c>
      <c r="F187" s="222" t="s">
        <v>2438</v>
      </c>
      <c r="G187" s="223" t="s">
        <v>2388</v>
      </c>
      <c r="H187" s="224">
        <v>4</v>
      </c>
      <c r="I187" s="225"/>
      <c r="J187" s="226">
        <f>ROUND(I187*H187,2)</f>
        <v>0</v>
      </c>
      <c r="K187" s="222" t="s">
        <v>1</v>
      </c>
      <c r="L187" s="45"/>
      <c r="M187" s="227" t="s">
        <v>1</v>
      </c>
      <c r="N187" s="228" t="s">
        <v>41</v>
      </c>
      <c r="O187" s="92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688</v>
      </c>
      <c r="AT187" s="231" t="s">
        <v>153</v>
      </c>
      <c r="AU187" s="231" t="s">
        <v>84</v>
      </c>
      <c r="AY187" s="18" t="s">
        <v>151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84</v>
      </c>
      <c r="BK187" s="232">
        <f>ROUND(I187*H187,2)</f>
        <v>0</v>
      </c>
      <c r="BL187" s="18" t="s">
        <v>688</v>
      </c>
      <c r="BM187" s="231" t="s">
        <v>2474</v>
      </c>
    </row>
    <row r="188" s="12" customFormat="1" ht="25.92" customHeight="1">
      <c r="A188" s="12"/>
      <c r="B188" s="204"/>
      <c r="C188" s="205"/>
      <c r="D188" s="206" t="s">
        <v>75</v>
      </c>
      <c r="E188" s="207" t="s">
        <v>2475</v>
      </c>
      <c r="F188" s="207" t="s">
        <v>2476</v>
      </c>
      <c r="G188" s="205"/>
      <c r="H188" s="205"/>
      <c r="I188" s="208"/>
      <c r="J188" s="209">
        <f>BK188</f>
        <v>0</v>
      </c>
      <c r="K188" s="205"/>
      <c r="L188" s="210"/>
      <c r="M188" s="211"/>
      <c r="N188" s="212"/>
      <c r="O188" s="212"/>
      <c r="P188" s="213">
        <f>SUM(P189:P200)</f>
        <v>0</v>
      </c>
      <c r="Q188" s="212"/>
      <c r="R188" s="213">
        <f>SUM(R189:R200)</f>
        <v>0</v>
      </c>
      <c r="S188" s="212"/>
      <c r="T188" s="214">
        <f>SUM(T189:T200)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5" t="s">
        <v>84</v>
      </c>
      <c r="AT188" s="216" t="s">
        <v>75</v>
      </c>
      <c r="AU188" s="216" t="s">
        <v>76</v>
      </c>
      <c r="AY188" s="215" t="s">
        <v>151</v>
      </c>
      <c r="BK188" s="217">
        <f>SUM(BK189:BK200)</f>
        <v>0</v>
      </c>
    </row>
    <row r="189" s="2" customFormat="1" ht="49.05" customHeight="1">
      <c r="A189" s="39"/>
      <c r="B189" s="40"/>
      <c r="C189" s="220" t="s">
        <v>642</v>
      </c>
      <c r="D189" s="220" t="s">
        <v>153</v>
      </c>
      <c r="E189" s="221" t="s">
        <v>2477</v>
      </c>
      <c r="F189" s="222" t="s">
        <v>2478</v>
      </c>
      <c r="G189" s="223" t="s">
        <v>2360</v>
      </c>
      <c r="H189" s="224">
        <v>1</v>
      </c>
      <c r="I189" s="225"/>
      <c r="J189" s="226">
        <f>ROUND(I189*H189,2)</f>
        <v>0</v>
      </c>
      <c r="K189" s="222" t="s">
        <v>1</v>
      </c>
      <c r="L189" s="45"/>
      <c r="M189" s="227" t="s">
        <v>1</v>
      </c>
      <c r="N189" s="228" t="s">
        <v>41</v>
      </c>
      <c r="O189" s="92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688</v>
      </c>
      <c r="AT189" s="231" t="s">
        <v>153</v>
      </c>
      <c r="AU189" s="231" t="s">
        <v>84</v>
      </c>
      <c r="AY189" s="18" t="s">
        <v>151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84</v>
      </c>
      <c r="BK189" s="232">
        <f>ROUND(I189*H189,2)</f>
        <v>0</v>
      </c>
      <c r="BL189" s="18" t="s">
        <v>688</v>
      </c>
      <c r="BM189" s="231" t="s">
        <v>2479</v>
      </c>
    </row>
    <row r="190" s="2" customFormat="1" ht="16.5" customHeight="1">
      <c r="A190" s="39"/>
      <c r="B190" s="40"/>
      <c r="C190" s="220" t="s">
        <v>647</v>
      </c>
      <c r="D190" s="220" t="s">
        <v>153</v>
      </c>
      <c r="E190" s="221" t="s">
        <v>2480</v>
      </c>
      <c r="F190" s="222" t="s">
        <v>2481</v>
      </c>
      <c r="G190" s="223" t="s">
        <v>2360</v>
      </c>
      <c r="H190" s="224">
        <v>2</v>
      </c>
      <c r="I190" s="225"/>
      <c r="J190" s="226">
        <f>ROUND(I190*H190,2)</f>
        <v>0</v>
      </c>
      <c r="K190" s="222" t="s">
        <v>1</v>
      </c>
      <c r="L190" s="45"/>
      <c r="M190" s="227" t="s">
        <v>1</v>
      </c>
      <c r="N190" s="228" t="s">
        <v>41</v>
      </c>
      <c r="O190" s="92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688</v>
      </c>
      <c r="AT190" s="231" t="s">
        <v>153</v>
      </c>
      <c r="AU190" s="231" t="s">
        <v>84</v>
      </c>
      <c r="AY190" s="18" t="s">
        <v>151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84</v>
      </c>
      <c r="BK190" s="232">
        <f>ROUND(I190*H190,2)</f>
        <v>0</v>
      </c>
      <c r="BL190" s="18" t="s">
        <v>688</v>
      </c>
      <c r="BM190" s="231" t="s">
        <v>2482</v>
      </c>
    </row>
    <row r="191" s="2" customFormat="1" ht="16.5" customHeight="1">
      <c r="A191" s="39"/>
      <c r="B191" s="40"/>
      <c r="C191" s="220" t="s">
        <v>651</v>
      </c>
      <c r="D191" s="220" t="s">
        <v>153</v>
      </c>
      <c r="E191" s="221" t="s">
        <v>2483</v>
      </c>
      <c r="F191" s="222" t="s">
        <v>2366</v>
      </c>
      <c r="G191" s="223" t="s">
        <v>2360</v>
      </c>
      <c r="H191" s="224">
        <v>1</v>
      </c>
      <c r="I191" s="225"/>
      <c r="J191" s="226">
        <f>ROUND(I191*H191,2)</f>
        <v>0</v>
      </c>
      <c r="K191" s="222" t="s">
        <v>1</v>
      </c>
      <c r="L191" s="45"/>
      <c r="M191" s="227" t="s">
        <v>1</v>
      </c>
      <c r="N191" s="228" t="s">
        <v>41</v>
      </c>
      <c r="O191" s="92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688</v>
      </c>
      <c r="AT191" s="231" t="s">
        <v>153</v>
      </c>
      <c r="AU191" s="231" t="s">
        <v>84</v>
      </c>
      <c r="AY191" s="18" t="s">
        <v>151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84</v>
      </c>
      <c r="BK191" s="232">
        <f>ROUND(I191*H191,2)</f>
        <v>0</v>
      </c>
      <c r="BL191" s="18" t="s">
        <v>688</v>
      </c>
      <c r="BM191" s="231" t="s">
        <v>2484</v>
      </c>
    </row>
    <row r="192" s="2" customFormat="1" ht="16.5" customHeight="1">
      <c r="A192" s="39"/>
      <c r="B192" s="40"/>
      <c r="C192" s="220" t="s">
        <v>656</v>
      </c>
      <c r="D192" s="220" t="s">
        <v>153</v>
      </c>
      <c r="E192" s="221" t="s">
        <v>2485</v>
      </c>
      <c r="F192" s="222" t="s">
        <v>2369</v>
      </c>
      <c r="G192" s="223" t="s">
        <v>2360</v>
      </c>
      <c r="H192" s="224">
        <v>1</v>
      </c>
      <c r="I192" s="225"/>
      <c r="J192" s="226">
        <f>ROUND(I192*H192,2)</f>
        <v>0</v>
      </c>
      <c r="K192" s="222" t="s">
        <v>1</v>
      </c>
      <c r="L192" s="45"/>
      <c r="M192" s="227" t="s">
        <v>1</v>
      </c>
      <c r="N192" s="228" t="s">
        <v>41</v>
      </c>
      <c r="O192" s="92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688</v>
      </c>
      <c r="AT192" s="231" t="s">
        <v>153</v>
      </c>
      <c r="AU192" s="231" t="s">
        <v>84</v>
      </c>
      <c r="AY192" s="18" t="s">
        <v>151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84</v>
      </c>
      <c r="BK192" s="232">
        <f>ROUND(I192*H192,2)</f>
        <v>0</v>
      </c>
      <c r="BL192" s="18" t="s">
        <v>688</v>
      </c>
      <c r="BM192" s="231" t="s">
        <v>2486</v>
      </c>
    </row>
    <row r="193" s="2" customFormat="1" ht="16.5" customHeight="1">
      <c r="A193" s="39"/>
      <c r="B193" s="40"/>
      <c r="C193" s="220" t="s">
        <v>662</v>
      </c>
      <c r="D193" s="220" t="s">
        <v>153</v>
      </c>
      <c r="E193" s="221" t="s">
        <v>2487</v>
      </c>
      <c r="F193" s="222" t="s">
        <v>2488</v>
      </c>
      <c r="G193" s="223" t="s">
        <v>2360</v>
      </c>
      <c r="H193" s="224">
        <v>1</v>
      </c>
      <c r="I193" s="225"/>
      <c r="J193" s="226">
        <f>ROUND(I193*H193,2)</f>
        <v>0</v>
      </c>
      <c r="K193" s="222" t="s">
        <v>1</v>
      </c>
      <c r="L193" s="45"/>
      <c r="M193" s="227" t="s">
        <v>1</v>
      </c>
      <c r="N193" s="228" t="s">
        <v>41</v>
      </c>
      <c r="O193" s="92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688</v>
      </c>
      <c r="AT193" s="231" t="s">
        <v>153</v>
      </c>
      <c r="AU193" s="231" t="s">
        <v>84</v>
      </c>
      <c r="AY193" s="18" t="s">
        <v>151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84</v>
      </c>
      <c r="BK193" s="232">
        <f>ROUND(I193*H193,2)</f>
        <v>0</v>
      </c>
      <c r="BL193" s="18" t="s">
        <v>688</v>
      </c>
      <c r="BM193" s="231" t="s">
        <v>2489</v>
      </c>
    </row>
    <row r="194" s="2" customFormat="1" ht="49.05" customHeight="1">
      <c r="A194" s="39"/>
      <c r="B194" s="40"/>
      <c r="C194" s="220" t="s">
        <v>667</v>
      </c>
      <c r="D194" s="220" t="s">
        <v>153</v>
      </c>
      <c r="E194" s="221" t="s">
        <v>2490</v>
      </c>
      <c r="F194" s="222" t="s">
        <v>2378</v>
      </c>
      <c r="G194" s="223" t="s">
        <v>2360</v>
      </c>
      <c r="H194" s="224">
        <v>1</v>
      </c>
      <c r="I194" s="225"/>
      <c r="J194" s="226">
        <f>ROUND(I194*H194,2)</f>
        <v>0</v>
      </c>
      <c r="K194" s="222" t="s">
        <v>1</v>
      </c>
      <c r="L194" s="45"/>
      <c r="M194" s="227" t="s">
        <v>1</v>
      </c>
      <c r="N194" s="228" t="s">
        <v>41</v>
      </c>
      <c r="O194" s="92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688</v>
      </c>
      <c r="AT194" s="231" t="s">
        <v>153</v>
      </c>
      <c r="AU194" s="231" t="s">
        <v>84</v>
      </c>
      <c r="AY194" s="18" t="s">
        <v>151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84</v>
      </c>
      <c r="BK194" s="232">
        <f>ROUND(I194*H194,2)</f>
        <v>0</v>
      </c>
      <c r="BL194" s="18" t="s">
        <v>688</v>
      </c>
      <c r="BM194" s="231" t="s">
        <v>2491</v>
      </c>
    </row>
    <row r="195" s="2" customFormat="1" ht="49.05" customHeight="1">
      <c r="A195" s="39"/>
      <c r="B195" s="40"/>
      <c r="C195" s="220" t="s">
        <v>673</v>
      </c>
      <c r="D195" s="220" t="s">
        <v>153</v>
      </c>
      <c r="E195" s="221" t="s">
        <v>2492</v>
      </c>
      <c r="F195" s="222" t="s">
        <v>2493</v>
      </c>
      <c r="G195" s="223" t="s">
        <v>2360</v>
      </c>
      <c r="H195" s="224">
        <v>1</v>
      </c>
      <c r="I195" s="225"/>
      <c r="J195" s="226">
        <f>ROUND(I195*H195,2)</f>
        <v>0</v>
      </c>
      <c r="K195" s="222" t="s">
        <v>1</v>
      </c>
      <c r="L195" s="45"/>
      <c r="M195" s="227" t="s">
        <v>1</v>
      </c>
      <c r="N195" s="228" t="s">
        <v>41</v>
      </c>
      <c r="O195" s="92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1" t="s">
        <v>688</v>
      </c>
      <c r="AT195" s="231" t="s">
        <v>153</v>
      </c>
      <c r="AU195" s="231" t="s">
        <v>84</v>
      </c>
      <c r="AY195" s="18" t="s">
        <v>151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84</v>
      </c>
      <c r="BK195" s="232">
        <f>ROUND(I195*H195,2)</f>
        <v>0</v>
      </c>
      <c r="BL195" s="18" t="s">
        <v>688</v>
      </c>
      <c r="BM195" s="231" t="s">
        <v>2494</v>
      </c>
    </row>
    <row r="196" s="2" customFormat="1" ht="49.05" customHeight="1">
      <c r="A196" s="39"/>
      <c r="B196" s="40"/>
      <c r="C196" s="220" t="s">
        <v>681</v>
      </c>
      <c r="D196" s="220" t="s">
        <v>153</v>
      </c>
      <c r="E196" s="221" t="s">
        <v>2495</v>
      </c>
      <c r="F196" s="222" t="s">
        <v>2399</v>
      </c>
      <c r="G196" s="223" t="s">
        <v>2360</v>
      </c>
      <c r="H196" s="224">
        <v>2</v>
      </c>
      <c r="I196" s="225"/>
      <c r="J196" s="226">
        <f>ROUND(I196*H196,2)</f>
        <v>0</v>
      </c>
      <c r="K196" s="222" t="s">
        <v>1</v>
      </c>
      <c r="L196" s="45"/>
      <c r="M196" s="227" t="s">
        <v>1</v>
      </c>
      <c r="N196" s="228" t="s">
        <v>41</v>
      </c>
      <c r="O196" s="92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688</v>
      </c>
      <c r="AT196" s="231" t="s">
        <v>153</v>
      </c>
      <c r="AU196" s="231" t="s">
        <v>84</v>
      </c>
      <c r="AY196" s="18" t="s">
        <v>151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84</v>
      </c>
      <c r="BK196" s="232">
        <f>ROUND(I196*H196,2)</f>
        <v>0</v>
      </c>
      <c r="BL196" s="18" t="s">
        <v>688</v>
      </c>
      <c r="BM196" s="231" t="s">
        <v>2496</v>
      </c>
    </row>
    <row r="197" s="2" customFormat="1" ht="24.15" customHeight="1">
      <c r="A197" s="39"/>
      <c r="B197" s="40"/>
      <c r="C197" s="220" t="s">
        <v>688</v>
      </c>
      <c r="D197" s="220" t="s">
        <v>153</v>
      </c>
      <c r="E197" s="221" t="s">
        <v>2497</v>
      </c>
      <c r="F197" s="222" t="s">
        <v>2427</v>
      </c>
      <c r="G197" s="223" t="s">
        <v>2360</v>
      </c>
      <c r="H197" s="224">
        <v>1</v>
      </c>
      <c r="I197" s="225"/>
      <c r="J197" s="226">
        <f>ROUND(I197*H197,2)</f>
        <v>0</v>
      </c>
      <c r="K197" s="222" t="s">
        <v>1</v>
      </c>
      <c r="L197" s="45"/>
      <c r="M197" s="227" t="s">
        <v>1</v>
      </c>
      <c r="N197" s="228" t="s">
        <v>41</v>
      </c>
      <c r="O197" s="92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1" t="s">
        <v>688</v>
      </c>
      <c r="AT197" s="231" t="s">
        <v>153</v>
      </c>
      <c r="AU197" s="231" t="s">
        <v>84</v>
      </c>
      <c r="AY197" s="18" t="s">
        <v>151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84</v>
      </c>
      <c r="BK197" s="232">
        <f>ROUND(I197*H197,2)</f>
        <v>0</v>
      </c>
      <c r="BL197" s="18" t="s">
        <v>688</v>
      </c>
      <c r="BM197" s="231" t="s">
        <v>2498</v>
      </c>
    </row>
    <row r="198" s="2" customFormat="1" ht="33" customHeight="1">
      <c r="A198" s="39"/>
      <c r="B198" s="40"/>
      <c r="C198" s="220" t="s">
        <v>692</v>
      </c>
      <c r="D198" s="220" t="s">
        <v>153</v>
      </c>
      <c r="E198" s="221" t="s">
        <v>2499</v>
      </c>
      <c r="F198" s="222" t="s">
        <v>2441</v>
      </c>
      <c r="G198" s="223" t="s">
        <v>2388</v>
      </c>
      <c r="H198" s="224">
        <v>9</v>
      </c>
      <c r="I198" s="225"/>
      <c r="J198" s="226">
        <f>ROUND(I198*H198,2)</f>
        <v>0</v>
      </c>
      <c r="K198" s="222" t="s">
        <v>1</v>
      </c>
      <c r="L198" s="45"/>
      <c r="M198" s="227" t="s">
        <v>1</v>
      </c>
      <c r="N198" s="228" t="s">
        <v>41</v>
      </c>
      <c r="O198" s="92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688</v>
      </c>
      <c r="AT198" s="231" t="s">
        <v>153</v>
      </c>
      <c r="AU198" s="231" t="s">
        <v>84</v>
      </c>
      <c r="AY198" s="18" t="s">
        <v>151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84</v>
      </c>
      <c r="BK198" s="232">
        <f>ROUND(I198*H198,2)</f>
        <v>0</v>
      </c>
      <c r="BL198" s="18" t="s">
        <v>688</v>
      </c>
      <c r="BM198" s="231" t="s">
        <v>2500</v>
      </c>
    </row>
    <row r="199" s="2" customFormat="1" ht="24.15" customHeight="1">
      <c r="A199" s="39"/>
      <c r="B199" s="40"/>
      <c r="C199" s="220" t="s">
        <v>696</v>
      </c>
      <c r="D199" s="220" t="s">
        <v>153</v>
      </c>
      <c r="E199" s="221" t="s">
        <v>2501</v>
      </c>
      <c r="F199" s="222" t="s">
        <v>2394</v>
      </c>
      <c r="G199" s="223" t="s">
        <v>183</v>
      </c>
      <c r="H199" s="224">
        <v>20</v>
      </c>
      <c r="I199" s="225"/>
      <c r="J199" s="226">
        <f>ROUND(I199*H199,2)</f>
        <v>0</v>
      </c>
      <c r="K199" s="222" t="s">
        <v>1</v>
      </c>
      <c r="L199" s="45"/>
      <c r="M199" s="227" t="s">
        <v>1</v>
      </c>
      <c r="N199" s="228" t="s">
        <v>41</v>
      </c>
      <c r="O199" s="92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688</v>
      </c>
      <c r="AT199" s="231" t="s">
        <v>153</v>
      </c>
      <c r="AU199" s="231" t="s">
        <v>84</v>
      </c>
      <c r="AY199" s="18" t="s">
        <v>151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84</v>
      </c>
      <c r="BK199" s="232">
        <f>ROUND(I199*H199,2)</f>
        <v>0</v>
      </c>
      <c r="BL199" s="18" t="s">
        <v>688</v>
      </c>
      <c r="BM199" s="231" t="s">
        <v>2502</v>
      </c>
    </row>
    <row r="200" s="2" customFormat="1" ht="33" customHeight="1">
      <c r="A200" s="39"/>
      <c r="B200" s="40"/>
      <c r="C200" s="220" t="s">
        <v>701</v>
      </c>
      <c r="D200" s="220" t="s">
        <v>153</v>
      </c>
      <c r="E200" s="221" t="s">
        <v>2503</v>
      </c>
      <c r="F200" s="222" t="s">
        <v>2438</v>
      </c>
      <c r="G200" s="223" t="s">
        <v>2388</v>
      </c>
      <c r="H200" s="224">
        <v>10</v>
      </c>
      <c r="I200" s="225"/>
      <c r="J200" s="226">
        <f>ROUND(I200*H200,2)</f>
        <v>0</v>
      </c>
      <c r="K200" s="222" t="s">
        <v>1</v>
      </c>
      <c r="L200" s="45"/>
      <c r="M200" s="227" t="s">
        <v>1</v>
      </c>
      <c r="N200" s="228" t="s">
        <v>41</v>
      </c>
      <c r="O200" s="92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1" t="s">
        <v>688</v>
      </c>
      <c r="AT200" s="231" t="s">
        <v>153</v>
      </c>
      <c r="AU200" s="231" t="s">
        <v>84</v>
      </c>
      <c r="AY200" s="18" t="s">
        <v>151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84</v>
      </c>
      <c r="BK200" s="232">
        <f>ROUND(I200*H200,2)</f>
        <v>0</v>
      </c>
      <c r="BL200" s="18" t="s">
        <v>688</v>
      </c>
      <c r="BM200" s="231" t="s">
        <v>2504</v>
      </c>
    </row>
    <row r="201" s="12" customFormat="1" ht="25.92" customHeight="1">
      <c r="A201" s="12"/>
      <c r="B201" s="204"/>
      <c r="C201" s="205"/>
      <c r="D201" s="206" t="s">
        <v>75</v>
      </c>
      <c r="E201" s="207" t="s">
        <v>2505</v>
      </c>
      <c r="F201" s="207" t="s">
        <v>2506</v>
      </c>
      <c r="G201" s="205"/>
      <c r="H201" s="205"/>
      <c r="I201" s="208"/>
      <c r="J201" s="209">
        <f>BK201</f>
        <v>0</v>
      </c>
      <c r="K201" s="205"/>
      <c r="L201" s="210"/>
      <c r="M201" s="211"/>
      <c r="N201" s="212"/>
      <c r="O201" s="212"/>
      <c r="P201" s="213">
        <f>SUM(P202:P212)</f>
        <v>0</v>
      </c>
      <c r="Q201" s="212"/>
      <c r="R201" s="213">
        <f>SUM(R202:R212)</f>
        <v>0</v>
      </c>
      <c r="S201" s="212"/>
      <c r="T201" s="214">
        <f>SUM(T202:T212)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5" t="s">
        <v>84</v>
      </c>
      <c r="AT201" s="216" t="s">
        <v>75</v>
      </c>
      <c r="AU201" s="216" t="s">
        <v>76</v>
      </c>
      <c r="AY201" s="215" t="s">
        <v>151</v>
      </c>
      <c r="BK201" s="217">
        <f>SUM(BK202:BK212)</f>
        <v>0</v>
      </c>
    </row>
    <row r="202" s="2" customFormat="1" ht="49.05" customHeight="1">
      <c r="A202" s="39"/>
      <c r="B202" s="40"/>
      <c r="C202" s="220" t="s">
        <v>705</v>
      </c>
      <c r="D202" s="220" t="s">
        <v>153</v>
      </c>
      <c r="E202" s="221" t="s">
        <v>2507</v>
      </c>
      <c r="F202" s="222" t="s">
        <v>2508</v>
      </c>
      <c r="G202" s="223" t="s">
        <v>2360</v>
      </c>
      <c r="H202" s="224">
        <v>1</v>
      </c>
      <c r="I202" s="225"/>
      <c r="J202" s="226">
        <f>ROUND(I202*H202,2)</f>
        <v>0</v>
      </c>
      <c r="K202" s="222" t="s">
        <v>1</v>
      </c>
      <c r="L202" s="45"/>
      <c r="M202" s="227" t="s">
        <v>1</v>
      </c>
      <c r="N202" s="228" t="s">
        <v>41</v>
      </c>
      <c r="O202" s="92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1" t="s">
        <v>688</v>
      </c>
      <c r="AT202" s="231" t="s">
        <v>153</v>
      </c>
      <c r="AU202" s="231" t="s">
        <v>84</v>
      </c>
      <c r="AY202" s="18" t="s">
        <v>151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84</v>
      </c>
      <c r="BK202" s="232">
        <f>ROUND(I202*H202,2)</f>
        <v>0</v>
      </c>
      <c r="BL202" s="18" t="s">
        <v>688</v>
      </c>
      <c r="BM202" s="231" t="s">
        <v>2509</v>
      </c>
    </row>
    <row r="203" s="2" customFormat="1" ht="16.5" customHeight="1">
      <c r="A203" s="39"/>
      <c r="B203" s="40"/>
      <c r="C203" s="220" t="s">
        <v>729</v>
      </c>
      <c r="D203" s="220" t="s">
        <v>153</v>
      </c>
      <c r="E203" s="221" t="s">
        <v>2510</v>
      </c>
      <c r="F203" s="222" t="s">
        <v>2363</v>
      </c>
      <c r="G203" s="223" t="s">
        <v>2360</v>
      </c>
      <c r="H203" s="224">
        <v>2</v>
      </c>
      <c r="I203" s="225"/>
      <c r="J203" s="226">
        <f>ROUND(I203*H203,2)</f>
        <v>0</v>
      </c>
      <c r="K203" s="222" t="s">
        <v>1</v>
      </c>
      <c r="L203" s="45"/>
      <c r="M203" s="227" t="s">
        <v>1</v>
      </c>
      <c r="N203" s="228" t="s">
        <v>41</v>
      </c>
      <c r="O203" s="92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688</v>
      </c>
      <c r="AT203" s="231" t="s">
        <v>153</v>
      </c>
      <c r="AU203" s="231" t="s">
        <v>84</v>
      </c>
      <c r="AY203" s="18" t="s">
        <v>151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84</v>
      </c>
      <c r="BK203" s="232">
        <f>ROUND(I203*H203,2)</f>
        <v>0</v>
      </c>
      <c r="BL203" s="18" t="s">
        <v>688</v>
      </c>
      <c r="BM203" s="231" t="s">
        <v>2511</v>
      </c>
    </row>
    <row r="204" s="2" customFormat="1" ht="16.5" customHeight="1">
      <c r="A204" s="39"/>
      <c r="B204" s="40"/>
      <c r="C204" s="220" t="s">
        <v>733</v>
      </c>
      <c r="D204" s="220" t="s">
        <v>153</v>
      </c>
      <c r="E204" s="221" t="s">
        <v>2512</v>
      </c>
      <c r="F204" s="222" t="s">
        <v>2366</v>
      </c>
      <c r="G204" s="223" t="s">
        <v>2360</v>
      </c>
      <c r="H204" s="224">
        <v>1</v>
      </c>
      <c r="I204" s="225"/>
      <c r="J204" s="226">
        <f>ROUND(I204*H204,2)</f>
        <v>0</v>
      </c>
      <c r="K204" s="222" t="s">
        <v>1</v>
      </c>
      <c r="L204" s="45"/>
      <c r="M204" s="227" t="s">
        <v>1</v>
      </c>
      <c r="N204" s="228" t="s">
        <v>41</v>
      </c>
      <c r="O204" s="92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688</v>
      </c>
      <c r="AT204" s="231" t="s">
        <v>153</v>
      </c>
      <c r="AU204" s="231" t="s">
        <v>84</v>
      </c>
      <c r="AY204" s="18" t="s">
        <v>151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84</v>
      </c>
      <c r="BK204" s="232">
        <f>ROUND(I204*H204,2)</f>
        <v>0</v>
      </c>
      <c r="BL204" s="18" t="s">
        <v>688</v>
      </c>
      <c r="BM204" s="231" t="s">
        <v>2513</v>
      </c>
    </row>
    <row r="205" s="2" customFormat="1" ht="16.5" customHeight="1">
      <c r="A205" s="39"/>
      <c r="B205" s="40"/>
      <c r="C205" s="220" t="s">
        <v>737</v>
      </c>
      <c r="D205" s="220" t="s">
        <v>153</v>
      </c>
      <c r="E205" s="221" t="s">
        <v>2514</v>
      </c>
      <c r="F205" s="222" t="s">
        <v>2369</v>
      </c>
      <c r="G205" s="223" t="s">
        <v>2360</v>
      </c>
      <c r="H205" s="224">
        <v>1</v>
      </c>
      <c r="I205" s="225"/>
      <c r="J205" s="226">
        <f>ROUND(I205*H205,2)</f>
        <v>0</v>
      </c>
      <c r="K205" s="222" t="s">
        <v>1</v>
      </c>
      <c r="L205" s="45"/>
      <c r="M205" s="227" t="s">
        <v>1</v>
      </c>
      <c r="N205" s="228" t="s">
        <v>41</v>
      </c>
      <c r="O205" s="92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1" t="s">
        <v>688</v>
      </c>
      <c r="AT205" s="231" t="s">
        <v>153</v>
      </c>
      <c r="AU205" s="231" t="s">
        <v>84</v>
      </c>
      <c r="AY205" s="18" t="s">
        <v>151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84</v>
      </c>
      <c r="BK205" s="232">
        <f>ROUND(I205*H205,2)</f>
        <v>0</v>
      </c>
      <c r="BL205" s="18" t="s">
        <v>688</v>
      </c>
      <c r="BM205" s="231" t="s">
        <v>2515</v>
      </c>
    </row>
    <row r="206" s="2" customFormat="1" ht="16.5" customHeight="1">
      <c r="A206" s="39"/>
      <c r="B206" s="40"/>
      <c r="C206" s="220" t="s">
        <v>742</v>
      </c>
      <c r="D206" s="220" t="s">
        <v>153</v>
      </c>
      <c r="E206" s="221" t="s">
        <v>2516</v>
      </c>
      <c r="F206" s="222" t="s">
        <v>2372</v>
      </c>
      <c r="G206" s="223" t="s">
        <v>2360</v>
      </c>
      <c r="H206" s="224">
        <v>1</v>
      </c>
      <c r="I206" s="225"/>
      <c r="J206" s="226">
        <f>ROUND(I206*H206,2)</f>
        <v>0</v>
      </c>
      <c r="K206" s="222" t="s">
        <v>1</v>
      </c>
      <c r="L206" s="45"/>
      <c r="M206" s="227" t="s">
        <v>1</v>
      </c>
      <c r="N206" s="228" t="s">
        <v>41</v>
      </c>
      <c r="O206" s="92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688</v>
      </c>
      <c r="AT206" s="231" t="s">
        <v>153</v>
      </c>
      <c r="AU206" s="231" t="s">
        <v>84</v>
      </c>
      <c r="AY206" s="18" t="s">
        <v>151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84</v>
      </c>
      <c r="BK206" s="232">
        <f>ROUND(I206*H206,2)</f>
        <v>0</v>
      </c>
      <c r="BL206" s="18" t="s">
        <v>688</v>
      </c>
      <c r="BM206" s="231" t="s">
        <v>2517</v>
      </c>
    </row>
    <row r="207" s="2" customFormat="1" ht="49.05" customHeight="1">
      <c r="A207" s="39"/>
      <c r="B207" s="40"/>
      <c r="C207" s="220" t="s">
        <v>748</v>
      </c>
      <c r="D207" s="220" t="s">
        <v>153</v>
      </c>
      <c r="E207" s="221" t="s">
        <v>2518</v>
      </c>
      <c r="F207" s="222" t="s">
        <v>2378</v>
      </c>
      <c r="G207" s="223" t="s">
        <v>2360</v>
      </c>
      <c r="H207" s="224">
        <v>1</v>
      </c>
      <c r="I207" s="225"/>
      <c r="J207" s="226">
        <f>ROUND(I207*H207,2)</f>
        <v>0</v>
      </c>
      <c r="K207" s="222" t="s">
        <v>1</v>
      </c>
      <c r="L207" s="45"/>
      <c r="M207" s="227" t="s">
        <v>1</v>
      </c>
      <c r="N207" s="228" t="s">
        <v>41</v>
      </c>
      <c r="O207" s="92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1" t="s">
        <v>688</v>
      </c>
      <c r="AT207" s="231" t="s">
        <v>153</v>
      </c>
      <c r="AU207" s="231" t="s">
        <v>84</v>
      </c>
      <c r="AY207" s="18" t="s">
        <v>151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84</v>
      </c>
      <c r="BK207" s="232">
        <f>ROUND(I207*H207,2)</f>
        <v>0</v>
      </c>
      <c r="BL207" s="18" t="s">
        <v>688</v>
      </c>
      <c r="BM207" s="231" t="s">
        <v>2519</v>
      </c>
    </row>
    <row r="208" s="2" customFormat="1" ht="49.05" customHeight="1">
      <c r="A208" s="39"/>
      <c r="B208" s="40"/>
      <c r="C208" s="220" t="s">
        <v>756</v>
      </c>
      <c r="D208" s="220" t="s">
        <v>153</v>
      </c>
      <c r="E208" s="221" t="s">
        <v>2520</v>
      </c>
      <c r="F208" s="222" t="s">
        <v>2421</v>
      </c>
      <c r="G208" s="223" t="s">
        <v>2360</v>
      </c>
      <c r="H208" s="224">
        <v>1</v>
      </c>
      <c r="I208" s="225"/>
      <c r="J208" s="226">
        <f>ROUND(I208*H208,2)</f>
        <v>0</v>
      </c>
      <c r="K208" s="222" t="s">
        <v>1</v>
      </c>
      <c r="L208" s="45"/>
      <c r="M208" s="227" t="s">
        <v>1</v>
      </c>
      <c r="N208" s="228" t="s">
        <v>41</v>
      </c>
      <c r="O208" s="92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688</v>
      </c>
      <c r="AT208" s="231" t="s">
        <v>153</v>
      </c>
      <c r="AU208" s="231" t="s">
        <v>84</v>
      </c>
      <c r="AY208" s="18" t="s">
        <v>151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84</v>
      </c>
      <c r="BK208" s="232">
        <f>ROUND(I208*H208,2)</f>
        <v>0</v>
      </c>
      <c r="BL208" s="18" t="s">
        <v>688</v>
      </c>
      <c r="BM208" s="231" t="s">
        <v>2521</v>
      </c>
    </row>
    <row r="209" s="2" customFormat="1" ht="49.05" customHeight="1">
      <c r="A209" s="39"/>
      <c r="B209" s="40"/>
      <c r="C209" s="220" t="s">
        <v>768</v>
      </c>
      <c r="D209" s="220" t="s">
        <v>153</v>
      </c>
      <c r="E209" s="221" t="s">
        <v>2522</v>
      </c>
      <c r="F209" s="222" t="s">
        <v>2399</v>
      </c>
      <c r="G209" s="223" t="s">
        <v>2360</v>
      </c>
      <c r="H209" s="224">
        <v>1</v>
      </c>
      <c r="I209" s="225"/>
      <c r="J209" s="226">
        <f>ROUND(I209*H209,2)</f>
        <v>0</v>
      </c>
      <c r="K209" s="222" t="s">
        <v>1</v>
      </c>
      <c r="L209" s="45"/>
      <c r="M209" s="227" t="s">
        <v>1</v>
      </c>
      <c r="N209" s="228" t="s">
        <v>41</v>
      </c>
      <c r="O209" s="92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688</v>
      </c>
      <c r="AT209" s="231" t="s">
        <v>153</v>
      </c>
      <c r="AU209" s="231" t="s">
        <v>84</v>
      </c>
      <c r="AY209" s="18" t="s">
        <v>151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84</v>
      </c>
      <c r="BK209" s="232">
        <f>ROUND(I209*H209,2)</f>
        <v>0</v>
      </c>
      <c r="BL209" s="18" t="s">
        <v>688</v>
      </c>
      <c r="BM209" s="231" t="s">
        <v>2523</v>
      </c>
    </row>
    <row r="210" s="2" customFormat="1" ht="24.15" customHeight="1">
      <c r="A210" s="39"/>
      <c r="B210" s="40"/>
      <c r="C210" s="220" t="s">
        <v>773</v>
      </c>
      <c r="D210" s="220" t="s">
        <v>153</v>
      </c>
      <c r="E210" s="221" t="s">
        <v>2524</v>
      </c>
      <c r="F210" s="222" t="s">
        <v>2525</v>
      </c>
      <c r="G210" s="223" t="s">
        <v>2360</v>
      </c>
      <c r="H210" s="224">
        <v>1</v>
      </c>
      <c r="I210" s="225"/>
      <c r="J210" s="226">
        <f>ROUND(I210*H210,2)</f>
        <v>0</v>
      </c>
      <c r="K210" s="222" t="s">
        <v>1</v>
      </c>
      <c r="L210" s="45"/>
      <c r="M210" s="227" t="s">
        <v>1</v>
      </c>
      <c r="N210" s="228" t="s">
        <v>41</v>
      </c>
      <c r="O210" s="92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688</v>
      </c>
      <c r="AT210" s="231" t="s">
        <v>153</v>
      </c>
      <c r="AU210" s="231" t="s">
        <v>84</v>
      </c>
      <c r="AY210" s="18" t="s">
        <v>151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84</v>
      </c>
      <c r="BK210" s="232">
        <f>ROUND(I210*H210,2)</f>
        <v>0</v>
      </c>
      <c r="BL210" s="18" t="s">
        <v>688</v>
      </c>
      <c r="BM210" s="231" t="s">
        <v>2526</v>
      </c>
    </row>
    <row r="211" s="2" customFormat="1" ht="33" customHeight="1">
      <c r="A211" s="39"/>
      <c r="B211" s="40"/>
      <c r="C211" s="220" t="s">
        <v>777</v>
      </c>
      <c r="D211" s="220" t="s">
        <v>153</v>
      </c>
      <c r="E211" s="221" t="s">
        <v>2527</v>
      </c>
      <c r="F211" s="222" t="s">
        <v>2387</v>
      </c>
      <c r="G211" s="223" t="s">
        <v>2388</v>
      </c>
      <c r="H211" s="224">
        <v>22</v>
      </c>
      <c r="I211" s="225"/>
      <c r="J211" s="226">
        <f>ROUND(I211*H211,2)</f>
        <v>0</v>
      </c>
      <c r="K211" s="222" t="s">
        <v>1</v>
      </c>
      <c r="L211" s="45"/>
      <c r="M211" s="227" t="s">
        <v>1</v>
      </c>
      <c r="N211" s="228" t="s">
        <v>41</v>
      </c>
      <c r="O211" s="92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688</v>
      </c>
      <c r="AT211" s="231" t="s">
        <v>153</v>
      </c>
      <c r="AU211" s="231" t="s">
        <v>84</v>
      </c>
      <c r="AY211" s="18" t="s">
        <v>151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84</v>
      </c>
      <c r="BK211" s="232">
        <f>ROUND(I211*H211,2)</f>
        <v>0</v>
      </c>
      <c r="BL211" s="18" t="s">
        <v>688</v>
      </c>
      <c r="BM211" s="231" t="s">
        <v>2528</v>
      </c>
    </row>
    <row r="212" s="2" customFormat="1" ht="24.15" customHeight="1">
      <c r="A212" s="39"/>
      <c r="B212" s="40"/>
      <c r="C212" s="220" t="s">
        <v>782</v>
      </c>
      <c r="D212" s="220" t="s">
        <v>153</v>
      </c>
      <c r="E212" s="221" t="s">
        <v>2529</v>
      </c>
      <c r="F212" s="222" t="s">
        <v>2394</v>
      </c>
      <c r="G212" s="223" t="s">
        <v>183</v>
      </c>
      <c r="H212" s="224">
        <v>17</v>
      </c>
      <c r="I212" s="225"/>
      <c r="J212" s="226">
        <f>ROUND(I212*H212,2)</f>
        <v>0</v>
      </c>
      <c r="K212" s="222" t="s">
        <v>1</v>
      </c>
      <c r="L212" s="45"/>
      <c r="M212" s="227" t="s">
        <v>1</v>
      </c>
      <c r="N212" s="228" t="s">
        <v>41</v>
      </c>
      <c r="O212" s="92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688</v>
      </c>
      <c r="AT212" s="231" t="s">
        <v>153</v>
      </c>
      <c r="AU212" s="231" t="s">
        <v>84</v>
      </c>
      <c r="AY212" s="18" t="s">
        <v>151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84</v>
      </c>
      <c r="BK212" s="232">
        <f>ROUND(I212*H212,2)</f>
        <v>0</v>
      </c>
      <c r="BL212" s="18" t="s">
        <v>688</v>
      </c>
      <c r="BM212" s="231" t="s">
        <v>2530</v>
      </c>
    </row>
    <row r="213" s="12" customFormat="1" ht="25.92" customHeight="1">
      <c r="A213" s="12"/>
      <c r="B213" s="204"/>
      <c r="C213" s="205"/>
      <c r="D213" s="206" t="s">
        <v>75</v>
      </c>
      <c r="E213" s="207" t="s">
        <v>2531</v>
      </c>
      <c r="F213" s="207" t="s">
        <v>2532</v>
      </c>
      <c r="G213" s="205"/>
      <c r="H213" s="205"/>
      <c r="I213" s="208"/>
      <c r="J213" s="209">
        <f>BK213</f>
        <v>0</v>
      </c>
      <c r="K213" s="205"/>
      <c r="L213" s="210"/>
      <c r="M213" s="211"/>
      <c r="N213" s="212"/>
      <c r="O213" s="212"/>
      <c r="P213" s="213">
        <f>SUM(P214:P228)</f>
        <v>0</v>
      </c>
      <c r="Q213" s="212"/>
      <c r="R213" s="213">
        <f>SUM(R214:R228)</f>
        <v>0</v>
      </c>
      <c r="S213" s="212"/>
      <c r="T213" s="214">
        <f>SUM(T214:T228)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5" t="s">
        <v>84</v>
      </c>
      <c r="AT213" s="216" t="s">
        <v>75</v>
      </c>
      <c r="AU213" s="216" t="s">
        <v>76</v>
      </c>
      <c r="AY213" s="215" t="s">
        <v>151</v>
      </c>
      <c r="BK213" s="217">
        <f>SUM(BK214:BK228)</f>
        <v>0</v>
      </c>
    </row>
    <row r="214" s="2" customFormat="1" ht="49.05" customHeight="1">
      <c r="A214" s="39"/>
      <c r="B214" s="40"/>
      <c r="C214" s="220" t="s">
        <v>789</v>
      </c>
      <c r="D214" s="220" t="s">
        <v>153</v>
      </c>
      <c r="E214" s="221" t="s">
        <v>2533</v>
      </c>
      <c r="F214" s="222" t="s">
        <v>2508</v>
      </c>
      <c r="G214" s="223" t="s">
        <v>2360</v>
      </c>
      <c r="H214" s="224">
        <v>1</v>
      </c>
      <c r="I214" s="225"/>
      <c r="J214" s="226">
        <f>ROUND(I214*H214,2)</f>
        <v>0</v>
      </c>
      <c r="K214" s="222" t="s">
        <v>1</v>
      </c>
      <c r="L214" s="45"/>
      <c r="M214" s="227" t="s">
        <v>1</v>
      </c>
      <c r="N214" s="228" t="s">
        <v>41</v>
      </c>
      <c r="O214" s="92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688</v>
      </c>
      <c r="AT214" s="231" t="s">
        <v>153</v>
      </c>
      <c r="AU214" s="231" t="s">
        <v>84</v>
      </c>
      <c r="AY214" s="18" t="s">
        <v>151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84</v>
      </c>
      <c r="BK214" s="232">
        <f>ROUND(I214*H214,2)</f>
        <v>0</v>
      </c>
      <c r="BL214" s="18" t="s">
        <v>688</v>
      </c>
      <c r="BM214" s="231" t="s">
        <v>2534</v>
      </c>
    </row>
    <row r="215" s="2" customFormat="1" ht="16.5" customHeight="1">
      <c r="A215" s="39"/>
      <c r="B215" s="40"/>
      <c r="C215" s="220" t="s">
        <v>794</v>
      </c>
      <c r="D215" s="220" t="s">
        <v>153</v>
      </c>
      <c r="E215" s="221" t="s">
        <v>2535</v>
      </c>
      <c r="F215" s="222" t="s">
        <v>2363</v>
      </c>
      <c r="G215" s="223" t="s">
        <v>2360</v>
      </c>
      <c r="H215" s="224">
        <v>2</v>
      </c>
      <c r="I215" s="225"/>
      <c r="J215" s="226">
        <f>ROUND(I215*H215,2)</f>
        <v>0</v>
      </c>
      <c r="K215" s="222" t="s">
        <v>1</v>
      </c>
      <c r="L215" s="45"/>
      <c r="M215" s="227" t="s">
        <v>1</v>
      </c>
      <c r="N215" s="228" t="s">
        <v>41</v>
      </c>
      <c r="O215" s="92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1" t="s">
        <v>688</v>
      </c>
      <c r="AT215" s="231" t="s">
        <v>153</v>
      </c>
      <c r="AU215" s="231" t="s">
        <v>84</v>
      </c>
      <c r="AY215" s="18" t="s">
        <v>151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84</v>
      </c>
      <c r="BK215" s="232">
        <f>ROUND(I215*H215,2)</f>
        <v>0</v>
      </c>
      <c r="BL215" s="18" t="s">
        <v>688</v>
      </c>
      <c r="BM215" s="231" t="s">
        <v>2536</v>
      </c>
    </row>
    <row r="216" s="2" customFormat="1" ht="16.5" customHeight="1">
      <c r="A216" s="39"/>
      <c r="B216" s="40"/>
      <c r="C216" s="220" t="s">
        <v>800</v>
      </c>
      <c r="D216" s="220" t="s">
        <v>153</v>
      </c>
      <c r="E216" s="221" t="s">
        <v>2537</v>
      </c>
      <c r="F216" s="222" t="s">
        <v>2366</v>
      </c>
      <c r="G216" s="223" t="s">
        <v>2360</v>
      </c>
      <c r="H216" s="224">
        <v>1</v>
      </c>
      <c r="I216" s="225"/>
      <c r="J216" s="226">
        <f>ROUND(I216*H216,2)</f>
        <v>0</v>
      </c>
      <c r="K216" s="222" t="s">
        <v>1</v>
      </c>
      <c r="L216" s="45"/>
      <c r="M216" s="227" t="s">
        <v>1</v>
      </c>
      <c r="N216" s="228" t="s">
        <v>41</v>
      </c>
      <c r="O216" s="92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1" t="s">
        <v>688</v>
      </c>
      <c r="AT216" s="231" t="s">
        <v>153</v>
      </c>
      <c r="AU216" s="231" t="s">
        <v>84</v>
      </c>
      <c r="AY216" s="18" t="s">
        <v>151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84</v>
      </c>
      <c r="BK216" s="232">
        <f>ROUND(I216*H216,2)</f>
        <v>0</v>
      </c>
      <c r="BL216" s="18" t="s">
        <v>688</v>
      </c>
      <c r="BM216" s="231" t="s">
        <v>2538</v>
      </c>
    </row>
    <row r="217" s="2" customFormat="1" ht="16.5" customHeight="1">
      <c r="A217" s="39"/>
      <c r="B217" s="40"/>
      <c r="C217" s="220" t="s">
        <v>804</v>
      </c>
      <c r="D217" s="220" t="s">
        <v>153</v>
      </c>
      <c r="E217" s="221" t="s">
        <v>2539</v>
      </c>
      <c r="F217" s="222" t="s">
        <v>2369</v>
      </c>
      <c r="G217" s="223" t="s">
        <v>2360</v>
      </c>
      <c r="H217" s="224">
        <v>1</v>
      </c>
      <c r="I217" s="225"/>
      <c r="J217" s="226">
        <f>ROUND(I217*H217,2)</f>
        <v>0</v>
      </c>
      <c r="K217" s="222" t="s">
        <v>1</v>
      </c>
      <c r="L217" s="45"/>
      <c r="M217" s="227" t="s">
        <v>1</v>
      </c>
      <c r="N217" s="228" t="s">
        <v>41</v>
      </c>
      <c r="O217" s="92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1" t="s">
        <v>688</v>
      </c>
      <c r="AT217" s="231" t="s">
        <v>153</v>
      </c>
      <c r="AU217" s="231" t="s">
        <v>84</v>
      </c>
      <c r="AY217" s="18" t="s">
        <v>151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84</v>
      </c>
      <c r="BK217" s="232">
        <f>ROUND(I217*H217,2)</f>
        <v>0</v>
      </c>
      <c r="BL217" s="18" t="s">
        <v>688</v>
      </c>
      <c r="BM217" s="231" t="s">
        <v>2540</v>
      </c>
    </row>
    <row r="218" s="2" customFormat="1" ht="16.5" customHeight="1">
      <c r="A218" s="39"/>
      <c r="B218" s="40"/>
      <c r="C218" s="220" t="s">
        <v>814</v>
      </c>
      <c r="D218" s="220" t="s">
        <v>153</v>
      </c>
      <c r="E218" s="221" t="s">
        <v>2541</v>
      </c>
      <c r="F218" s="222" t="s">
        <v>2372</v>
      </c>
      <c r="G218" s="223" t="s">
        <v>2360</v>
      </c>
      <c r="H218" s="224">
        <v>1</v>
      </c>
      <c r="I218" s="225"/>
      <c r="J218" s="226">
        <f>ROUND(I218*H218,2)</f>
        <v>0</v>
      </c>
      <c r="K218" s="222" t="s">
        <v>1</v>
      </c>
      <c r="L218" s="45"/>
      <c r="M218" s="227" t="s">
        <v>1</v>
      </c>
      <c r="N218" s="228" t="s">
        <v>41</v>
      </c>
      <c r="O218" s="92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1" t="s">
        <v>688</v>
      </c>
      <c r="AT218" s="231" t="s">
        <v>153</v>
      </c>
      <c r="AU218" s="231" t="s">
        <v>84</v>
      </c>
      <c r="AY218" s="18" t="s">
        <v>151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84</v>
      </c>
      <c r="BK218" s="232">
        <f>ROUND(I218*H218,2)</f>
        <v>0</v>
      </c>
      <c r="BL218" s="18" t="s">
        <v>688</v>
      </c>
      <c r="BM218" s="231" t="s">
        <v>2542</v>
      </c>
    </row>
    <row r="219" s="2" customFormat="1" ht="33" customHeight="1">
      <c r="A219" s="39"/>
      <c r="B219" s="40"/>
      <c r="C219" s="220" t="s">
        <v>819</v>
      </c>
      <c r="D219" s="220" t="s">
        <v>153</v>
      </c>
      <c r="E219" s="221" t="s">
        <v>2543</v>
      </c>
      <c r="F219" s="222" t="s">
        <v>2544</v>
      </c>
      <c r="G219" s="223" t="s">
        <v>2360</v>
      </c>
      <c r="H219" s="224">
        <v>1</v>
      </c>
      <c r="I219" s="225"/>
      <c r="J219" s="226">
        <f>ROUND(I219*H219,2)</f>
        <v>0</v>
      </c>
      <c r="K219" s="222" t="s">
        <v>1</v>
      </c>
      <c r="L219" s="45"/>
      <c r="M219" s="227" t="s">
        <v>1</v>
      </c>
      <c r="N219" s="228" t="s">
        <v>41</v>
      </c>
      <c r="O219" s="92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688</v>
      </c>
      <c r="AT219" s="231" t="s">
        <v>153</v>
      </c>
      <c r="AU219" s="231" t="s">
        <v>84</v>
      </c>
      <c r="AY219" s="18" t="s">
        <v>151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84</v>
      </c>
      <c r="BK219" s="232">
        <f>ROUND(I219*H219,2)</f>
        <v>0</v>
      </c>
      <c r="BL219" s="18" t="s">
        <v>688</v>
      </c>
      <c r="BM219" s="231" t="s">
        <v>2545</v>
      </c>
    </row>
    <row r="220" s="2" customFormat="1" ht="55.5" customHeight="1">
      <c r="A220" s="39"/>
      <c r="B220" s="40"/>
      <c r="C220" s="220" t="s">
        <v>825</v>
      </c>
      <c r="D220" s="220" t="s">
        <v>153</v>
      </c>
      <c r="E220" s="221" t="s">
        <v>2546</v>
      </c>
      <c r="F220" s="222" t="s">
        <v>2418</v>
      </c>
      <c r="G220" s="223" t="s">
        <v>2360</v>
      </c>
      <c r="H220" s="224">
        <v>2</v>
      </c>
      <c r="I220" s="225"/>
      <c r="J220" s="226">
        <f>ROUND(I220*H220,2)</f>
        <v>0</v>
      </c>
      <c r="K220" s="222" t="s">
        <v>1</v>
      </c>
      <c r="L220" s="45"/>
      <c r="M220" s="227" t="s">
        <v>1</v>
      </c>
      <c r="N220" s="228" t="s">
        <v>41</v>
      </c>
      <c r="O220" s="92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1" t="s">
        <v>688</v>
      </c>
      <c r="AT220" s="231" t="s">
        <v>153</v>
      </c>
      <c r="AU220" s="231" t="s">
        <v>84</v>
      </c>
      <c r="AY220" s="18" t="s">
        <v>151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84</v>
      </c>
      <c r="BK220" s="232">
        <f>ROUND(I220*H220,2)</f>
        <v>0</v>
      </c>
      <c r="BL220" s="18" t="s">
        <v>688</v>
      </c>
      <c r="BM220" s="231" t="s">
        <v>2547</v>
      </c>
    </row>
    <row r="221" s="2" customFormat="1" ht="49.05" customHeight="1">
      <c r="A221" s="39"/>
      <c r="B221" s="40"/>
      <c r="C221" s="220" t="s">
        <v>830</v>
      </c>
      <c r="D221" s="220" t="s">
        <v>153</v>
      </c>
      <c r="E221" s="221" t="s">
        <v>2548</v>
      </c>
      <c r="F221" s="222" t="s">
        <v>2464</v>
      </c>
      <c r="G221" s="223" t="s">
        <v>2360</v>
      </c>
      <c r="H221" s="224">
        <v>1</v>
      </c>
      <c r="I221" s="225"/>
      <c r="J221" s="226">
        <f>ROUND(I221*H221,2)</f>
        <v>0</v>
      </c>
      <c r="K221" s="222" t="s">
        <v>1</v>
      </c>
      <c r="L221" s="45"/>
      <c r="M221" s="227" t="s">
        <v>1</v>
      </c>
      <c r="N221" s="228" t="s">
        <v>41</v>
      </c>
      <c r="O221" s="92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688</v>
      </c>
      <c r="AT221" s="231" t="s">
        <v>153</v>
      </c>
      <c r="AU221" s="231" t="s">
        <v>84</v>
      </c>
      <c r="AY221" s="18" t="s">
        <v>151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84</v>
      </c>
      <c r="BK221" s="232">
        <f>ROUND(I221*H221,2)</f>
        <v>0</v>
      </c>
      <c r="BL221" s="18" t="s">
        <v>688</v>
      </c>
      <c r="BM221" s="231" t="s">
        <v>2549</v>
      </c>
    </row>
    <row r="222" s="2" customFormat="1" ht="49.05" customHeight="1">
      <c r="A222" s="39"/>
      <c r="B222" s="40"/>
      <c r="C222" s="220" t="s">
        <v>835</v>
      </c>
      <c r="D222" s="220" t="s">
        <v>153</v>
      </c>
      <c r="E222" s="221" t="s">
        <v>2550</v>
      </c>
      <c r="F222" s="222" t="s">
        <v>2399</v>
      </c>
      <c r="G222" s="223" t="s">
        <v>2360</v>
      </c>
      <c r="H222" s="224">
        <v>1</v>
      </c>
      <c r="I222" s="225"/>
      <c r="J222" s="226">
        <f>ROUND(I222*H222,2)</f>
        <v>0</v>
      </c>
      <c r="K222" s="222" t="s">
        <v>1</v>
      </c>
      <c r="L222" s="45"/>
      <c r="M222" s="227" t="s">
        <v>1</v>
      </c>
      <c r="N222" s="228" t="s">
        <v>41</v>
      </c>
      <c r="O222" s="92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1" t="s">
        <v>688</v>
      </c>
      <c r="AT222" s="231" t="s">
        <v>153</v>
      </c>
      <c r="AU222" s="231" t="s">
        <v>84</v>
      </c>
      <c r="AY222" s="18" t="s">
        <v>151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84</v>
      </c>
      <c r="BK222" s="232">
        <f>ROUND(I222*H222,2)</f>
        <v>0</v>
      </c>
      <c r="BL222" s="18" t="s">
        <v>688</v>
      </c>
      <c r="BM222" s="231" t="s">
        <v>2551</v>
      </c>
    </row>
    <row r="223" s="2" customFormat="1" ht="24.15" customHeight="1">
      <c r="A223" s="39"/>
      <c r="B223" s="40"/>
      <c r="C223" s="220" t="s">
        <v>841</v>
      </c>
      <c r="D223" s="220" t="s">
        <v>153</v>
      </c>
      <c r="E223" s="221" t="s">
        <v>2552</v>
      </c>
      <c r="F223" s="222" t="s">
        <v>2553</v>
      </c>
      <c r="G223" s="223" t="s">
        <v>2360</v>
      </c>
      <c r="H223" s="224">
        <v>1</v>
      </c>
      <c r="I223" s="225"/>
      <c r="J223" s="226">
        <f>ROUND(I223*H223,2)</f>
        <v>0</v>
      </c>
      <c r="K223" s="222" t="s">
        <v>1</v>
      </c>
      <c r="L223" s="45"/>
      <c r="M223" s="227" t="s">
        <v>1</v>
      </c>
      <c r="N223" s="228" t="s">
        <v>41</v>
      </c>
      <c r="O223" s="92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1" t="s">
        <v>688</v>
      </c>
      <c r="AT223" s="231" t="s">
        <v>153</v>
      </c>
      <c r="AU223" s="231" t="s">
        <v>84</v>
      </c>
      <c r="AY223" s="18" t="s">
        <v>151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84</v>
      </c>
      <c r="BK223" s="232">
        <f>ROUND(I223*H223,2)</f>
        <v>0</v>
      </c>
      <c r="BL223" s="18" t="s">
        <v>688</v>
      </c>
      <c r="BM223" s="231" t="s">
        <v>2554</v>
      </c>
    </row>
    <row r="224" s="2" customFormat="1" ht="24.15" customHeight="1">
      <c r="A224" s="39"/>
      <c r="B224" s="40"/>
      <c r="C224" s="220" t="s">
        <v>846</v>
      </c>
      <c r="D224" s="220" t="s">
        <v>153</v>
      </c>
      <c r="E224" s="221" t="s">
        <v>2555</v>
      </c>
      <c r="F224" s="222" t="s">
        <v>2525</v>
      </c>
      <c r="G224" s="223" t="s">
        <v>2360</v>
      </c>
      <c r="H224" s="224">
        <v>1</v>
      </c>
      <c r="I224" s="225"/>
      <c r="J224" s="226">
        <f>ROUND(I224*H224,2)</f>
        <v>0</v>
      </c>
      <c r="K224" s="222" t="s">
        <v>1</v>
      </c>
      <c r="L224" s="45"/>
      <c r="M224" s="227" t="s">
        <v>1</v>
      </c>
      <c r="N224" s="228" t="s">
        <v>41</v>
      </c>
      <c r="O224" s="92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688</v>
      </c>
      <c r="AT224" s="231" t="s">
        <v>153</v>
      </c>
      <c r="AU224" s="231" t="s">
        <v>84</v>
      </c>
      <c r="AY224" s="18" t="s">
        <v>151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84</v>
      </c>
      <c r="BK224" s="232">
        <f>ROUND(I224*H224,2)</f>
        <v>0</v>
      </c>
      <c r="BL224" s="18" t="s">
        <v>688</v>
      </c>
      <c r="BM224" s="231" t="s">
        <v>2556</v>
      </c>
    </row>
    <row r="225" s="2" customFormat="1" ht="37.8" customHeight="1">
      <c r="A225" s="39"/>
      <c r="B225" s="40"/>
      <c r="C225" s="220" t="s">
        <v>853</v>
      </c>
      <c r="D225" s="220" t="s">
        <v>153</v>
      </c>
      <c r="E225" s="221" t="s">
        <v>2557</v>
      </c>
      <c r="F225" s="222" t="s">
        <v>2391</v>
      </c>
      <c r="G225" s="223" t="s">
        <v>183</v>
      </c>
      <c r="H225" s="224">
        <v>3</v>
      </c>
      <c r="I225" s="225"/>
      <c r="J225" s="226">
        <f>ROUND(I225*H225,2)</f>
        <v>0</v>
      </c>
      <c r="K225" s="222" t="s">
        <v>1</v>
      </c>
      <c r="L225" s="45"/>
      <c r="M225" s="227" t="s">
        <v>1</v>
      </c>
      <c r="N225" s="228" t="s">
        <v>41</v>
      </c>
      <c r="O225" s="92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688</v>
      </c>
      <c r="AT225" s="231" t="s">
        <v>153</v>
      </c>
      <c r="AU225" s="231" t="s">
        <v>84</v>
      </c>
      <c r="AY225" s="18" t="s">
        <v>151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84</v>
      </c>
      <c r="BK225" s="232">
        <f>ROUND(I225*H225,2)</f>
        <v>0</v>
      </c>
      <c r="BL225" s="18" t="s">
        <v>688</v>
      </c>
      <c r="BM225" s="231" t="s">
        <v>2558</v>
      </c>
    </row>
    <row r="226" s="2" customFormat="1" ht="24.15" customHeight="1">
      <c r="A226" s="39"/>
      <c r="B226" s="40"/>
      <c r="C226" s="220" t="s">
        <v>858</v>
      </c>
      <c r="D226" s="220" t="s">
        <v>153</v>
      </c>
      <c r="E226" s="221" t="s">
        <v>2559</v>
      </c>
      <c r="F226" s="222" t="s">
        <v>2394</v>
      </c>
      <c r="G226" s="223" t="s">
        <v>183</v>
      </c>
      <c r="H226" s="224">
        <v>27</v>
      </c>
      <c r="I226" s="225"/>
      <c r="J226" s="226">
        <f>ROUND(I226*H226,2)</f>
        <v>0</v>
      </c>
      <c r="K226" s="222" t="s">
        <v>1</v>
      </c>
      <c r="L226" s="45"/>
      <c r="M226" s="227" t="s">
        <v>1</v>
      </c>
      <c r="N226" s="228" t="s">
        <v>41</v>
      </c>
      <c r="O226" s="92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1" t="s">
        <v>688</v>
      </c>
      <c r="AT226" s="231" t="s">
        <v>153</v>
      </c>
      <c r="AU226" s="231" t="s">
        <v>84</v>
      </c>
      <c r="AY226" s="18" t="s">
        <v>151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84</v>
      </c>
      <c r="BK226" s="232">
        <f>ROUND(I226*H226,2)</f>
        <v>0</v>
      </c>
      <c r="BL226" s="18" t="s">
        <v>688</v>
      </c>
      <c r="BM226" s="231" t="s">
        <v>2560</v>
      </c>
    </row>
    <row r="227" s="2" customFormat="1" ht="33" customHeight="1">
      <c r="A227" s="39"/>
      <c r="B227" s="40"/>
      <c r="C227" s="220" t="s">
        <v>864</v>
      </c>
      <c r="D227" s="220" t="s">
        <v>153</v>
      </c>
      <c r="E227" s="221" t="s">
        <v>2561</v>
      </c>
      <c r="F227" s="222" t="s">
        <v>2441</v>
      </c>
      <c r="G227" s="223" t="s">
        <v>2388</v>
      </c>
      <c r="H227" s="224">
        <v>13</v>
      </c>
      <c r="I227" s="225"/>
      <c r="J227" s="226">
        <f>ROUND(I227*H227,2)</f>
        <v>0</v>
      </c>
      <c r="K227" s="222" t="s">
        <v>1</v>
      </c>
      <c r="L227" s="45"/>
      <c r="M227" s="227" t="s">
        <v>1</v>
      </c>
      <c r="N227" s="228" t="s">
        <v>41</v>
      </c>
      <c r="O227" s="92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688</v>
      </c>
      <c r="AT227" s="231" t="s">
        <v>153</v>
      </c>
      <c r="AU227" s="231" t="s">
        <v>84</v>
      </c>
      <c r="AY227" s="18" t="s">
        <v>151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84</v>
      </c>
      <c r="BK227" s="232">
        <f>ROUND(I227*H227,2)</f>
        <v>0</v>
      </c>
      <c r="BL227" s="18" t="s">
        <v>688</v>
      </c>
      <c r="BM227" s="231" t="s">
        <v>2562</v>
      </c>
    </row>
    <row r="228" s="2" customFormat="1" ht="33" customHeight="1">
      <c r="A228" s="39"/>
      <c r="B228" s="40"/>
      <c r="C228" s="220" t="s">
        <v>870</v>
      </c>
      <c r="D228" s="220" t="s">
        <v>153</v>
      </c>
      <c r="E228" s="221" t="s">
        <v>2563</v>
      </c>
      <c r="F228" s="222" t="s">
        <v>2387</v>
      </c>
      <c r="G228" s="223" t="s">
        <v>2388</v>
      </c>
      <c r="H228" s="224">
        <v>22</v>
      </c>
      <c r="I228" s="225"/>
      <c r="J228" s="226">
        <f>ROUND(I228*H228,2)</f>
        <v>0</v>
      </c>
      <c r="K228" s="222" t="s">
        <v>1</v>
      </c>
      <c r="L228" s="45"/>
      <c r="M228" s="227" t="s">
        <v>1</v>
      </c>
      <c r="N228" s="228" t="s">
        <v>41</v>
      </c>
      <c r="O228" s="92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1" t="s">
        <v>688</v>
      </c>
      <c r="AT228" s="231" t="s">
        <v>153</v>
      </c>
      <c r="AU228" s="231" t="s">
        <v>84</v>
      </c>
      <c r="AY228" s="18" t="s">
        <v>151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84</v>
      </c>
      <c r="BK228" s="232">
        <f>ROUND(I228*H228,2)</f>
        <v>0</v>
      </c>
      <c r="BL228" s="18" t="s">
        <v>688</v>
      </c>
      <c r="BM228" s="231" t="s">
        <v>2564</v>
      </c>
    </row>
    <row r="229" s="12" customFormat="1" ht="25.92" customHeight="1">
      <c r="A229" s="12"/>
      <c r="B229" s="204"/>
      <c r="C229" s="205"/>
      <c r="D229" s="206" t="s">
        <v>75</v>
      </c>
      <c r="E229" s="207" t="s">
        <v>2565</v>
      </c>
      <c r="F229" s="207" t="s">
        <v>2566</v>
      </c>
      <c r="G229" s="205"/>
      <c r="H229" s="205"/>
      <c r="I229" s="208"/>
      <c r="J229" s="209">
        <f>BK229</f>
        <v>0</v>
      </c>
      <c r="K229" s="205"/>
      <c r="L229" s="210"/>
      <c r="M229" s="211"/>
      <c r="N229" s="212"/>
      <c r="O229" s="212"/>
      <c r="P229" s="213">
        <f>SUM(P230:P241)</f>
        <v>0</v>
      </c>
      <c r="Q229" s="212"/>
      <c r="R229" s="213">
        <f>SUM(R230:R241)</f>
        <v>0</v>
      </c>
      <c r="S229" s="212"/>
      <c r="T229" s="214">
        <f>SUM(T230:T241)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5" t="s">
        <v>84</v>
      </c>
      <c r="AT229" s="216" t="s">
        <v>75</v>
      </c>
      <c r="AU229" s="216" t="s">
        <v>76</v>
      </c>
      <c r="AY229" s="215" t="s">
        <v>151</v>
      </c>
      <c r="BK229" s="217">
        <f>SUM(BK230:BK241)</f>
        <v>0</v>
      </c>
    </row>
    <row r="230" s="2" customFormat="1" ht="49.05" customHeight="1">
      <c r="A230" s="39"/>
      <c r="B230" s="40"/>
      <c r="C230" s="220" t="s">
        <v>878</v>
      </c>
      <c r="D230" s="220" t="s">
        <v>153</v>
      </c>
      <c r="E230" s="221" t="s">
        <v>2567</v>
      </c>
      <c r="F230" s="222" t="s">
        <v>2568</v>
      </c>
      <c r="G230" s="223" t="s">
        <v>2360</v>
      </c>
      <c r="H230" s="224">
        <v>1</v>
      </c>
      <c r="I230" s="225"/>
      <c r="J230" s="226">
        <f>ROUND(I230*H230,2)</f>
        <v>0</v>
      </c>
      <c r="K230" s="222" t="s">
        <v>1</v>
      </c>
      <c r="L230" s="45"/>
      <c r="M230" s="227" t="s">
        <v>1</v>
      </c>
      <c r="N230" s="228" t="s">
        <v>41</v>
      </c>
      <c r="O230" s="92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1" t="s">
        <v>688</v>
      </c>
      <c r="AT230" s="231" t="s">
        <v>153</v>
      </c>
      <c r="AU230" s="231" t="s">
        <v>84</v>
      </c>
      <c r="AY230" s="18" t="s">
        <v>151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84</v>
      </c>
      <c r="BK230" s="232">
        <f>ROUND(I230*H230,2)</f>
        <v>0</v>
      </c>
      <c r="BL230" s="18" t="s">
        <v>688</v>
      </c>
      <c r="BM230" s="231" t="s">
        <v>2569</v>
      </c>
    </row>
    <row r="231" s="2" customFormat="1" ht="16.5" customHeight="1">
      <c r="A231" s="39"/>
      <c r="B231" s="40"/>
      <c r="C231" s="220" t="s">
        <v>882</v>
      </c>
      <c r="D231" s="220" t="s">
        <v>153</v>
      </c>
      <c r="E231" s="221" t="s">
        <v>2570</v>
      </c>
      <c r="F231" s="222" t="s">
        <v>2481</v>
      </c>
      <c r="G231" s="223" t="s">
        <v>2360</v>
      </c>
      <c r="H231" s="224">
        <v>2</v>
      </c>
      <c r="I231" s="225"/>
      <c r="J231" s="226">
        <f>ROUND(I231*H231,2)</f>
        <v>0</v>
      </c>
      <c r="K231" s="222" t="s">
        <v>1</v>
      </c>
      <c r="L231" s="45"/>
      <c r="M231" s="227" t="s">
        <v>1</v>
      </c>
      <c r="N231" s="228" t="s">
        <v>41</v>
      </c>
      <c r="O231" s="92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1" t="s">
        <v>688</v>
      </c>
      <c r="AT231" s="231" t="s">
        <v>153</v>
      </c>
      <c r="AU231" s="231" t="s">
        <v>84</v>
      </c>
      <c r="AY231" s="18" t="s">
        <v>151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84</v>
      </c>
      <c r="BK231" s="232">
        <f>ROUND(I231*H231,2)</f>
        <v>0</v>
      </c>
      <c r="BL231" s="18" t="s">
        <v>688</v>
      </c>
      <c r="BM231" s="231" t="s">
        <v>2571</v>
      </c>
    </row>
    <row r="232" s="2" customFormat="1" ht="16.5" customHeight="1">
      <c r="A232" s="39"/>
      <c r="B232" s="40"/>
      <c r="C232" s="220" t="s">
        <v>888</v>
      </c>
      <c r="D232" s="220" t="s">
        <v>153</v>
      </c>
      <c r="E232" s="221" t="s">
        <v>2572</v>
      </c>
      <c r="F232" s="222" t="s">
        <v>2366</v>
      </c>
      <c r="G232" s="223" t="s">
        <v>2360</v>
      </c>
      <c r="H232" s="224">
        <v>1</v>
      </c>
      <c r="I232" s="225"/>
      <c r="J232" s="226">
        <f>ROUND(I232*H232,2)</f>
        <v>0</v>
      </c>
      <c r="K232" s="222" t="s">
        <v>1</v>
      </c>
      <c r="L232" s="45"/>
      <c r="M232" s="227" t="s">
        <v>1</v>
      </c>
      <c r="N232" s="228" t="s">
        <v>41</v>
      </c>
      <c r="O232" s="92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1" t="s">
        <v>688</v>
      </c>
      <c r="AT232" s="231" t="s">
        <v>153</v>
      </c>
      <c r="AU232" s="231" t="s">
        <v>84</v>
      </c>
      <c r="AY232" s="18" t="s">
        <v>151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84</v>
      </c>
      <c r="BK232" s="232">
        <f>ROUND(I232*H232,2)</f>
        <v>0</v>
      </c>
      <c r="BL232" s="18" t="s">
        <v>688</v>
      </c>
      <c r="BM232" s="231" t="s">
        <v>2573</v>
      </c>
    </row>
    <row r="233" s="2" customFormat="1" ht="16.5" customHeight="1">
      <c r="A233" s="39"/>
      <c r="B233" s="40"/>
      <c r="C233" s="220" t="s">
        <v>896</v>
      </c>
      <c r="D233" s="220" t="s">
        <v>153</v>
      </c>
      <c r="E233" s="221" t="s">
        <v>2574</v>
      </c>
      <c r="F233" s="222" t="s">
        <v>2369</v>
      </c>
      <c r="G233" s="223" t="s">
        <v>2360</v>
      </c>
      <c r="H233" s="224">
        <v>1</v>
      </c>
      <c r="I233" s="225"/>
      <c r="J233" s="226">
        <f>ROUND(I233*H233,2)</f>
        <v>0</v>
      </c>
      <c r="K233" s="222" t="s">
        <v>1</v>
      </c>
      <c r="L233" s="45"/>
      <c r="M233" s="227" t="s">
        <v>1</v>
      </c>
      <c r="N233" s="228" t="s">
        <v>41</v>
      </c>
      <c r="O233" s="92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1" t="s">
        <v>688</v>
      </c>
      <c r="AT233" s="231" t="s">
        <v>153</v>
      </c>
      <c r="AU233" s="231" t="s">
        <v>84</v>
      </c>
      <c r="AY233" s="18" t="s">
        <v>151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84</v>
      </c>
      <c r="BK233" s="232">
        <f>ROUND(I233*H233,2)</f>
        <v>0</v>
      </c>
      <c r="BL233" s="18" t="s">
        <v>688</v>
      </c>
      <c r="BM233" s="231" t="s">
        <v>2575</v>
      </c>
    </row>
    <row r="234" s="2" customFormat="1" ht="16.5" customHeight="1">
      <c r="A234" s="39"/>
      <c r="B234" s="40"/>
      <c r="C234" s="220" t="s">
        <v>901</v>
      </c>
      <c r="D234" s="220" t="s">
        <v>153</v>
      </c>
      <c r="E234" s="221" t="s">
        <v>2576</v>
      </c>
      <c r="F234" s="222" t="s">
        <v>2488</v>
      </c>
      <c r="G234" s="223" t="s">
        <v>2360</v>
      </c>
      <c r="H234" s="224">
        <v>1</v>
      </c>
      <c r="I234" s="225"/>
      <c r="J234" s="226">
        <f>ROUND(I234*H234,2)</f>
        <v>0</v>
      </c>
      <c r="K234" s="222" t="s">
        <v>1</v>
      </c>
      <c r="L234" s="45"/>
      <c r="M234" s="227" t="s">
        <v>1</v>
      </c>
      <c r="N234" s="228" t="s">
        <v>41</v>
      </c>
      <c r="O234" s="92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1" t="s">
        <v>688</v>
      </c>
      <c r="AT234" s="231" t="s">
        <v>153</v>
      </c>
      <c r="AU234" s="231" t="s">
        <v>84</v>
      </c>
      <c r="AY234" s="18" t="s">
        <v>151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84</v>
      </c>
      <c r="BK234" s="232">
        <f>ROUND(I234*H234,2)</f>
        <v>0</v>
      </c>
      <c r="BL234" s="18" t="s">
        <v>688</v>
      </c>
      <c r="BM234" s="231" t="s">
        <v>2577</v>
      </c>
    </row>
    <row r="235" s="2" customFormat="1" ht="55.5" customHeight="1">
      <c r="A235" s="39"/>
      <c r="B235" s="40"/>
      <c r="C235" s="220" t="s">
        <v>905</v>
      </c>
      <c r="D235" s="220" t="s">
        <v>153</v>
      </c>
      <c r="E235" s="221" t="s">
        <v>2578</v>
      </c>
      <c r="F235" s="222" t="s">
        <v>2579</v>
      </c>
      <c r="G235" s="223" t="s">
        <v>2360</v>
      </c>
      <c r="H235" s="224">
        <v>4</v>
      </c>
      <c r="I235" s="225"/>
      <c r="J235" s="226">
        <f>ROUND(I235*H235,2)</f>
        <v>0</v>
      </c>
      <c r="K235" s="222" t="s">
        <v>1</v>
      </c>
      <c r="L235" s="45"/>
      <c r="M235" s="227" t="s">
        <v>1</v>
      </c>
      <c r="N235" s="228" t="s">
        <v>41</v>
      </c>
      <c r="O235" s="92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1" t="s">
        <v>688</v>
      </c>
      <c r="AT235" s="231" t="s">
        <v>153</v>
      </c>
      <c r="AU235" s="231" t="s">
        <v>84</v>
      </c>
      <c r="AY235" s="18" t="s">
        <v>151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84</v>
      </c>
      <c r="BK235" s="232">
        <f>ROUND(I235*H235,2)</f>
        <v>0</v>
      </c>
      <c r="BL235" s="18" t="s">
        <v>688</v>
      </c>
      <c r="BM235" s="231" t="s">
        <v>2580</v>
      </c>
    </row>
    <row r="236" s="2" customFormat="1" ht="49.05" customHeight="1">
      <c r="A236" s="39"/>
      <c r="B236" s="40"/>
      <c r="C236" s="220" t="s">
        <v>910</v>
      </c>
      <c r="D236" s="220" t="s">
        <v>153</v>
      </c>
      <c r="E236" s="221" t="s">
        <v>2581</v>
      </c>
      <c r="F236" s="222" t="s">
        <v>2421</v>
      </c>
      <c r="G236" s="223" t="s">
        <v>2360</v>
      </c>
      <c r="H236" s="224">
        <v>1</v>
      </c>
      <c r="I236" s="225"/>
      <c r="J236" s="226">
        <f>ROUND(I236*H236,2)</f>
        <v>0</v>
      </c>
      <c r="K236" s="222" t="s">
        <v>1</v>
      </c>
      <c r="L236" s="45"/>
      <c r="M236" s="227" t="s">
        <v>1</v>
      </c>
      <c r="N236" s="228" t="s">
        <v>41</v>
      </c>
      <c r="O236" s="92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1" t="s">
        <v>688</v>
      </c>
      <c r="AT236" s="231" t="s">
        <v>153</v>
      </c>
      <c r="AU236" s="231" t="s">
        <v>84</v>
      </c>
      <c r="AY236" s="18" t="s">
        <v>151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84</v>
      </c>
      <c r="BK236" s="232">
        <f>ROUND(I236*H236,2)</f>
        <v>0</v>
      </c>
      <c r="BL236" s="18" t="s">
        <v>688</v>
      </c>
      <c r="BM236" s="231" t="s">
        <v>2582</v>
      </c>
    </row>
    <row r="237" s="2" customFormat="1" ht="49.05" customHeight="1">
      <c r="A237" s="39"/>
      <c r="B237" s="40"/>
      <c r="C237" s="220" t="s">
        <v>914</v>
      </c>
      <c r="D237" s="220" t="s">
        <v>153</v>
      </c>
      <c r="E237" s="221" t="s">
        <v>2583</v>
      </c>
      <c r="F237" s="222" t="s">
        <v>2584</v>
      </c>
      <c r="G237" s="223" t="s">
        <v>2360</v>
      </c>
      <c r="H237" s="224">
        <v>1</v>
      </c>
      <c r="I237" s="225"/>
      <c r="J237" s="226">
        <f>ROUND(I237*H237,2)</f>
        <v>0</v>
      </c>
      <c r="K237" s="222" t="s">
        <v>1</v>
      </c>
      <c r="L237" s="45"/>
      <c r="M237" s="227" t="s">
        <v>1</v>
      </c>
      <c r="N237" s="228" t="s">
        <v>41</v>
      </c>
      <c r="O237" s="92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1" t="s">
        <v>688</v>
      </c>
      <c r="AT237" s="231" t="s">
        <v>153</v>
      </c>
      <c r="AU237" s="231" t="s">
        <v>84</v>
      </c>
      <c r="AY237" s="18" t="s">
        <v>151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84</v>
      </c>
      <c r="BK237" s="232">
        <f>ROUND(I237*H237,2)</f>
        <v>0</v>
      </c>
      <c r="BL237" s="18" t="s">
        <v>688</v>
      </c>
      <c r="BM237" s="231" t="s">
        <v>2585</v>
      </c>
    </row>
    <row r="238" s="2" customFormat="1" ht="24.15" customHeight="1">
      <c r="A238" s="39"/>
      <c r="B238" s="40"/>
      <c r="C238" s="220" t="s">
        <v>918</v>
      </c>
      <c r="D238" s="220" t="s">
        <v>153</v>
      </c>
      <c r="E238" s="221" t="s">
        <v>2586</v>
      </c>
      <c r="F238" s="222" t="s">
        <v>2525</v>
      </c>
      <c r="G238" s="223" t="s">
        <v>2360</v>
      </c>
      <c r="H238" s="224">
        <v>2</v>
      </c>
      <c r="I238" s="225"/>
      <c r="J238" s="226">
        <f>ROUND(I238*H238,2)</f>
        <v>0</v>
      </c>
      <c r="K238" s="222" t="s">
        <v>1</v>
      </c>
      <c r="L238" s="45"/>
      <c r="M238" s="227" t="s">
        <v>1</v>
      </c>
      <c r="N238" s="228" t="s">
        <v>41</v>
      </c>
      <c r="O238" s="92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1" t="s">
        <v>688</v>
      </c>
      <c r="AT238" s="231" t="s">
        <v>153</v>
      </c>
      <c r="AU238" s="231" t="s">
        <v>84</v>
      </c>
      <c r="AY238" s="18" t="s">
        <v>151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84</v>
      </c>
      <c r="BK238" s="232">
        <f>ROUND(I238*H238,2)</f>
        <v>0</v>
      </c>
      <c r="BL238" s="18" t="s">
        <v>688</v>
      </c>
      <c r="BM238" s="231" t="s">
        <v>2587</v>
      </c>
    </row>
    <row r="239" s="2" customFormat="1" ht="33" customHeight="1">
      <c r="A239" s="39"/>
      <c r="B239" s="40"/>
      <c r="C239" s="220" t="s">
        <v>922</v>
      </c>
      <c r="D239" s="220" t="s">
        <v>153</v>
      </c>
      <c r="E239" s="221" t="s">
        <v>2588</v>
      </c>
      <c r="F239" s="222" t="s">
        <v>2387</v>
      </c>
      <c r="G239" s="223" t="s">
        <v>2388</v>
      </c>
      <c r="H239" s="224">
        <v>12</v>
      </c>
      <c r="I239" s="225"/>
      <c r="J239" s="226">
        <f>ROUND(I239*H239,2)</f>
        <v>0</v>
      </c>
      <c r="K239" s="222" t="s">
        <v>1</v>
      </c>
      <c r="L239" s="45"/>
      <c r="M239" s="227" t="s">
        <v>1</v>
      </c>
      <c r="N239" s="228" t="s">
        <v>41</v>
      </c>
      <c r="O239" s="92"/>
      <c r="P239" s="229">
        <f>O239*H239</f>
        <v>0</v>
      </c>
      <c r="Q239" s="229">
        <v>0</v>
      </c>
      <c r="R239" s="229">
        <f>Q239*H239</f>
        <v>0</v>
      </c>
      <c r="S239" s="229">
        <v>0</v>
      </c>
      <c r="T239" s="23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1" t="s">
        <v>688</v>
      </c>
      <c r="AT239" s="231" t="s">
        <v>153</v>
      </c>
      <c r="AU239" s="231" t="s">
        <v>84</v>
      </c>
      <c r="AY239" s="18" t="s">
        <v>151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84</v>
      </c>
      <c r="BK239" s="232">
        <f>ROUND(I239*H239,2)</f>
        <v>0</v>
      </c>
      <c r="BL239" s="18" t="s">
        <v>688</v>
      </c>
      <c r="BM239" s="231" t="s">
        <v>2589</v>
      </c>
    </row>
    <row r="240" s="2" customFormat="1" ht="33" customHeight="1">
      <c r="A240" s="39"/>
      <c r="B240" s="40"/>
      <c r="C240" s="220" t="s">
        <v>926</v>
      </c>
      <c r="D240" s="220" t="s">
        <v>153</v>
      </c>
      <c r="E240" s="221" t="s">
        <v>2590</v>
      </c>
      <c r="F240" s="222" t="s">
        <v>2441</v>
      </c>
      <c r="G240" s="223" t="s">
        <v>2388</v>
      </c>
      <c r="H240" s="224">
        <v>10</v>
      </c>
      <c r="I240" s="225"/>
      <c r="J240" s="226">
        <f>ROUND(I240*H240,2)</f>
        <v>0</v>
      </c>
      <c r="K240" s="222" t="s">
        <v>1</v>
      </c>
      <c r="L240" s="45"/>
      <c r="M240" s="227" t="s">
        <v>1</v>
      </c>
      <c r="N240" s="228" t="s">
        <v>41</v>
      </c>
      <c r="O240" s="92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1" t="s">
        <v>688</v>
      </c>
      <c r="AT240" s="231" t="s">
        <v>153</v>
      </c>
      <c r="AU240" s="231" t="s">
        <v>84</v>
      </c>
      <c r="AY240" s="18" t="s">
        <v>151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84</v>
      </c>
      <c r="BK240" s="232">
        <f>ROUND(I240*H240,2)</f>
        <v>0</v>
      </c>
      <c r="BL240" s="18" t="s">
        <v>688</v>
      </c>
      <c r="BM240" s="231" t="s">
        <v>2591</v>
      </c>
    </row>
    <row r="241" s="2" customFormat="1" ht="24.15" customHeight="1">
      <c r="A241" s="39"/>
      <c r="B241" s="40"/>
      <c r="C241" s="220" t="s">
        <v>930</v>
      </c>
      <c r="D241" s="220" t="s">
        <v>153</v>
      </c>
      <c r="E241" s="221" t="s">
        <v>2592</v>
      </c>
      <c r="F241" s="222" t="s">
        <v>2394</v>
      </c>
      <c r="G241" s="223" t="s">
        <v>183</v>
      </c>
      <c r="H241" s="224">
        <v>18</v>
      </c>
      <c r="I241" s="225"/>
      <c r="J241" s="226">
        <f>ROUND(I241*H241,2)</f>
        <v>0</v>
      </c>
      <c r="K241" s="222" t="s">
        <v>1</v>
      </c>
      <c r="L241" s="45"/>
      <c r="M241" s="227" t="s">
        <v>1</v>
      </c>
      <c r="N241" s="228" t="s">
        <v>41</v>
      </c>
      <c r="O241" s="92"/>
      <c r="P241" s="229">
        <f>O241*H241</f>
        <v>0</v>
      </c>
      <c r="Q241" s="229">
        <v>0</v>
      </c>
      <c r="R241" s="229">
        <f>Q241*H241</f>
        <v>0</v>
      </c>
      <c r="S241" s="229">
        <v>0</v>
      </c>
      <c r="T241" s="23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1" t="s">
        <v>688</v>
      </c>
      <c r="AT241" s="231" t="s">
        <v>153</v>
      </c>
      <c r="AU241" s="231" t="s">
        <v>84</v>
      </c>
      <c r="AY241" s="18" t="s">
        <v>151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84</v>
      </c>
      <c r="BK241" s="232">
        <f>ROUND(I241*H241,2)</f>
        <v>0</v>
      </c>
      <c r="BL241" s="18" t="s">
        <v>688</v>
      </c>
      <c r="BM241" s="231" t="s">
        <v>2593</v>
      </c>
    </row>
    <row r="242" s="12" customFormat="1" ht="25.92" customHeight="1">
      <c r="A242" s="12"/>
      <c r="B242" s="204"/>
      <c r="C242" s="205"/>
      <c r="D242" s="206" t="s">
        <v>75</v>
      </c>
      <c r="E242" s="207" t="s">
        <v>2594</v>
      </c>
      <c r="F242" s="207" t="s">
        <v>2595</v>
      </c>
      <c r="G242" s="205"/>
      <c r="H242" s="205"/>
      <c r="I242" s="208"/>
      <c r="J242" s="209">
        <f>BK242</f>
        <v>0</v>
      </c>
      <c r="K242" s="205"/>
      <c r="L242" s="210"/>
      <c r="M242" s="211"/>
      <c r="N242" s="212"/>
      <c r="O242" s="212"/>
      <c r="P242" s="213">
        <f>SUM(P243:P258)</f>
        <v>0</v>
      </c>
      <c r="Q242" s="212"/>
      <c r="R242" s="213">
        <f>SUM(R243:R258)</f>
        <v>0</v>
      </c>
      <c r="S242" s="212"/>
      <c r="T242" s="214">
        <f>SUM(T243:T258)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5" t="s">
        <v>84</v>
      </c>
      <c r="AT242" s="216" t="s">
        <v>75</v>
      </c>
      <c r="AU242" s="216" t="s">
        <v>76</v>
      </c>
      <c r="AY242" s="215" t="s">
        <v>151</v>
      </c>
      <c r="BK242" s="217">
        <f>SUM(BK243:BK258)</f>
        <v>0</v>
      </c>
    </row>
    <row r="243" s="2" customFormat="1" ht="49.05" customHeight="1">
      <c r="A243" s="39"/>
      <c r="B243" s="40"/>
      <c r="C243" s="220" t="s">
        <v>934</v>
      </c>
      <c r="D243" s="220" t="s">
        <v>153</v>
      </c>
      <c r="E243" s="221" t="s">
        <v>2596</v>
      </c>
      <c r="F243" s="222" t="s">
        <v>2597</v>
      </c>
      <c r="G243" s="223" t="s">
        <v>2360</v>
      </c>
      <c r="H243" s="224">
        <v>1</v>
      </c>
      <c r="I243" s="225"/>
      <c r="J243" s="226">
        <f>ROUND(I243*H243,2)</f>
        <v>0</v>
      </c>
      <c r="K243" s="222" t="s">
        <v>1</v>
      </c>
      <c r="L243" s="45"/>
      <c r="M243" s="227" t="s">
        <v>1</v>
      </c>
      <c r="N243" s="228" t="s">
        <v>41</v>
      </c>
      <c r="O243" s="92"/>
      <c r="P243" s="229">
        <f>O243*H243</f>
        <v>0</v>
      </c>
      <c r="Q243" s="229">
        <v>0</v>
      </c>
      <c r="R243" s="229">
        <f>Q243*H243</f>
        <v>0</v>
      </c>
      <c r="S243" s="229">
        <v>0</v>
      </c>
      <c r="T243" s="23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1" t="s">
        <v>688</v>
      </c>
      <c r="AT243" s="231" t="s">
        <v>153</v>
      </c>
      <c r="AU243" s="231" t="s">
        <v>84</v>
      </c>
      <c r="AY243" s="18" t="s">
        <v>151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84</v>
      </c>
      <c r="BK243" s="232">
        <f>ROUND(I243*H243,2)</f>
        <v>0</v>
      </c>
      <c r="BL243" s="18" t="s">
        <v>688</v>
      </c>
      <c r="BM243" s="231" t="s">
        <v>2598</v>
      </c>
    </row>
    <row r="244" s="2" customFormat="1" ht="16.5" customHeight="1">
      <c r="A244" s="39"/>
      <c r="B244" s="40"/>
      <c r="C244" s="220" t="s">
        <v>940</v>
      </c>
      <c r="D244" s="220" t="s">
        <v>153</v>
      </c>
      <c r="E244" s="221" t="s">
        <v>2599</v>
      </c>
      <c r="F244" s="222" t="s">
        <v>2405</v>
      </c>
      <c r="G244" s="223" t="s">
        <v>2360</v>
      </c>
      <c r="H244" s="224">
        <v>2</v>
      </c>
      <c r="I244" s="225"/>
      <c r="J244" s="226">
        <f>ROUND(I244*H244,2)</f>
        <v>0</v>
      </c>
      <c r="K244" s="222" t="s">
        <v>1</v>
      </c>
      <c r="L244" s="45"/>
      <c r="M244" s="227" t="s">
        <v>1</v>
      </c>
      <c r="N244" s="228" t="s">
        <v>41</v>
      </c>
      <c r="O244" s="92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688</v>
      </c>
      <c r="AT244" s="231" t="s">
        <v>153</v>
      </c>
      <c r="AU244" s="231" t="s">
        <v>84</v>
      </c>
      <c r="AY244" s="18" t="s">
        <v>151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84</v>
      </c>
      <c r="BK244" s="232">
        <f>ROUND(I244*H244,2)</f>
        <v>0</v>
      </c>
      <c r="BL244" s="18" t="s">
        <v>688</v>
      </c>
      <c r="BM244" s="231" t="s">
        <v>2600</v>
      </c>
    </row>
    <row r="245" s="2" customFormat="1" ht="16.5" customHeight="1">
      <c r="A245" s="39"/>
      <c r="B245" s="40"/>
      <c r="C245" s="220" t="s">
        <v>946</v>
      </c>
      <c r="D245" s="220" t="s">
        <v>153</v>
      </c>
      <c r="E245" s="221" t="s">
        <v>2601</v>
      </c>
      <c r="F245" s="222" t="s">
        <v>2366</v>
      </c>
      <c r="G245" s="223" t="s">
        <v>2360</v>
      </c>
      <c r="H245" s="224">
        <v>1</v>
      </c>
      <c r="I245" s="225"/>
      <c r="J245" s="226">
        <f>ROUND(I245*H245,2)</f>
        <v>0</v>
      </c>
      <c r="K245" s="222" t="s">
        <v>1</v>
      </c>
      <c r="L245" s="45"/>
      <c r="M245" s="227" t="s">
        <v>1</v>
      </c>
      <c r="N245" s="228" t="s">
        <v>41</v>
      </c>
      <c r="O245" s="92"/>
      <c r="P245" s="229">
        <f>O245*H245</f>
        <v>0</v>
      </c>
      <c r="Q245" s="229">
        <v>0</v>
      </c>
      <c r="R245" s="229">
        <f>Q245*H245</f>
        <v>0</v>
      </c>
      <c r="S245" s="229">
        <v>0</v>
      </c>
      <c r="T245" s="23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1" t="s">
        <v>688</v>
      </c>
      <c r="AT245" s="231" t="s">
        <v>153</v>
      </c>
      <c r="AU245" s="231" t="s">
        <v>84</v>
      </c>
      <c r="AY245" s="18" t="s">
        <v>151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84</v>
      </c>
      <c r="BK245" s="232">
        <f>ROUND(I245*H245,2)</f>
        <v>0</v>
      </c>
      <c r="BL245" s="18" t="s">
        <v>688</v>
      </c>
      <c r="BM245" s="231" t="s">
        <v>2602</v>
      </c>
    </row>
    <row r="246" s="2" customFormat="1" ht="16.5" customHeight="1">
      <c r="A246" s="39"/>
      <c r="B246" s="40"/>
      <c r="C246" s="220" t="s">
        <v>950</v>
      </c>
      <c r="D246" s="220" t="s">
        <v>153</v>
      </c>
      <c r="E246" s="221" t="s">
        <v>2603</v>
      </c>
      <c r="F246" s="222" t="s">
        <v>2369</v>
      </c>
      <c r="G246" s="223" t="s">
        <v>2360</v>
      </c>
      <c r="H246" s="224">
        <v>1</v>
      </c>
      <c r="I246" s="225"/>
      <c r="J246" s="226">
        <f>ROUND(I246*H246,2)</f>
        <v>0</v>
      </c>
      <c r="K246" s="222" t="s">
        <v>1</v>
      </c>
      <c r="L246" s="45"/>
      <c r="M246" s="227" t="s">
        <v>1</v>
      </c>
      <c r="N246" s="228" t="s">
        <v>41</v>
      </c>
      <c r="O246" s="92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1" t="s">
        <v>688</v>
      </c>
      <c r="AT246" s="231" t="s">
        <v>153</v>
      </c>
      <c r="AU246" s="231" t="s">
        <v>84</v>
      </c>
      <c r="AY246" s="18" t="s">
        <v>151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84</v>
      </c>
      <c r="BK246" s="232">
        <f>ROUND(I246*H246,2)</f>
        <v>0</v>
      </c>
      <c r="BL246" s="18" t="s">
        <v>688</v>
      </c>
      <c r="BM246" s="231" t="s">
        <v>2604</v>
      </c>
    </row>
    <row r="247" s="2" customFormat="1" ht="16.5" customHeight="1">
      <c r="A247" s="39"/>
      <c r="B247" s="40"/>
      <c r="C247" s="220" t="s">
        <v>954</v>
      </c>
      <c r="D247" s="220" t="s">
        <v>153</v>
      </c>
      <c r="E247" s="221" t="s">
        <v>2605</v>
      </c>
      <c r="F247" s="222" t="s">
        <v>2412</v>
      </c>
      <c r="G247" s="223" t="s">
        <v>2360</v>
      </c>
      <c r="H247" s="224">
        <v>1</v>
      </c>
      <c r="I247" s="225"/>
      <c r="J247" s="226">
        <f>ROUND(I247*H247,2)</f>
        <v>0</v>
      </c>
      <c r="K247" s="222" t="s">
        <v>1</v>
      </c>
      <c r="L247" s="45"/>
      <c r="M247" s="227" t="s">
        <v>1</v>
      </c>
      <c r="N247" s="228" t="s">
        <v>41</v>
      </c>
      <c r="O247" s="92"/>
      <c r="P247" s="229">
        <f>O247*H247</f>
        <v>0</v>
      </c>
      <c r="Q247" s="229">
        <v>0</v>
      </c>
      <c r="R247" s="229">
        <f>Q247*H247</f>
        <v>0</v>
      </c>
      <c r="S247" s="229">
        <v>0</v>
      </c>
      <c r="T247" s="23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1" t="s">
        <v>688</v>
      </c>
      <c r="AT247" s="231" t="s">
        <v>153</v>
      </c>
      <c r="AU247" s="231" t="s">
        <v>84</v>
      </c>
      <c r="AY247" s="18" t="s">
        <v>151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84</v>
      </c>
      <c r="BK247" s="232">
        <f>ROUND(I247*H247,2)</f>
        <v>0</v>
      </c>
      <c r="BL247" s="18" t="s">
        <v>688</v>
      </c>
      <c r="BM247" s="231" t="s">
        <v>2606</v>
      </c>
    </row>
    <row r="248" s="2" customFormat="1" ht="24.15" customHeight="1">
      <c r="A248" s="39"/>
      <c r="B248" s="40"/>
      <c r="C248" s="220" t="s">
        <v>959</v>
      </c>
      <c r="D248" s="220" t="s">
        <v>153</v>
      </c>
      <c r="E248" s="221" t="s">
        <v>2607</v>
      </c>
      <c r="F248" s="222" t="s">
        <v>2415</v>
      </c>
      <c r="G248" s="223" t="s">
        <v>2360</v>
      </c>
      <c r="H248" s="224">
        <v>1</v>
      </c>
      <c r="I248" s="225"/>
      <c r="J248" s="226">
        <f>ROUND(I248*H248,2)</f>
        <v>0</v>
      </c>
      <c r="K248" s="222" t="s">
        <v>1</v>
      </c>
      <c r="L248" s="45"/>
      <c r="M248" s="227" t="s">
        <v>1</v>
      </c>
      <c r="N248" s="228" t="s">
        <v>41</v>
      </c>
      <c r="O248" s="92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1" t="s">
        <v>688</v>
      </c>
      <c r="AT248" s="231" t="s">
        <v>153</v>
      </c>
      <c r="AU248" s="231" t="s">
        <v>84</v>
      </c>
      <c r="AY248" s="18" t="s">
        <v>151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84</v>
      </c>
      <c r="BK248" s="232">
        <f>ROUND(I248*H248,2)</f>
        <v>0</v>
      </c>
      <c r="BL248" s="18" t="s">
        <v>688</v>
      </c>
      <c r="BM248" s="231" t="s">
        <v>2608</v>
      </c>
    </row>
    <row r="249" s="2" customFormat="1" ht="49.05" customHeight="1">
      <c r="A249" s="39"/>
      <c r="B249" s="40"/>
      <c r="C249" s="220" t="s">
        <v>963</v>
      </c>
      <c r="D249" s="220" t="s">
        <v>153</v>
      </c>
      <c r="E249" s="221" t="s">
        <v>2609</v>
      </c>
      <c r="F249" s="222" t="s">
        <v>2378</v>
      </c>
      <c r="G249" s="223" t="s">
        <v>2360</v>
      </c>
      <c r="H249" s="224">
        <v>4</v>
      </c>
      <c r="I249" s="225"/>
      <c r="J249" s="226">
        <f>ROUND(I249*H249,2)</f>
        <v>0</v>
      </c>
      <c r="K249" s="222" t="s">
        <v>1</v>
      </c>
      <c r="L249" s="45"/>
      <c r="M249" s="227" t="s">
        <v>1</v>
      </c>
      <c r="N249" s="228" t="s">
        <v>41</v>
      </c>
      <c r="O249" s="92"/>
      <c r="P249" s="229">
        <f>O249*H249</f>
        <v>0</v>
      </c>
      <c r="Q249" s="229">
        <v>0</v>
      </c>
      <c r="R249" s="229">
        <f>Q249*H249</f>
        <v>0</v>
      </c>
      <c r="S249" s="229">
        <v>0</v>
      </c>
      <c r="T249" s="23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1" t="s">
        <v>688</v>
      </c>
      <c r="AT249" s="231" t="s">
        <v>153</v>
      </c>
      <c r="AU249" s="231" t="s">
        <v>84</v>
      </c>
      <c r="AY249" s="18" t="s">
        <v>151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84</v>
      </c>
      <c r="BK249" s="232">
        <f>ROUND(I249*H249,2)</f>
        <v>0</v>
      </c>
      <c r="BL249" s="18" t="s">
        <v>688</v>
      </c>
      <c r="BM249" s="231" t="s">
        <v>2610</v>
      </c>
    </row>
    <row r="250" s="2" customFormat="1" ht="55.5" customHeight="1">
      <c r="A250" s="39"/>
      <c r="B250" s="40"/>
      <c r="C250" s="220" t="s">
        <v>967</v>
      </c>
      <c r="D250" s="220" t="s">
        <v>153</v>
      </c>
      <c r="E250" s="221" t="s">
        <v>2611</v>
      </c>
      <c r="F250" s="222" t="s">
        <v>2612</v>
      </c>
      <c r="G250" s="223" t="s">
        <v>2360</v>
      </c>
      <c r="H250" s="224">
        <v>3</v>
      </c>
      <c r="I250" s="225"/>
      <c r="J250" s="226">
        <f>ROUND(I250*H250,2)</f>
        <v>0</v>
      </c>
      <c r="K250" s="222" t="s">
        <v>1</v>
      </c>
      <c r="L250" s="45"/>
      <c r="M250" s="227" t="s">
        <v>1</v>
      </c>
      <c r="N250" s="228" t="s">
        <v>41</v>
      </c>
      <c r="O250" s="92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1" t="s">
        <v>688</v>
      </c>
      <c r="AT250" s="231" t="s">
        <v>153</v>
      </c>
      <c r="AU250" s="231" t="s">
        <v>84</v>
      </c>
      <c r="AY250" s="18" t="s">
        <v>151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84</v>
      </c>
      <c r="BK250" s="232">
        <f>ROUND(I250*H250,2)</f>
        <v>0</v>
      </c>
      <c r="BL250" s="18" t="s">
        <v>688</v>
      </c>
      <c r="BM250" s="231" t="s">
        <v>2613</v>
      </c>
    </row>
    <row r="251" s="2" customFormat="1" ht="49.05" customHeight="1">
      <c r="A251" s="39"/>
      <c r="B251" s="40"/>
      <c r="C251" s="220" t="s">
        <v>973</v>
      </c>
      <c r="D251" s="220" t="s">
        <v>153</v>
      </c>
      <c r="E251" s="221" t="s">
        <v>2614</v>
      </c>
      <c r="F251" s="222" t="s">
        <v>2615</v>
      </c>
      <c r="G251" s="223" t="s">
        <v>2360</v>
      </c>
      <c r="H251" s="224">
        <v>2</v>
      </c>
      <c r="I251" s="225"/>
      <c r="J251" s="226">
        <f>ROUND(I251*H251,2)</f>
        <v>0</v>
      </c>
      <c r="K251" s="222" t="s">
        <v>1</v>
      </c>
      <c r="L251" s="45"/>
      <c r="M251" s="227" t="s">
        <v>1</v>
      </c>
      <c r="N251" s="228" t="s">
        <v>41</v>
      </c>
      <c r="O251" s="92"/>
      <c r="P251" s="229">
        <f>O251*H251</f>
        <v>0</v>
      </c>
      <c r="Q251" s="229">
        <v>0</v>
      </c>
      <c r="R251" s="229">
        <f>Q251*H251</f>
        <v>0</v>
      </c>
      <c r="S251" s="229">
        <v>0</v>
      </c>
      <c r="T251" s="23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1" t="s">
        <v>688</v>
      </c>
      <c r="AT251" s="231" t="s">
        <v>153</v>
      </c>
      <c r="AU251" s="231" t="s">
        <v>84</v>
      </c>
      <c r="AY251" s="18" t="s">
        <v>151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84</v>
      </c>
      <c r="BK251" s="232">
        <f>ROUND(I251*H251,2)</f>
        <v>0</v>
      </c>
      <c r="BL251" s="18" t="s">
        <v>688</v>
      </c>
      <c r="BM251" s="231" t="s">
        <v>2616</v>
      </c>
    </row>
    <row r="252" s="2" customFormat="1" ht="24.15" customHeight="1">
      <c r="A252" s="39"/>
      <c r="B252" s="40"/>
      <c r="C252" s="220" t="s">
        <v>977</v>
      </c>
      <c r="D252" s="220" t="s">
        <v>153</v>
      </c>
      <c r="E252" s="221" t="s">
        <v>2617</v>
      </c>
      <c r="F252" s="222" t="s">
        <v>2553</v>
      </c>
      <c r="G252" s="223" t="s">
        <v>2360</v>
      </c>
      <c r="H252" s="224">
        <v>1</v>
      </c>
      <c r="I252" s="225"/>
      <c r="J252" s="226">
        <f>ROUND(I252*H252,2)</f>
        <v>0</v>
      </c>
      <c r="K252" s="222" t="s">
        <v>1</v>
      </c>
      <c r="L252" s="45"/>
      <c r="M252" s="227" t="s">
        <v>1</v>
      </c>
      <c r="N252" s="228" t="s">
        <v>41</v>
      </c>
      <c r="O252" s="92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1" t="s">
        <v>688</v>
      </c>
      <c r="AT252" s="231" t="s">
        <v>153</v>
      </c>
      <c r="AU252" s="231" t="s">
        <v>84</v>
      </c>
      <c r="AY252" s="18" t="s">
        <v>151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84</v>
      </c>
      <c r="BK252" s="232">
        <f>ROUND(I252*H252,2)</f>
        <v>0</v>
      </c>
      <c r="BL252" s="18" t="s">
        <v>688</v>
      </c>
      <c r="BM252" s="231" t="s">
        <v>2618</v>
      </c>
    </row>
    <row r="253" s="2" customFormat="1" ht="24.15" customHeight="1">
      <c r="A253" s="39"/>
      <c r="B253" s="40"/>
      <c r="C253" s="220" t="s">
        <v>982</v>
      </c>
      <c r="D253" s="220" t="s">
        <v>153</v>
      </c>
      <c r="E253" s="221" t="s">
        <v>2619</v>
      </c>
      <c r="F253" s="222" t="s">
        <v>2427</v>
      </c>
      <c r="G253" s="223" t="s">
        <v>2360</v>
      </c>
      <c r="H253" s="224">
        <v>2</v>
      </c>
      <c r="I253" s="225"/>
      <c r="J253" s="226">
        <f>ROUND(I253*H253,2)</f>
        <v>0</v>
      </c>
      <c r="K253" s="222" t="s">
        <v>1</v>
      </c>
      <c r="L253" s="45"/>
      <c r="M253" s="227" t="s">
        <v>1</v>
      </c>
      <c r="N253" s="228" t="s">
        <v>41</v>
      </c>
      <c r="O253" s="92"/>
      <c r="P253" s="229">
        <f>O253*H253</f>
        <v>0</v>
      </c>
      <c r="Q253" s="229">
        <v>0</v>
      </c>
      <c r="R253" s="229">
        <f>Q253*H253</f>
        <v>0</v>
      </c>
      <c r="S253" s="229">
        <v>0</v>
      </c>
      <c r="T253" s="23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1" t="s">
        <v>688</v>
      </c>
      <c r="AT253" s="231" t="s">
        <v>153</v>
      </c>
      <c r="AU253" s="231" t="s">
        <v>84</v>
      </c>
      <c r="AY253" s="18" t="s">
        <v>151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84</v>
      </c>
      <c r="BK253" s="232">
        <f>ROUND(I253*H253,2)</f>
        <v>0</v>
      </c>
      <c r="BL253" s="18" t="s">
        <v>688</v>
      </c>
      <c r="BM253" s="231" t="s">
        <v>2620</v>
      </c>
    </row>
    <row r="254" s="2" customFormat="1" ht="33" customHeight="1">
      <c r="A254" s="39"/>
      <c r="B254" s="40"/>
      <c r="C254" s="220" t="s">
        <v>986</v>
      </c>
      <c r="D254" s="220" t="s">
        <v>153</v>
      </c>
      <c r="E254" s="221" t="s">
        <v>2621</v>
      </c>
      <c r="F254" s="222" t="s">
        <v>2387</v>
      </c>
      <c r="G254" s="223" t="s">
        <v>2388</v>
      </c>
      <c r="H254" s="224">
        <v>17</v>
      </c>
      <c r="I254" s="225"/>
      <c r="J254" s="226">
        <f>ROUND(I254*H254,2)</f>
        <v>0</v>
      </c>
      <c r="K254" s="222" t="s">
        <v>1</v>
      </c>
      <c r="L254" s="45"/>
      <c r="M254" s="227" t="s">
        <v>1</v>
      </c>
      <c r="N254" s="228" t="s">
        <v>41</v>
      </c>
      <c r="O254" s="92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688</v>
      </c>
      <c r="AT254" s="231" t="s">
        <v>153</v>
      </c>
      <c r="AU254" s="231" t="s">
        <v>84</v>
      </c>
      <c r="AY254" s="18" t="s">
        <v>151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84</v>
      </c>
      <c r="BK254" s="232">
        <f>ROUND(I254*H254,2)</f>
        <v>0</v>
      </c>
      <c r="BL254" s="18" t="s">
        <v>688</v>
      </c>
      <c r="BM254" s="231" t="s">
        <v>2622</v>
      </c>
    </row>
    <row r="255" s="2" customFormat="1" ht="37.8" customHeight="1">
      <c r="A255" s="39"/>
      <c r="B255" s="40"/>
      <c r="C255" s="220" t="s">
        <v>991</v>
      </c>
      <c r="D255" s="220" t="s">
        <v>153</v>
      </c>
      <c r="E255" s="221" t="s">
        <v>2623</v>
      </c>
      <c r="F255" s="222" t="s">
        <v>2624</v>
      </c>
      <c r="G255" s="223" t="s">
        <v>183</v>
      </c>
      <c r="H255" s="224">
        <v>3</v>
      </c>
      <c r="I255" s="225"/>
      <c r="J255" s="226">
        <f>ROUND(I255*H255,2)</f>
        <v>0</v>
      </c>
      <c r="K255" s="222" t="s">
        <v>1</v>
      </c>
      <c r="L255" s="45"/>
      <c r="M255" s="227" t="s">
        <v>1</v>
      </c>
      <c r="N255" s="228" t="s">
        <v>41</v>
      </c>
      <c r="O255" s="92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1" t="s">
        <v>688</v>
      </c>
      <c r="AT255" s="231" t="s">
        <v>153</v>
      </c>
      <c r="AU255" s="231" t="s">
        <v>84</v>
      </c>
      <c r="AY255" s="18" t="s">
        <v>151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84</v>
      </c>
      <c r="BK255" s="232">
        <f>ROUND(I255*H255,2)</f>
        <v>0</v>
      </c>
      <c r="BL255" s="18" t="s">
        <v>688</v>
      </c>
      <c r="BM255" s="231" t="s">
        <v>2625</v>
      </c>
    </row>
    <row r="256" s="2" customFormat="1" ht="24.15" customHeight="1">
      <c r="A256" s="39"/>
      <c r="B256" s="40"/>
      <c r="C256" s="220" t="s">
        <v>996</v>
      </c>
      <c r="D256" s="220" t="s">
        <v>153</v>
      </c>
      <c r="E256" s="221" t="s">
        <v>2626</v>
      </c>
      <c r="F256" s="222" t="s">
        <v>2394</v>
      </c>
      <c r="G256" s="223" t="s">
        <v>183</v>
      </c>
      <c r="H256" s="224">
        <v>26</v>
      </c>
      <c r="I256" s="225"/>
      <c r="J256" s="226">
        <f>ROUND(I256*H256,2)</f>
        <v>0</v>
      </c>
      <c r="K256" s="222" t="s">
        <v>1</v>
      </c>
      <c r="L256" s="45"/>
      <c r="M256" s="227" t="s">
        <v>1</v>
      </c>
      <c r="N256" s="228" t="s">
        <v>41</v>
      </c>
      <c r="O256" s="92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688</v>
      </c>
      <c r="AT256" s="231" t="s">
        <v>153</v>
      </c>
      <c r="AU256" s="231" t="s">
        <v>84</v>
      </c>
      <c r="AY256" s="18" t="s">
        <v>151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84</v>
      </c>
      <c r="BK256" s="232">
        <f>ROUND(I256*H256,2)</f>
        <v>0</v>
      </c>
      <c r="BL256" s="18" t="s">
        <v>688</v>
      </c>
      <c r="BM256" s="231" t="s">
        <v>2627</v>
      </c>
    </row>
    <row r="257" s="2" customFormat="1" ht="33" customHeight="1">
      <c r="A257" s="39"/>
      <c r="B257" s="40"/>
      <c r="C257" s="220" t="s">
        <v>1001</v>
      </c>
      <c r="D257" s="220" t="s">
        <v>153</v>
      </c>
      <c r="E257" s="221" t="s">
        <v>2628</v>
      </c>
      <c r="F257" s="222" t="s">
        <v>2438</v>
      </c>
      <c r="G257" s="223" t="s">
        <v>2388</v>
      </c>
      <c r="H257" s="224">
        <v>6</v>
      </c>
      <c r="I257" s="225"/>
      <c r="J257" s="226">
        <f>ROUND(I257*H257,2)</f>
        <v>0</v>
      </c>
      <c r="K257" s="222" t="s">
        <v>1</v>
      </c>
      <c r="L257" s="45"/>
      <c r="M257" s="227" t="s">
        <v>1</v>
      </c>
      <c r="N257" s="228" t="s">
        <v>41</v>
      </c>
      <c r="O257" s="92"/>
      <c r="P257" s="229">
        <f>O257*H257</f>
        <v>0</v>
      </c>
      <c r="Q257" s="229">
        <v>0</v>
      </c>
      <c r="R257" s="229">
        <f>Q257*H257</f>
        <v>0</v>
      </c>
      <c r="S257" s="229">
        <v>0</v>
      </c>
      <c r="T257" s="23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1" t="s">
        <v>688</v>
      </c>
      <c r="AT257" s="231" t="s">
        <v>153</v>
      </c>
      <c r="AU257" s="231" t="s">
        <v>84</v>
      </c>
      <c r="AY257" s="18" t="s">
        <v>151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84</v>
      </c>
      <c r="BK257" s="232">
        <f>ROUND(I257*H257,2)</f>
        <v>0</v>
      </c>
      <c r="BL257" s="18" t="s">
        <v>688</v>
      </c>
      <c r="BM257" s="231" t="s">
        <v>2629</v>
      </c>
    </row>
    <row r="258" s="2" customFormat="1" ht="33" customHeight="1">
      <c r="A258" s="39"/>
      <c r="B258" s="40"/>
      <c r="C258" s="220" t="s">
        <v>1005</v>
      </c>
      <c r="D258" s="220" t="s">
        <v>153</v>
      </c>
      <c r="E258" s="221" t="s">
        <v>2630</v>
      </c>
      <c r="F258" s="222" t="s">
        <v>2441</v>
      </c>
      <c r="G258" s="223" t="s">
        <v>2388</v>
      </c>
      <c r="H258" s="224">
        <v>8</v>
      </c>
      <c r="I258" s="225"/>
      <c r="J258" s="226">
        <f>ROUND(I258*H258,2)</f>
        <v>0</v>
      </c>
      <c r="K258" s="222" t="s">
        <v>1</v>
      </c>
      <c r="L258" s="45"/>
      <c r="M258" s="227" t="s">
        <v>1</v>
      </c>
      <c r="N258" s="228" t="s">
        <v>41</v>
      </c>
      <c r="O258" s="92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688</v>
      </c>
      <c r="AT258" s="231" t="s">
        <v>153</v>
      </c>
      <c r="AU258" s="231" t="s">
        <v>84</v>
      </c>
      <c r="AY258" s="18" t="s">
        <v>151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84</v>
      </c>
      <c r="BK258" s="232">
        <f>ROUND(I258*H258,2)</f>
        <v>0</v>
      </c>
      <c r="BL258" s="18" t="s">
        <v>688</v>
      </c>
      <c r="BM258" s="231" t="s">
        <v>2631</v>
      </c>
    </row>
    <row r="259" s="12" customFormat="1" ht="25.92" customHeight="1">
      <c r="A259" s="12"/>
      <c r="B259" s="204"/>
      <c r="C259" s="205"/>
      <c r="D259" s="206" t="s">
        <v>75</v>
      </c>
      <c r="E259" s="207" t="s">
        <v>2632</v>
      </c>
      <c r="F259" s="207" t="s">
        <v>2633</v>
      </c>
      <c r="G259" s="205"/>
      <c r="H259" s="205"/>
      <c r="I259" s="208"/>
      <c r="J259" s="209">
        <f>BK259</f>
        <v>0</v>
      </c>
      <c r="K259" s="205"/>
      <c r="L259" s="210"/>
      <c r="M259" s="211"/>
      <c r="N259" s="212"/>
      <c r="O259" s="212"/>
      <c r="P259" s="213">
        <f>SUM(P260:P275)</f>
        <v>0</v>
      </c>
      <c r="Q259" s="212"/>
      <c r="R259" s="213">
        <f>SUM(R260:R275)</f>
        <v>0</v>
      </c>
      <c r="S259" s="212"/>
      <c r="T259" s="214">
        <f>SUM(T260:T275)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5" t="s">
        <v>84</v>
      </c>
      <c r="AT259" s="216" t="s">
        <v>75</v>
      </c>
      <c r="AU259" s="216" t="s">
        <v>76</v>
      </c>
      <c r="AY259" s="215" t="s">
        <v>151</v>
      </c>
      <c r="BK259" s="217">
        <f>SUM(BK260:BK275)</f>
        <v>0</v>
      </c>
    </row>
    <row r="260" s="2" customFormat="1" ht="49.05" customHeight="1">
      <c r="A260" s="39"/>
      <c r="B260" s="40"/>
      <c r="C260" s="220" t="s">
        <v>1009</v>
      </c>
      <c r="D260" s="220" t="s">
        <v>153</v>
      </c>
      <c r="E260" s="221" t="s">
        <v>2634</v>
      </c>
      <c r="F260" s="222" t="s">
        <v>2635</v>
      </c>
      <c r="G260" s="223" t="s">
        <v>2360</v>
      </c>
      <c r="H260" s="224">
        <v>1</v>
      </c>
      <c r="I260" s="225"/>
      <c r="J260" s="226">
        <f>ROUND(I260*H260,2)</f>
        <v>0</v>
      </c>
      <c r="K260" s="222" t="s">
        <v>1</v>
      </c>
      <c r="L260" s="45"/>
      <c r="M260" s="227" t="s">
        <v>1</v>
      </c>
      <c r="N260" s="228" t="s">
        <v>41</v>
      </c>
      <c r="O260" s="92"/>
      <c r="P260" s="229">
        <f>O260*H260</f>
        <v>0</v>
      </c>
      <c r="Q260" s="229">
        <v>0</v>
      </c>
      <c r="R260" s="229">
        <f>Q260*H260</f>
        <v>0</v>
      </c>
      <c r="S260" s="229">
        <v>0</v>
      </c>
      <c r="T260" s="23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1" t="s">
        <v>688</v>
      </c>
      <c r="AT260" s="231" t="s">
        <v>153</v>
      </c>
      <c r="AU260" s="231" t="s">
        <v>84</v>
      </c>
      <c r="AY260" s="18" t="s">
        <v>151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84</v>
      </c>
      <c r="BK260" s="232">
        <f>ROUND(I260*H260,2)</f>
        <v>0</v>
      </c>
      <c r="BL260" s="18" t="s">
        <v>688</v>
      </c>
      <c r="BM260" s="231" t="s">
        <v>2636</v>
      </c>
    </row>
    <row r="261" s="2" customFormat="1" ht="16.5" customHeight="1">
      <c r="A261" s="39"/>
      <c r="B261" s="40"/>
      <c r="C261" s="220" t="s">
        <v>1014</v>
      </c>
      <c r="D261" s="220" t="s">
        <v>153</v>
      </c>
      <c r="E261" s="221" t="s">
        <v>2637</v>
      </c>
      <c r="F261" s="222" t="s">
        <v>2405</v>
      </c>
      <c r="G261" s="223" t="s">
        <v>2360</v>
      </c>
      <c r="H261" s="224">
        <v>2</v>
      </c>
      <c r="I261" s="225"/>
      <c r="J261" s="226">
        <f>ROUND(I261*H261,2)</f>
        <v>0</v>
      </c>
      <c r="K261" s="222" t="s">
        <v>1</v>
      </c>
      <c r="L261" s="45"/>
      <c r="M261" s="227" t="s">
        <v>1</v>
      </c>
      <c r="N261" s="228" t="s">
        <v>41</v>
      </c>
      <c r="O261" s="92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1" t="s">
        <v>688</v>
      </c>
      <c r="AT261" s="231" t="s">
        <v>153</v>
      </c>
      <c r="AU261" s="231" t="s">
        <v>84</v>
      </c>
      <c r="AY261" s="18" t="s">
        <v>151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84</v>
      </c>
      <c r="BK261" s="232">
        <f>ROUND(I261*H261,2)</f>
        <v>0</v>
      </c>
      <c r="BL261" s="18" t="s">
        <v>688</v>
      </c>
      <c r="BM261" s="231" t="s">
        <v>2638</v>
      </c>
    </row>
    <row r="262" s="2" customFormat="1" ht="16.5" customHeight="1">
      <c r="A262" s="39"/>
      <c r="B262" s="40"/>
      <c r="C262" s="220" t="s">
        <v>1018</v>
      </c>
      <c r="D262" s="220" t="s">
        <v>153</v>
      </c>
      <c r="E262" s="221" t="s">
        <v>2639</v>
      </c>
      <c r="F262" s="222" t="s">
        <v>2366</v>
      </c>
      <c r="G262" s="223" t="s">
        <v>2360</v>
      </c>
      <c r="H262" s="224">
        <v>1</v>
      </c>
      <c r="I262" s="225"/>
      <c r="J262" s="226">
        <f>ROUND(I262*H262,2)</f>
        <v>0</v>
      </c>
      <c r="K262" s="222" t="s">
        <v>1</v>
      </c>
      <c r="L262" s="45"/>
      <c r="M262" s="227" t="s">
        <v>1</v>
      </c>
      <c r="N262" s="228" t="s">
        <v>41</v>
      </c>
      <c r="O262" s="92"/>
      <c r="P262" s="229">
        <f>O262*H262</f>
        <v>0</v>
      </c>
      <c r="Q262" s="229">
        <v>0</v>
      </c>
      <c r="R262" s="229">
        <f>Q262*H262</f>
        <v>0</v>
      </c>
      <c r="S262" s="229">
        <v>0</v>
      </c>
      <c r="T262" s="23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1" t="s">
        <v>688</v>
      </c>
      <c r="AT262" s="231" t="s">
        <v>153</v>
      </c>
      <c r="AU262" s="231" t="s">
        <v>84</v>
      </c>
      <c r="AY262" s="18" t="s">
        <v>151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84</v>
      </c>
      <c r="BK262" s="232">
        <f>ROUND(I262*H262,2)</f>
        <v>0</v>
      </c>
      <c r="BL262" s="18" t="s">
        <v>688</v>
      </c>
      <c r="BM262" s="231" t="s">
        <v>2640</v>
      </c>
    </row>
    <row r="263" s="2" customFormat="1" ht="16.5" customHeight="1">
      <c r="A263" s="39"/>
      <c r="B263" s="40"/>
      <c r="C263" s="220" t="s">
        <v>1024</v>
      </c>
      <c r="D263" s="220" t="s">
        <v>153</v>
      </c>
      <c r="E263" s="221" t="s">
        <v>2641</v>
      </c>
      <c r="F263" s="222" t="s">
        <v>2369</v>
      </c>
      <c r="G263" s="223" t="s">
        <v>2360</v>
      </c>
      <c r="H263" s="224">
        <v>1</v>
      </c>
      <c r="I263" s="225"/>
      <c r="J263" s="226">
        <f>ROUND(I263*H263,2)</f>
        <v>0</v>
      </c>
      <c r="K263" s="222" t="s">
        <v>1</v>
      </c>
      <c r="L263" s="45"/>
      <c r="M263" s="227" t="s">
        <v>1</v>
      </c>
      <c r="N263" s="228" t="s">
        <v>41</v>
      </c>
      <c r="O263" s="92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1" t="s">
        <v>688</v>
      </c>
      <c r="AT263" s="231" t="s">
        <v>153</v>
      </c>
      <c r="AU263" s="231" t="s">
        <v>84</v>
      </c>
      <c r="AY263" s="18" t="s">
        <v>151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84</v>
      </c>
      <c r="BK263" s="232">
        <f>ROUND(I263*H263,2)</f>
        <v>0</v>
      </c>
      <c r="BL263" s="18" t="s">
        <v>688</v>
      </c>
      <c r="BM263" s="231" t="s">
        <v>2642</v>
      </c>
    </row>
    <row r="264" s="2" customFormat="1" ht="16.5" customHeight="1">
      <c r="A264" s="39"/>
      <c r="B264" s="40"/>
      <c r="C264" s="220" t="s">
        <v>1029</v>
      </c>
      <c r="D264" s="220" t="s">
        <v>153</v>
      </c>
      <c r="E264" s="221" t="s">
        <v>2643</v>
      </c>
      <c r="F264" s="222" t="s">
        <v>2412</v>
      </c>
      <c r="G264" s="223" t="s">
        <v>2360</v>
      </c>
      <c r="H264" s="224">
        <v>1</v>
      </c>
      <c r="I264" s="225"/>
      <c r="J264" s="226">
        <f>ROUND(I264*H264,2)</f>
        <v>0</v>
      </c>
      <c r="K264" s="222" t="s">
        <v>1</v>
      </c>
      <c r="L264" s="45"/>
      <c r="M264" s="227" t="s">
        <v>1</v>
      </c>
      <c r="N264" s="228" t="s">
        <v>41</v>
      </c>
      <c r="O264" s="92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1" t="s">
        <v>688</v>
      </c>
      <c r="AT264" s="231" t="s">
        <v>153</v>
      </c>
      <c r="AU264" s="231" t="s">
        <v>84</v>
      </c>
      <c r="AY264" s="18" t="s">
        <v>151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84</v>
      </c>
      <c r="BK264" s="232">
        <f>ROUND(I264*H264,2)</f>
        <v>0</v>
      </c>
      <c r="BL264" s="18" t="s">
        <v>688</v>
      </c>
      <c r="BM264" s="231" t="s">
        <v>2644</v>
      </c>
    </row>
    <row r="265" s="2" customFormat="1" ht="24.15" customHeight="1">
      <c r="A265" s="39"/>
      <c r="B265" s="40"/>
      <c r="C265" s="220" t="s">
        <v>1036</v>
      </c>
      <c r="D265" s="220" t="s">
        <v>153</v>
      </c>
      <c r="E265" s="221" t="s">
        <v>2645</v>
      </c>
      <c r="F265" s="222" t="s">
        <v>2415</v>
      </c>
      <c r="G265" s="223" t="s">
        <v>2360</v>
      </c>
      <c r="H265" s="224">
        <v>1</v>
      </c>
      <c r="I265" s="225"/>
      <c r="J265" s="226">
        <f>ROUND(I265*H265,2)</f>
        <v>0</v>
      </c>
      <c r="K265" s="222" t="s">
        <v>1</v>
      </c>
      <c r="L265" s="45"/>
      <c r="M265" s="227" t="s">
        <v>1</v>
      </c>
      <c r="N265" s="228" t="s">
        <v>41</v>
      </c>
      <c r="O265" s="92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1" t="s">
        <v>688</v>
      </c>
      <c r="AT265" s="231" t="s">
        <v>153</v>
      </c>
      <c r="AU265" s="231" t="s">
        <v>84</v>
      </c>
      <c r="AY265" s="18" t="s">
        <v>151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84</v>
      </c>
      <c r="BK265" s="232">
        <f>ROUND(I265*H265,2)</f>
        <v>0</v>
      </c>
      <c r="BL265" s="18" t="s">
        <v>688</v>
      </c>
      <c r="BM265" s="231" t="s">
        <v>2646</v>
      </c>
    </row>
    <row r="266" s="2" customFormat="1" ht="49.05" customHeight="1">
      <c r="A266" s="39"/>
      <c r="B266" s="40"/>
      <c r="C266" s="220" t="s">
        <v>1046</v>
      </c>
      <c r="D266" s="220" t="s">
        <v>153</v>
      </c>
      <c r="E266" s="221" t="s">
        <v>2647</v>
      </c>
      <c r="F266" s="222" t="s">
        <v>2378</v>
      </c>
      <c r="G266" s="223" t="s">
        <v>2360</v>
      </c>
      <c r="H266" s="224">
        <v>1</v>
      </c>
      <c r="I266" s="225"/>
      <c r="J266" s="226">
        <f>ROUND(I266*H266,2)</f>
        <v>0</v>
      </c>
      <c r="K266" s="222" t="s">
        <v>1</v>
      </c>
      <c r="L266" s="45"/>
      <c r="M266" s="227" t="s">
        <v>1</v>
      </c>
      <c r="N266" s="228" t="s">
        <v>41</v>
      </c>
      <c r="O266" s="92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688</v>
      </c>
      <c r="AT266" s="231" t="s">
        <v>153</v>
      </c>
      <c r="AU266" s="231" t="s">
        <v>84</v>
      </c>
      <c r="AY266" s="18" t="s">
        <v>151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84</v>
      </c>
      <c r="BK266" s="232">
        <f>ROUND(I266*H266,2)</f>
        <v>0</v>
      </c>
      <c r="BL266" s="18" t="s">
        <v>688</v>
      </c>
      <c r="BM266" s="231" t="s">
        <v>2648</v>
      </c>
    </row>
    <row r="267" s="2" customFormat="1" ht="49.05" customHeight="1">
      <c r="A267" s="39"/>
      <c r="B267" s="40"/>
      <c r="C267" s="220" t="s">
        <v>1051</v>
      </c>
      <c r="D267" s="220" t="s">
        <v>153</v>
      </c>
      <c r="E267" s="221" t="s">
        <v>2649</v>
      </c>
      <c r="F267" s="222" t="s">
        <v>2650</v>
      </c>
      <c r="G267" s="223" t="s">
        <v>2360</v>
      </c>
      <c r="H267" s="224">
        <v>1</v>
      </c>
      <c r="I267" s="225"/>
      <c r="J267" s="226">
        <f>ROUND(I267*H267,2)</f>
        <v>0</v>
      </c>
      <c r="K267" s="222" t="s">
        <v>1</v>
      </c>
      <c r="L267" s="45"/>
      <c r="M267" s="227" t="s">
        <v>1</v>
      </c>
      <c r="N267" s="228" t="s">
        <v>41</v>
      </c>
      <c r="O267" s="92"/>
      <c r="P267" s="229">
        <f>O267*H267</f>
        <v>0</v>
      </c>
      <c r="Q267" s="229">
        <v>0</v>
      </c>
      <c r="R267" s="229">
        <f>Q267*H267</f>
        <v>0</v>
      </c>
      <c r="S267" s="229">
        <v>0</v>
      </c>
      <c r="T267" s="23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1" t="s">
        <v>688</v>
      </c>
      <c r="AT267" s="231" t="s">
        <v>153</v>
      </c>
      <c r="AU267" s="231" t="s">
        <v>84</v>
      </c>
      <c r="AY267" s="18" t="s">
        <v>151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84</v>
      </c>
      <c r="BK267" s="232">
        <f>ROUND(I267*H267,2)</f>
        <v>0</v>
      </c>
      <c r="BL267" s="18" t="s">
        <v>688</v>
      </c>
      <c r="BM267" s="231" t="s">
        <v>2651</v>
      </c>
    </row>
    <row r="268" s="2" customFormat="1" ht="49.05" customHeight="1">
      <c r="A268" s="39"/>
      <c r="B268" s="40"/>
      <c r="C268" s="220" t="s">
        <v>1056</v>
      </c>
      <c r="D268" s="220" t="s">
        <v>153</v>
      </c>
      <c r="E268" s="221" t="s">
        <v>2652</v>
      </c>
      <c r="F268" s="222" t="s">
        <v>2653</v>
      </c>
      <c r="G268" s="223" t="s">
        <v>2360</v>
      </c>
      <c r="H268" s="224">
        <v>4</v>
      </c>
      <c r="I268" s="225"/>
      <c r="J268" s="226">
        <f>ROUND(I268*H268,2)</f>
        <v>0</v>
      </c>
      <c r="K268" s="222" t="s">
        <v>1</v>
      </c>
      <c r="L268" s="45"/>
      <c r="M268" s="227" t="s">
        <v>1</v>
      </c>
      <c r="N268" s="228" t="s">
        <v>41</v>
      </c>
      <c r="O268" s="92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688</v>
      </c>
      <c r="AT268" s="231" t="s">
        <v>153</v>
      </c>
      <c r="AU268" s="231" t="s">
        <v>84</v>
      </c>
      <c r="AY268" s="18" t="s">
        <v>151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84</v>
      </c>
      <c r="BK268" s="232">
        <f>ROUND(I268*H268,2)</f>
        <v>0</v>
      </c>
      <c r="BL268" s="18" t="s">
        <v>688</v>
      </c>
      <c r="BM268" s="231" t="s">
        <v>2654</v>
      </c>
    </row>
    <row r="269" s="2" customFormat="1" ht="38.55" customHeight="1">
      <c r="A269" s="39"/>
      <c r="B269" s="40"/>
      <c r="C269" s="220" t="s">
        <v>1060</v>
      </c>
      <c r="D269" s="220" t="s">
        <v>153</v>
      </c>
      <c r="E269" s="221" t="s">
        <v>2655</v>
      </c>
      <c r="F269" s="222" t="s">
        <v>2656</v>
      </c>
      <c r="G269" s="223" t="s">
        <v>2360</v>
      </c>
      <c r="H269" s="224">
        <v>1</v>
      </c>
      <c r="I269" s="225"/>
      <c r="J269" s="226">
        <f>ROUND(I269*H269,2)</f>
        <v>0</v>
      </c>
      <c r="K269" s="222" t="s">
        <v>1</v>
      </c>
      <c r="L269" s="45"/>
      <c r="M269" s="227" t="s">
        <v>1</v>
      </c>
      <c r="N269" s="228" t="s">
        <v>41</v>
      </c>
      <c r="O269" s="92"/>
      <c r="P269" s="229">
        <f>O269*H269</f>
        <v>0</v>
      </c>
      <c r="Q269" s="229">
        <v>0</v>
      </c>
      <c r="R269" s="229">
        <f>Q269*H269</f>
        <v>0</v>
      </c>
      <c r="S269" s="229">
        <v>0</v>
      </c>
      <c r="T269" s="23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1" t="s">
        <v>688</v>
      </c>
      <c r="AT269" s="231" t="s">
        <v>153</v>
      </c>
      <c r="AU269" s="231" t="s">
        <v>84</v>
      </c>
      <c r="AY269" s="18" t="s">
        <v>151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84</v>
      </c>
      <c r="BK269" s="232">
        <f>ROUND(I269*H269,2)</f>
        <v>0</v>
      </c>
      <c r="BL269" s="18" t="s">
        <v>688</v>
      </c>
      <c r="BM269" s="231" t="s">
        <v>2657</v>
      </c>
    </row>
    <row r="270" s="2" customFormat="1" ht="24.15" customHeight="1">
      <c r="A270" s="39"/>
      <c r="B270" s="40"/>
      <c r="C270" s="220" t="s">
        <v>1066</v>
      </c>
      <c r="D270" s="220" t="s">
        <v>153</v>
      </c>
      <c r="E270" s="221" t="s">
        <v>2658</v>
      </c>
      <c r="F270" s="222" t="s">
        <v>2427</v>
      </c>
      <c r="G270" s="223" t="s">
        <v>2360</v>
      </c>
      <c r="H270" s="224">
        <v>2</v>
      </c>
      <c r="I270" s="225"/>
      <c r="J270" s="226">
        <f>ROUND(I270*H270,2)</f>
        <v>0</v>
      </c>
      <c r="K270" s="222" t="s">
        <v>1</v>
      </c>
      <c r="L270" s="45"/>
      <c r="M270" s="227" t="s">
        <v>1</v>
      </c>
      <c r="N270" s="228" t="s">
        <v>41</v>
      </c>
      <c r="O270" s="92"/>
      <c r="P270" s="229">
        <f>O270*H270</f>
        <v>0</v>
      </c>
      <c r="Q270" s="229">
        <v>0</v>
      </c>
      <c r="R270" s="229">
        <f>Q270*H270</f>
        <v>0</v>
      </c>
      <c r="S270" s="229">
        <v>0</v>
      </c>
      <c r="T270" s="23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1" t="s">
        <v>688</v>
      </c>
      <c r="AT270" s="231" t="s">
        <v>153</v>
      </c>
      <c r="AU270" s="231" t="s">
        <v>84</v>
      </c>
      <c r="AY270" s="18" t="s">
        <v>151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84</v>
      </c>
      <c r="BK270" s="232">
        <f>ROUND(I270*H270,2)</f>
        <v>0</v>
      </c>
      <c r="BL270" s="18" t="s">
        <v>688</v>
      </c>
      <c r="BM270" s="231" t="s">
        <v>2659</v>
      </c>
    </row>
    <row r="271" s="2" customFormat="1" ht="33" customHeight="1">
      <c r="A271" s="39"/>
      <c r="B271" s="40"/>
      <c r="C271" s="220" t="s">
        <v>1070</v>
      </c>
      <c r="D271" s="220" t="s">
        <v>153</v>
      </c>
      <c r="E271" s="221" t="s">
        <v>2660</v>
      </c>
      <c r="F271" s="222" t="s">
        <v>2387</v>
      </c>
      <c r="G271" s="223" t="s">
        <v>2388</v>
      </c>
      <c r="H271" s="224">
        <v>9</v>
      </c>
      <c r="I271" s="225"/>
      <c r="J271" s="226">
        <f>ROUND(I271*H271,2)</f>
        <v>0</v>
      </c>
      <c r="K271" s="222" t="s">
        <v>1</v>
      </c>
      <c r="L271" s="45"/>
      <c r="M271" s="227" t="s">
        <v>1</v>
      </c>
      <c r="N271" s="228" t="s">
        <v>41</v>
      </c>
      <c r="O271" s="92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1" t="s">
        <v>688</v>
      </c>
      <c r="AT271" s="231" t="s">
        <v>153</v>
      </c>
      <c r="AU271" s="231" t="s">
        <v>84</v>
      </c>
      <c r="AY271" s="18" t="s">
        <v>151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84</v>
      </c>
      <c r="BK271" s="232">
        <f>ROUND(I271*H271,2)</f>
        <v>0</v>
      </c>
      <c r="BL271" s="18" t="s">
        <v>688</v>
      </c>
      <c r="BM271" s="231" t="s">
        <v>2661</v>
      </c>
    </row>
    <row r="272" s="2" customFormat="1" ht="37.8" customHeight="1">
      <c r="A272" s="39"/>
      <c r="B272" s="40"/>
      <c r="C272" s="220" t="s">
        <v>1074</v>
      </c>
      <c r="D272" s="220" t="s">
        <v>153</v>
      </c>
      <c r="E272" s="221" t="s">
        <v>2662</v>
      </c>
      <c r="F272" s="222" t="s">
        <v>2391</v>
      </c>
      <c r="G272" s="223" t="s">
        <v>183</v>
      </c>
      <c r="H272" s="224">
        <v>3</v>
      </c>
      <c r="I272" s="225"/>
      <c r="J272" s="226">
        <f>ROUND(I272*H272,2)</f>
        <v>0</v>
      </c>
      <c r="K272" s="222" t="s">
        <v>1</v>
      </c>
      <c r="L272" s="45"/>
      <c r="M272" s="227" t="s">
        <v>1</v>
      </c>
      <c r="N272" s="228" t="s">
        <v>41</v>
      </c>
      <c r="O272" s="92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688</v>
      </c>
      <c r="AT272" s="231" t="s">
        <v>153</v>
      </c>
      <c r="AU272" s="231" t="s">
        <v>84</v>
      </c>
      <c r="AY272" s="18" t="s">
        <v>151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84</v>
      </c>
      <c r="BK272" s="232">
        <f>ROUND(I272*H272,2)</f>
        <v>0</v>
      </c>
      <c r="BL272" s="18" t="s">
        <v>688</v>
      </c>
      <c r="BM272" s="231" t="s">
        <v>2663</v>
      </c>
    </row>
    <row r="273" s="2" customFormat="1" ht="24.15" customHeight="1">
      <c r="A273" s="39"/>
      <c r="B273" s="40"/>
      <c r="C273" s="220" t="s">
        <v>1078</v>
      </c>
      <c r="D273" s="220" t="s">
        <v>153</v>
      </c>
      <c r="E273" s="221" t="s">
        <v>2664</v>
      </c>
      <c r="F273" s="222" t="s">
        <v>2394</v>
      </c>
      <c r="G273" s="223" t="s">
        <v>183</v>
      </c>
      <c r="H273" s="224">
        <v>25</v>
      </c>
      <c r="I273" s="225"/>
      <c r="J273" s="226">
        <f>ROUND(I273*H273,2)</f>
        <v>0</v>
      </c>
      <c r="K273" s="222" t="s">
        <v>1</v>
      </c>
      <c r="L273" s="45"/>
      <c r="M273" s="227" t="s">
        <v>1</v>
      </c>
      <c r="N273" s="228" t="s">
        <v>41</v>
      </c>
      <c r="O273" s="92"/>
      <c r="P273" s="229">
        <f>O273*H273</f>
        <v>0</v>
      </c>
      <c r="Q273" s="229">
        <v>0</v>
      </c>
      <c r="R273" s="229">
        <f>Q273*H273</f>
        <v>0</v>
      </c>
      <c r="S273" s="229">
        <v>0</v>
      </c>
      <c r="T273" s="23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688</v>
      </c>
      <c r="AT273" s="231" t="s">
        <v>153</v>
      </c>
      <c r="AU273" s="231" t="s">
        <v>84</v>
      </c>
      <c r="AY273" s="18" t="s">
        <v>151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84</v>
      </c>
      <c r="BK273" s="232">
        <f>ROUND(I273*H273,2)</f>
        <v>0</v>
      </c>
      <c r="BL273" s="18" t="s">
        <v>688</v>
      </c>
      <c r="BM273" s="231" t="s">
        <v>2665</v>
      </c>
    </row>
    <row r="274" s="2" customFormat="1" ht="33" customHeight="1">
      <c r="A274" s="39"/>
      <c r="B274" s="40"/>
      <c r="C274" s="220" t="s">
        <v>1082</v>
      </c>
      <c r="D274" s="220" t="s">
        <v>153</v>
      </c>
      <c r="E274" s="221" t="s">
        <v>2666</v>
      </c>
      <c r="F274" s="222" t="s">
        <v>2438</v>
      </c>
      <c r="G274" s="223" t="s">
        <v>2388</v>
      </c>
      <c r="H274" s="224">
        <v>14</v>
      </c>
      <c r="I274" s="225"/>
      <c r="J274" s="226">
        <f>ROUND(I274*H274,2)</f>
        <v>0</v>
      </c>
      <c r="K274" s="222" t="s">
        <v>1</v>
      </c>
      <c r="L274" s="45"/>
      <c r="M274" s="227" t="s">
        <v>1</v>
      </c>
      <c r="N274" s="228" t="s">
        <v>41</v>
      </c>
      <c r="O274" s="92"/>
      <c r="P274" s="229">
        <f>O274*H274</f>
        <v>0</v>
      </c>
      <c r="Q274" s="229">
        <v>0</v>
      </c>
      <c r="R274" s="229">
        <f>Q274*H274</f>
        <v>0</v>
      </c>
      <c r="S274" s="229">
        <v>0</v>
      </c>
      <c r="T274" s="23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1" t="s">
        <v>688</v>
      </c>
      <c r="AT274" s="231" t="s">
        <v>153</v>
      </c>
      <c r="AU274" s="231" t="s">
        <v>84</v>
      </c>
      <c r="AY274" s="18" t="s">
        <v>151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84</v>
      </c>
      <c r="BK274" s="232">
        <f>ROUND(I274*H274,2)</f>
        <v>0</v>
      </c>
      <c r="BL274" s="18" t="s">
        <v>688</v>
      </c>
      <c r="BM274" s="231" t="s">
        <v>2667</v>
      </c>
    </row>
    <row r="275" s="2" customFormat="1" ht="33" customHeight="1">
      <c r="A275" s="39"/>
      <c r="B275" s="40"/>
      <c r="C275" s="220" t="s">
        <v>1088</v>
      </c>
      <c r="D275" s="220" t="s">
        <v>153</v>
      </c>
      <c r="E275" s="221" t="s">
        <v>2668</v>
      </c>
      <c r="F275" s="222" t="s">
        <v>2441</v>
      </c>
      <c r="G275" s="223" t="s">
        <v>2388</v>
      </c>
      <c r="H275" s="224">
        <v>3</v>
      </c>
      <c r="I275" s="225"/>
      <c r="J275" s="226">
        <f>ROUND(I275*H275,2)</f>
        <v>0</v>
      </c>
      <c r="K275" s="222" t="s">
        <v>1</v>
      </c>
      <c r="L275" s="45"/>
      <c r="M275" s="227" t="s">
        <v>1</v>
      </c>
      <c r="N275" s="228" t="s">
        <v>41</v>
      </c>
      <c r="O275" s="92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1" t="s">
        <v>688</v>
      </c>
      <c r="AT275" s="231" t="s">
        <v>153</v>
      </c>
      <c r="AU275" s="231" t="s">
        <v>84</v>
      </c>
      <c r="AY275" s="18" t="s">
        <v>151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84</v>
      </c>
      <c r="BK275" s="232">
        <f>ROUND(I275*H275,2)</f>
        <v>0</v>
      </c>
      <c r="BL275" s="18" t="s">
        <v>688</v>
      </c>
      <c r="BM275" s="231" t="s">
        <v>2669</v>
      </c>
    </row>
    <row r="276" s="12" customFormat="1" ht="25.92" customHeight="1">
      <c r="A276" s="12"/>
      <c r="B276" s="204"/>
      <c r="C276" s="205"/>
      <c r="D276" s="206" t="s">
        <v>75</v>
      </c>
      <c r="E276" s="207" t="s">
        <v>2670</v>
      </c>
      <c r="F276" s="207" t="s">
        <v>2671</v>
      </c>
      <c r="G276" s="205"/>
      <c r="H276" s="205"/>
      <c r="I276" s="208"/>
      <c r="J276" s="209">
        <f>BK276</f>
        <v>0</v>
      </c>
      <c r="K276" s="205"/>
      <c r="L276" s="210"/>
      <c r="M276" s="211"/>
      <c r="N276" s="212"/>
      <c r="O276" s="212"/>
      <c r="P276" s="213">
        <f>SUM(P277:P291)</f>
        <v>0</v>
      </c>
      <c r="Q276" s="212"/>
      <c r="R276" s="213">
        <f>SUM(R277:R291)</f>
        <v>0</v>
      </c>
      <c r="S276" s="212"/>
      <c r="T276" s="214">
        <f>SUM(T277:T291)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5" t="s">
        <v>84</v>
      </c>
      <c r="AT276" s="216" t="s">
        <v>75</v>
      </c>
      <c r="AU276" s="216" t="s">
        <v>76</v>
      </c>
      <c r="AY276" s="215" t="s">
        <v>151</v>
      </c>
      <c r="BK276" s="217">
        <f>SUM(BK277:BK291)</f>
        <v>0</v>
      </c>
    </row>
    <row r="277" s="2" customFormat="1" ht="49.05" customHeight="1">
      <c r="A277" s="39"/>
      <c r="B277" s="40"/>
      <c r="C277" s="220" t="s">
        <v>1096</v>
      </c>
      <c r="D277" s="220" t="s">
        <v>153</v>
      </c>
      <c r="E277" s="221" t="s">
        <v>2672</v>
      </c>
      <c r="F277" s="222" t="s">
        <v>2402</v>
      </c>
      <c r="G277" s="223" t="s">
        <v>2360</v>
      </c>
      <c r="H277" s="224">
        <v>1</v>
      </c>
      <c r="I277" s="225"/>
      <c r="J277" s="226">
        <f>ROUND(I277*H277,2)</f>
        <v>0</v>
      </c>
      <c r="K277" s="222" t="s">
        <v>1</v>
      </c>
      <c r="L277" s="45"/>
      <c r="M277" s="227" t="s">
        <v>1</v>
      </c>
      <c r="N277" s="228" t="s">
        <v>41</v>
      </c>
      <c r="O277" s="92"/>
      <c r="P277" s="229">
        <f>O277*H277</f>
        <v>0</v>
      </c>
      <c r="Q277" s="229">
        <v>0</v>
      </c>
      <c r="R277" s="229">
        <f>Q277*H277</f>
        <v>0</v>
      </c>
      <c r="S277" s="229">
        <v>0</v>
      </c>
      <c r="T277" s="23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1" t="s">
        <v>688</v>
      </c>
      <c r="AT277" s="231" t="s">
        <v>153</v>
      </c>
      <c r="AU277" s="231" t="s">
        <v>84</v>
      </c>
      <c r="AY277" s="18" t="s">
        <v>151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8" t="s">
        <v>84</v>
      </c>
      <c r="BK277" s="232">
        <f>ROUND(I277*H277,2)</f>
        <v>0</v>
      </c>
      <c r="BL277" s="18" t="s">
        <v>688</v>
      </c>
      <c r="BM277" s="231" t="s">
        <v>2673</v>
      </c>
    </row>
    <row r="278" s="2" customFormat="1" ht="16.5" customHeight="1">
      <c r="A278" s="39"/>
      <c r="B278" s="40"/>
      <c r="C278" s="220" t="s">
        <v>1102</v>
      </c>
      <c r="D278" s="220" t="s">
        <v>153</v>
      </c>
      <c r="E278" s="221" t="s">
        <v>2674</v>
      </c>
      <c r="F278" s="222" t="s">
        <v>2405</v>
      </c>
      <c r="G278" s="223" t="s">
        <v>2360</v>
      </c>
      <c r="H278" s="224">
        <v>2</v>
      </c>
      <c r="I278" s="225"/>
      <c r="J278" s="226">
        <f>ROUND(I278*H278,2)</f>
        <v>0</v>
      </c>
      <c r="K278" s="222" t="s">
        <v>1</v>
      </c>
      <c r="L278" s="45"/>
      <c r="M278" s="227" t="s">
        <v>1</v>
      </c>
      <c r="N278" s="228" t="s">
        <v>41</v>
      </c>
      <c r="O278" s="92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1" t="s">
        <v>688</v>
      </c>
      <c r="AT278" s="231" t="s">
        <v>153</v>
      </c>
      <c r="AU278" s="231" t="s">
        <v>84</v>
      </c>
      <c r="AY278" s="18" t="s">
        <v>151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84</v>
      </c>
      <c r="BK278" s="232">
        <f>ROUND(I278*H278,2)</f>
        <v>0</v>
      </c>
      <c r="BL278" s="18" t="s">
        <v>688</v>
      </c>
      <c r="BM278" s="231" t="s">
        <v>2675</v>
      </c>
    </row>
    <row r="279" s="2" customFormat="1" ht="16.5" customHeight="1">
      <c r="A279" s="39"/>
      <c r="B279" s="40"/>
      <c r="C279" s="220" t="s">
        <v>1107</v>
      </c>
      <c r="D279" s="220" t="s">
        <v>153</v>
      </c>
      <c r="E279" s="221" t="s">
        <v>2676</v>
      </c>
      <c r="F279" s="222" t="s">
        <v>2366</v>
      </c>
      <c r="G279" s="223" t="s">
        <v>2360</v>
      </c>
      <c r="H279" s="224">
        <v>1</v>
      </c>
      <c r="I279" s="225"/>
      <c r="J279" s="226">
        <f>ROUND(I279*H279,2)</f>
        <v>0</v>
      </c>
      <c r="K279" s="222" t="s">
        <v>1</v>
      </c>
      <c r="L279" s="45"/>
      <c r="M279" s="227" t="s">
        <v>1</v>
      </c>
      <c r="N279" s="228" t="s">
        <v>41</v>
      </c>
      <c r="O279" s="92"/>
      <c r="P279" s="229">
        <f>O279*H279</f>
        <v>0</v>
      </c>
      <c r="Q279" s="229">
        <v>0</v>
      </c>
      <c r="R279" s="229">
        <f>Q279*H279</f>
        <v>0</v>
      </c>
      <c r="S279" s="229">
        <v>0</v>
      </c>
      <c r="T279" s="23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1" t="s">
        <v>688</v>
      </c>
      <c r="AT279" s="231" t="s">
        <v>153</v>
      </c>
      <c r="AU279" s="231" t="s">
        <v>84</v>
      </c>
      <c r="AY279" s="18" t="s">
        <v>151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84</v>
      </c>
      <c r="BK279" s="232">
        <f>ROUND(I279*H279,2)</f>
        <v>0</v>
      </c>
      <c r="BL279" s="18" t="s">
        <v>688</v>
      </c>
      <c r="BM279" s="231" t="s">
        <v>2677</v>
      </c>
    </row>
    <row r="280" s="2" customFormat="1" ht="16.5" customHeight="1">
      <c r="A280" s="39"/>
      <c r="B280" s="40"/>
      <c r="C280" s="220" t="s">
        <v>1119</v>
      </c>
      <c r="D280" s="220" t="s">
        <v>153</v>
      </c>
      <c r="E280" s="221" t="s">
        <v>2678</v>
      </c>
      <c r="F280" s="222" t="s">
        <v>2369</v>
      </c>
      <c r="G280" s="223" t="s">
        <v>2360</v>
      </c>
      <c r="H280" s="224">
        <v>1</v>
      </c>
      <c r="I280" s="225"/>
      <c r="J280" s="226">
        <f>ROUND(I280*H280,2)</f>
        <v>0</v>
      </c>
      <c r="K280" s="222" t="s">
        <v>1</v>
      </c>
      <c r="L280" s="45"/>
      <c r="M280" s="227" t="s">
        <v>1</v>
      </c>
      <c r="N280" s="228" t="s">
        <v>41</v>
      </c>
      <c r="O280" s="92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688</v>
      </c>
      <c r="AT280" s="231" t="s">
        <v>153</v>
      </c>
      <c r="AU280" s="231" t="s">
        <v>84</v>
      </c>
      <c r="AY280" s="18" t="s">
        <v>151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84</v>
      </c>
      <c r="BK280" s="232">
        <f>ROUND(I280*H280,2)</f>
        <v>0</v>
      </c>
      <c r="BL280" s="18" t="s">
        <v>688</v>
      </c>
      <c r="BM280" s="231" t="s">
        <v>2679</v>
      </c>
    </row>
    <row r="281" s="2" customFormat="1" ht="16.5" customHeight="1">
      <c r="A281" s="39"/>
      <c r="B281" s="40"/>
      <c r="C281" s="220" t="s">
        <v>1125</v>
      </c>
      <c r="D281" s="220" t="s">
        <v>153</v>
      </c>
      <c r="E281" s="221" t="s">
        <v>2680</v>
      </c>
      <c r="F281" s="222" t="s">
        <v>2412</v>
      </c>
      <c r="G281" s="223" t="s">
        <v>2360</v>
      </c>
      <c r="H281" s="224">
        <v>1</v>
      </c>
      <c r="I281" s="225"/>
      <c r="J281" s="226">
        <f>ROUND(I281*H281,2)</f>
        <v>0</v>
      </c>
      <c r="K281" s="222" t="s">
        <v>1</v>
      </c>
      <c r="L281" s="45"/>
      <c r="M281" s="227" t="s">
        <v>1</v>
      </c>
      <c r="N281" s="228" t="s">
        <v>41</v>
      </c>
      <c r="O281" s="92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1" t="s">
        <v>688</v>
      </c>
      <c r="AT281" s="231" t="s">
        <v>153</v>
      </c>
      <c r="AU281" s="231" t="s">
        <v>84</v>
      </c>
      <c r="AY281" s="18" t="s">
        <v>151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84</v>
      </c>
      <c r="BK281" s="232">
        <f>ROUND(I281*H281,2)</f>
        <v>0</v>
      </c>
      <c r="BL281" s="18" t="s">
        <v>688</v>
      </c>
      <c r="BM281" s="231" t="s">
        <v>2681</v>
      </c>
    </row>
    <row r="282" s="2" customFormat="1" ht="24.15" customHeight="1">
      <c r="A282" s="39"/>
      <c r="B282" s="40"/>
      <c r="C282" s="220" t="s">
        <v>1130</v>
      </c>
      <c r="D282" s="220" t="s">
        <v>153</v>
      </c>
      <c r="E282" s="221" t="s">
        <v>2682</v>
      </c>
      <c r="F282" s="222" t="s">
        <v>2415</v>
      </c>
      <c r="G282" s="223" t="s">
        <v>2360</v>
      </c>
      <c r="H282" s="224">
        <v>1</v>
      </c>
      <c r="I282" s="225"/>
      <c r="J282" s="226">
        <f>ROUND(I282*H282,2)</f>
        <v>0</v>
      </c>
      <c r="K282" s="222" t="s">
        <v>1</v>
      </c>
      <c r="L282" s="45"/>
      <c r="M282" s="227" t="s">
        <v>1</v>
      </c>
      <c r="N282" s="228" t="s">
        <v>41</v>
      </c>
      <c r="O282" s="92"/>
      <c r="P282" s="229">
        <f>O282*H282</f>
        <v>0</v>
      </c>
      <c r="Q282" s="229">
        <v>0</v>
      </c>
      <c r="R282" s="229">
        <f>Q282*H282</f>
        <v>0</v>
      </c>
      <c r="S282" s="229">
        <v>0</v>
      </c>
      <c r="T282" s="23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1" t="s">
        <v>688</v>
      </c>
      <c r="AT282" s="231" t="s">
        <v>153</v>
      </c>
      <c r="AU282" s="231" t="s">
        <v>84</v>
      </c>
      <c r="AY282" s="18" t="s">
        <v>151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8" t="s">
        <v>84</v>
      </c>
      <c r="BK282" s="232">
        <f>ROUND(I282*H282,2)</f>
        <v>0</v>
      </c>
      <c r="BL282" s="18" t="s">
        <v>688</v>
      </c>
      <c r="BM282" s="231" t="s">
        <v>2683</v>
      </c>
    </row>
    <row r="283" s="2" customFormat="1" ht="55.5" customHeight="1">
      <c r="A283" s="39"/>
      <c r="B283" s="40"/>
      <c r="C283" s="220" t="s">
        <v>1134</v>
      </c>
      <c r="D283" s="220" t="s">
        <v>153</v>
      </c>
      <c r="E283" s="221" t="s">
        <v>2684</v>
      </c>
      <c r="F283" s="222" t="s">
        <v>2418</v>
      </c>
      <c r="G283" s="223" t="s">
        <v>2360</v>
      </c>
      <c r="H283" s="224">
        <v>2</v>
      </c>
      <c r="I283" s="225"/>
      <c r="J283" s="226">
        <f>ROUND(I283*H283,2)</f>
        <v>0</v>
      </c>
      <c r="K283" s="222" t="s">
        <v>1</v>
      </c>
      <c r="L283" s="45"/>
      <c r="M283" s="227" t="s">
        <v>1</v>
      </c>
      <c r="N283" s="228" t="s">
        <v>41</v>
      </c>
      <c r="O283" s="92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1" t="s">
        <v>688</v>
      </c>
      <c r="AT283" s="231" t="s">
        <v>153</v>
      </c>
      <c r="AU283" s="231" t="s">
        <v>84</v>
      </c>
      <c r="AY283" s="18" t="s">
        <v>151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84</v>
      </c>
      <c r="BK283" s="232">
        <f>ROUND(I283*H283,2)</f>
        <v>0</v>
      </c>
      <c r="BL283" s="18" t="s">
        <v>688</v>
      </c>
      <c r="BM283" s="231" t="s">
        <v>2685</v>
      </c>
    </row>
    <row r="284" s="2" customFormat="1" ht="49.05" customHeight="1">
      <c r="A284" s="39"/>
      <c r="B284" s="40"/>
      <c r="C284" s="220" t="s">
        <v>1137</v>
      </c>
      <c r="D284" s="220" t="s">
        <v>153</v>
      </c>
      <c r="E284" s="221" t="s">
        <v>2686</v>
      </c>
      <c r="F284" s="222" t="s">
        <v>2421</v>
      </c>
      <c r="G284" s="223" t="s">
        <v>2360</v>
      </c>
      <c r="H284" s="224">
        <v>1</v>
      </c>
      <c r="I284" s="225"/>
      <c r="J284" s="226">
        <f>ROUND(I284*H284,2)</f>
        <v>0</v>
      </c>
      <c r="K284" s="222" t="s">
        <v>1</v>
      </c>
      <c r="L284" s="45"/>
      <c r="M284" s="227" t="s">
        <v>1</v>
      </c>
      <c r="N284" s="228" t="s">
        <v>41</v>
      </c>
      <c r="O284" s="92"/>
      <c r="P284" s="229">
        <f>O284*H284</f>
        <v>0</v>
      </c>
      <c r="Q284" s="229">
        <v>0</v>
      </c>
      <c r="R284" s="229">
        <f>Q284*H284</f>
        <v>0</v>
      </c>
      <c r="S284" s="229">
        <v>0</v>
      </c>
      <c r="T284" s="23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1" t="s">
        <v>688</v>
      </c>
      <c r="AT284" s="231" t="s">
        <v>153</v>
      </c>
      <c r="AU284" s="231" t="s">
        <v>84</v>
      </c>
      <c r="AY284" s="18" t="s">
        <v>151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84</v>
      </c>
      <c r="BK284" s="232">
        <f>ROUND(I284*H284,2)</f>
        <v>0</v>
      </c>
      <c r="BL284" s="18" t="s">
        <v>688</v>
      </c>
      <c r="BM284" s="231" t="s">
        <v>2687</v>
      </c>
    </row>
    <row r="285" s="2" customFormat="1" ht="49.05" customHeight="1">
      <c r="A285" s="39"/>
      <c r="B285" s="40"/>
      <c r="C285" s="220" t="s">
        <v>1143</v>
      </c>
      <c r="D285" s="220" t="s">
        <v>153</v>
      </c>
      <c r="E285" s="221" t="s">
        <v>2688</v>
      </c>
      <c r="F285" s="222" t="s">
        <v>2399</v>
      </c>
      <c r="G285" s="223" t="s">
        <v>2360</v>
      </c>
      <c r="H285" s="224">
        <v>4</v>
      </c>
      <c r="I285" s="225"/>
      <c r="J285" s="226">
        <f>ROUND(I285*H285,2)</f>
        <v>0</v>
      </c>
      <c r="K285" s="222" t="s">
        <v>1</v>
      </c>
      <c r="L285" s="45"/>
      <c r="M285" s="227" t="s">
        <v>1</v>
      </c>
      <c r="N285" s="228" t="s">
        <v>41</v>
      </c>
      <c r="O285" s="92"/>
      <c r="P285" s="229">
        <f>O285*H285</f>
        <v>0</v>
      </c>
      <c r="Q285" s="229">
        <v>0</v>
      </c>
      <c r="R285" s="229">
        <f>Q285*H285</f>
        <v>0</v>
      </c>
      <c r="S285" s="229">
        <v>0</v>
      </c>
      <c r="T285" s="23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1" t="s">
        <v>688</v>
      </c>
      <c r="AT285" s="231" t="s">
        <v>153</v>
      </c>
      <c r="AU285" s="231" t="s">
        <v>84</v>
      </c>
      <c r="AY285" s="18" t="s">
        <v>151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84</v>
      </c>
      <c r="BK285" s="232">
        <f>ROUND(I285*H285,2)</f>
        <v>0</v>
      </c>
      <c r="BL285" s="18" t="s">
        <v>688</v>
      </c>
      <c r="BM285" s="231" t="s">
        <v>2689</v>
      </c>
    </row>
    <row r="286" s="2" customFormat="1" ht="24.15" customHeight="1">
      <c r="A286" s="39"/>
      <c r="B286" s="40"/>
      <c r="C286" s="220" t="s">
        <v>1147</v>
      </c>
      <c r="D286" s="220" t="s">
        <v>153</v>
      </c>
      <c r="E286" s="221" t="s">
        <v>2690</v>
      </c>
      <c r="F286" s="222" t="s">
        <v>2427</v>
      </c>
      <c r="G286" s="223" t="s">
        <v>2360</v>
      </c>
      <c r="H286" s="224">
        <v>2</v>
      </c>
      <c r="I286" s="225"/>
      <c r="J286" s="226">
        <f>ROUND(I286*H286,2)</f>
        <v>0</v>
      </c>
      <c r="K286" s="222" t="s">
        <v>1</v>
      </c>
      <c r="L286" s="45"/>
      <c r="M286" s="227" t="s">
        <v>1</v>
      </c>
      <c r="N286" s="228" t="s">
        <v>41</v>
      </c>
      <c r="O286" s="92"/>
      <c r="P286" s="229">
        <f>O286*H286</f>
        <v>0</v>
      </c>
      <c r="Q286" s="229">
        <v>0</v>
      </c>
      <c r="R286" s="229">
        <f>Q286*H286</f>
        <v>0</v>
      </c>
      <c r="S286" s="229">
        <v>0</v>
      </c>
      <c r="T286" s="23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1" t="s">
        <v>688</v>
      </c>
      <c r="AT286" s="231" t="s">
        <v>153</v>
      </c>
      <c r="AU286" s="231" t="s">
        <v>84</v>
      </c>
      <c r="AY286" s="18" t="s">
        <v>151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84</v>
      </c>
      <c r="BK286" s="232">
        <f>ROUND(I286*H286,2)</f>
        <v>0</v>
      </c>
      <c r="BL286" s="18" t="s">
        <v>688</v>
      </c>
      <c r="BM286" s="231" t="s">
        <v>2691</v>
      </c>
    </row>
    <row r="287" s="2" customFormat="1" ht="33" customHeight="1">
      <c r="A287" s="39"/>
      <c r="B287" s="40"/>
      <c r="C287" s="220" t="s">
        <v>1151</v>
      </c>
      <c r="D287" s="220" t="s">
        <v>153</v>
      </c>
      <c r="E287" s="221" t="s">
        <v>2692</v>
      </c>
      <c r="F287" s="222" t="s">
        <v>2387</v>
      </c>
      <c r="G287" s="223" t="s">
        <v>2388</v>
      </c>
      <c r="H287" s="224">
        <v>12</v>
      </c>
      <c r="I287" s="225"/>
      <c r="J287" s="226">
        <f>ROUND(I287*H287,2)</f>
        <v>0</v>
      </c>
      <c r="K287" s="222" t="s">
        <v>1</v>
      </c>
      <c r="L287" s="45"/>
      <c r="M287" s="227" t="s">
        <v>1</v>
      </c>
      <c r="N287" s="228" t="s">
        <v>41</v>
      </c>
      <c r="O287" s="92"/>
      <c r="P287" s="229">
        <f>O287*H287</f>
        <v>0</v>
      </c>
      <c r="Q287" s="229">
        <v>0</v>
      </c>
      <c r="R287" s="229">
        <f>Q287*H287</f>
        <v>0</v>
      </c>
      <c r="S287" s="229">
        <v>0</v>
      </c>
      <c r="T287" s="230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1" t="s">
        <v>688</v>
      </c>
      <c r="AT287" s="231" t="s">
        <v>153</v>
      </c>
      <c r="AU287" s="231" t="s">
        <v>84</v>
      </c>
      <c r="AY287" s="18" t="s">
        <v>151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8" t="s">
        <v>84</v>
      </c>
      <c r="BK287" s="232">
        <f>ROUND(I287*H287,2)</f>
        <v>0</v>
      </c>
      <c r="BL287" s="18" t="s">
        <v>688</v>
      </c>
      <c r="BM287" s="231" t="s">
        <v>2693</v>
      </c>
    </row>
    <row r="288" s="2" customFormat="1" ht="24.15" customHeight="1">
      <c r="A288" s="39"/>
      <c r="B288" s="40"/>
      <c r="C288" s="220" t="s">
        <v>1155</v>
      </c>
      <c r="D288" s="220" t="s">
        <v>153</v>
      </c>
      <c r="E288" s="221" t="s">
        <v>2694</v>
      </c>
      <c r="F288" s="222" t="s">
        <v>2695</v>
      </c>
      <c r="G288" s="223" t="s">
        <v>183</v>
      </c>
      <c r="H288" s="224">
        <v>3</v>
      </c>
      <c r="I288" s="225"/>
      <c r="J288" s="226">
        <f>ROUND(I288*H288,2)</f>
        <v>0</v>
      </c>
      <c r="K288" s="222" t="s">
        <v>1</v>
      </c>
      <c r="L288" s="45"/>
      <c r="M288" s="227" t="s">
        <v>1</v>
      </c>
      <c r="N288" s="228" t="s">
        <v>41</v>
      </c>
      <c r="O288" s="92"/>
      <c r="P288" s="229">
        <f>O288*H288</f>
        <v>0</v>
      </c>
      <c r="Q288" s="229">
        <v>0</v>
      </c>
      <c r="R288" s="229">
        <f>Q288*H288</f>
        <v>0</v>
      </c>
      <c r="S288" s="229">
        <v>0</v>
      </c>
      <c r="T288" s="23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1" t="s">
        <v>688</v>
      </c>
      <c r="AT288" s="231" t="s">
        <v>153</v>
      </c>
      <c r="AU288" s="231" t="s">
        <v>84</v>
      </c>
      <c r="AY288" s="18" t="s">
        <v>151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84</v>
      </c>
      <c r="BK288" s="232">
        <f>ROUND(I288*H288,2)</f>
        <v>0</v>
      </c>
      <c r="BL288" s="18" t="s">
        <v>688</v>
      </c>
      <c r="BM288" s="231" t="s">
        <v>2696</v>
      </c>
    </row>
    <row r="289" s="2" customFormat="1" ht="24.15" customHeight="1">
      <c r="A289" s="39"/>
      <c r="B289" s="40"/>
      <c r="C289" s="220" t="s">
        <v>1177</v>
      </c>
      <c r="D289" s="220" t="s">
        <v>153</v>
      </c>
      <c r="E289" s="221" t="s">
        <v>2697</v>
      </c>
      <c r="F289" s="222" t="s">
        <v>2394</v>
      </c>
      <c r="G289" s="223" t="s">
        <v>183</v>
      </c>
      <c r="H289" s="224">
        <v>31</v>
      </c>
      <c r="I289" s="225"/>
      <c r="J289" s="226">
        <f>ROUND(I289*H289,2)</f>
        <v>0</v>
      </c>
      <c r="K289" s="222" t="s">
        <v>1</v>
      </c>
      <c r="L289" s="45"/>
      <c r="M289" s="227" t="s">
        <v>1</v>
      </c>
      <c r="N289" s="228" t="s">
        <v>41</v>
      </c>
      <c r="O289" s="92"/>
      <c r="P289" s="229">
        <f>O289*H289</f>
        <v>0</v>
      </c>
      <c r="Q289" s="229">
        <v>0</v>
      </c>
      <c r="R289" s="229">
        <f>Q289*H289</f>
        <v>0</v>
      </c>
      <c r="S289" s="229">
        <v>0</v>
      </c>
      <c r="T289" s="23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1" t="s">
        <v>688</v>
      </c>
      <c r="AT289" s="231" t="s">
        <v>153</v>
      </c>
      <c r="AU289" s="231" t="s">
        <v>84</v>
      </c>
      <c r="AY289" s="18" t="s">
        <v>151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84</v>
      </c>
      <c r="BK289" s="232">
        <f>ROUND(I289*H289,2)</f>
        <v>0</v>
      </c>
      <c r="BL289" s="18" t="s">
        <v>688</v>
      </c>
      <c r="BM289" s="231" t="s">
        <v>2698</v>
      </c>
    </row>
    <row r="290" s="2" customFormat="1" ht="33" customHeight="1">
      <c r="A290" s="39"/>
      <c r="B290" s="40"/>
      <c r="C290" s="220" t="s">
        <v>1181</v>
      </c>
      <c r="D290" s="220" t="s">
        <v>153</v>
      </c>
      <c r="E290" s="221" t="s">
        <v>2699</v>
      </c>
      <c r="F290" s="222" t="s">
        <v>2438</v>
      </c>
      <c r="G290" s="223" t="s">
        <v>2388</v>
      </c>
      <c r="H290" s="224">
        <v>15</v>
      </c>
      <c r="I290" s="225"/>
      <c r="J290" s="226">
        <f>ROUND(I290*H290,2)</f>
        <v>0</v>
      </c>
      <c r="K290" s="222" t="s">
        <v>1</v>
      </c>
      <c r="L290" s="45"/>
      <c r="M290" s="227" t="s">
        <v>1</v>
      </c>
      <c r="N290" s="228" t="s">
        <v>41</v>
      </c>
      <c r="O290" s="92"/>
      <c r="P290" s="229">
        <f>O290*H290</f>
        <v>0</v>
      </c>
      <c r="Q290" s="229">
        <v>0</v>
      </c>
      <c r="R290" s="229">
        <f>Q290*H290</f>
        <v>0</v>
      </c>
      <c r="S290" s="229">
        <v>0</v>
      </c>
      <c r="T290" s="23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1" t="s">
        <v>688</v>
      </c>
      <c r="AT290" s="231" t="s">
        <v>153</v>
      </c>
      <c r="AU290" s="231" t="s">
        <v>84</v>
      </c>
      <c r="AY290" s="18" t="s">
        <v>151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8" t="s">
        <v>84</v>
      </c>
      <c r="BK290" s="232">
        <f>ROUND(I290*H290,2)</f>
        <v>0</v>
      </c>
      <c r="BL290" s="18" t="s">
        <v>688</v>
      </c>
      <c r="BM290" s="231" t="s">
        <v>2700</v>
      </c>
    </row>
    <row r="291" s="2" customFormat="1" ht="33" customHeight="1">
      <c r="A291" s="39"/>
      <c r="B291" s="40"/>
      <c r="C291" s="220" t="s">
        <v>1187</v>
      </c>
      <c r="D291" s="220" t="s">
        <v>153</v>
      </c>
      <c r="E291" s="221" t="s">
        <v>2701</v>
      </c>
      <c r="F291" s="222" t="s">
        <v>2441</v>
      </c>
      <c r="G291" s="223" t="s">
        <v>2388</v>
      </c>
      <c r="H291" s="224">
        <v>4</v>
      </c>
      <c r="I291" s="225"/>
      <c r="J291" s="226">
        <f>ROUND(I291*H291,2)</f>
        <v>0</v>
      </c>
      <c r="K291" s="222" t="s">
        <v>1</v>
      </c>
      <c r="L291" s="45"/>
      <c r="M291" s="227" t="s">
        <v>1</v>
      </c>
      <c r="N291" s="228" t="s">
        <v>41</v>
      </c>
      <c r="O291" s="92"/>
      <c r="P291" s="229">
        <f>O291*H291</f>
        <v>0</v>
      </c>
      <c r="Q291" s="229">
        <v>0</v>
      </c>
      <c r="R291" s="229">
        <f>Q291*H291</f>
        <v>0</v>
      </c>
      <c r="S291" s="229">
        <v>0</v>
      </c>
      <c r="T291" s="23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1" t="s">
        <v>688</v>
      </c>
      <c r="AT291" s="231" t="s">
        <v>153</v>
      </c>
      <c r="AU291" s="231" t="s">
        <v>84</v>
      </c>
      <c r="AY291" s="18" t="s">
        <v>151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84</v>
      </c>
      <c r="BK291" s="232">
        <f>ROUND(I291*H291,2)</f>
        <v>0</v>
      </c>
      <c r="BL291" s="18" t="s">
        <v>688</v>
      </c>
      <c r="BM291" s="231" t="s">
        <v>2702</v>
      </c>
    </row>
    <row r="292" s="12" customFormat="1" ht="25.92" customHeight="1">
      <c r="A292" s="12"/>
      <c r="B292" s="204"/>
      <c r="C292" s="205"/>
      <c r="D292" s="206" t="s">
        <v>75</v>
      </c>
      <c r="E292" s="207" t="s">
        <v>2703</v>
      </c>
      <c r="F292" s="207" t="s">
        <v>2704</v>
      </c>
      <c r="G292" s="205"/>
      <c r="H292" s="205"/>
      <c r="I292" s="208"/>
      <c r="J292" s="209">
        <f>BK292</f>
        <v>0</v>
      </c>
      <c r="K292" s="205"/>
      <c r="L292" s="210"/>
      <c r="M292" s="211"/>
      <c r="N292" s="212"/>
      <c r="O292" s="212"/>
      <c r="P292" s="213">
        <f>P293</f>
        <v>0</v>
      </c>
      <c r="Q292" s="212"/>
      <c r="R292" s="213">
        <f>R293</f>
        <v>0</v>
      </c>
      <c r="S292" s="212"/>
      <c r="T292" s="214">
        <f>T293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5" t="s">
        <v>166</v>
      </c>
      <c r="AT292" s="216" t="s">
        <v>75</v>
      </c>
      <c r="AU292" s="216" t="s">
        <v>76</v>
      </c>
      <c r="AY292" s="215" t="s">
        <v>151</v>
      </c>
      <c r="BK292" s="217">
        <f>BK293</f>
        <v>0</v>
      </c>
    </row>
    <row r="293" s="2" customFormat="1" ht="55.5" customHeight="1">
      <c r="A293" s="39"/>
      <c r="B293" s="40"/>
      <c r="C293" s="220" t="s">
        <v>1191</v>
      </c>
      <c r="D293" s="220" t="s">
        <v>153</v>
      </c>
      <c r="E293" s="221" t="s">
        <v>2705</v>
      </c>
      <c r="F293" s="222" t="s">
        <v>2706</v>
      </c>
      <c r="G293" s="223" t="s">
        <v>2360</v>
      </c>
      <c r="H293" s="224">
        <v>1</v>
      </c>
      <c r="I293" s="225"/>
      <c r="J293" s="226">
        <f>ROUND(I293*H293,2)</f>
        <v>0</v>
      </c>
      <c r="K293" s="222" t="s">
        <v>1</v>
      </c>
      <c r="L293" s="45"/>
      <c r="M293" s="291" t="s">
        <v>1</v>
      </c>
      <c r="N293" s="292" t="s">
        <v>41</v>
      </c>
      <c r="O293" s="293"/>
      <c r="P293" s="294">
        <f>O293*H293</f>
        <v>0</v>
      </c>
      <c r="Q293" s="294">
        <v>0</v>
      </c>
      <c r="R293" s="294">
        <f>Q293*H293</f>
        <v>0</v>
      </c>
      <c r="S293" s="294">
        <v>0</v>
      </c>
      <c r="T293" s="295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1" t="s">
        <v>688</v>
      </c>
      <c r="AT293" s="231" t="s">
        <v>153</v>
      </c>
      <c r="AU293" s="231" t="s">
        <v>84</v>
      </c>
      <c r="AY293" s="18" t="s">
        <v>151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84</v>
      </c>
      <c r="BK293" s="232">
        <f>ROUND(I293*H293,2)</f>
        <v>0</v>
      </c>
      <c r="BL293" s="18" t="s">
        <v>688</v>
      </c>
      <c r="BM293" s="231" t="s">
        <v>2707</v>
      </c>
    </row>
    <row r="294" s="2" customFormat="1" ht="6.96" customHeight="1">
      <c r="A294" s="39"/>
      <c r="B294" s="67"/>
      <c r="C294" s="68"/>
      <c r="D294" s="68"/>
      <c r="E294" s="68"/>
      <c r="F294" s="68"/>
      <c r="G294" s="68"/>
      <c r="H294" s="68"/>
      <c r="I294" s="68"/>
      <c r="J294" s="68"/>
      <c r="K294" s="68"/>
      <c r="L294" s="45"/>
      <c r="M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</row>
  </sheetData>
  <sheetProtection sheet="1" autoFilter="0" formatColumns="0" formatRows="0" objects="1" scenarios="1" spinCount="100000" saltValue="++Q59laUqrDkGAVW1wjpDZeD3658/hRlOPNTkhILoslHJJb6I2uq9reA/A0rL1EIzA6sWp7m7k3ND6rzuA016A==" hashValue="5bRux8Wa+WrbltGpDSREwrJyXVcFWJM4LTvvGSNDYclDJaxi7j0NHdsDG5+FgcM0Gk1AziHvAqmdF5IczUxYKQ==" algorithmName="SHA-512" password="CC3D"/>
  <autoFilter ref="C127:K293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</row>
    <row r="4" s="1" customFormat="1" ht="24.96" customHeight="1">
      <c r="B4" s="21"/>
      <c r="D4" s="140" t="s">
        <v>105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26.25" customHeight="1">
      <c r="B7" s="21"/>
      <c r="E7" s="143" t="str">
        <f>'Rekapitulace stavby'!K6</f>
        <v>Stavební úpravy 1.NP objektu č.p.736 Žerotínova ulice,Valašské Meziříčí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110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2708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20. 11. 2024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26</v>
      </c>
      <c r="F15" s="39"/>
      <c r="G15" s="39"/>
      <c r="H15" s="39"/>
      <c r="I15" s="142" t="s">
        <v>27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ROUND((SUM(BE122:BE289)),  2)</f>
        <v>0</v>
      </c>
      <c r="G33" s="39"/>
      <c r="H33" s="39"/>
      <c r="I33" s="157">
        <v>0.20999999999999999</v>
      </c>
      <c r="J33" s="156">
        <f>ROUND(((SUM(BE122:BE289))*I33),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ROUND((SUM(BF122:BF289)),  2)</f>
        <v>0</v>
      </c>
      <c r="G34" s="39"/>
      <c r="H34" s="39"/>
      <c r="I34" s="157">
        <v>0.12</v>
      </c>
      <c r="J34" s="156">
        <f>ROUND(((SUM(BF122:BF289))*I34),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ROUND((SUM(BG122:BG289)),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ROUND((SUM(BH122:BH289)),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ROUND((SUM(BI122:BI289)),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Stavební úpravy 1.NP objektu č.p.736 Žerotínova ulice,Valašské Meziříčí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D.1.4.4.4 - Elektroinstalace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Valašské Meziříčí</v>
      </c>
      <c r="G89" s="41"/>
      <c r="H89" s="41"/>
      <c r="I89" s="33" t="s">
        <v>22</v>
      </c>
      <c r="J89" s="80" t="str">
        <f>IF(J12="","",J12)</f>
        <v>20. 11. 2024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Valašské Meziříčí</v>
      </c>
      <c r="G91" s="41"/>
      <c r="H91" s="41"/>
      <c r="I91" s="33" t="s">
        <v>30</v>
      </c>
      <c r="J91" s="37" t="str">
        <f>E21</f>
        <v>LZ-PROJEKT plus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Fajfrová Irena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113</v>
      </c>
      <c r="D94" s="178"/>
      <c r="E94" s="178"/>
      <c r="F94" s="178"/>
      <c r="G94" s="178"/>
      <c r="H94" s="178"/>
      <c r="I94" s="178"/>
      <c r="J94" s="179" t="s">
        <v>114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115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116</v>
      </c>
    </row>
    <row r="97" s="9" customFormat="1" ht="24.96" customHeight="1">
      <c r="A97" s="9"/>
      <c r="B97" s="181"/>
      <c r="C97" s="182"/>
      <c r="D97" s="183" t="s">
        <v>2709</v>
      </c>
      <c r="E97" s="184"/>
      <c r="F97" s="184"/>
      <c r="G97" s="184"/>
      <c r="H97" s="184"/>
      <c r="I97" s="184"/>
      <c r="J97" s="185">
        <f>J123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2710</v>
      </c>
      <c r="E98" s="190"/>
      <c r="F98" s="190"/>
      <c r="G98" s="190"/>
      <c r="H98" s="190"/>
      <c r="I98" s="190"/>
      <c r="J98" s="191">
        <f>J124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2711</v>
      </c>
      <c r="E99" s="190"/>
      <c r="F99" s="190"/>
      <c r="G99" s="190"/>
      <c r="H99" s="190"/>
      <c r="I99" s="190"/>
      <c r="J99" s="191">
        <f>J146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2712</v>
      </c>
      <c r="E100" s="190"/>
      <c r="F100" s="190"/>
      <c r="G100" s="190"/>
      <c r="H100" s="190"/>
      <c r="I100" s="190"/>
      <c r="J100" s="191">
        <f>J187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2713</v>
      </c>
      <c r="E101" s="190"/>
      <c r="F101" s="190"/>
      <c r="G101" s="190"/>
      <c r="H101" s="190"/>
      <c r="I101" s="190"/>
      <c r="J101" s="191">
        <f>J205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1"/>
      <c r="C102" s="182"/>
      <c r="D102" s="183" t="s">
        <v>2714</v>
      </c>
      <c r="E102" s="184"/>
      <c r="F102" s="184"/>
      <c r="G102" s="184"/>
      <c r="H102" s="184"/>
      <c r="I102" s="184"/>
      <c r="J102" s="185">
        <f>J281</f>
        <v>0</v>
      </c>
      <c r="K102" s="182"/>
      <c r="L102" s="18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136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6.25" customHeight="1">
      <c r="A112" s="39"/>
      <c r="B112" s="40"/>
      <c r="C112" s="41"/>
      <c r="D112" s="41"/>
      <c r="E112" s="176" t="str">
        <f>E7</f>
        <v>Stavební úpravy 1.NP objektu č.p.736 Žerotínova ulice,Valašské Meziříčí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110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D.1.4.4.4 - Elektroinstalace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>Valašské Meziříčí</v>
      </c>
      <c r="G116" s="41"/>
      <c r="H116" s="41"/>
      <c r="I116" s="33" t="s">
        <v>22</v>
      </c>
      <c r="J116" s="80" t="str">
        <f>IF(J12="","",J12)</f>
        <v>20. 11. 2024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5.65" customHeight="1">
      <c r="A118" s="39"/>
      <c r="B118" s="40"/>
      <c r="C118" s="33" t="s">
        <v>24</v>
      </c>
      <c r="D118" s="41"/>
      <c r="E118" s="41"/>
      <c r="F118" s="28" t="str">
        <f>E15</f>
        <v>Město Valašské Meziříčí</v>
      </c>
      <c r="G118" s="41"/>
      <c r="H118" s="41"/>
      <c r="I118" s="33" t="s">
        <v>30</v>
      </c>
      <c r="J118" s="37" t="str">
        <f>E21</f>
        <v>LZ-PROJEKT plus s.r.o.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28</v>
      </c>
      <c r="D119" s="41"/>
      <c r="E119" s="41"/>
      <c r="F119" s="28" t="str">
        <f>IF(E18="","",E18)</f>
        <v>Vyplň údaj</v>
      </c>
      <c r="G119" s="41"/>
      <c r="H119" s="41"/>
      <c r="I119" s="33" t="s">
        <v>33</v>
      </c>
      <c r="J119" s="37" t="str">
        <f>E24</f>
        <v>Fajfrová Irena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3"/>
      <c r="B121" s="194"/>
      <c r="C121" s="195" t="s">
        <v>137</v>
      </c>
      <c r="D121" s="196" t="s">
        <v>61</v>
      </c>
      <c r="E121" s="196" t="s">
        <v>57</v>
      </c>
      <c r="F121" s="196" t="s">
        <v>58</v>
      </c>
      <c r="G121" s="196" t="s">
        <v>138</v>
      </c>
      <c r="H121" s="196" t="s">
        <v>139</v>
      </c>
      <c r="I121" s="196" t="s">
        <v>140</v>
      </c>
      <c r="J121" s="196" t="s">
        <v>114</v>
      </c>
      <c r="K121" s="197" t="s">
        <v>141</v>
      </c>
      <c r="L121" s="198"/>
      <c r="M121" s="101" t="s">
        <v>1</v>
      </c>
      <c r="N121" s="102" t="s">
        <v>40</v>
      </c>
      <c r="O121" s="102" t="s">
        <v>142</v>
      </c>
      <c r="P121" s="102" t="s">
        <v>143</v>
      </c>
      <c r="Q121" s="102" t="s">
        <v>144</v>
      </c>
      <c r="R121" s="102" t="s">
        <v>145</v>
      </c>
      <c r="S121" s="102" t="s">
        <v>146</v>
      </c>
      <c r="T121" s="103" t="s">
        <v>147</v>
      </c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</row>
    <row r="122" s="2" customFormat="1" ht="22.8" customHeight="1">
      <c r="A122" s="39"/>
      <c r="B122" s="40"/>
      <c r="C122" s="108" t="s">
        <v>148</v>
      </c>
      <c r="D122" s="41"/>
      <c r="E122" s="41"/>
      <c r="F122" s="41"/>
      <c r="G122" s="41"/>
      <c r="H122" s="41"/>
      <c r="I122" s="41"/>
      <c r="J122" s="199">
        <f>BK122</f>
        <v>0</v>
      </c>
      <c r="K122" s="41"/>
      <c r="L122" s="45"/>
      <c r="M122" s="104"/>
      <c r="N122" s="200"/>
      <c r="O122" s="105"/>
      <c r="P122" s="201">
        <f>P123+P281</f>
        <v>0</v>
      </c>
      <c r="Q122" s="105"/>
      <c r="R122" s="201">
        <f>R123+R281</f>
        <v>0</v>
      </c>
      <c r="S122" s="105"/>
      <c r="T122" s="202">
        <f>T123+T281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75</v>
      </c>
      <c r="AU122" s="18" t="s">
        <v>116</v>
      </c>
      <c r="BK122" s="203">
        <f>BK123+BK281</f>
        <v>0</v>
      </c>
    </row>
    <row r="123" s="12" customFormat="1" ht="25.92" customHeight="1">
      <c r="A123" s="12"/>
      <c r="B123" s="204"/>
      <c r="C123" s="205"/>
      <c r="D123" s="206" t="s">
        <v>75</v>
      </c>
      <c r="E123" s="207" t="s">
        <v>2715</v>
      </c>
      <c r="F123" s="207" t="s">
        <v>2716</v>
      </c>
      <c r="G123" s="205"/>
      <c r="H123" s="205"/>
      <c r="I123" s="208"/>
      <c r="J123" s="209">
        <f>BK123</f>
        <v>0</v>
      </c>
      <c r="K123" s="205"/>
      <c r="L123" s="210"/>
      <c r="M123" s="211"/>
      <c r="N123" s="212"/>
      <c r="O123" s="212"/>
      <c r="P123" s="213">
        <f>P124+P146+P187+P205</f>
        <v>0</v>
      </c>
      <c r="Q123" s="212"/>
      <c r="R123" s="213">
        <f>R124+R146+R187+R205</f>
        <v>0</v>
      </c>
      <c r="S123" s="212"/>
      <c r="T123" s="214">
        <f>T124+T146+T187+T205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84</v>
      </c>
      <c r="AT123" s="216" t="s">
        <v>75</v>
      </c>
      <c r="AU123" s="216" t="s">
        <v>76</v>
      </c>
      <c r="AY123" s="215" t="s">
        <v>151</v>
      </c>
      <c r="BK123" s="217">
        <f>BK124+BK146+BK187+BK205</f>
        <v>0</v>
      </c>
    </row>
    <row r="124" s="12" customFormat="1" ht="22.8" customHeight="1">
      <c r="A124" s="12"/>
      <c r="B124" s="204"/>
      <c r="C124" s="205"/>
      <c r="D124" s="206" t="s">
        <v>75</v>
      </c>
      <c r="E124" s="218" t="s">
        <v>2717</v>
      </c>
      <c r="F124" s="218" t="s">
        <v>2718</v>
      </c>
      <c r="G124" s="205"/>
      <c r="H124" s="205"/>
      <c r="I124" s="208"/>
      <c r="J124" s="219">
        <f>BK124</f>
        <v>0</v>
      </c>
      <c r="K124" s="205"/>
      <c r="L124" s="210"/>
      <c r="M124" s="211"/>
      <c r="N124" s="212"/>
      <c r="O124" s="212"/>
      <c r="P124" s="213">
        <f>SUM(P125:P145)</f>
        <v>0</v>
      </c>
      <c r="Q124" s="212"/>
      <c r="R124" s="213">
        <f>SUM(R125:R145)</f>
        <v>0</v>
      </c>
      <c r="S124" s="212"/>
      <c r="T124" s="214">
        <f>SUM(T125:T145)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84</v>
      </c>
      <c r="AT124" s="216" t="s">
        <v>75</v>
      </c>
      <c r="AU124" s="216" t="s">
        <v>84</v>
      </c>
      <c r="AY124" s="215" t="s">
        <v>151</v>
      </c>
      <c r="BK124" s="217">
        <f>SUM(BK125:BK145)</f>
        <v>0</v>
      </c>
    </row>
    <row r="125" s="2" customFormat="1" ht="16.5" customHeight="1">
      <c r="A125" s="39"/>
      <c r="B125" s="40"/>
      <c r="C125" s="220" t="s">
        <v>84</v>
      </c>
      <c r="D125" s="220" t="s">
        <v>153</v>
      </c>
      <c r="E125" s="221" t="s">
        <v>2719</v>
      </c>
      <c r="F125" s="222" t="s">
        <v>2720</v>
      </c>
      <c r="G125" s="223" t="s">
        <v>1970</v>
      </c>
      <c r="H125" s="224">
        <v>2</v>
      </c>
      <c r="I125" s="225"/>
      <c r="J125" s="226">
        <f>ROUND(I125*H125,2)</f>
        <v>0</v>
      </c>
      <c r="K125" s="222" t="s">
        <v>1</v>
      </c>
      <c r="L125" s="45"/>
      <c r="M125" s="227" t="s">
        <v>1</v>
      </c>
      <c r="N125" s="228" t="s">
        <v>41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688</v>
      </c>
      <c r="AT125" s="231" t="s">
        <v>153</v>
      </c>
      <c r="AU125" s="231" t="s">
        <v>86</v>
      </c>
      <c r="AY125" s="18" t="s">
        <v>151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84</v>
      </c>
      <c r="BK125" s="232">
        <f>ROUND(I125*H125,2)</f>
        <v>0</v>
      </c>
      <c r="BL125" s="18" t="s">
        <v>688</v>
      </c>
      <c r="BM125" s="231" t="s">
        <v>2721</v>
      </c>
    </row>
    <row r="126" s="2" customFormat="1" ht="16.5" customHeight="1">
      <c r="A126" s="39"/>
      <c r="B126" s="40"/>
      <c r="C126" s="220" t="s">
        <v>202</v>
      </c>
      <c r="D126" s="220" t="s">
        <v>153</v>
      </c>
      <c r="E126" s="221" t="s">
        <v>2722</v>
      </c>
      <c r="F126" s="222" t="s">
        <v>2723</v>
      </c>
      <c r="G126" s="223" t="s">
        <v>183</v>
      </c>
      <c r="H126" s="224">
        <v>7</v>
      </c>
      <c r="I126" s="225"/>
      <c r="J126" s="226">
        <f>ROUND(I126*H126,2)</f>
        <v>0</v>
      </c>
      <c r="K126" s="222" t="s">
        <v>1</v>
      </c>
      <c r="L126" s="45"/>
      <c r="M126" s="227" t="s">
        <v>1</v>
      </c>
      <c r="N126" s="228" t="s">
        <v>41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688</v>
      </c>
      <c r="AT126" s="231" t="s">
        <v>153</v>
      </c>
      <c r="AU126" s="231" t="s">
        <v>86</v>
      </c>
      <c r="AY126" s="18" t="s">
        <v>151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84</v>
      </c>
      <c r="BK126" s="232">
        <f>ROUND(I126*H126,2)</f>
        <v>0</v>
      </c>
      <c r="BL126" s="18" t="s">
        <v>688</v>
      </c>
      <c r="BM126" s="231" t="s">
        <v>2724</v>
      </c>
    </row>
    <row r="127" s="2" customFormat="1" ht="16.5" customHeight="1">
      <c r="A127" s="39"/>
      <c r="B127" s="40"/>
      <c r="C127" s="220" t="s">
        <v>207</v>
      </c>
      <c r="D127" s="220" t="s">
        <v>153</v>
      </c>
      <c r="E127" s="221" t="s">
        <v>2725</v>
      </c>
      <c r="F127" s="222" t="s">
        <v>2726</v>
      </c>
      <c r="G127" s="223" t="s">
        <v>2360</v>
      </c>
      <c r="H127" s="224">
        <v>1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41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688</v>
      </c>
      <c r="AT127" s="231" t="s">
        <v>153</v>
      </c>
      <c r="AU127" s="231" t="s">
        <v>86</v>
      </c>
      <c r="AY127" s="18" t="s">
        <v>151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84</v>
      </c>
      <c r="BK127" s="232">
        <f>ROUND(I127*H127,2)</f>
        <v>0</v>
      </c>
      <c r="BL127" s="18" t="s">
        <v>688</v>
      </c>
      <c r="BM127" s="231" t="s">
        <v>2727</v>
      </c>
    </row>
    <row r="128" s="2" customFormat="1" ht="21.75" customHeight="1">
      <c r="A128" s="39"/>
      <c r="B128" s="40"/>
      <c r="C128" s="220" t="s">
        <v>8</v>
      </c>
      <c r="D128" s="220" t="s">
        <v>153</v>
      </c>
      <c r="E128" s="221" t="s">
        <v>2728</v>
      </c>
      <c r="F128" s="222" t="s">
        <v>2729</v>
      </c>
      <c r="G128" s="223" t="s">
        <v>2360</v>
      </c>
      <c r="H128" s="224">
        <v>8</v>
      </c>
      <c r="I128" s="225"/>
      <c r="J128" s="226">
        <f>ROUND(I128*H128,2)</f>
        <v>0</v>
      </c>
      <c r="K128" s="222" t="s">
        <v>1</v>
      </c>
      <c r="L128" s="45"/>
      <c r="M128" s="227" t="s">
        <v>1</v>
      </c>
      <c r="N128" s="228" t="s">
        <v>41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688</v>
      </c>
      <c r="AT128" s="231" t="s">
        <v>153</v>
      </c>
      <c r="AU128" s="231" t="s">
        <v>86</v>
      </c>
      <c r="AY128" s="18" t="s">
        <v>151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84</v>
      </c>
      <c r="BK128" s="232">
        <f>ROUND(I128*H128,2)</f>
        <v>0</v>
      </c>
      <c r="BL128" s="18" t="s">
        <v>688</v>
      </c>
      <c r="BM128" s="231" t="s">
        <v>2730</v>
      </c>
    </row>
    <row r="129" s="2" customFormat="1" ht="37.8" customHeight="1">
      <c r="A129" s="39"/>
      <c r="B129" s="40"/>
      <c r="C129" s="220" t="s">
        <v>219</v>
      </c>
      <c r="D129" s="220" t="s">
        <v>153</v>
      </c>
      <c r="E129" s="221" t="s">
        <v>2731</v>
      </c>
      <c r="F129" s="222" t="s">
        <v>2732</v>
      </c>
      <c r="G129" s="223" t="s">
        <v>2360</v>
      </c>
      <c r="H129" s="224">
        <v>1</v>
      </c>
      <c r="I129" s="225"/>
      <c r="J129" s="226">
        <f>ROUND(I129*H129,2)</f>
        <v>0</v>
      </c>
      <c r="K129" s="222" t="s">
        <v>1</v>
      </c>
      <c r="L129" s="45"/>
      <c r="M129" s="227" t="s">
        <v>1</v>
      </c>
      <c r="N129" s="228" t="s">
        <v>41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688</v>
      </c>
      <c r="AT129" s="231" t="s">
        <v>153</v>
      </c>
      <c r="AU129" s="231" t="s">
        <v>86</v>
      </c>
      <c r="AY129" s="18" t="s">
        <v>151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84</v>
      </c>
      <c r="BK129" s="232">
        <f>ROUND(I129*H129,2)</f>
        <v>0</v>
      </c>
      <c r="BL129" s="18" t="s">
        <v>688</v>
      </c>
      <c r="BM129" s="231" t="s">
        <v>2733</v>
      </c>
    </row>
    <row r="130" s="2" customFormat="1" ht="16.5" customHeight="1">
      <c r="A130" s="39"/>
      <c r="B130" s="40"/>
      <c r="C130" s="220" t="s">
        <v>224</v>
      </c>
      <c r="D130" s="220" t="s">
        <v>153</v>
      </c>
      <c r="E130" s="221" t="s">
        <v>2734</v>
      </c>
      <c r="F130" s="222" t="s">
        <v>2735</v>
      </c>
      <c r="G130" s="223" t="s">
        <v>2360</v>
      </c>
      <c r="H130" s="224">
        <v>2</v>
      </c>
      <c r="I130" s="225"/>
      <c r="J130" s="226">
        <f>ROUND(I130*H130,2)</f>
        <v>0</v>
      </c>
      <c r="K130" s="222" t="s">
        <v>1</v>
      </c>
      <c r="L130" s="45"/>
      <c r="M130" s="227" t="s">
        <v>1</v>
      </c>
      <c r="N130" s="228" t="s">
        <v>41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688</v>
      </c>
      <c r="AT130" s="231" t="s">
        <v>153</v>
      </c>
      <c r="AU130" s="231" t="s">
        <v>86</v>
      </c>
      <c r="AY130" s="18" t="s">
        <v>151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84</v>
      </c>
      <c r="BK130" s="232">
        <f>ROUND(I130*H130,2)</f>
        <v>0</v>
      </c>
      <c r="BL130" s="18" t="s">
        <v>688</v>
      </c>
      <c r="BM130" s="231" t="s">
        <v>2736</v>
      </c>
    </row>
    <row r="131" s="2" customFormat="1" ht="16.5" customHeight="1">
      <c r="A131" s="39"/>
      <c r="B131" s="40"/>
      <c r="C131" s="220" t="s">
        <v>239</v>
      </c>
      <c r="D131" s="220" t="s">
        <v>153</v>
      </c>
      <c r="E131" s="221" t="s">
        <v>2737</v>
      </c>
      <c r="F131" s="222" t="s">
        <v>2738</v>
      </c>
      <c r="G131" s="223" t="s">
        <v>2360</v>
      </c>
      <c r="H131" s="224">
        <v>2</v>
      </c>
      <c r="I131" s="225"/>
      <c r="J131" s="226">
        <f>ROUND(I131*H131,2)</f>
        <v>0</v>
      </c>
      <c r="K131" s="222" t="s">
        <v>1</v>
      </c>
      <c r="L131" s="45"/>
      <c r="M131" s="227" t="s">
        <v>1</v>
      </c>
      <c r="N131" s="228" t="s">
        <v>41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688</v>
      </c>
      <c r="AT131" s="231" t="s">
        <v>153</v>
      </c>
      <c r="AU131" s="231" t="s">
        <v>86</v>
      </c>
      <c r="AY131" s="18" t="s">
        <v>151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84</v>
      </c>
      <c r="BK131" s="232">
        <f>ROUND(I131*H131,2)</f>
        <v>0</v>
      </c>
      <c r="BL131" s="18" t="s">
        <v>688</v>
      </c>
      <c r="BM131" s="231" t="s">
        <v>2739</v>
      </c>
    </row>
    <row r="132" s="2" customFormat="1" ht="16.5" customHeight="1">
      <c r="A132" s="39"/>
      <c r="B132" s="40"/>
      <c r="C132" s="220" t="s">
        <v>248</v>
      </c>
      <c r="D132" s="220" t="s">
        <v>153</v>
      </c>
      <c r="E132" s="221" t="s">
        <v>2740</v>
      </c>
      <c r="F132" s="222" t="s">
        <v>2741</v>
      </c>
      <c r="G132" s="223" t="s">
        <v>2360</v>
      </c>
      <c r="H132" s="224">
        <v>4</v>
      </c>
      <c r="I132" s="225"/>
      <c r="J132" s="226">
        <f>ROUND(I132*H132,2)</f>
        <v>0</v>
      </c>
      <c r="K132" s="222" t="s">
        <v>1</v>
      </c>
      <c r="L132" s="45"/>
      <c r="M132" s="227" t="s">
        <v>1</v>
      </c>
      <c r="N132" s="228" t="s">
        <v>41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688</v>
      </c>
      <c r="AT132" s="231" t="s">
        <v>153</v>
      </c>
      <c r="AU132" s="231" t="s">
        <v>86</v>
      </c>
      <c r="AY132" s="18" t="s">
        <v>151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84</v>
      </c>
      <c r="BK132" s="232">
        <f>ROUND(I132*H132,2)</f>
        <v>0</v>
      </c>
      <c r="BL132" s="18" t="s">
        <v>688</v>
      </c>
      <c r="BM132" s="231" t="s">
        <v>2742</v>
      </c>
    </row>
    <row r="133" s="2" customFormat="1" ht="16.5" customHeight="1">
      <c r="A133" s="39"/>
      <c r="B133" s="40"/>
      <c r="C133" s="220" t="s">
        <v>267</v>
      </c>
      <c r="D133" s="220" t="s">
        <v>153</v>
      </c>
      <c r="E133" s="221" t="s">
        <v>2743</v>
      </c>
      <c r="F133" s="222" t="s">
        <v>2744</v>
      </c>
      <c r="G133" s="223" t="s">
        <v>1970</v>
      </c>
      <c r="H133" s="224">
        <v>4</v>
      </c>
      <c r="I133" s="225"/>
      <c r="J133" s="226">
        <f>ROUND(I133*H133,2)</f>
        <v>0</v>
      </c>
      <c r="K133" s="222" t="s">
        <v>1</v>
      </c>
      <c r="L133" s="45"/>
      <c r="M133" s="227" t="s">
        <v>1</v>
      </c>
      <c r="N133" s="228" t="s">
        <v>41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688</v>
      </c>
      <c r="AT133" s="231" t="s">
        <v>153</v>
      </c>
      <c r="AU133" s="231" t="s">
        <v>86</v>
      </c>
      <c r="AY133" s="18" t="s">
        <v>151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84</v>
      </c>
      <c r="BK133" s="232">
        <f>ROUND(I133*H133,2)</f>
        <v>0</v>
      </c>
      <c r="BL133" s="18" t="s">
        <v>688</v>
      </c>
      <c r="BM133" s="231" t="s">
        <v>2745</v>
      </c>
    </row>
    <row r="134" s="2" customFormat="1" ht="16.5" customHeight="1">
      <c r="A134" s="39"/>
      <c r="B134" s="40"/>
      <c r="C134" s="220" t="s">
        <v>284</v>
      </c>
      <c r="D134" s="220" t="s">
        <v>153</v>
      </c>
      <c r="E134" s="221" t="s">
        <v>2746</v>
      </c>
      <c r="F134" s="222" t="s">
        <v>2747</v>
      </c>
      <c r="G134" s="223" t="s">
        <v>2360</v>
      </c>
      <c r="H134" s="224">
        <v>1</v>
      </c>
      <c r="I134" s="225"/>
      <c r="J134" s="226">
        <f>ROUND(I134*H134,2)</f>
        <v>0</v>
      </c>
      <c r="K134" s="222" t="s">
        <v>1</v>
      </c>
      <c r="L134" s="45"/>
      <c r="M134" s="227" t="s">
        <v>1</v>
      </c>
      <c r="N134" s="228" t="s">
        <v>41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688</v>
      </c>
      <c r="AT134" s="231" t="s">
        <v>153</v>
      </c>
      <c r="AU134" s="231" t="s">
        <v>86</v>
      </c>
      <c r="AY134" s="18" t="s">
        <v>151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84</v>
      </c>
      <c r="BK134" s="232">
        <f>ROUND(I134*H134,2)</f>
        <v>0</v>
      </c>
      <c r="BL134" s="18" t="s">
        <v>688</v>
      </c>
      <c r="BM134" s="231" t="s">
        <v>2748</v>
      </c>
    </row>
    <row r="135" s="2" customFormat="1" ht="16.5" customHeight="1">
      <c r="A135" s="39"/>
      <c r="B135" s="40"/>
      <c r="C135" s="220" t="s">
        <v>290</v>
      </c>
      <c r="D135" s="220" t="s">
        <v>153</v>
      </c>
      <c r="E135" s="221" t="s">
        <v>2749</v>
      </c>
      <c r="F135" s="222" t="s">
        <v>2750</v>
      </c>
      <c r="G135" s="223" t="s">
        <v>2360</v>
      </c>
      <c r="H135" s="224">
        <v>1</v>
      </c>
      <c r="I135" s="225"/>
      <c r="J135" s="226">
        <f>ROUND(I135*H135,2)</f>
        <v>0</v>
      </c>
      <c r="K135" s="222" t="s">
        <v>1</v>
      </c>
      <c r="L135" s="45"/>
      <c r="M135" s="227" t="s">
        <v>1</v>
      </c>
      <c r="N135" s="228" t="s">
        <v>41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688</v>
      </c>
      <c r="AT135" s="231" t="s">
        <v>153</v>
      </c>
      <c r="AU135" s="231" t="s">
        <v>86</v>
      </c>
      <c r="AY135" s="18" t="s">
        <v>151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84</v>
      </c>
      <c r="BK135" s="232">
        <f>ROUND(I135*H135,2)</f>
        <v>0</v>
      </c>
      <c r="BL135" s="18" t="s">
        <v>688</v>
      </c>
      <c r="BM135" s="231" t="s">
        <v>2751</v>
      </c>
    </row>
    <row r="136" s="2" customFormat="1" ht="16.5" customHeight="1">
      <c r="A136" s="39"/>
      <c r="B136" s="40"/>
      <c r="C136" s="220" t="s">
        <v>86</v>
      </c>
      <c r="D136" s="220" t="s">
        <v>153</v>
      </c>
      <c r="E136" s="221" t="s">
        <v>2752</v>
      </c>
      <c r="F136" s="222" t="s">
        <v>2753</v>
      </c>
      <c r="G136" s="223" t="s">
        <v>1970</v>
      </c>
      <c r="H136" s="224">
        <v>4</v>
      </c>
      <c r="I136" s="225"/>
      <c r="J136" s="226">
        <f>ROUND(I136*H136,2)</f>
        <v>0</v>
      </c>
      <c r="K136" s="222" t="s">
        <v>1</v>
      </c>
      <c r="L136" s="45"/>
      <c r="M136" s="227" t="s">
        <v>1</v>
      </c>
      <c r="N136" s="228" t="s">
        <v>41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688</v>
      </c>
      <c r="AT136" s="231" t="s">
        <v>153</v>
      </c>
      <c r="AU136" s="231" t="s">
        <v>86</v>
      </c>
      <c r="AY136" s="18" t="s">
        <v>151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84</v>
      </c>
      <c r="BK136" s="232">
        <f>ROUND(I136*H136,2)</f>
        <v>0</v>
      </c>
      <c r="BL136" s="18" t="s">
        <v>688</v>
      </c>
      <c r="BM136" s="231" t="s">
        <v>2754</v>
      </c>
    </row>
    <row r="137" s="2" customFormat="1" ht="16.5" customHeight="1">
      <c r="A137" s="39"/>
      <c r="B137" s="40"/>
      <c r="C137" s="220" t="s">
        <v>297</v>
      </c>
      <c r="D137" s="220" t="s">
        <v>153</v>
      </c>
      <c r="E137" s="221" t="s">
        <v>2755</v>
      </c>
      <c r="F137" s="222" t="s">
        <v>2756</v>
      </c>
      <c r="G137" s="223" t="s">
        <v>2360</v>
      </c>
      <c r="H137" s="224">
        <v>20</v>
      </c>
      <c r="I137" s="225"/>
      <c r="J137" s="226">
        <f>ROUND(I137*H137,2)</f>
        <v>0</v>
      </c>
      <c r="K137" s="222" t="s">
        <v>1</v>
      </c>
      <c r="L137" s="45"/>
      <c r="M137" s="227" t="s">
        <v>1</v>
      </c>
      <c r="N137" s="228" t="s">
        <v>41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688</v>
      </c>
      <c r="AT137" s="231" t="s">
        <v>153</v>
      </c>
      <c r="AU137" s="231" t="s">
        <v>86</v>
      </c>
      <c r="AY137" s="18" t="s">
        <v>151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84</v>
      </c>
      <c r="BK137" s="232">
        <f>ROUND(I137*H137,2)</f>
        <v>0</v>
      </c>
      <c r="BL137" s="18" t="s">
        <v>688</v>
      </c>
      <c r="BM137" s="231" t="s">
        <v>2757</v>
      </c>
    </row>
    <row r="138" s="2" customFormat="1" ht="16.5" customHeight="1">
      <c r="A138" s="39"/>
      <c r="B138" s="40"/>
      <c r="C138" s="220" t="s">
        <v>7</v>
      </c>
      <c r="D138" s="220" t="s">
        <v>153</v>
      </c>
      <c r="E138" s="221" t="s">
        <v>2758</v>
      </c>
      <c r="F138" s="222" t="s">
        <v>2759</v>
      </c>
      <c r="G138" s="223" t="s">
        <v>2760</v>
      </c>
      <c r="H138" s="224">
        <v>2</v>
      </c>
      <c r="I138" s="225"/>
      <c r="J138" s="226">
        <f>ROUND(I138*H138,2)</f>
        <v>0</v>
      </c>
      <c r="K138" s="222" t="s">
        <v>1</v>
      </c>
      <c r="L138" s="45"/>
      <c r="M138" s="227" t="s">
        <v>1</v>
      </c>
      <c r="N138" s="228" t="s">
        <v>41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688</v>
      </c>
      <c r="AT138" s="231" t="s">
        <v>153</v>
      </c>
      <c r="AU138" s="231" t="s">
        <v>86</v>
      </c>
      <c r="AY138" s="18" t="s">
        <v>151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84</v>
      </c>
      <c r="BK138" s="232">
        <f>ROUND(I138*H138,2)</f>
        <v>0</v>
      </c>
      <c r="BL138" s="18" t="s">
        <v>688</v>
      </c>
      <c r="BM138" s="231" t="s">
        <v>2761</v>
      </c>
    </row>
    <row r="139" s="2" customFormat="1" ht="16.5" customHeight="1">
      <c r="A139" s="39"/>
      <c r="B139" s="40"/>
      <c r="C139" s="220" t="s">
        <v>166</v>
      </c>
      <c r="D139" s="220" t="s">
        <v>153</v>
      </c>
      <c r="E139" s="221" t="s">
        <v>2762</v>
      </c>
      <c r="F139" s="222" t="s">
        <v>2763</v>
      </c>
      <c r="G139" s="223" t="s">
        <v>2760</v>
      </c>
      <c r="H139" s="224">
        <v>6</v>
      </c>
      <c r="I139" s="225"/>
      <c r="J139" s="226">
        <f>ROUND(I139*H139,2)</f>
        <v>0</v>
      </c>
      <c r="K139" s="222" t="s">
        <v>1</v>
      </c>
      <c r="L139" s="45"/>
      <c r="M139" s="227" t="s">
        <v>1</v>
      </c>
      <c r="N139" s="228" t="s">
        <v>41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688</v>
      </c>
      <c r="AT139" s="231" t="s">
        <v>153</v>
      </c>
      <c r="AU139" s="231" t="s">
        <v>86</v>
      </c>
      <c r="AY139" s="18" t="s">
        <v>151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84</v>
      </c>
      <c r="BK139" s="232">
        <f>ROUND(I139*H139,2)</f>
        <v>0</v>
      </c>
      <c r="BL139" s="18" t="s">
        <v>688</v>
      </c>
      <c r="BM139" s="231" t="s">
        <v>2764</v>
      </c>
    </row>
    <row r="140" s="2" customFormat="1" ht="16.5" customHeight="1">
      <c r="A140" s="39"/>
      <c r="B140" s="40"/>
      <c r="C140" s="220" t="s">
        <v>158</v>
      </c>
      <c r="D140" s="220" t="s">
        <v>153</v>
      </c>
      <c r="E140" s="221" t="s">
        <v>2765</v>
      </c>
      <c r="F140" s="222" t="s">
        <v>2766</v>
      </c>
      <c r="G140" s="223" t="s">
        <v>1970</v>
      </c>
      <c r="H140" s="224">
        <v>8</v>
      </c>
      <c r="I140" s="225"/>
      <c r="J140" s="226">
        <f>ROUND(I140*H140,2)</f>
        <v>0</v>
      </c>
      <c r="K140" s="222" t="s">
        <v>1</v>
      </c>
      <c r="L140" s="45"/>
      <c r="M140" s="227" t="s">
        <v>1</v>
      </c>
      <c r="N140" s="228" t="s">
        <v>41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688</v>
      </c>
      <c r="AT140" s="231" t="s">
        <v>153</v>
      </c>
      <c r="AU140" s="231" t="s">
        <v>86</v>
      </c>
      <c r="AY140" s="18" t="s">
        <v>151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84</v>
      </c>
      <c r="BK140" s="232">
        <f>ROUND(I140*H140,2)</f>
        <v>0</v>
      </c>
      <c r="BL140" s="18" t="s">
        <v>688</v>
      </c>
      <c r="BM140" s="231" t="s">
        <v>2767</v>
      </c>
    </row>
    <row r="141" s="2" customFormat="1" ht="16.5" customHeight="1">
      <c r="A141" s="39"/>
      <c r="B141" s="40"/>
      <c r="C141" s="220" t="s">
        <v>175</v>
      </c>
      <c r="D141" s="220" t="s">
        <v>153</v>
      </c>
      <c r="E141" s="221" t="s">
        <v>2768</v>
      </c>
      <c r="F141" s="222" t="s">
        <v>2769</v>
      </c>
      <c r="G141" s="223" t="s">
        <v>2360</v>
      </c>
      <c r="H141" s="224">
        <v>1</v>
      </c>
      <c r="I141" s="225"/>
      <c r="J141" s="226">
        <f>ROUND(I141*H141,2)</f>
        <v>0</v>
      </c>
      <c r="K141" s="222" t="s">
        <v>1</v>
      </c>
      <c r="L141" s="45"/>
      <c r="M141" s="227" t="s">
        <v>1</v>
      </c>
      <c r="N141" s="228" t="s">
        <v>41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688</v>
      </c>
      <c r="AT141" s="231" t="s">
        <v>153</v>
      </c>
      <c r="AU141" s="231" t="s">
        <v>86</v>
      </c>
      <c r="AY141" s="18" t="s">
        <v>151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84</v>
      </c>
      <c r="BK141" s="232">
        <f>ROUND(I141*H141,2)</f>
        <v>0</v>
      </c>
      <c r="BL141" s="18" t="s">
        <v>688</v>
      </c>
      <c r="BM141" s="231" t="s">
        <v>2770</v>
      </c>
    </row>
    <row r="142" s="2" customFormat="1" ht="24.15" customHeight="1">
      <c r="A142" s="39"/>
      <c r="B142" s="40"/>
      <c r="C142" s="220" t="s">
        <v>180</v>
      </c>
      <c r="D142" s="220" t="s">
        <v>153</v>
      </c>
      <c r="E142" s="221" t="s">
        <v>2771</v>
      </c>
      <c r="F142" s="222" t="s">
        <v>2772</v>
      </c>
      <c r="G142" s="223" t="s">
        <v>287</v>
      </c>
      <c r="H142" s="224">
        <v>29</v>
      </c>
      <c r="I142" s="225"/>
      <c r="J142" s="226">
        <f>ROUND(I142*H142,2)</f>
        <v>0</v>
      </c>
      <c r="K142" s="222" t="s">
        <v>1</v>
      </c>
      <c r="L142" s="45"/>
      <c r="M142" s="227" t="s">
        <v>1</v>
      </c>
      <c r="N142" s="228" t="s">
        <v>41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688</v>
      </c>
      <c r="AT142" s="231" t="s">
        <v>153</v>
      </c>
      <c r="AU142" s="231" t="s">
        <v>86</v>
      </c>
      <c r="AY142" s="18" t="s">
        <v>151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84</v>
      </c>
      <c r="BK142" s="232">
        <f>ROUND(I142*H142,2)</f>
        <v>0</v>
      </c>
      <c r="BL142" s="18" t="s">
        <v>688</v>
      </c>
      <c r="BM142" s="231" t="s">
        <v>2773</v>
      </c>
    </row>
    <row r="143" s="2" customFormat="1" ht="24.15" customHeight="1">
      <c r="A143" s="39"/>
      <c r="B143" s="40"/>
      <c r="C143" s="220" t="s">
        <v>186</v>
      </c>
      <c r="D143" s="220" t="s">
        <v>153</v>
      </c>
      <c r="E143" s="221" t="s">
        <v>2774</v>
      </c>
      <c r="F143" s="222" t="s">
        <v>2775</v>
      </c>
      <c r="G143" s="223" t="s">
        <v>287</v>
      </c>
      <c r="H143" s="224">
        <v>29</v>
      </c>
      <c r="I143" s="225"/>
      <c r="J143" s="226">
        <f>ROUND(I143*H143,2)</f>
        <v>0</v>
      </c>
      <c r="K143" s="222" t="s">
        <v>1</v>
      </c>
      <c r="L143" s="45"/>
      <c r="M143" s="227" t="s">
        <v>1</v>
      </c>
      <c r="N143" s="228" t="s">
        <v>41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688</v>
      </c>
      <c r="AT143" s="231" t="s">
        <v>153</v>
      </c>
      <c r="AU143" s="231" t="s">
        <v>86</v>
      </c>
      <c r="AY143" s="18" t="s">
        <v>151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84</v>
      </c>
      <c r="BK143" s="232">
        <f>ROUND(I143*H143,2)</f>
        <v>0</v>
      </c>
      <c r="BL143" s="18" t="s">
        <v>688</v>
      </c>
      <c r="BM143" s="231" t="s">
        <v>2776</v>
      </c>
    </row>
    <row r="144" s="2" customFormat="1" ht="24.15" customHeight="1">
      <c r="A144" s="39"/>
      <c r="B144" s="40"/>
      <c r="C144" s="220" t="s">
        <v>191</v>
      </c>
      <c r="D144" s="220" t="s">
        <v>153</v>
      </c>
      <c r="E144" s="221" t="s">
        <v>2777</v>
      </c>
      <c r="F144" s="222" t="s">
        <v>2778</v>
      </c>
      <c r="G144" s="223" t="s">
        <v>2360</v>
      </c>
      <c r="H144" s="224">
        <v>2</v>
      </c>
      <c r="I144" s="225"/>
      <c r="J144" s="226">
        <f>ROUND(I144*H144,2)</f>
        <v>0</v>
      </c>
      <c r="K144" s="222" t="s">
        <v>1</v>
      </c>
      <c r="L144" s="45"/>
      <c r="M144" s="227" t="s">
        <v>1</v>
      </c>
      <c r="N144" s="228" t="s">
        <v>41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688</v>
      </c>
      <c r="AT144" s="231" t="s">
        <v>153</v>
      </c>
      <c r="AU144" s="231" t="s">
        <v>86</v>
      </c>
      <c r="AY144" s="18" t="s">
        <v>151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84</v>
      </c>
      <c r="BK144" s="232">
        <f>ROUND(I144*H144,2)</f>
        <v>0</v>
      </c>
      <c r="BL144" s="18" t="s">
        <v>688</v>
      </c>
      <c r="BM144" s="231" t="s">
        <v>2779</v>
      </c>
    </row>
    <row r="145" s="2" customFormat="1" ht="24.15" customHeight="1">
      <c r="A145" s="39"/>
      <c r="B145" s="40"/>
      <c r="C145" s="220" t="s">
        <v>197</v>
      </c>
      <c r="D145" s="220" t="s">
        <v>153</v>
      </c>
      <c r="E145" s="221" t="s">
        <v>2780</v>
      </c>
      <c r="F145" s="222" t="s">
        <v>2781</v>
      </c>
      <c r="G145" s="223" t="s">
        <v>287</v>
      </c>
      <c r="H145" s="224">
        <v>20</v>
      </c>
      <c r="I145" s="225"/>
      <c r="J145" s="226">
        <f>ROUND(I145*H145,2)</f>
        <v>0</v>
      </c>
      <c r="K145" s="222" t="s">
        <v>1</v>
      </c>
      <c r="L145" s="45"/>
      <c r="M145" s="227" t="s">
        <v>1</v>
      </c>
      <c r="N145" s="228" t="s">
        <v>41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688</v>
      </c>
      <c r="AT145" s="231" t="s">
        <v>153</v>
      </c>
      <c r="AU145" s="231" t="s">
        <v>86</v>
      </c>
      <c r="AY145" s="18" t="s">
        <v>151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84</v>
      </c>
      <c r="BK145" s="232">
        <f>ROUND(I145*H145,2)</f>
        <v>0</v>
      </c>
      <c r="BL145" s="18" t="s">
        <v>688</v>
      </c>
      <c r="BM145" s="231" t="s">
        <v>2782</v>
      </c>
    </row>
    <row r="146" s="12" customFormat="1" ht="22.8" customHeight="1">
      <c r="A146" s="12"/>
      <c r="B146" s="204"/>
      <c r="C146" s="205"/>
      <c r="D146" s="206" t="s">
        <v>75</v>
      </c>
      <c r="E146" s="218" t="s">
        <v>2783</v>
      </c>
      <c r="F146" s="218" t="s">
        <v>2784</v>
      </c>
      <c r="G146" s="205"/>
      <c r="H146" s="205"/>
      <c r="I146" s="208"/>
      <c r="J146" s="219">
        <f>BK146</f>
        <v>0</v>
      </c>
      <c r="K146" s="205"/>
      <c r="L146" s="210"/>
      <c r="M146" s="211"/>
      <c r="N146" s="212"/>
      <c r="O146" s="212"/>
      <c r="P146" s="213">
        <f>SUM(P147:P186)</f>
        <v>0</v>
      </c>
      <c r="Q146" s="212"/>
      <c r="R146" s="213">
        <f>SUM(R147:R186)</f>
        <v>0</v>
      </c>
      <c r="S146" s="212"/>
      <c r="T146" s="214">
        <f>SUM(T147:T186)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5" t="s">
        <v>84</v>
      </c>
      <c r="AT146" s="216" t="s">
        <v>75</v>
      </c>
      <c r="AU146" s="216" t="s">
        <v>84</v>
      </c>
      <c r="AY146" s="215" t="s">
        <v>151</v>
      </c>
      <c r="BK146" s="217">
        <f>SUM(BK147:BK186)</f>
        <v>0</v>
      </c>
    </row>
    <row r="147" s="2" customFormat="1" ht="16.5" customHeight="1">
      <c r="A147" s="39"/>
      <c r="B147" s="40"/>
      <c r="C147" s="220" t="s">
        <v>322</v>
      </c>
      <c r="D147" s="220" t="s">
        <v>153</v>
      </c>
      <c r="E147" s="221" t="s">
        <v>2719</v>
      </c>
      <c r="F147" s="222" t="s">
        <v>2720</v>
      </c>
      <c r="G147" s="223" t="s">
        <v>1970</v>
      </c>
      <c r="H147" s="224">
        <v>4</v>
      </c>
      <c r="I147" s="225"/>
      <c r="J147" s="226">
        <f>ROUND(I147*H147,2)</f>
        <v>0</v>
      </c>
      <c r="K147" s="222" t="s">
        <v>1</v>
      </c>
      <c r="L147" s="45"/>
      <c r="M147" s="227" t="s">
        <v>1</v>
      </c>
      <c r="N147" s="228" t="s">
        <v>41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688</v>
      </c>
      <c r="AT147" s="231" t="s">
        <v>153</v>
      </c>
      <c r="AU147" s="231" t="s">
        <v>86</v>
      </c>
      <c r="AY147" s="18" t="s">
        <v>151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84</v>
      </c>
      <c r="BK147" s="232">
        <f>ROUND(I147*H147,2)</f>
        <v>0</v>
      </c>
      <c r="BL147" s="18" t="s">
        <v>688</v>
      </c>
      <c r="BM147" s="231" t="s">
        <v>2785</v>
      </c>
    </row>
    <row r="148" s="2" customFormat="1" ht="16.5" customHeight="1">
      <c r="A148" s="39"/>
      <c r="B148" s="40"/>
      <c r="C148" s="220" t="s">
        <v>328</v>
      </c>
      <c r="D148" s="220" t="s">
        <v>153</v>
      </c>
      <c r="E148" s="221" t="s">
        <v>2752</v>
      </c>
      <c r="F148" s="222" t="s">
        <v>2753</v>
      </c>
      <c r="G148" s="223" t="s">
        <v>1970</v>
      </c>
      <c r="H148" s="224">
        <v>4</v>
      </c>
      <c r="I148" s="225"/>
      <c r="J148" s="226">
        <f>ROUND(I148*H148,2)</f>
        <v>0</v>
      </c>
      <c r="K148" s="222" t="s">
        <v>1</v>
      </c>
      <c r="L148" s="45"/>
      <c r="M148" s="227" t="s">
        <v>1</v>
      </c>
      <c r="N148" s="228" t="s">
        <v>41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688</v>
      </c>
      <c r="AT148" s="231" t="s">
        <v>153</v>
      </c>
      <c r="AU148" s="231" t="s">
        <v>86</v>
      </c>
      <c r="AY148" s="18" t="s">
        <v>151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84</v>
      </c>
      <c r="BK148" s="232">
        <f>ROUND(I148*H148,2)</f>
        <v>0</v>
      </c>
      <c r="BL148" s="18" t="s">
        <v>688</v>
      </c>
      <c r="BM148" s="231" t="s">
        <v>2786</v>
      </c>
    </row>
    <row r="149" s="2" customFormat="1" ht="16.5" customHeight="1">
      <c r="A149" s="39"/>
      <c r="B149" s="40"/>
      <c r="C149" s="220" t="s">
        <v>313</v>
      </c>
      <c r="D149" s="220" t="s">
        <v>153</v>
      </c>
      <c r="E149" s="221" t="s">
        <v>2787</v>
      </c>
      <c r="F149" s="222" t="s">
        <v>2788</v>
      </c>
      <c r="G149" s="223" t="s">
        <v>1970</v>
      </c>
      <c r="H149" s="224">
        <v>8</v>
      </c>
      <c r="I149" s="225"/>
      <c r="J149" s="226">
        <f>ROUND(I149*H149,2)</f>
        <v>0</v>
      </c>
      <c r="K149" s="222" t="s">
        <v>1</v>
      </c>
      <c r="L149" s="45"/>
      <c r="M149" s="227" t="s">
        <v>1</v>
      </c>
      <c r="N149" s="228" t="s">
        <v>41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688</v>
      </c>
      <c r="AT149" s="231" t="s">
        <v>153</v>
      </c>
      <c r="AU149" s="231" t="s">
        <v>86</v>
      </c>
      <c r="AY149" s="18" t="s">
        <v>151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84</v>
      </c>
      <c r="BK149" s="232">
        <f>ROUND(I149*H149,2)</f>
        <v>0</v>
      </c>
      <c r="BL149" s="18" t="s">
        <v>688</v>
      </c>
      <c r="BM149" s="231" t="s">
        <v>2789</v>
      </c>
    </row>
    <row r="150" s="2" customFormat="1" ht="16.5" customHeight="1">
      <c r="A150" s="39"/>
      <c r="B150" s="40"/>
      <c r="C150" s="220" t="s">
        <v>326</v>
      </c>
      <c r="D150" s="220" t="s">
        <v>153</v>
      </c>
      <c r="E150" s="221" t="s">
        <v>2790</v>
      </c>
      <c r="F150" s="222" t="s">
        <v>2791</v>
      </c>
      <c r="G150" s="223" t="s">
        <v>2760</v>
      </c>
      <c r="H150" s="224">
        <v>2</v>
      </c>
      <c r="I150" s="225"/>
      <c r="J150" s="226">
        <f>ROUND(I150*H150,2)</f>
        <v>0</v>
      </c>
      <c r="K150" s="222" t="s">
        <v>1</v>
      </c>
      <c r="L150" s="45"/>
      <c r="M150" s="227" t="s">
        <v>1</v>
      </c>
      <c r="N150" s="228" t="s">
        <v>41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688</v>
      </c>
      <c r="AT150" s="231" t="s">
        <v>153</v>
      </c>
      <c r="AU150" s="231" t="s">
        <v>86</v>
      </c>
      <c r="AY150" s="18" t="s">
        <v>151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84</v>
      </c>
      <c r="BK150" s="232">
        <f>ROUND(I150*H150,2)</f>
        <v>0</v>
      </c>
      <c r="BL150" s="18" t="s">
        <v>688</v>
      </c>
      <c r="BM150" s="231" t="s">
        <v>2792</v>
      </c>
    </row>
    <row r="151" s="2" customFormat="1" ht="37.8" customHeight="1">
      <c r="A151" s="39"/>
      <c r="B151" s="40"/>
      <c r="C151" s="220" t="s">
        <v>436</v>
      </c>
      <c r="D151" s="220" t="s">
        <v>153</v>
      </c>
      <c r="E151" s="221" t="s">
        <v>2793</v>
      </c>
      <c r="F151" s="222" t="s">
        <v>2794</v>
      </c>
      <c r="G151" s="223" t="s">
        <v>2360</v>
      </c>
      <c r="H151" s="224">
        <v>1</v>
      </c>
      <c r="I151" s="225"/>
      <c r="J151" s="226">
        <f>ROUND(I151*H151,2)</f>
        <v>0</v>
      </c>
      <c r="K151" s="222" t="s">
        <v>1</v>
      </c>
      <c r="L151" s="45"/>
      <c r="M151" s="227" t="s">
        <v>1</v>
      </c>
      <c r="N151" s="228" t="s">
        <v>41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688</v>
      </c>
      <c r="AT151" s="231" t="s">
        <v>153</v>
      </c>
      <c r="AU151" s="231" t="s">
        <v>86</v>
      </c>
      <c r="AY151" s="18" t="s">
        <v>151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84</v>
      </c>
      <c r="BK151" s="232">
        <f>ROUND(I151*H151,2)</f>
        <v>0</v>
      </c>
      <c r="BL151" s="18" t="s">
        <v>688</v>
      </c>
      <c r="BM151" s="231" t="s">
        <v>2795</v>
      </c>
    </row>
    <row r="152" s="2" customFormat="1" ht="24.15" customHeight="1">
      <c r="A152" s="39"/>
      <c r="B152" s="40"/>
      <c r="C152" s="220" t="s">
        <v>441</v>
      </c>
      <c r="D152" s="220" t="s">
        <v>153</v>
      </c>
      <c r="E152" s="221" t="s">
        <v>2796</v>
      </c>
      <c r="F152" s="222" t="s">
        <v>2797</v>
      </c>
      <c r="G152" s="223" t="s">
        <v>2360</v>
      </c>
      <c r="H152" s="224">
        <v>1</v>
      </c>
      <c r="I152" s="225"/>
      <c r="J152" s="226">
        <f>ROUND(I152*H152,2)</f>
        <v>0</v>
      </c>
      <c r="K152" s="222" t="s">
        <v>1</v>
      </c>
      <c r="L152" s="45"/>
      <c r="M152" s="227" t="s">
        <v>1</v>
      </c>
      <c r="N152" s="228" t="s">
        <v>41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688</v>
      </c>
      <c r="AT152" s="231" t="s">
        <v>153</v>
      </c>
      <c r="AU152" s="231" t="s">
        <v>86</v>
      </c>
      <c r="AY152" s="18" t="s">
        <v>151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84</v>
      </c>
      <c r="BK152" s="232">
        <f>ROUND(I152*H152,2)</f>
        <v>0</v>
      </c>
      <c r="BL152" s="18" t="s">
        <v>688</v>
      </c>
      <c r="BM152" s="231" t="s">
        <v>2798</v>
      </c>
    </row>
    <row r="153" s="2" customFormat="1" ht="24.15" customHeight="1">
      <c r="A153" s="39"/>
      <c r="B153" s="40"/>
      <c r="C153" s="220" t="s">
        <v>452</v>
      </c>
      <c r="D153" s="220" t="s">
        <v>153</v>
      </c>
      <c r="E153" s="221" t="s">
        <v>2799</v>
      </c>
      <c r="F153" s="222" t="s">
        <v>2800</v>
      </c>
      <c r="G153" s="223" t="s">
        <v>2360</v>
      </c>
      <c r="H153" s="224">
        <v>2</v>
      </c>
      <c r="I153" s="225"/>
      <c r="J153" s="226">
        <f>ROUND(I153*H153,2)</f>
        <v>0</v>
      </c>
      <c r="K153" s="222" t="s">
        <v>1</v>
      </c>
      <c r="L153" s="45"/>
      <c r="M153" s="227" t="s">
        <v>1</v>
      </c>
      <c r="N153" s="228" t="s">
        <v>41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688</v>
      </c>
      <c r="AT153" s="231" t="s">
        <v>153</v>
      </c>
      <c r="AU153" s="231" t="s">
        <v>86</v>
      </c>
      <c r="AY153" s="18" t="s">
        <v>151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84</v>
      </c>
      <c r="BK153" s="232">
        <f>ROUND(I153*H153,2)</f>
        <v>0</v>
      </c>
      <c r="BL153" s="18" t="s">
        <v>688</v>
      </c>
      <c r="BM153" s="231" t="s">
        <v>2801</v>
      </c>
    </row>
    <row r="154" s="2" customFormat="1" ht="16.5" customHeight="1">
      <c r="A154" s="39"/>
      <c r="B154" s="40"/>
      <c r="C154" s="220" t="s">
        <v>458</v>
      </c>
      <c r="D154" s="220" t="s">
        <v>153</v>
      </c>
      <c r="E154" s="221" t="s">
        <v>2802</v>
      </c>
      <c r="F154" s="222" t="s">
        <v>2803</v>
      </c>
      <c r="G154" s="223" t="s">
        <v>2804</v>
      </c>
      <c r="H154" s="224">
        <v>1</v>
      </c>
      <c r="I154" s="225"/>
      <c r="J154" s="226">
        <f>ROUND(I154*H154,2)</f>
        <v>0</v>
      </c>
      <c r="K154" s="222" t="s">
        <v>1</v>
      </c>
      <c r="L154" s="45"/>
      <c r="M154" s="227" t="s">
        <v>1</v>
      </c>
      <c r="N154" s="228" t="s">
        <v>41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688</v>
      </c>
      <c r="AT154" s="231" t="s">
        <v>153</v>
      </c>
      <c r="AU154" s="231" t="s">
        <v>86</v>
      </c>
      <c r="AY154" s="18" t="s">
        <v>151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84</v>
      </c>
      <c r="BK154" s="232">
        <f>ROUND(I154*H154,2)</f>
        <v>0</v>
      </c>
      <c r="BL154" s="18" t="s">
        <v>688</v>
      </c>
      <c r="BM154" s="231" t="s">
        <v>2805</v>
      </c>
    </row>
    <row r="155" s="2" customFormat="1" ht="24.15" customHeight="1">
      <c r="A155" s="39"/>
      <c r="B155" s="40"/>
      <c r="C155" s="220" t="s">
        <v>469</v>
      </c>
      <c r="D155" s="220" t="s">
        <v>153</v>
      </c>
      <c r="E155" s="221" t="s">
        <v>2806</v>
      </c>
      <c r="F155" s="222" t="s">
        <v>2807</v>
      </c>
      <c r="G155" s="223" t="s">
        <v>2360</v>
      </c>
      <c r="H155" s="224">
        <v>1</v>
      </c>
      <c r="I155" s="225"/>
      <c r="J155" s="226">
        <f>ROUND(I155*H155,2)</f>
        <v>0</v>
      </c>
      <c r="K155" s="222" t="s">
        <v>1</v>
      </c>
      <c r="L155" s="45"/>
      <c r="M155" s="227" t="s">
        <v>1</v>
      </c>
      <c r="N155" s="228" t="s">
        <v>41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688</v>
      </c>
      <c r="AT155" s="231" t="s">
        <v>153</v>
      </c>
      <c r="AU155" s="231" t="s">
        <v>86</v>
      </c>
      <c r="AY155" s="18" t="s">
        <v>151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84</v>
      </c>
      <c r="BK155" s="232">
        <f>ROUND(I155*H155,2)</f>
        <v>0</v>
      </c>
      <c r="BL155" s="18" t="s">
        <v>688</v>
      </c>
      <c r="BM155" s="231" t="s">
        <v>2808</v>
      </c>
    </row>
    <row r="156" s="2" customFormat="1" ht="66.75" customHeight="1">
      <c r="A156" s="39"/>
      <c r="B156" s="40"/>
      <c r="C156" s="220" t="s">
        <v>473</v>
      </c>
      <c r="D156" s="220" t="s">
        <v>153</v>
      </c>
      <c r="E156" s="221" t="s">
        <v>2809</v>
      </c>
      <c r="F156" s="222" t="s">
        <v>2810</v>
      </c>
      <c r="G156" s="223" t="s">
        <v>2360</v>
      </c>
      <c r="H156" s="224">
        <v>1</v>
      </c>
      <c r="I156" s="225"/>
      <c r="J156" s="226">
        <f>ROUND(I156*H156,2)</f>
        <v>0</v>
      </c>
      <c r="K156" s="222" t="s">
        <v>1</v>
      </c>
      <c r="L156" s="45"/>
      <c r="M156" s="227" t="s">
        <v>1</v>
      </c>
      <c r="N156" s="228" t="s">
        <v>41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688</v>
      </c>
      <c r="AT156" s="231" t="s">
        <v>153</v>
      </c>
      <c r="AU156" s="231" t="s">
        <v>86</v>
      </c>
      <c r="AY156" s="18" t="s">
        <v>151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84</v>
      </c>
      <c r="BK156" s="232">
        <f>ROUND(I156*H156,2)</f>
        <v>0</v>
      </c>
      <c r="BL156" s="18" t="s">
        <v>688</v>
      </c>
      <c r="BM156" s="231" t="s">
        <v>2811</v>
      </c>
    </row>
    <row r="157" s="2" customFormat="1" ht="16.5" customHeight="1">
      <c r="A157" s="39"/>
      <c r="B157" s="40"/>
      <c r="C157" s="220" t="s">
        <v>477</v>
      </c>
      <c r="D157" s="220" t="s">
        <v>153</v>
      </c>
      <c r="E157" s="221" t="s">
        <v>2812</v>
      </c>
      <c r="F157" s="222" t="s">
        <v>2813</v>
      </c>
      <c r="G157" s="223" t="s">
        <v>2360</v>
      </c>
      <c r="H157" s="224">
        <v>4</v>
      </c>
      <c r="I157" s="225"/>
      <c r="J157" s="226">
        <f>ROUND(I157*H157,2)</f>
        <v>0</v>
      </c>
      <c r="K157" s="222" t="s">
        <v>1</v>
      </c>
      <c r="L157" s="45"/>
      <c r="M157" s="227" t="s">
        <v>1</v>
      </c>
      <c r="N157" s="228" t="s">
        <v>41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688</v>
      </c>
      <c r="AT157" s="231" t="s">
        <v>153</v>
      </c>
      <c r="AU157" s="231" t="s">
        <v>86</v>
      </c>
      <c r="AY157" s="18" t="s">
        <v>151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84</v>
      </c>
      <c r="BK157" s="232">
        <f>ROUND(I157*H157,2)</f>
        <v>0</v>
      </c>
      <c r="BL157" s="18" t="s">
        <v>688</v>
      </c>
      <c r="BM157" s="231" t="s">
        <v>2814</v>
      </c>
    </row>
    <row r="158" s="2" customFormat="1" ht="16.5" customHeight="1">
      <c r="A158" s="39"/>
      <c r="B158" s="40"/>
      <c r="C158" s="220" t="s">
        <v>481</v>
      </c>
      <c r="D158" s="220" t="s">
        <v>153</v>
      </c>
      <c r="E158" s="221" t="s">
        <v>2815</v>
      </c>
      <c r="F158" s="222" t="s">
        <v>2816</v>
      </c>
      <c r="G158" s="223" t="s">
        <v>2360</v>
      </c>
      <c r="H158" s="224">
        <v>3</v>
      </c>
      <c r="I158" s="225"/>
      <c r="J158" s="226">
        <f>ROUND(I158*H158,2)</f>
        <v>0</v>
      </c>
      <c r="K158" s="222" t="s">
        <v>1</v>
      </c>
      <c r="L158" s="45"/>
      <c r="M158" s="227" t="s">
        <v>1</v>
      </c>
      <c r="N158" s="228" t="s">
        <v>41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688</v>
      </c>
      <c r="AT158" s="231" t="s">
        <v>153</v>
      </c>
      <c r="AU158" s="231" t="s">
        <v>86</v>
      </c>
      <c r="AY158" s="18" t="s">
        <v>151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84</v>
      </c>
      <c r="BK158" s="232">
        <f>ROUND(I158*H158,2)</f>
        <v>0</v>
      </c>
      <c r="BL158" s="18" t="s">
        <v>688</v>
      </c>
      <c r="BM158" s="231" t="s">
        <v>2817</v>
      </c>
    </row>
    <row r="159" s="2" customFormat="1" ht="16.5" customHeight="1">
      <c r="A159" s="39"/>
      <c r="B159" s="40"/>
      <c r="C159" s="220" t="s">
        <v>489</v>
      </c>
      <c r="D159" s="220" t="s">
        <v>153</v>
      </c>
      <c r="E159" s="221" t="s">
        <v>2818</v>
      </c>
      <c r="F159" s="222" t="s">
        <v>2819</v>
      </c>
      <c r="G159" s="223" t="s">
        <v>2360</v>
      </c>
      <c r="H159" s="224">
        <v>5</v>
      </c>
      <c r="I159" s="225"/>
      <c r="J159" s="226">
        <f>ROUND(I159*H159,2)</f>
        <v>0</v>
      </c>
      <c r="K159" s="222" t="s">
        <v>1</v>
      </c>
      <c r="L159" s="45"/>
      <c r="M159" s="227" t="s">
        <v>1</v>
      </c>
      <c r="N159" s="228" t="s">
        <v>41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688</v>
      </c>
      <c r="AT159" s="231" t="s">
        <v>153</v>
      </c>
      <c r="AU159" s="231" t="s">
        <v>86</v>
      </c>
      <c r="AY159" s="18" t="s">
        <v>151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84</v>
      </c>
      <c r="BK159" s="232">
        <f>ROUND(I159*H159,2)</f>
        <v>0</v>
      </c>
      <c r="BL159" s="18" t="s">
        <v>688</v>
      </c>
      <c r="BM159" s="231" t="s">
        <v>2820</v>
      </c>
    </row>
    <row r="160" s="2" customFormat="1" ht="21.75" customHeight="1">
      <c r="A160" s="39"/>
      <c r="B160" s="40"/>
      <c r="C160" s="220" t="s">
        <v>497</v>
      </c>
      <c r="D160" s="220" t="s">
        <v>153</v>
      </c>
      <c r="E160" s="221" t="s">
        <v>2821</v>
      </c>
      <c r="F160" s="222" t="s">
        <v>2822</v>
      </c>
      <c r="G160" s="223" t="s">
        <v>2360</v>
      </c>
      <c r="H160" s="224">
        <v>15</v>
      </c>
      <c r="I160" s="225"/>
      <c r="J160" s="226">
        <f>ROUND(I160*H160,2)</f>
        <v>0</v>
      </c>
      <c r="K160" s="222" t="s">
        <v>1</v>
      </c>
      <c r="L160" s="45"/>
      <c r="M160" s="227" t="s">
        <v>1</v>
      </c>
      <c r="N160" s="228" t="s">
        <v>41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688</v>
      </c>
      <c r="AT160" s="231" t="s">
        <v>153</v>
      </c>
      <c r="AU160" s="231" t="s">
        <v>86</v>
      </c>
      <c r="AY160" s="18" t="s">
        <v>151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84</v>
      </c>
      <c r="BK160" s="232">
        <f>ROUND(I160*H160,2)</f>
        <v>0</v>
      </c>
      <c r="BL160" s="18" t="s">
        <v>688</v>
      </c>
      <c r="BM160" s="231" t="s">
        <v>2823</v>
      </c>
    </row>
    <row r="161" s="2" customFormat="1" ht="16.5" customHeight="1">
      <c r="A161" s="39"/>
      <c r="B161" s="40"/>
      <c r="C161" s="220" t="s">
        <v>503</v>
      </c>
      <c r="D161" s="220" t="s">
        <v>153</v>
      </c>
      <c r="E161" s="221" t="s">
        <v>2824</v>
      </c>
      <c r="F161" s="222" t="s">
        <v>2756</v>
      </c>
      <c r="G161" s="223" t="s">
        <v>2360</v>
      </c>
      <c r="H161" s="224">
        <v>20</v>
      </c>
      <c r="I161" s="225"/>
      <c r="J161" s="226">
        <f>ROUND(I161*H161,2)</f>
        <v>0</v>
      </c>
      <c r="K161" s="222" t="s">
        <v>1</v>
      </c>
      <c r="L161" s="45"/>
      <c r="M161" s="227" t="s">
        <v>1</v>
      </c>
      <c r="N161" s="228" t="s">
        <v>41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688</v>
      </c>
      <c r="AT161" s="231" t="s">
        <v>153</v>
      </c>
      <c r="AU161" s="231" t="s">
        <v>86</v>
      </c>
      <c r="AY161" s="18" t="s">
        <v>151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84</v>
      </c>
      <c r="BK161" s="232">
        <f>ROUND(I161*H161,2)</f>
        <v>0</v>
      </c>
      <c r="BL161" s="18" t="s">
        <v>688</v>
      </c>
      <c r="BM161" s="231" t="s">
        <v>2825</v>
      </c>
    </row>
    <row r="162" s="2" customFormat="1" ht="37.8" customHeight="1">
      <c r="A162" s="39"/>
      <c r="B162" s="40"/>
      <c r="C162" s="220" t="s">
        <v>507</v>
      </c>
      <c r="D162" s="220" t="s">
        <v>153</v>
      </c>
      <c r="E162" s="221" t="s">
        <v>2826</v>
      </c>
      <c r="F162" s="222" t="s">
        <v>2827</v>
      </c>
      <c r="G162" s="223" t="s">
        <v>2360</v>
      </c>
      <c r="H162" s="224">
        <v>9</v>
      </c>
      <c r="I162" s="225"/>
      <c r="J162" s="226">
        <f>ROUND(I162*H162,2)</f>
        <v>0</v>
      </c>
      <c r="K162" s="222" t="s">
        <v>1</v>
      </c>
      <c r="L162" s="45"/>
      <c r="M162" s="227" t="s">
        <v>1</v>
      </c>
      <c r="N162" s="228" t="s">
        <v>41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688</v>
      </c>
      <c r="AT162" s="231" t="s">
        <v>153</v>
      </c>
      <c r="AU162" s="231" t="s">
        <v>86</v>
      </c>
      <c r="AY162" s="18" t="s">
        <v>151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84</v>
      </c>
      <c r="BK162" s="232">
        <f>ROUND(I162*H162,2)</f>
        <v>0</v>
      </c>
      <c r="BL162" s="18" t="s">
        <v>688</v>
      </c>
      <c r="BM162" s="231" t="s">
        <v>2828</v>
      </c>
    </row>
    <row r="163" s="2" customFormat="1" ht="16.5" customHeight="1">
      <c r="A163" s="39"/>
      <c r="B163" s="40"/>
      <c r="C163" s="220" t="s">
        <v>512</v>
      </c>
      <c r="D163" s="220" t="s">
        <v>153</v>
      </c>
      <c r="E163" s="221" t="s">
        <v>2829</v>
      </c>
      <c r="F163" s="222" t="s">
        <v>2830</v>
      </c>
      <c r="G163" s="223" t="s">
        <v>2360</v>
      </c>
      <c r="H163" s="224">
        <v>8</v>
      </c>
      <c r="I163" s="225"/>
      <c r="J163" s="226">
        <f>ROUND(I163*H163,2)</f>
        <v>0</v>
      </c>
      <c r="K163" s="222" t="s">
        <v>1</v>
      </c>
      <c r="L163" s="45"/>
      <c r="M163" s="227" t="s">
        <v>1</v>
      </c>
      <c r="N163" s="228" t="s">
        <v>41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688</v>
      </c>
      <c r="AT163" s="231" t="s">
        <v>153</v>
      </c>
      <c r="AU163" s="231" t="s">
        <v>86</v>
      </c>
      <c r="AY163" s="18" t="s">
        <v>151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84</v>
      </c>
      <c r="BK163" s="232">
        <f>ROUND(I163*H163,2)</f>
        <v>0</v>
      </c>
      <c r="BL163" s="18" t="s">
        <v>688</v>
      </c>
      <c r="BM163" s="231" t="s">
        <v>2831</v>
      </c>
    </row>
    <row r="164" s="2" customFormat="1" ht="21.75" customHeight="1">
      <c r="A164" s="39"/>
      <c r="B164" s="40"/>
      <c r="C164" s="220" t="s">
        <v>517</v>
      </c>
      <c r="D164" s="220" t="s">
        <v>153</v>
      </c>
      <c r="E164" s="221" t="s">
        <v>2832</v>
      </c>
      <c r="F164" s="222" t="s">
        <v>2833</v>
      </c>
      <c r="G164" s="223" t="s">
        <v>2360</v>
      </c>
      <c r="H164" s="224">
        <v>8</v>
      </c>
      <c r="I164" s="225"/>
      <c r="J164" s="226">
        <f>ROUND(I164*H164,2)</f>
        <v>0</v>
      </c>
      <c r="K164" s="222" t="s">
        <v>1</v>
      </c>
      <c r="L164" s="45"/>
      <c r="M164" s="227" t="s">
        <v>1</v>
      </c>
      <c r="N164" s="228" t="s">
        <v>41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688</v>
      </c>
      <c r="AT164" s="231" t="s">
        <v>153</v>
      </c>
      <c r="AU164" s="231" t="s">
        <v>86</v>
      </c>
      <c r="AY164" s="18" t="s">
        <v>151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84</v>
      </c>
      <c r="BK164" s="232">
        <f>ROUND(I164*H164,2)</f>
        <v>0</v>
      </c>
      <c r="BL164" s="18" t="s">
        <v>688</v>
      </c>
      <c r="BM164" s="231" t="s">
        <v>2834</v>
      </c>
    </row>
    <row r="165" s="2" customFormat="1" ht="16.5" customHeight="1">
      <c r="A165" s="39"/>
      <c r="B165" s="40"/>
      <c r="C165" s="220" t="s">
        <v>522</v>
      </c>
      <c r="D165" s="220" t="s">
        <v>153</v>
      </c>
      <c r="E165" s="221" t="s">
        <v>2835</v>
      </c>
      <c r="F165" s="222" t="s">
        <v>2836</v>
      </c>
      <c r="G165" s="223" t="s">
        <v>2360</v>
      </c>
      <c r="H165" s="224">
        <v>4</v>
      </c>
      <c r="I165" s="225"/>
      <c r="J165" s="226">
        <f>ROUND(I165*H165,2)</f>
        <v>0</v>
      </c>
      <c r="K165" s="222" t="s">
        <v>1</v>
      </c>
      <c r="L165" s="45"/>
      <c r="M165" s="227" t="s">
        <v>1</v>
      </c>
      <c r="N165" s="228" t="s">
        <v>41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688</v>
      </c>
      <c r="AT165" s="231" t="s">
        <v>153</v>
      </c>
      <c r="AU165" s="231" t="s">
        <v>86</v>
      </c>
      <c r="AY165" s="18" t="s">
        <v>151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84</v>
      </c>
      <c r="BK165" s="232">
        <f>ROUND(I165*H165,2)</f>
        <v>0</v>
      </c>
      <c r="BL165" s="18" t="s">
        <v>688</v>
      </c>
      <c r="BM165" s="231" t="s">
        <v>2837</v>
      </c>
    </row>
    <row r="166" s="2" customFormat="1" ht="16.5" customHeight="1">
      <c r="A166" s="39"/>
      <c r="B166" s="40"/>
      <c r="C166" s="220" t="s">
        <v>526</v>
      </c>
      <c r="D166" s="220" t="s">
        <v>153</v>
      </c>
      <c r="E166" s="221" t="s">
        <v>2838</v>
      </c>
      <c r="F166" s="222" t="s">
        <v>2839</v>
      </c>
      <c r="G166" s="223" t="s">
        <v>2360</v>
      </c>
      <c r="H166" s="224">
        <v>40</v>
      </c>
      <c r="I166" s="225"/>
      <c r="J166" s="226">
        <f>ROUND(I166*H166,2)</f>
        <v>0</v>
      </c>
      <c r="K166" s="222" t="s">
        <v>1</v>
      </c>
      <c r="L166" s="45"/>
      <c r="M166" s="227" t="s">
        <v>1</v>
      </c>
      <c r="N166" s="228" t="s">
        <v>41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688</v>
      </c>
      <c r="AT166" s="231" t="s">
        <v>153</v>
      </c>
      <c r="AU166" s="231" t="s">
        <v>86</v>
      </c>
      <c r="AY166" s="18" t="s">
        <v>151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84</v>
      </c>
      <c r="BK166" s="232">
        <f>ROUND(I166*H166,2)</f>
        <v>0</v>
      </c>
      <c r="BL166" s="18" t="s">
        <v>688</v>
      </c>
      <c r="BM166" s="231" t="s">
        <v>2840</v>
      </c>
    </row>
    <row r="167" s="2" customFormat="1" ht="16.5" customHeight="1">
      <c r="A167" s="39"/>
      <c r="B167" s="40"/>
      <c r="C167" s="220" t="s">
        <v>546</v>
      </c>
      <c r="D167" s="220" t="s">
        <v>153</v>
      </c>
      <c r="E167" s="221" t="s">
        <v>2841</v>
      </c>
      <c r="F167" s="222" t="s">
        <v>2842</v>
      </c>
      <c r="G167" s="223" t="s">
        <v>2360</v>
      </c>
      <c r="H167" s="224">
        <v>2</v>
      </c>
      <c r="I167" s="225"/>
      <c r="J167" s="226">
        <f>ROUND(I167*H167,2)</f>
        <v>0</v>
      </c>
      <c r="K167" s="222" t="s">
        <v>1</v>
      </c>
      <c r="L167" s="45"/>
      <c r="M167" s="227" t="s">
        <v>1</v>
      </c>
      <c r="N167" s="228" t="s">
        <v>41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688</v>
      </c>
      <c r="AT167" s="231" t="s">
        <v>153</v>
      </c>
      <c r="AU167" s="231" t="s">
        <v>86</v>
      </c>
      <c r="AY167" s="18" t="s">
        <v>151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84</v>
      </c>
      <c r="BK167" s="232">
        <f>ROUND(I167*H167,2)</f>
        <v>0</v>
      </c>
      <c r="BL167" s="18" t="s">
        <v>688</v>
      </c>
      <c r="BM167" s="231" t="s">
        <v>2843</v>
      </c>
    </row>
    <row r="168" s="2" customFormat="1" ht="16.5" customHeight="1">
      <c r="A168" s="39"/>
      <c r="B168" s="40"/>
      <c r="C168" s="220" t="s">
        <v>566</v>
      </c>
      <c r="D168" s="220" t="s">
        <v>153</v>
      </c>
      <c r="E168" s="221" t="s">
        <v>2844</v>
      </c>
      <c r="F168" s="222" t="s">
        <v>2845</v>
      </c>
      <c r="G168" s="223" t="s">
        <v>2360</v>
      </c>
      <c r="H168" s="224">
        <v>6</v>
      </c>
      <c r="I168" s="225"/>
      <c r="J168" s="226">
        <f>ROUND(I168*H168,2)</f>
        <v>0</v>
      </c>
      <c r="K168" s="222" t="s">
        <v>1</v>
      </c>
      <c r="L168" s="45"/>
      <c r="M168" s="227" t="s">
        <v>1</v>
      </c>
      <c r="N168" s="228" t="s">
        <v>41</v>
      </c>
      <c r="O168" s="92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688</v>
      </c>
      <c r="AT168" s="231" t="s">
        <v>153</v>
      </c>
      <c r="AU168" s="231" t="s">
        <v>86</v>
      </c>
      <c r="AY168" s="18" t="s">
        <v>151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84</v>
      </c>
      <c r="BK168" s="232">
        <f>ROUND(I168*H168,2)</f>
        <v>0</v>
      </c>
      <c r="BL168" s="18" t="s">
        <v>688</v>
      </c>
      <c r="BM168" s="231" t="s">
        <v>2846</v>
      </c>
    </row>
    <row r="169" s="2" customFormat="1" ht="21.75" customHeight="1">
      <c r="A169" s="39"/>
      <c r="B169" s="40"/>
      <c r="C169" s="220" t="s">
        <v>572</v>
      </c>
      <c r="D169" s="220" t="s">
        <v>153</v>
      </c>
      <c r="E169" s="221" t="s">
        <v>2847</v>
      </c>
      <c r="F169" s="222" t="s">
        <v>2848</v>
      </c>
      <c r="G169" s="223" t="s">
        <v>287</v>
      </c>
      <c r="H169" s="224">
        <v>40</v>
      </c>
      <c r="I169" s="225"/>
      <c r="J169" s="226">
        <f>ROUND(I169*H169,2)</f>
        <v>0</v>
      </c>
      <c r="K169" s="222" t="s">
        <v>1</v>
      </c>
      <c r="L169" s="45"/>
      <c r="M169" s="227" t="s">
        <v>1</v>
      </c>
      <c r="N169" s="228" t="s">
        <v>41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688</v>
      </c>
      <c r="AT169" s="231" t="s">
        <v>153</v>
      </c>
      <c r="AU169" s="231" t="s">
        <v>86</v>
      </c>
      <c r="AY169" s="18" t="s">
        <v>151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84</v>
      </c>
      <c r="BK169" s="232">
        <f>ROUND(I169*H169,2)</f>
        <v>0</v>
      </c>
      <c r="BL169" s="18" t="s">
        <v>688</v>
      </c>
      <c r="BM169" s="231" t="s">
        <v>2849</v>
      </c>
    </row>
    <row r="170" s="2" customFormat="1" ht="21.75" customHeight="1">
      <c r="A170" s="39"/>
      <c r="B170" s="40"/>
      <c r="C170" s="220" t="s">
        <v>579</v>
      </c>
      <c r="D170" s="220" t="s">
        <v>153</v>
      </c>
      <c r="E170" s="221" t="s">
        <v>2850</v>
      </c>
      <c r="F170" s="222" t="s">
        <v>2851</v>
      </c>
      <c r="G170" s="223" t="s">
        <v>287</v>
      </c>
      <c r="H170" s="224">
        <v>40</v>
      </c>
      <c r="I170" s="225"/>
      <c r="J170" s="226">
        <f>ROUND(I170*H170,2)</f>
        <v>0</v>
      </c>
      <c r="K170" s="222" t="s">
        <v>1</v>
      </c>
      <c r="L170" s="45"/>
      <c r="M170" s="227" t="s">
        <v>1</v>
      </c>
      <c r="N170" s="228" t="s">
        <v>41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688</v>
      </c>
      <c r="AT170" s="231" t="s">
        <v>153</v>
      </c>
      <c r="AU170" s="231" t="s">
        <v>86</v>
      </c>
      <c r="AY170" s="18" t="s">
        <v>151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84</v>
      </c>
      <c r="BK170" s="232">
        <f>ROUND(I170*H170,2)</f>
        <v>0</v>
      </c>
      <c r="BL170" s="18" t="s">
        <v>688</v>
      </c>
      <c r="BM170" s="231" t="s">
        <v>2852</v>
      </c>
    </row>
    <row r="171" s="2" customFormat="1" ht="21.75" customHeight="1">
      <c r="A171" s="39"/>
      <c r="B171" s="40"/>
      <c r="C171" s="220" t="s">
        <v>590</v>
      </c>
      <c r="D171" s="220" t="s">
        <v>153</v>
      </c>
      <c r="E171" s="221" t="s">
        <v>2853</v>
      </c>
      <c r="F171" s="222" t="s">
        <v>2854</v>
      </c>
      <c r="G171" s="223" t="s">
        <v>287</v>
      </c>
      <c r="H171" s="224">
        <v>10</v>
      </c>
      <c r="I171" s="225"/>
      <c r="J171" s="226">
        <f>ROUND(I171*H171,2)</f>
        <v>0</v>
      </c>
      <c r="K171" s="222" t="s">
        <v>1</v>
      </c>
      <c r="L171" s="45"/>
      <c r="M171" s="227" t="s">
        <v>1</v>
      </c>
      <c r="N171" s="228" t="s">
        <v>41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688</v>
      </c>
      <c r="AT171" s="231" t="s">
        <v>153</v>
      </c>
      <c r="AU171" s="231" t="s">
        <v>86</v>
      </c>
      <c r="AY171" s="18" t="s">
        <v>151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84</v>
      </c>
      <c r="BK171" s="232">
        <f>ROUND(I171*H171,2)</f>
        <v>0</v>
      </c>
      <c r="BL171" s="18" t="s">
        <v>688</v>
      </c>
      <c r="BM171" s="231" t="s">
        <v>2855</v>
      </c>
    </row>
    <row r="172" s="2" customFormat="1" ht="21.75" customHeight="1">
      <c r="A172" s="39"/>
      <c r="B172" s="40"/>
      <c r="C172" s="220" t="s">
        <v>597</v>
      </c>
      <c r="D172" s="220" t="s">
        <v>153</v>
      </c>
      <c r="E172" s="221" t="s">
        <v>2856</v>
      </c>
      <c r="F172" s="222" t="s">
        <v>2857</v>
      </c>
      <c r="G172" s="223" t="s">
        <v>287</v>
      </c>
      <c r="H172" s="224">
        <v>10</v>
      </c>
      <c r="I172" s="225"/>
      <c r="J172" s="226">
        <f>ROUND(I172*H172,2)</f>
        <v>0</v>
      </c>
      <c r="K172" s="222" t="s">
        <v>1</v>
      </c>
      <c r="L172" s="45"/>
      <c r="M172" s="227" t="s">
        <v>1</v>
      </c>
      <c r="N172" s="228" t="s">
        <v>41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688</v>
      </c>
      <c r="AT172" s="231" t="s">
        <v>153</v>
      </c>
      <c r="AU172" s="231" t="s">
        <v>86</v>
      </c>
      <c r="AY172" s="18" t="s">
        <v>151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84</v>
      </c>
      <c r="BK172" s="232">
        <f>ROUND(I172*H172,2)</f>
        <v>0</v>
      </c>
      <c r="BL172" s="18" t="s">
        <v>688</v>
      </c>
      <c r="BM172" s="231" t="s">
        <v>2858</v>
      </c>
    </row>
    <row r="173" s="2" customFormat="1" ht="21.75" customHeight="1">
      <c r="A173" s="39"/>
      <c r="B173" s="40"/>
      <c r="C173" s="220" t="s">
        <v>601</v>
      </c>
      <c r="D173" s="220" t="s">
        <v>153</v>
      </c>
      <c r="E173" s="221" t="s">
        <v>2859</v>
      </c>
      <c r="F173" s="222" t="s">
        <v>2860</v>
      </c>
      <c r="G173" s="223" t="s">
        <v>2360</v>
      </c>
      <c r="H173" s="224">
        <v>100</v>
      </c>
      <c r="I173" s="225"/>
      <c r="J173" s="226">
        <f>ROUND(I173*H173,2)</f>
        <v>0</v>
      </c>
      <c r="K173" s="222" t="s">
        <v>1</v>
      </c>
      <c r="L173" s="45"/>
      <c r="M173" s="227" t="s">
        <v>1</v>
      </c>
      <c r="N173" s="228" t="s">
        <v>41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688</v>
      </c>
      <c r="AT173" s="231" t="s">
        <v>153</v>
      </c>
      <c r="AU173" s="231" t="s">
        <v>86</v>
      </c>
      <c r="AY173" s="18" t="s">
        <v>151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84</v>
      </c>
      <c r="BK173" s="232">
        <f>ROUND(I173*H173,2)</f>
        <v>0</v>
      </c>
      <c r="BL173" s="18" t="s">
        <v>688</v>
      </c>
      <c r="BM173" s="231" t="s">
        <v>2861</v>
      </c>
    </row>
    <row r="174" s="2" customFormat="1" ht="21.75" customHeight="1">
      <c r="A174" s="39"/>
      <c r="B174" s="40"/>
      <c r="C174" s="220" t="s">
        <v>603</v>
      </c>
      <c r="D174" s="220" t="s">
        <v>153</v>
      </c>
      <c r="E174" s="221" t="s">
        <v>2862</v>
      </c>
      <c r="F174" s="222" t="s">
        <v>2863</v>
      </c>
      <c r="G174" s="223" t="s">
        <v>2360</v>
      </c>
      <c r="H174" s="224">
        <v>20</v>
      </c>
      <c r="I174" s="225"/>
      <c r="J174" s="226">
        <f>ROUND(I174*H174,2)</f>
        <v>0</v>
      </c>
      <c r="K174" s="222" t="s">
        <v>1</v>
      </c>
      <c r="L174" s="45"/>
      <c r="M174" s="227" t="s">
        <v>1</v>
      </c>
      <c r="N174" s="228" t="s">
        <v>41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688</v>
      </c>
      <c r="AT174" s="231" t="s">
        <v>153</v>
      </c>
      <c r="AU174" s="231" t="s">
        <v>86</v>
      </c>
      <c r="AY174" s="18" t="s">
        <v>151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84</v>
      </c>
      <c r="BK174" s="232">
        <f>ROUND(I174*H174,2)</f>
        <v>0</v>
      </c>
      <c r="BL174" s="18" t="s">
        <v>688</v>
      </c>
      <c r="BM174" s="231" t="s">
        <v>2864</v>
      </c>
    </row>
    <row r="175" s="2" customFormat="1" ht="21.75" customHeight="1">
      <c r="A175" s="39"/>
      <c r="B175" s="40"/>
      <c r="C175" s="220" t="s">
        <v>609</v>
      </c>
      <c r="D175" s="220" t="s">
        <v>153</v>
      </c>
      <c r="E175" s="221" t="s">
        <v>2865</v>
      </c>
      <c r="F175" s="222" t="s">
        <v>2866</v>
      </c>
      <c r="G175" s="223" t="s">
        <v>2360</v>
      </c>
      <c r="H175" s="224">
        <v>20</v>
      </c>
      <c r="I175" s="225"/>
      <c r="J175" s="226">
        <f>ROUND(I175*H175,2)</f>
        <v>0</v>
      </c>
      <c r="K175" s="222" t="s">
        <v>1</v>
      </c>
      <c r="L175" s="45"/>
      <c r="M175" s="227" t="s">
        <v>1</v>
      </c>
      <c r="N175" s="228" t="s">
        <v>41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688</v>
      </c>
      <c r="AT175" s="231" t="s">
        <v>153</v>
      </c>
      <c r="AU175" s="231" t="s">
        <v>86</v>
      </c>
      <c r="AY175" s="18" t="s">
        <v>151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84</v>
      </c>
      <c r="BK175" s="232">
        <f>ROUND(I175*H175,2)</f>
        <v>0</v>
      </c>
      <c r="BL175" s="18" t="s">
        <v>688</v>
      </c>
      <c r="BM175" s="231" t="s">
        <v>2867</v>
      </c>
    </row>
    <row r="176" s="2" customFormat="1" ht="24.15" customHeight="1">
      <c r="A176" s="39"/>
      <c r="B176" s="40"/>
      <c r="C176" s="220" t="s">
        <v>622</v>
      </c>
      <c r="D176" s="220" t="s">
        <v>153</v>
      </c>
      <c r="E176" s="221" t="s">
        <v>2868</v>
      </c>
      <c r="F176" s="222" t="s">
        <v>2869</v>
      </c>
      <c r="G176" s="223" t="s">
        <v>2360</v>
      </c>
      <c r="H176" s="224">
        <v>1</v>
      </c>
      <c r="I176" s="225"/>
      <c r="J176" s="226">
        <f>ROUND(I176*H176,2)</f>
        <v>0</v>
      </c>
      <c r="K176" s="222" t="s">
        <v>1</v>
      </c>
      <c r="L176" s="45"/>
      <c r="M176" s="227" t="s">
        <v>1</v>
      </c>
      <c r="N176" s="228" t="s">
        <v>41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688</v>
      </c>
      <c r="AT176" s="231" t="s">
        <v>153</v>
      </c>
      <c r="AU176" s="231" t="s">
        <v>86</v>
      </c>
      <c r="AY176" s="18" t="s">
        <v>151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84</v>
      </c>
      <c r="BK176" s="232">
        <f>ROUND(I176*H176,2)</f>
        <v>0</v>
      </c>
      <c r="BL176" s="18" t="s">
        <v>688</v>
      </c>
      <c r="BM176" s="231" t="s">
        <v>2870</v>
      </c>
    </row>
    <row r="177" s="2" customFormat="1" ht="24.15" customHeight="1">
      <c r="A177" s="39"/>
      <c r="B177" s="40"/>
      <c r="C177" s="220" t="s">
        <v>629</v>
      </c>
      <c r="D177" s="220" t="s">
        <v>153</v>
      </c>
      <c r="E177" s="221" t="s">
        <v>2871</v>
      </c>
      <c r="F177" s="222" t="s">
        <v>2872</v>
      </c>
      <c r="G177" s="223" t="s">
        <v>2360</v>
      </c>
      <c r="H177" s="224">
        <v>48</v>
      </c>
      <c r="I177" s="225"/>
      <c r="J177" s="226">
        <f>ROUND(I177*H177,2)</f>
        <v>0</v>
      </c>
      <c r="K177" s="222" t="s">
        <v>1</v>
      </c>
      <c r="L177" s="45"/>
      <c r="M177" s="227" t="s">
        <v>1</v>
      </c>
      <c r="N177" s="228" t="s">
        <v>41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688</v>
      </c>
      <c r="AT177" s="231" t="s">
        <v>153</v>
      </c>
      <c r="AU177" s="231" t="s">
        <v>86</v>
      </c>
      <c r="AY177" s="18" t="s">
        <v>151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84</v>
      </c>
      <c r="BK177" s="232">
        <f>ROUND(I177*H177,2)</f>
        <v>0</v>
      </c>
      <c r="BL177" s="18" t="s">
        <v>688</v>
      </c>
      <c r="BM177" s="231" t="s">
        <v>2873</v>
      </c>
    </row>
    <row r="178" s="2" customFormat="1" ht="24.15" customHeight="1">
      <c r="A178" s="39"/>
      <c r="B178" s="40"/>
      <c r="C178" s="220" t="s">
        <v>636</v>
      </c>
      <c r="D178" s="220" t="s">
        <v>153</v>
      </c>
      <c r="E178" s="221" t="s">
        <v>2874</v>
      </c>
      <c r="F178" s="222" t="s">
        <v>2875</v>
      </c>
      <c r="G178" s="223" t="s">
        <v>2360</v>
      </c>
      <c r="H178" s="224">
        <v>4</v>
      </c>
      <c r="I178" s="225"/>
      <c r="J178" s="226">
        <f>ROUND(I178*H178,2)</f>
        <v>0</v>
      </c>
      <c r="K178" s="222" t="s">
        <v>1</v>
      </c>
      <c r="L178" s="45"/>
      <c r="M178" s="227" t="s">
        <v>1</v>
      </c>
      <c r="N178" s="228" t="s">
        <v>41</v>
      </c>
      <c r="O178" s="92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688</v>
      </c>
      <c r="AT178" s="231" t="s">
        <v>153</v>
      </c>
      <c r="AU178" s="231" t="s">
        <v>86</v>
      </c>
      <c r="AY178" s="18" t="s">
        <v>151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84</v>
      </c>
      <c r="BK178" s="232">
        <f>ROUND(I178*H178,2)</f>
        <v>0</v>
      </c>
      <c r="BL178" s="18" t="s">
        <v>688</v>
      </c>
      <c r="BM178" s="231" t="s">
        <v>2876</v>
      </c>
    </row>
    <row r="179" s="2" customFormat="1" ht="24.15" customHeight="1">
      <c r="A179" s="39"/>
      <c r="B179" s="40"/>
      <c r="C179" s="220" t="s">
        <v>642</v>
      </c>
      <c r="D179" s="220" t="s">
        <v>153</v>
      </c>
      <c r="E179" s="221" t="s">
        <v>2877</v>
      </c>
      <c r="F179" s="222" t="s">
        <v>2878</v>
      </c>
      <c r="G179" s="223" t="s">
        <v>2360</v>
      </c>
      <c r="H179" s="224">
        <v>1</v>
      </c>
      <c r="I179" s="225"/>
      <c r="J179" s="226">
        <f>ROUND(I179*H179,2)</f>
        <v>0</v>
      </c>
      <c r="K179" s="222" t="s">
        <v>1</v>
      </c>
      <c r="L179" s="45"/>
      <c r="M179" s="227" t="s">
        <v>1</v>
      </c>
      <c r="N179" s="228" t="s">
        <v>41</v>
      </c>
      <c r="O179" s="92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688</v>
      </c>
      <c r="AT179" s="231" t="s">
        <v>153</v>
      </c>
      <c r="AU179" s="231" t="s">
        <v>86</v>
      </c>
      <c r="AY179" s="18" t="s">
        <v>151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84</v>
      </c>
      <c r="BK179" s="232">
        <f>ROUND(I179*H179,2)</f>
        <v>0</v>
      </c>
      <c r="BL179" s="18" t="s">
        <v>688</v>
      </c>
      <c r="BM179" s="231" t="s">
        <v>2879</v>
      </c>
    </row>
    <row r="180" s="2" customFormat="1" ht="24.15" customHeight="1">
      <c r="A180" s="39"/>
      <c r="B180" s="40"/>
      <c r="C180" s="220" t="s">
        <v>647</v>
      </c>
      <c r="D180" s="220" t="s">
        <v>153</v>
      </c>
      <c r="E180" s="221" t="s">
        <v>2880</v>
      </c>
      <c r="F180" s="222" t="s">
        <v>2881</v>
      </c>
      <c r="G180" s="223" t="s">
        <v>2360</v>
      </c>
      <c r="H180" s="224">
        <v>53</v>
      </c>
      <c r="I180" s="225"/>
      <c r="J180" s="226">
        <f>ROUND(I180*H180,2)</f>
        <v>0</v>
      </c>
      <c r="K180" s="222" t="s">
        <v>1</v>
      </c>
      <c r="L180" s="45"/>
      <c r="M180" s="227" t="s">
        <v>1</v>
      </c>
      <c r="N180" s="228" t="s">
        <v>41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688</v>
      </c>
      <c r="AT180" s="231" t="s">
        <v>153</v>
      </c>
      <c r="AU180" s="231" t="s">
        <v>86</v>
      </c>
      <c r="AY180" s="18" t="s">
        <v>151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84</v>
      </c>
      <c r="BK180" s="232">
        <f>ROUND(I180*H180,2)</f>
        <v>0</v>
      </c>
      <c r="BL180" s="18" t="s">
        <v>688</v>
      </c>
      <c r="BM180" s="231" t="s">
        <v>2882</v>
      </c>
    </row>
    <row r="181" s="2" customFormat="1" ht="24.15" customHeight="1">
      <c r="A181" s="39"/>
      <c r="B181" s="40"/>
      <c r="C181" s="220" t="s">
        <v>651</v>
      </c>
      <c r="D181" s="220" t="s">
        <v>153</v>
      </c>
      <c r="E181" s="221" t="s">
        <v>2883</v>
      </c>
      <c r="F181" s="222" t="s">
        <v>2884</v>
      </c>
      <c r="G181" s="223" t="s">
        <v>2360</v>
      </c>
      <c r="H181" s="224">
        <v>1</v>
      </c>
      <c r="I181" s="225"/>
      <c r="J181" s="226">
        <f>ROUND(I181*H181,2)</f>
        <v>0</v>
      </c>
      <c r="K181" s="222" t="s">
        <v>1</v>
      </c>
      <c r="L181" s="45"/>
      <c r="M181" s="227" t="s">
        <v>1</v>
      </c>
      <c r="N181" s="228" t="s">
        <v>41</v>
      </c>
      <c r="O181" s="92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688</v>
      </c>
      <c r="AT181" s="231" t="s">
        <v>153</v>
      </c>
      <c r="AU181" s="231" t="s">
        <v>86</v>
      </c>
      <c r="AY181" s="18" t="s">
        <v>151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84</v>
      </c>
      <c r="BK181" s="232">
        <f>ROUND(I181*H181,2)</f>
        <v>0</v>
      </c>
      <c r="BL181" s="18" t="s">
        <v>688</v>
      </c>
      <c r="BM181" s="231" t="s">
        <v>2885</v>
      </c>
    </row>
    <row r="182" s="2" customFormat="1" ht="16.5" customHeight="1">
      <c r="A182" s="39"/>
      <c r="B182" s="40"/>
      <c r="C182" s="220" t="s">
        <v>656</v>
      </c>
      <c r="D182" s="220" t="s">
        <v>153</v>
      </c>
      <c r="E182" s="221" t="s">
        <v>2886</v>
      </c>
      <c r="F182" s="222" t="s">
        <v>2887</v>
      </c>
      <c r="G182" s="223" t="s">
        <v>2804</v>
      </c>
      <c r="H182" s="224">
        <v>1</v>
      </c>
      <c r="I182" s="225"/>
      <c r="J182" s="226">
        <f>ROUND(I182*H182,2)</f>
        <v>0</v>
      </c>
      <c r="K182" s="222" t="s">
        <v>1</v>
      </c>
      <c r="L182" s="45"/>
      <c r="M182" s="227" t="s">
        <v>1</v>
      </c>
      <c r="N182" s="228" t="s">
        <v>41</v>
      </c>
      <c r="O182" s="92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688</v>
      </c>
      <c r="AT182" s="231" t="s">
        <v>153</v>
      </c>
      <c r="AU182" s="231" t="s">
        <v>86</v>
      </c>
      <c r="AY182" s="18" t="s">
        <v>151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84</v>
      </c>
      <c r="BK182" s="232">
        <f>ROUND(I182*H182,2)</f>
        <v>0</v>
      </c>
      <c r="BL182" s="18" t="s">
        <v>688</v>
      </c>
      <c r="BM182" s="231" t="s">
        <v>2888</v>
      </c>
    </row>
    <row r="183" s="2" customFormat="1" ht="16.5" customHeight="1">
      <c r="A183" s="39"/>
      <c r="B183" s="40"/>
      <c r="C183" s="220" t="s">
        <v>662</v>
      </c>
      <c r="D183" s="220" t="s">
        <v>153</v>
      </c>
      <c r="E183" s="221" t="s">
        <v>2889</v>
      </c>
      <c r="F183" s="222" t="s">
        <v>2890</v>
      </c>
      <c r="G183" s="223" t="s">
        <v>2360</v>
      </c>
      <c r="H183" s="224">
        <v>1</v>
      </c>
      <c r="I183" s="225"/>
      <c r="J183" s="226">
        <f>ROUND(I183*H183,2)</f>
        <v>0</v>
      </c>
      <c r="K183" s="222" t="s">
        <v>1</v>
      </c>
      <c r="L183" s="45"/>
      <c r="M183" s="227" t="s">
        <v>1</v>
      </c>
      <c r="N183" s="228" t="s">
        <v>41</v>
      </c>
      <c r="O183" s="92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688</v>
      </c>
      <c r="AT183" s="231" t="s">
        <v>153</v>
      </c>
      <c r="AU183" s="231" t="s">
        <v>86</v>
      </c>
      <c r="AY183" s="18" t="s">
        <v>151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84</v>
      </c>
      <c r="BK183" s="232">
        <f>ROUND(I183*H183,2)</f>
        <v>0</v>
      </c>
      <c r="BL183" s="18" t="s">
        <v>688</v>
      </c>
      <c r="BM183" s="231" t="s">
        <v>2891</v>
      </c>
    </row>
    <row r="184" s="2" customFormat="1" ht="16.5" customHeight="1">
      <c r="A184" s="39"/>
      <c r="B184" s="40"/>
      <c r="C184" s="220" t="s">
        <v>667</v>
      </c>
      <c r="D184" s="220" t="s">
        <v>153</v>
      </c>
      <c r="E184" s="221" t="s">
        <v>2892</v>
      </c>
      <c r="F184" s="222" t="s">
        <v>2893</v>
      </c>
      <c r="G184" s="223" t="s">
        <v>2760</v>
      </c>
      <c r="H184" s="224">
        <v>6</v>
      </c>
      <c r="I184" s="225"/>
      <c r="J184" s="226">
        <f>ROUND(I184*H184,2)</f>
        <v>0</v>
      </c>
      <c r="K184" s="222" t="s">
        <v>1</v>
      </c>
      <c r="L184" s="45"/>
      <c r="M184" s="227" t="s">
        <v>1</v>
      </c>
      <c r="N184" s="228" t="s">
        <v>41</v>
      </c>
      <c r="O184" s="92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688</v>
      </c>
      <c r="AT184" s="231" t="s">
        <v>153</v>
      </c>
      <c r="AU184" s="231" t="s">
        <v>86</v>
      </c>
      <c r="AY184" s="18" t="s">
        <v>151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84</v>
      </c>
      <c r="BK184" s="232">
        <f>ROUND(I184*H184,2)</f>
        <v>0</v>
      </c>
      <c r="BL184" s="18" t="s">
        <v>688</v>
      </c>
      <c r="BM184" s="231" t="s">
        <v>2894</v>
      </c>
    </row>
    <row r="185" s="2" customFormat="1" ht="24.15" customHeight="1">
      <c r="A185" s="39"/>
      <c r="B185" s="40"/>
      <c r="C185" s="220" t="s">
        <v>423</v>
      </c>
      <c r="D185" s="220" t="s">
        <v>153</v>
      </c>
      <c r="E185" s="221" t="s">
        <v>2895</v>
      </c>
      <c r="F185" s="222" t="s">
        <v>2772</v>
      </c>
      <c r="G185" s="223" t="s">
        <v>287</v>
      </c>
      <c r="H185" s="224">
        <v>6</v>
      </c>
      <c r="I185" s="225"/>
      <c r="J185" s="226">
        <f>ROUND(I185*H185,2)</f>
        <v>0</v>
      </c>
      <c r="K185" s="222" t="s">
        <v>1</v>
      </c>
      <c r="L185" s="45"/>
      <c r="M185" s="227" t="s">
        <v>1</v>
      </c>
      <c r="N185" s="228" t="s">
        <v>41</v>
      </c>
      <c r="O185" s="92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688</v>
      </c>
      <c r="AT185" s="231" t="s">
        <v>153</v>
      </c>
      <c r="AU185" s="231" t="s">
        <v>86</v>
      </c>
      <c r="AY185" s="18" t="s">
        <v>151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84</v>
      </c>
      <c r="BK185" s="232">
        <f>ROUND(I185*H185,2)</f>
        <v>0</v>
      </c>
      <c r="BL185" s="18" t="s">
        <v>688</v>
      </c>
      <c r="BM185" s="231" t="s">
        <v>2896</v>
      </c>
    </row>
    <row r="186" s="2" customFormat="1" ht="24.15" customHeight="1">
      <c r="A186" s="39"/>
      <c r="B186" s="40"/>
      <c r="C186" s="220" t="s">
        <v>427</v>
      </c>
      <c r="D186" s="220" t="s">
        <v>153</v>
      </c>
      <c r="E186" s="221" t="s">
        <v>2897</v>
      </c>
      <c r="F186" s="222" t="s">
        <v>2775</v>
      </c>
      <c r="G186" s="223" t="s">
        <v>287</v>
      </c>
      <c r="H186" s="224">
        <v>6</v>
      </c>
      <c r="I186" s="225"/>
      <c r="J186" s="226">
        <f>ROUND(I186*H186,2)</f>
        <v>0</v>
      </c>
      <c r="K186" s="222" t="s">
        <v>1</v>
      </c>
      <c r="L186" s="45"/>
      <c r="M186" s="227" t="s">
        <v>1</v>
      </c>
      <c r="N186" s="228" t="s">
        <v>41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688</v>
      </c>
      <c r="AT186" s="231" t="s">
        <v>153</v>
      </c>
      <c r="AU186" s="231" t="s">
        <v>86</v>
      </c>
      <c r="AY186" s="18" t="s">
        <v>151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84</v>
      </c>
      <c r="BK186" s="232">
        <f>ROUND(I186*H186,2)</f>
        <v>0</v>
      </c>
      <c r="BL186" s="18" t="s">
        <v>688</v>
      </c>
      <c r="BM186" s="231" t="s">
        <v>2898</v>
      </c>
    </row>
    <row r="187" s="12" customFormat="1" ht="22.8" customHeight="1">
      <c r="A187" s="12"/>
      <c r="B187" s="204"/>
      <c r="C187" s="205"/>
      <c r="D187" s="206" t="s">
        <v>75</v>
      </c>
      <c r="E187" s="218" t="s">
        <v>2899</v>
      </c>
      <c r="F187" s="218" t="s">
        <v>2900</v>
      </c>
      <c r="G187" s="205"/>
      <c r="H187" s="205"/>
      <c r="I187" s="208"/>
      <c r="J187" s="219">
        <f>BK187</f>
        <v>0</v>
      </c>
      <c r="K187" s="205"/>
      <c r="L187" s="210"/>
      <c r="M187" s="211"/>
      <c r="N187" s="212"/>
      <c r="O187" s="212"/>
      <c r="P187" s="213">
        <f>SUM(P188:P204)</f>
        <v>0</v>
      </c>
      <c r="Q187" s="212"/>
      <c r="R187" s="213">
        <f>SUM(R188:R204)</f>
        <v>0</v>
      </c>
      <c r="S187" s="212"/>
      <c r="T187" s="214">
        <f>SUM(T188:T204)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5" t="s">
        <v>84</v>
      </c>
      <c r="AT187" s="216" t="s">
        <v>75</v>
      </c>
      <c r="AU187" s="216" t="s">
        <v>84</v>
      </c>
      <c r="AY187" s="215" t="s">
        <v>151</v>
      </c>
      <c r="BK187" s="217">
        <f>SUM(BK188:BK204)</f>
        <v>0</v>
      </c>
    </row>
    <row r="188" s="2" customFormat="1" ht="16.5" customHeight="1">
      <c r="A188" s="39"/>
      <c r="B188" s="40"/>
      <c r="C188" s="220" t="s">
        <v>673</v>
      </c>
      <c r="D188" s="220" t="s">
        <v>153</v>
      </c>
      <c r="E188" s="221" t="s">
        <v>2719</v>
      </c>
      <c r="F188" s="222" t="s">
        <v>2720</v>
      </c>
      <c r="G188" s="223" t="s">
        <v>1970</v>
      </c>
      <c r="H188" s="224">
        <v>1</v>
      </c>
      <c r="I188" s="225"/>
      <c r="J188" s="226">
        <f>ROUND(I188*H188,2)</f>
        <v>0</v>
      </c>
      <c r="K188" s="222" t="s">
        <v>1</v>
      </c>
      <c r="L188" s="45"/>
      <c r="M188" s="227" t="s">
        <v>1</v>
      </c>
      <c r="N188" s="228" t="s">
        <v>41</v>
      </c>
      <c r="O188" s="92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688</v>
      </c>
      <c r="AT188" s="231" t="s">
        <v>153</v>
      </c>
      <c r="AU188" s="231" t="s">
        <v>86</v>
      </c>
      <c r="AY188" s="18" t="s">
        <v>151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84</v>
      </c>
      <c r="BK188" s="232">
        <f>ROUND(I188*H188,2)</f>
        <v>0</v>
      </c>
      <c r="BL188" s="18" t="s">
        <v>688</v>
      </c>
      <c r="BM188" s="231" t="s">
        <v>2901</v>
      </c>
    </row>
    <row r="189" s="2" customFormat="1" ht="16.5" customHeight="1">
      <c r="A189" s="39"/>
      <c r="B189" s="40"/>
      <c r="C189" s="220" t="s">
        <v>681</v>
      </c>
      <c r="D189" s="220" t="s">
        <v>153</v>
      </c>
      <c r="E189" s="221" t="s">
        <v>2752</v>
      </c>
      <c r="F189" s="222" t="s">
        <v>2753</v>
      </c>
      <c r="G189" s="223" t="s">
        <v>1970</v>
      </c>
      <c r="H189" s="224">
        <v>1</v>
      </c>
      <c r="I189" s="225"/>
      <c r="J189" s="226">
        <f>ROUND(I189*H189,2)</f>
        <v>0</v>
      </c>
      <c r="K189" s="222" t="s">
        <v>1</v>
      </c>
      <c r="L189" s="45"/>
      <c r="M189" s="227" t="s">
        <v>1</v>
      </c>
      <c r="N189" s="228" t="s">
        <v>41</v>
      </c>
      <c r="O189" s="92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688</v>
      </c>
      <c r="AT189" s="231" t="s">
        <v>153</v>
      </c>
      <c r="AU189" s="231" t="s">
        <v>86</v>
      </c>
      <c r="AY189" s="18" t="s">
        <v>151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84</v>
      </c>
      <c r="BK189" s="232">
        <f>ROUND(I189*H189,2)</f>
        <v>0</v>
      </c>
      <c r="BL189" s="18" t="s">
        <v>688</v>
      </c>
      <c r="BM189" s="231" t="s">
        <v>2902</v>
      </c>
    </row>
    <row r="190" s="2" customFormat="1" ht="16.5" customHeight="1">
      <c r="A190" s="39"/>
      <c r="B190" s="40"/>
      <c r="C190" s="220" t="s">
        <v>696</v>
      </c>
      <c r="D190" s="220" t="s">
        <v>153</v>
      </c>
      <c r="E190" s="221" t="s">
        <v>2903</v>
      </c>
      <c r="F190" s="222" t="s">
        <v>2904</v>
      </c>
      <c r="G190" s="223" t="s">
        <v>2360</v>
      </c>
      <c r="H190" s="224">
        <v>1</v>
      </c>
      <c r="I190" s="225"/>
      <c r="J190" s="226">
        <f>ROUND(I190*H190,2)</f>
        <v>0</v>
      </c>
      <c r="K190" s="222" t="s">
        <v>1</v>
      </c>
      <c r="L190" s="45"/>
      <c r="M190" s="227" t="s">
        <v>1</v>
      </c>
      <c r="N190" s="228" t="s">
        <v>41</v>
      </c>
      <c r="O190" s="92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688</v>
      </c>
      <c r="AT190" s="231" t="s">
        <v>153</v>
      </c>
      <c r="AU190" s="231" t="s">
        <v>86</v>
      </c>
      <c r="AY190" s="18" t="s">
        <v>151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84</v>
      </c>
      <c r="BK190" s="232">
        <f>ROUND(I190*H190,2)</f>
        <v>0</v>
      </c>
      <c r="BL190" s="18" t="s">
        <v>688</v>
      </c>
      <c r="BM190" s="231" t="s">
        <v>2905</v>
      </c>
    </row>
    <row r="191" s="2" customFormat="1" ht="21.75" customHeight="1">
      <c r="A191" s="39"/>
      <c r="B191" s="40"/>
      <c r="C191" s="220" t="s">
        <v>773</v>
      </c>
      <c r="D191" s="220" t="s">
        <v>153</v>
      </c>
      <c r="E191" s="221" t="s">
        <v>2906</v>
      </c>
      <c r="F191" s="222" t="s">
        <v>2860</v>
      </c>
      <c r="G191" s="223" t="s">
        <v>2360</v>
      </c>
      <c r="H191" s="224">
        <v>6</v>
      </c>
      <c r="I191" s="225"/>
      <c r="J191" s="226">
        <f>ROUND(I191*H191,2)</f>
        <v>0</v>
      </c>
      <c r="K191" s="222" t="s">
        <v>1</v>
      </c>
      <c r="L191" s="45"/>
      <c r="M191" s="227" t="s">
        <v>1</v>
      </c>
      <c r="N191" s="228" t="s">
        <v>41</v>
      </c>
      <c r="O191" s="92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688</v>
      </c>
      <c r="AT191" s="231" t="s">
        <v>153</v>
      </c>
      <c r="AU191" s="231" t="s">
        <v>86</v>
      </c>
      <c r="AY191" s="18" t="s">
        <v>151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84</v>
      </c>
      <c r="BK191" s="232">
        <f>ROUND(I191*H191,2)</f>
        <v>0</v>
      </c>
      <c r="BL191" s="18" t="s">
        <v>688</v>
      </c>
      <c r="BM191" s="231" t="s">
        <v>2907</v>
      </c>
    </row>
    <row r="192" s="2" customFormat="1" ht="24.15" customHeight="1">
      <c r="A192" s="39"/>
      <c r="B192" s="40"/>
      <c r="C192" s="220" t="s">
        <v>705</v>
      </c>
      <c r="D192" s="220" t="s">
        <v>153</v>
      </c>
      <c r="E192" s="221" t="s">
        <v>2908</v>
      </c>
      <c r="F192" s="222" t="s">
        <v>2872</v>
      </c>
      <c r="G192" s="223" t="s">
        <v>2360</v>
      </c>
      <c r="H192" s="224">
        <v>1</v>
      </c>
      <c r="I192" s="225"/>
      <c r="J192" s="226">
        <f>ROUND(I192*H192,2)</f>
        <v>0</v>
      </c>
      <c r="K192" s="222" t="s">
        <v>1</v>
      </c>
      <c r="L192" s="45"/>
      <c r="M192" s="227" t="s">
        <v>1</v>
      </c>
      <c r="N192" s="228" t="s">
        <v>41</v>
      </c>
      <c r="O192" s="92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688</v>
      </c>
      <c r="AT192" s="231" t="s">
        <v>153</v>
      </c>
      <c r="AU192" s="231" t="s">
        <v>86</v>
      </c>
      <c r="AY192" s="18" t="s">
        <v>151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84</v>
      </c>
      <c r="BK192" s="232">
        <f>ROUND(I192*H192,2)</f>
        <v>0</v>
      </c>
      <c r="BL192" s="18" t="s">
        <v>688</v>
      </c>
      <c r="BM192" s="231" t="s">
        <v>2909</v>
      </c>
    </row>
    <row r="193" s="2" customFormat="1" ht="24.15" customHeight="1">
      <c r="A193" s="39"/>
      <c r="B193" s="40"/>
      <c r="C193" s="220" t="s">
        <v>729</v>
      </c>
      <c r="D193" s="220" t="s">
        <v>153</v>
      </c>
      <c r="E193" s="221" t="s">
        <v>2910</v>
      </c>
      <c r="F193" s="222" t="s">
        <v>2881</v>
      </c>
      <c r="G193" s="223" t="s">
        <v>2360</v>
      </c>
      <c r="H193" s="224">
        <v>1</v>
      </c>
      <c r="I193" s="225"/>
      <c r="J193" s="226">
        <f>ROUND(I193*H193,2)</f>
        <v>0</v>
      </c>
      <c r="K193" s="222" t="s">
        <v>1</v>
      </c>
      <c r="L193" s="45"/>
      <c r="M193" s="227" t="s">
        <v>1</v>
      </c>
      <c r="N193" s="228" t="s">
        <v>41</v>
      </c>
      <c r="O193" s="92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688</v>
      </c>
      <c r="AT193" s="231" t="s">
        <v>153</v>
      </c>
      <c r="AU193" s="231" t="s">
        <v>86</v>
      </c>
      <c r="AY193" s="18" t="s">
        <v>151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84</v>
      </c>
      <c r="BK193" s="232">
        <f>ROUND(I193*H193,2)</f>
        <v>0</v>
      </c>
      <c r="BL193" s="18" t="s">
        <v>688</v>
      </c>
      <c r="BM193" s="231" t="s">
        <v>2911</v>
      </c>
    </row>
    <row r="194" s="2" customFormat="1" ht="24.15" customHeight="1">
      <c r="A194" s="39"/>
      <c r="B194" s="40"/>
      <c r="C194" s="220" t="s">
        <v>688</v>
      </c>
      <c r="D194" s="220" t="s">
        <v>153</v>
      </c>
      <c r="E194" s="221" t="s">
        <v>2912</v>
      </c>
      <c r="F194" s="222" t="s">
        <v>2913</v>
      </c>
      <c r="G194" s="223" t="s">
        <v>2760</v>
      </c>
      <c r="H194" s="224">
        <v>1</v>
      </c>
      <c r="I194" s="225"/>
      <c r="J194" s="226">
        <f>ROUND(I194*H194,2)</f>
        <v>0</v>
      </c>
      <c r="K194" s="222" t="s">
        <v>1</v>
      </c>
      <c r="L194" s="45"/>
      <c r="M194" s="227" t="s">
        <v>1</v>
      </c>
      <c r="N194" s="228" t="s">
        <v>41</v>
      </c>
      <c r="O194" s="92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688</v>
      </c>
      <c r="AT194" s="231" t="s">
        <v>153</v>
      </c>
      <c r="AU194" s="231" t="s">
        <v>86</v>
      </c>
      <c r="AY194" s="18" t="s">
        <v>151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84</v>
      </c>
      <c r="BK194" s="232">
        <f>ROUND(I194*H194,2)</f>
        <v>0</v>
      </c>
      <c r="BL194" s="18" t="s">
        <v>688</v>
      </c>
      <c r="BM194" s="231" t="s">
        <v>2914</v>
      </c>
    </row>
    <row r="195" s="2" customFormat="1" ht="16.5" customHeight="1">
      <c r="A195" s="39"/>
      <c r="B195" s="40"/>
      <c r="C195" s="220" t="s">
        <v>692</v>
      </c>
      <c r="D195" s="220" t="s">
        <v>153</v>
      </c>
      <c r="E195" s="221" t="s">
        <v>2915</v>
      </c>
      <c r="F195" s="222" t="s">
        <v>2916</v>
      </c>
      <c r="G195" s="223" t="s">
        <v>1970</v>
      </c>
      <c r="H195" s="224">
        <v>1</v>
      </c>
      <c r="I195" s="225"/>
      <c r="J195" s="226">
        <f>ROUND(I195*H195,2)</f>
        <v>0</v>
      </c>
      <c r="K195" s="222" t="s">
        <v>1</v>
      </c>
      <c r="L195" s="45"/>
      <c r="M195" s="227" t="s">
        <v>1</v>
      </c>
      <c r="N195" s="228" t="s">
        <v>41</v>
      </c>
      <c r="O195" s="92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1" t="s">
        <v>688</v>
      </c>
      <c r="AT195" s="231" t="s">
        <v>153</v>
      </c>
      <c r="AU195" s="231" t="s">
        <v>86</v>
      </c>
      <c r="AY195" s="18" t="s">
        <v>151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84</v>
      </c>
      <c r="BK195" s="232">
        <f>ROUND(I195*H195,2)</f>
        <v>0</v>
      </c>
      <c r="BL195" s="18" t="s">
        <v>688</v>
      </c>
      <c r="BM195" s="231" t="s">
        <v>2917</v>
      </c>
    </row>
    <row r="196" s="2" customFormat="1" ht="16.5" customHeight="1">
      <c r="A196" s="39"/>
      <c r="B196" s="40"/>
      <c r="C196" s="220" t="s">
        <v>701</v>
      </c>
      <c r="D196" s="220" t="s">
        <v>153</v>
      </c>
      <c r="E196" s="221" t="s">
        <v>2918</v>
      </c>
      <c r="F196" s="222" t="s">
        <v>2919</v>
      </c>
      <c r="G196" s="223" t="s">
        <v>287</v>
      </c>
      <c r="H196" s="224">
        <v>4</v>
      </c>
      <c r="I196" s="225"/>
      <c r="J196" s="226">
        <f>ROUND(I196*H196,2)</f>
        <v>0</v>
      </c>
      <c r="K196" s="222" t="s">
        <v>1</v>
      </c>
      <c r="L196" s="45"/>
      <c r="M196" s="227" t="s">
        <v>1</v>
      </c>
      <c r="N196" s="228" t="s">
        <v>41</v>
      </c>
      <c r="O196" s="92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688</v>
      </c>
      <c r="AT196" s="231" t="s">
        <v>153</v>
      </c>
      <c r="AU196" s="231" t="s">
        <v>86</v>
      </c>
      <c r="AY196" s="18" t="s">
        <v>151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84</v>
      </c>
      <c r="BK196" s="232">
        <f>ROUND(I196*H196,2)</f>
        <v>0</v>
      </c>
      <c r="BL196" s="18" t="s">
        <v>688</v>
      </c>
      <c r="BM196" s="231" t="s">
        <v>2920</v>
      </c>
    </row>
    <row r="197" s="2" customFormat="1" ht="24.15" customHeight="1">
      <c r="A197" s="39"/>
      <c r="B197" s="40"/>
      <c r="C197" s="220" t="s">
        <v>733</v>
      </c>
      <c r="D197" s="220" t="s">
        <v>153</v>
      </c>
      <c r="E197" s="221" t="s">
        <v>2921</v>
      </c>
      <c r="F197" s="222" t="s">
        <v>2922</v>
      </c>
      <c r="G197" s="223" t="s">
        <v>287</v>
      </c>
      <c r="H197" s="224">
        <v>10</v>
      </c>
      <c r="I197" s="225"/>
      <c r="J197" s="226">
        <f>ROUND(I197*H197,2)</f>
        <v>0</v>
      </c>
      <c r="K197" s="222" t="s">
        <v>1</v>
      </c>
      <c r="L197" s="45"/>
      <c r="M197" s="227" t="s">
        <v>1</v>
      </c>
      <c r="N197" s="228" t="s">
        <v>41</v>
      </c>
      <c r="O197" s="92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1" t="s">
        <v>688</v>
      </c>
      <c r="AT197" s="231" t="s">
        <v>153</v>
      </c>
      <c r="AU197" s="231" t="s">
        <v>86</v>
      </c>
      <c r="AY197" s="18" t="s">
        <v>151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84</v>
      </c>
      <c r="BK197" s="232">
        <f>ROUND(I197*H197,2)</f>
        <v>0</v>
      </c>
      <c r="BL197" s="18" t="s">
        <v>688</v>
      </c>
      <c r="BM197" s="231" t="s">
        <v>2923</v>
      </c>
    </row>
    <row r="198" s="2" customFormat="1" ht="24.15" customHeight="1">
      <c r="A198" s="39"/>
      <c r="B198" s="40"/>
      <c r="C198" s="220" t="s">
        <v>737</v>
      </c>
      <c r="D198" s="220" t="s">
        <v>153</v>
      </c>
      <c r="E198" s="221" t="s">
        <v>2924</v>
      </c>
      <c r="F198" s="222" t="s">
        <v>2925</v>
      </c>
      <c r="G198" s="223" t="s">
        <v>287</v>
      </c>
      <c r="H198" s="224">
        <v>10</v>
      </c>
      <c r="I198" s="225"/>
      <c r="J198" s="226">
        <f>ROUND(I198*H198,2)</f>
        <v>0</v>
      </c>
      <c r="K198" s="222" t="s">
        <v>1</v>
      </c>
      <c r="L198" s="45"/>
      <c r="M198" s="227" t="s">
        <v>1</v>
      </c>
      <c r="N198" s="228" t="s">
        <v>41</v>
      </c>
      <c r="O198" s="92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688</v>
      </c>
      <c r="AT198" s="231" t="s">
        <v>153</v>
      </c>
      <c r="AU198" s="231" t="s">
        <v>86</v>
      </c>
      <c r="AY198" s="18" t="s">
        <v>151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84</v>
      </c>
      <c r="BK198" s="232">
        <f>ROUND(I198*H198,2)</f>
        <v>0</v>
      </c>
      <c r="BL198" s="18" t="s">
        <v>688</v>
      </c>
      <c r="BM198" s="231" t="s">
        <v>2926</v>
      </c>
    </row>
    <row r="199" s="2" customFormat="1" ht="16.5" customHeight="1">
      <c r="A199" s="39"/>
      <c r="B199" s="40"/>
      <c r="C199" s="220" t="s">
        <v>742</v>
      </c>
      <c r="D199" s="220" t="s">
        <v>153</v>
      </c>
      <c r="E199" s="221" t="s">
        <v>2927</v>
      </c>
      <c r="F199" s="222" t="s">
        <v>2928</v>
      </c>
      <c r="G199" s="223" t="s">
        <v>2360</v>
      </c>
      <c r="H199" s="224">
        <v>10</v>
      </c>
      <c r="I199" s="225"/>
      <c r="J199" s="226">
        <f>ROUND(I199*H199,2)</f>
        <v>0</v>
      </c>
      <c r="K199" s="222" t="s">
        <v>1</v>
      </c>
      <c r="L199" s="45"/>
      <c r="M199" s="227" t="s">
        <v>1</v>
      </c>
      <c r="N199" s="228" t="s">
        <v>41</v>
      </c>
      <c r="O199" s="92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688</v>
      </c>
      <c r="AT199" s="231" t="s">
        <v>153</v>
      </c>
      <c r="AU199" s="231" t="s">
        <v>86</v>
      </c>
      <c r="AY199" s="18" t="s">
        <v>151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84</v>
      </c>
      <c r="BK199" s="232">
        <f>ROUND(I199*H199,2)</f>
        <v>0</v>
      </c>
      <c r="BL199" s="18" t="s">
        <v>688</v>
      </c>
      <c r="BM199" s="231" t="s">
        <v>2929</v>
      </c>
    </row>
    <row r="200" s="2" customFormat="1" ht="16.5" customHeight="1">
      <c r="A200" s="39"/>
      <c r="B200" s="40"/>
      <c r="C200" s="220" t="s">
        <v>748</v>
      </c>
      <c r="D200" s="220" t="s">
        <v>153</v>
      </c>
      <c r="E200" s="221" t="s">
        <v>2930</v>
      </c>
      <c r="F200" s="222" t="s">
        <v>2931</v>
      </c>
      <c r="G200" s="223" t="s">
        <v>2360</v>
      </c>
      <c r="H200" s="224">
        <v>10</v>
      </c>
      <c r="I200" s="225"/>
      <c r="J200" s="226">
        <f>ROUND(I200*H200,2)</f>
        <v>0</v>
      </c>
      <c r="K200" s="222" t="s">
        <v>1</v>
      </c>
      <c r="L200" s="45"/>
      <c r="M200" s="227" t="s">
        <v>1</v>
      </c>
      <c r="N200" s="228" t="s">
        <v>41</v>
      </c>
      <c r="O200" s="92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1" t="s">
        <v>688</v>
      </c>
      <c r="AT200" s="231" t="s">
        <v>153</v>
      </c>
      <c r="AU200" s="231" t="s">
        <v>86</v>
      </c>
      <c r="AY200" s="18" t="s">
        <v>151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84</v>
      </c>
      <c r="BK200" s="232">
        <f>ROUND(I200*H200,2)</f>
        <v>0</v>
      </c>
      <c r="BL200" s="18" t="s">
        <v>688</v>
      </c>
      <c r="BM200" s="231" t="s">
        <v>2932</v>
      </c>
    </row>
    <row r="201" s="2" customFormat="1" ht="24.15" customHeight="1">
      <c r="A201" s="39"/>
      <c r="B201" s="40"/>
      <c r="C201" s="220" t="s">
        <v>756</v>
      </c>
      <c r="D201" s="220" t="s">
        <v>153</v>
      </c>
      <c r="E201" s="221" t="s">
        <v>2933</v>
      </c>
      <c r="F201" s="222" t="s">
        <v>2934</v>
      </c>
      <c r="G201" s="223" t="s">
        <v>287</v>
      </c>
      <c r="H201" s="224">
        <v>10</v>
      </c>
      <c r="I201" s="225"/>
      <c r="J201" s="226">
        <f>ROUND(I201*H201,2)</f>
        <v>0</v>
      </c>
      <c r="K201" s="222" t="s">
        <v>1</v>
      </c>
      <c r="L201" s="45"/>
      <c r="M201" s="227" t="s">
        <v>1</v>
      </c>
      <c r="N201" s="228" t="s">
        <v>41</v>
      </c>
      <c r="O201" s="92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1" t="s">
        <v>688</v>
      </c>
      <c r="AT201" s="231" t="s">
        <v>153</v>
      </c>
      <c r="AU201" s="231" t="s">
        <v>86</v>
      </c>
      <c r="AY201" s="18" t="s">
        <v>151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84</v>
      </c>
      <c r="BK201" s="232">
        <f>ROUND(I201*H201,2)</f>
        <v>0</v>
      </c>
      <c r="BL201" s="18" t="s">
        <v>688</v>
      </c>
      <c r="BM201" s="231" t="s">
        <v>2935</v>
      </c>
    </row>
    <row r="202" s="2" customFormat="1" ht="21.75" customHeight="1">
      <c r="A202" s="39"/>
      <c r="B202" s="40"/>
      <c r="C202" s="220" t="s">
        <v>768</v>
      </c>
      <c r="D202" s="220" t="s">
        <v>153</v>
      </c>
      <c r="E202" s="221" t="s">
        <v>2936</v>
      </c>
      <c r="F202" s="222" t="s">
        <v>2937</v>
      </c>
      <c r="G202" s="223" t="s">
        <v>2360</v>
      </c>
      <c r="H202" s="224">
        <v>1</v>
      </c>
      <c r="I202" s="225"/>
      <c r="J202" s="226">
        <f>ROUND(I202*H202,2)</f>
        <v>0</v>
      </c>
      <c r="K202" s="222" t="s">
        <v>1</v>
      </c>
      <c r="L202" s="45"/>
      <c r="M202" s="227" t="s">
        <v>1</v>
      </c>
      <c r="N202" s="228" t="s">
        <v>41</v>
      </c>
      <c r="O202" s="92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1" t="s">
        <v>688</v>
      </c>
      <c r="AT202" s="231" t="s">
        <v>153</v>
      </c>
      <c r="AU202" s="231" t="s">
        <v>86</v>
      </c>
      <c r="AY202" s="18" t="s">
        <v>151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84</v>
      </c>
      <c r="BK202" s="232">
        <f>ROUND(I202*H202,2)</f>
        <v>0</v>
      </c>
      <c r="BL202" s="18" t="s">
        <v>688</v>
      </c>
      <c r="BM202" s="231" t="s">
        <v>2938</v>
      </c>
    </row>
    <row r="203" s="2" customFormat="1" ht="16.5" customHeight="1">
      <c r="A203" s="39"/>
      <c r="B203" s="40"/>
      <c r="C203" s="220" t="s">
        <v>777</v>
      </c>
      <c r="D203" s="220" t="s">
        <v>153</v>
      </c>
      <c r="E203" s="221" t="s">
        <v>2939</v>
      </c>
      <c r="F203" s="222" t="s">
        <v>2940</v>
      </c>
      <c r="G203" s="223" t="s">
        <v>2360</v>
      </c>
      <c r="H203" s="224">
        <v>1</v>
      </c>
      <c r="I203" s="225"/>
      <c r="J203" s="226">
        <f>ROUND(I203*H203,2)</f>
        <v>0</v>
      </c>
      <c r="K203" s="222" t="s">
        <v>1</v>
      </c>
      <c r="L203" s="45"/>
      <c r="M203" s="227" t="s">
        <v>1</v>
      </c>
      <c r="N203" s="228" t="s">
        <v>41</v>
      </c>
      <c r="O203" s="92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688</v>
      </c>
      <c r="AT203" s="231" t="s">
        <v>153</v>
      </c>
      <c r="AU203" s="231" t="s">
        <v>86</v>
      </c>
      <c r="AY203" s="18" t="s">
        <v>151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84</v>
      </c>
      <c r="BK203" s="232">
        <f>ROUND(I203*H203,2)</f>
        <v>0</v>
      </c>
      <c r="BL203" s="18" t="s">
        <v>688</v>
      </c>
      <c r="BM203" s="231" t="s">
        <v>2941</v>
      </c>
    </row>
    <row r="204" s="2" customFormat="1" ht="24.15" customHeight="1">
      <c r="A204" s="39"/>
      <c r="B204" s="40"/>
      <c r="C204" s="220" t="s">
        <v>782</v>
      </c>
      <c r="D204" s="220" t="s">
        <v>153</v>
      </c>
      <c r="E204" s="221" t="s">
        <v>2942</v>
      </c>
      <c r="F204" s="222" t="s">
        <v>2943</v>
      </c>
      <c r="G204" s="223" t="s">
        <v>2760</v>
      </c>
      <c r="H204" s="224">
        <v>2</v>
      </c>
      <c r="I204" s="225"/>
      <c r="J204" s="226">
        <f>ROUND(I204*H204,2)</f>
        <v>0</v>
      </c>
      <c r="K204" s="222" t="s">
        <v>1</v>
      </c>
      <c r="L204" s="45"/>
      <c r="M204" s="227" t="s">
        <v>1</v>
      </c>
      <c r="N204" s="228" t="s">
        <v>41</v>
      </c>
      <c r="O204" s="92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688</v>
      </c>
      <c r="AT204" s="231" t="s">
        <v>153</v>
      </c>
      <c r="AU204" s="231" t="s">
        <v>86</v>
      </c>
      <c r="AY204" s="18" t="s">
        <v>151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84</v>
      </c>
      <c r="BK204" s="232">
        <f>ROUND(I204*H204,2)</f>
        <v>0</v>
      </c>
      <c r="BL204" s="18" t="s">
        <v>688</v>
      </c>
      <c r="BM204" s="231" t="s">
        <v>2944</v>
      </c>
    </row>
    <row r="205" s="12" customFormat="1" ht="22.8" customHeight="1">
      <c r="A205" s="12"/>
      <c r="B205" s="204"/>
      <c r="C205" s="205"/>
      <c r="D205" s="206" t="s">
        <v>75</v>
      </c>
      <c r="E205" s="218" t="s">
        <v>2945</v>
      </c>
      <c r="F205" s="218" t="s">
        <v>2946</v>
      </c>
      <c r="G205" s="205"/>
      <c r="H205" s="205"/>
      <c r="I205" s="208"/>
      <c r="J205" s="219">
        <f>BK205</f>
        <v>0</v>
      </c>
      <c r="K205" s="205"/>
      <c r="L205" s="210"/>
      <c r="M205" s="211"/>
      <c r="N205" s="212"/>
      <c r="O205" s="212"/>
      <c r="P205" s="213">
        <f>SUM(P206:P280)</f>
        <v>0</v>
      </c>
      <c r="Q205" s="212"/>
      <c r="R205" s="213">
        <f>SUM(R206:R280)</f>
        <v>0</v>
      </c>
      <c r="S205" s="212"/>
      <c r="T205" s="214">
        <f>SUM(T206:T280)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5" t="s">
        <v>84</v>
      </c>
      <c r="AT205" s="216" t="s">
        <v>75</v>
      </c>
      <c r="AU205" s="216" t="s">
        <v>84</v>
      </c>
      <c r="AY205" s="215" t="s">
        <v>151</v>
      </c>
      <c r="BK205" s="217">
        <f>SUM(BK206:BK280)</f>
        <v>0</v>
      </c>
    </row>
    <row r="206" s="2" customFormat="1" ht="16.5" customHeight="1">
      <c r="A206" s="39"/>
      <c r="B206" s="40"/>
      <c r="C206" s="220" t="s">
        <v>1036</v>
      </c>
      <c r="D206" s="220" t="s">
        <v>153</v>
      </c>
      <c r="E206" s="221" t="s">
        <v>2947</v>
      </c>
      <c r="F206" s="222" t="s">
        <v>2723</v>
      </c>
      <c r="G206" s="223" t="s">
        <v>183</v>
      </c>
      <c r="H206" s="224">
        <v>100</v>
      </c>
      <c r="I206" s="225"/>
      <c r="J206" s="226">
        <f>ROUND(I206*H206,2)</f>
        <v>0</v>
      </c>
      <c r="K206" s="222" t="s">
        <v>1</v>
      </c>
      <c r="L206" s="45"/>
      <c r="M206" s="227" t="s">
        <v>1</v>
      </c>
      <c r="N206" s="228" t="s">
        <v>41</v>
      </c>
      <c r="O206" s="92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688</v>
      </c>
      <c r="AT206" s="231" t="s">
        <v>153</v>
      </c>
      <c r="AU206" s="231" t="s">
        <v>86</v>
      </c>
      <c r="AY206" s="18" t="s">
        <v>151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84</v>
      </c>
      <c r="BK206" s="232">
        <f>ROUND(I206*H206,2)</f>
        <v>0</v>
      </c>
      <c r="BL206" s="18" t="s">
        <v>688</v>
      </c>
      <c r="BM206" s="231" t="s">
        <v>2948</v>
      </c>
    </row>
    <row r="207" s="2" customFormat="1" ht="24.15" customHeight="1">
      <c r="A207" s="39"/>
      <c r="B207" s="40"/>
      <c r="C207" s="220" t="s">
        <v>954</v>
      </c>
      <c r="D207" s="220" t="s">
        <v>153</v>
      </c>
      <c r="E207" s="221" t="s">
        <v>2949</v>
      </c>
      <c r="F207" s="222" t="s">
        <v>2950</v>
      </c>
      <c r="G207" s="223" t="s">
        <v>287</v>
      </c>
      <c r="H207" s="224">
        <v>70</v>
      </c>
      <c r="I207" s="225"/>
      <c r="J207" s="226">
        <f>ROUND(I207*H207,2)</f>
        <v>0</v>
      </c>
      <c r="K207" s="222" t="s">
        <v>1</v>
      </c>
      <c r="L207" s="45"/>
      <c r="M207" s="227" t="s">
        <v>1</v>
      </c>
      <c r="N207" s="228" t="s">
        <v>41</v>
      </c>
      <c r="O207" s="92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1" t="s">
        <v>688</v>
      </c>
      <c r="AT207" s="231" t="s">
        <v>153</v>
      </c>
      <c r="AU207" s="231" t="s">
        <v>86</v>
      </c>
      <c r="AY207" s="18" t="s">
        <v>151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84</v>
      </c>
      <c r="BK207" s="232">
        <f>ROUND(I207*H207,2)</f>
        <v>0</v>
      </c>
      <c r="BL207" s="18" t="s">
        <v>688</v>
      </c>
      <c r="BM207" s="231" t="s">
        <v>2951</v>
      </c>
    </row>
    <row r="208" s="2" customFormat="1" ht="24.15" customHeight="1">
      <c r="A208" s="39"/>
      <c r="B208" s="40"/>
      <c r="C208" s="220" t="s">
        <v>959</v>
      </c>
      <c r="D208" s="220" t="s">
        <v>153</v>
      </c>
      <c r="E208" s="221" t="s">
        <v>2952</v>
      </c>
      <c r="F208" s="222" t="s">
        <v>2953</v>
      </c>
      <c r="G208" s="223" t="s">
        <v>287</v>
      </c>
      <c r="H208" s="224">
        <v>150</v>
      </c>
      <c r="I208" s="225"/>
      <c r="J208" s="226">
        <f>ROUND(I208*H208,2)</f>
        <v>0</v>
      </c>
      <c r="K208" s="222" t="s">
        <v>1</v>
      </c>
      <c r="L208" s="45"/>
      <c r="M208" s="227" t="s">
        <v>1</v>
      </c>
      <c r="N208" s="228" t="s">
        <v>41</v>
      </c>
      <c r="O208" s="92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688</v>
      </c>
      <c r="AT208" s="231" t="s">
        <v>153</v>
      </c>
      <c r="AU208" s="231" t="s">
        <v>86</v>
      </c>
      <c r="AY208" s="18" t="s">
        <v>151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84</v>
      </c>
      <c r="BK208" s="232">
        <f>ROUND(I208*H208,2)</f>
        <v>0</v>
      </c>
      <c r="BL208" s="18" t="s">
        <v>688</v>
      </c>
      <c r="BM208" s="231" t="s">
        <v>2954</v>
      </c>
    </row>
    <row r="209" s="2" customFormat="1" ht="24.15" customHeight="1">
      <c r="A209" s="39"/>
      <c r="B209" s="40"/>
      <c r="C209" s="220" t="s">
        <v>963</v>
      </c>
      <c r="D209" s="220" t="s">
        <v>153</v>
      </c>
      <c r="E209" s="221" t="s">
        <v>2955</v>
      </c>
      <c r="F209" s="222" t="s">
        <v>2956</v>
      </c>
      <c r="G209" s="223" t="s">
        <v>287</v>
      </c>
      <c r="H209" s="224">
        <v>100</v>
      </c>
      <c r="I209" s="225"/>
      <c r="J209" s="226">
        <f>ROUND(I209*H209,2)</f>
        <v>0</v>
      </c>
      <c r="K209" s="222" t="s">
        <v>1</v>
      </c>
      <c r="L209" s="45"/>
      <c r="M209" s="227" t="s">
        <v>1</v>
      </c>
      <c r="N209" s="228" t="s">
        <v>41</v>
      </c>
      <c r="O209" s="92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688</v>
      </c>
      <c r="AT209" s="231" t="s">
        <v>153</v>
      </c>
      <c r="AU209" s="231" t="s">
        <v>86</v>
      </c>
      <c r="AY209" s="18" t="s">
        <v>151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84</v>
      </c>
      <c r="BK209" s="232">
        <f>ROUND(I209*H209,2)</f>
        <v>0</v>
      </c>
      <c r="BL209" s="18" t="s">
        <v>688</v>
      </c>
      <c r="BM209" s="231" t="s">
        <v>2957</v>
      </c>
    </row>
    <row r="210" s="2" customFormat="1" ht="24.15" customHeight="1">
      <c r="A210" s="39"/>
      <c r="B210" s="40"/>
      <c r="C210" s="220" t="s">
        <v>982</v>
      </c>
      <c r="D210" s="220" t="s">
        <v>153</v>
      </c>
      <c r="E210" s="221" t="s">
        <v>2958</v>
      </c>
      <c r="F210" s="222" t="s">
        <v>2959</v>
      </c>
      <c r="G210" s="223" t="s">
        <v>287</v>
      </c>
      <c r="H210" s="224">
        <v>265</v>
      </c>
      <c r="I210" s="225"/>
      <c r="J210" s="226">
        <f>ROUND(I210*H210,2)</f>
        <v>0</v>
      </c>
      <c r="K210" s="222" t="s">
        <v>1</v>
      </c>
      <c r="L210" s="45"/>
      <c r="M210" s="227" t="s">
        <v>1</v>
      </c>
      <c r="N210" s="228" t="s">
        <v>41</v>
      </c>
      <c r="O210" s="92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688</v>
      </c>
      <c r="AT210" s="231" t="s">
        <v>153</v>
      </c>
      <c r="AU210" s="231" t="s">
        <v>86</v>
      </c>
      <c r="AY210" s="18" t="s">
        <v>151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84</v>
      </c>
      <c r="BK210" s="232">
        <f>ROUND(I210*H210,2)</f>
        <v>0</v>
      </c>
      <c r="BL210" s="18" t="s">
        <v>688</v>
      </c>
      <c r="BM210" s="231" t="s">
        <v>2960</v>
      </c>
    </row>
    <row r="211" s="2" customFormat="1" ht="24.15" customHeight="1">
      <c r="A211" s="39"/>
      <c r="B211" s="40"/>
      <c r="C211" s="220" t="s">
        <v>986</v>
      </c>
      <c r="D211" s="220" t="s">
        <v>153</v>
      </c>
      <c r="E211" s="221" t="s">
        <v>2961</v>
      </c>
      <c r="F211" s="222" t="s">
        <v>2962</v>
      </c>
      <c r="G211" s="223" t="s">
        <v>287</v>
      </c>
      <c r="H211" s="224">
        <v>200</v>
      </c>
      <c r="I211" s="225"/>
      <c r="J211" s="226">
        <f>ROUND(I211*H211,2)</f>
        <v>0</v>
      </c>
      <c r="K211" s="222" t="s">
        <v>1</v>
      </c>
      <c r="L211" s="45"/>
      <c r="M211" s="227" t="s">
        <v>1</v>
      </c>
      <c r="N211" s="228" t="s">
        <v>41</v>
      </c>
      <c r="O211" s="92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688</v>
      </c>
      <c r="AT211" s="231" t="s">
        <v>153</v>
      </c>
      <c r="AU211" s="231" t="s">
        <v>86</v>
      </c>
      <c r="AY211" s="18" t="s">
        <v>151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84</v>
      </c>
      <c r="BK211" s="232">
        <f>ROUND(I211*H211,2)</f>
        <v>0</v>
      </c>
      <c r="BL211" s="18" t="s">
        <v>688</v>
      </c>
      <c r="BM211" s="231" t="s">
        <v>2963</v>
      </c>
    </row>
    <row r="212" s="2" customFormat="1" ht="24.15" customHeight="1">
      <c r="A212" s="39"/>
      <c r="B212" s="40"/>
      <c r="C212" s="220" t="s">
        <v>991</v>
      </c>
      <c r="D212" s="220" t="s">
        <v>153</v>
      </c>
      <c r="E212" s="221" t="s">
        <v>2964</v>
      </c>
      <c r="F212" s="222" t="s">
        <v>2965</v>
      </c>
      <c r="G212" s="223" t="s">
        <v>287</v>
      </c>
      <c r="H212" s="224">
        <v>150</v>
      </c>
      <c r="I212" s="225"/>
      <c r="J212" s="226">
        <f>ROUND(I212*H212,2)</f>
        <v>0</v>
      </c>
      <c r="K212" s="222" t="s">
        <v>1</v>
      </c>
      <c r="L212" s="45"/>
      <c r="M212" s="227" t="s">
        <v>1</v>
      </c>
      <c r="N212" s="228" t="s">
        <v>41</v>
      </c>
      <c r="O212" s="92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688</v>
      </c>
      <c r="AT212" s="231" t="s">
        <v>153</v>
      </c>
      <c r="AU212" s="231" t="s">
        <v>86</v>
      </c>
      <c r="AY212" s="18" t="s">
        <v>151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84</v>
      </c>
      <c r="BK212" s="232">
        <f>ROUND(I212*H212,2)</f>
        <v>0</v>
      </c>
      <c r="BL212" s="18" t="s">
        <v>688</v>
      </c>
      <c r="BM212" s="231" t="s">
        <v>2966</v>
      </c>
    </row>
    <row r="213" s="2" customFormat="1" ht="16.5" customHeight="1">
      <c r="A213" s="39"/>
      <c r="B213" s="40"/>
      <c r="C213" s="220" t="s">
        <v>996</v>
      </c>
      <c r="D213" s="220" t="s">
        <v>153</v>
      </c>
      <c r="E213" s="221" t="s">
        <v>2967</v>
      </c>
      <c r="F213" s="222" t="s">
        <v>2968</v>
      </c>
      <c r="G213" s="223" t="s">
        <v>2360</v>
      </c>
      <c r="H213" s="224">
        <v>75</v>
      </c>
      <c r="I213" s="225"/>
      <c r="J213" s="226">
        <f>ROUND(I213*H213,2)</f>
        <v>0</v>
      </c>
      <c r="K213" s="222" t="s">
        <v>1</v>
      </c>
      <c r="L213" s="45"/>
      <c r="M213" s="227" t="s">
        <v>1</v>
      </c>
      <c r="N213" s="228" t="s">
        <v>41</v>
      </c>
      <c r="O213" s="92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1" t="s">
        <v>688</v>
      </c>
      <c r="AT213" s="231" t="s">
        <v>153</v>
      </c>
      <c r="AU213" s="231" t="s">
        <v>86</v>
      </c>
      <c r="AY213" s="18" t="s">
        <v>151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84</v>
      </c>
      <c r="BK213" s="232">
        <f>ROUND(I213*H213,2)</f>
        <v>0</v>
      </c>
      <c r="BL213" s="18" t="s">
        <v>688</v>
      </c>
      <c r="BM213" s="231" t="s">
        <v>2969</v>
      </c>
    </row>
    <row r="214" s="2" customFormat="1" ht="24.15" customHeight="1">
      <c r="A214" s="39"/>
      <c r="B214" s="40"/>
      <c r="C214" s="220" t="s">
        <v>1005</v>
      </c>
      <c r="D214" s="220" t="s">
        <v>153</v>
      </c>
      <c r="E214" s="221" t="s">
        <v>2970</v>
      </c>
      <c r="F214" s="222" t="s">
        <v>2971</v>
      </c>
      <c r="G214" s="223" t="s">
        <v>2360</v>
      </c>
      <c r="H214" s="224">
        <v>32</v>
      </c>
      <c r="I214" s="225"/>
      <c r="J214" s="226">
        <f>ROUND(I214*H214,2)</f>
        <v>0</v>
      </c>
      <c r="K214" s="222" t="s">
        <v>1</v>
      </c>
      <c r="L214" s="45"/>
      <c r="M214" s="227" t="s">
        <v>1</v>
      </c>
      <c r="N214" s="228" t="s">
        <v>41</v>
      </c>
      <c r="O214" s="92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688</v>
      </c>
      <c r="AT214" s="231" t="s">
        <v>153</v>
      </c>
      <c r="AU214" s="231" t="s">
        <v>86</v>
      </c>
      <c r="AY214" s="18" t="s">
        <v>151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84</v>
      </c>
      <c r="BK214" s="232">
        <f>ROUND(I214*H214,2)</f>
        <v>0</v>
      </c>
      <c r="BL214" s="18" t="s">
        <v>688</v>
      </c>
      <c r="BM214" s="231" t="s">
        <v>2972</v>
      </c>
    </row>
    <row r="215" s="2" customFormat="1" ht="16.5" customHeight="1">
      <c r="A215" s="39"/>
      <c r="B215" s="40"/>
      <c r="C215" s="220" t="s">
        <v>1009</v>
      </c>
      <c r="D215" s="220" t="s">
        <v>153</v>
      </c>
      <c r="E215" s="221" t="s">
        <v>2973</v>
      </c>
      <c r="F215" s="222" t="s">
        <v>2974</v>
      </c>
      <c r="G215" s="223" t="s">
        <v>183</v>
      </c>
      <c r="H215" s="224">
        <v>1</v>
      </c>
      <c r="I215" s="225"/>
      <c r="J215" s="226">
        <f>ROUND(I215*H215,2)</f>
        <v>0</v>
      </c>
      <c r="K215" s="222" t="s">
        <v>1</v>
      </c>
      <c r="L215" s="45"/>
      <c r="M215" s="227" t="s">
        <v>1</v>
      </c>
      <c r="N215" s="228" t="s">
        <v>41</v>
      </c>
      <c r="O215" s="92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1" t="s">
        <v>688</v>
      </c>
      <c r="AT215" s="231" t="s">
        <v>153</v>
      </c>
      <c r="AU215" s="231" t="s">
        <v>86</v>
      </c>
      <c r="AY215" s="18" t="s">
        <v>151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84</v>
      </c>
      <c r="BK215" s="232">
        <f>ROUND(I215*H215,2)</f>
        <v>0</v>
      </c>
      <c r="BL215" s="18" t="s">
        <v>688</v>
      </c>
      <c r="BM215" s="231" t="s">
        <v>2975</v>
      </c>
    </row>
    <row r="216" s="2" customFormat="1" ht="24.15" customHeight="1">
      <c r="A216" s="39"/>
      <c r="B216" s="40"/>
      <c r="C216" s="220" t="s">
        <v>1014</v>
      </c>
      <c r="D216" s="220" t="s">
        <v>153</v>
      </c>
      <c r="E216" s="221" t="s">
        <v>2976</v>
      </c>
      <c r="F216" s="222" t="s">
        <v>2977</v>
      </c>
      <c r="G216" s="223" t="s">
        <v>287</v>
      </c>
      <c r="H216" s="224">
        <v>450</v>
      </c>
      <c r="I216" s="225"/>
      <c r="J216" s="226">
        <f>ROUND(I216*H216,2)</f>
        <v>0</v>
      </c>
      <c r="K216" s="222" t="s">
        <v>1</v>
      </c>
      <c r="L216" s="45"/>
      <c r="M216" s="227" t="s">
        <v>1</v>
      </c>
      <c r="N216" s="228" t="s">
        <v>41</v>
      </c>
      <c r="O216" s="92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1" t="s">
        <v>688</v>
      </c>
      <c r="AT216" s="231" t="s">
        <v>153</v>
      </c>
      <c r="AU216" s="231" t="s">
        <v>86</v>
      </c>
      <c r="AY216" s="18" t="s">
        <v>151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84</v>
      </c>
      <c r="BK216" s="232">
        <f>ROUND(I216*H216,2)</f>
        <v>0</v>
      </c>
      <c r="BL216" s="18" t="s">
        <v>688</v>
      </c>
      <c r="BM216" s="231" t="s">
        <v>2978</v>
      </c>
    </row>
    <row r="217" s="2" customFormat="1" ht="24.15" customHeight="1">
      <c r="A217" s="39"/>
      <c r="B217" s="40"/>
      <c r="C217" s="220" t="s">
        <v>1024</v>
      </c>
      <c r="D217" s="220" t="s">
        <v>153</v>
      </c>
      <c r="E217" s="221" t="s">
        <v>2979</v>
      </c>
      <c r="F217" s="222" t="s">
        <v>2980</v>
      </c>
      <c r="G217" s="223" t="s">
        <v>287</v>
      </c>
      <c r="H217" s="224">
        <v>150</v>
      </c>
      <c r="I217" s="225"/>
      <c r="J217" s="226">
        <f>ROUND(I217*H217,2)</f>
        <v>0</v>
      </c>
      <c r="K217" s="222" t="s">
        <v>1</v>
      </c>
      <c r="L217" s="45"/>
      <c r="M217" s="227" t="s">
        <v>1</v>
      </c>
      <c r="N217" s="228" t="s">
        <v>41</v>
      </c>
      <c r="O217" s="92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1" t="s">
        <v>688</v>
      </c>
      <c r="AT217" s="231" t="s">
        <v>153</v>
      </c>
      <c r="AU217" s="231" t="s">
        <v>86</v>
      </c>
      <c r="AY217" s="18" t="s">
        <v>151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84</v>
      </c>
      <c r="BK217" s="232">
        <f>ROUND(I217*H217,2)</f>
        <v>0</v>
      </c>
      <c r="BL217" s="18" t="s">
        <v>688</v>
      </c>
      <c r="BM217" s="231" t="s">
        <v>2981</v>
      </c>
    </row>
    <row r="218" s="2" customFormat="1" ht="24.15" customHeight="1">
      <c r="A218" s="39"/>
      <c r="B218" s="40"/>
      <c r="C218" s="220" t="s">
        <v>1029</v>
      </c>
      <c r="D218" s="220" t="s">
        <v>153</v>
      </c>
      <c r="E218" s="221" t="s">
        <v>2982</v>
      </c>
      <c r="F218" s="222" t="s">
        <v>2983</v>
      </c>
      <c r="G218" s="223" t="s">
        <v>2360</v>
      </c>
      <c r="H218" s="224">
        <v>250</v>
      </c>
      <c r="I218" s="225"/>
      <c r="J218" s="226">
        <f>ROUND(I218*H218,2)</f>
        <v>0</v>
      </c>
      <c r="K218" s="222" t="s">
        <v>1</v>
      </c>
      <c r="L218" s="45"/>
      <c r="M218" s="227" t="s">
        <v>1</v>
      </c>
      <c r="N218" s="228" t="s">
        <v>41</v>
      </c>
      <c r="O218" s="92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1" t="s">
        <v>688</v>
      </c>
      <c r="AT218" s="231" t="s">
        <v>153</v>
      </c>
      <c r="AU218" s="231" t="s">
        <v>86</v>
      </c>
      <c r="AY218" s="18" t="s">
        <v>151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84</v>
      </c>
      <c r="BK218" s="232">
        <f>ROUND(I218*H218,2)</f>
        <v>0</v>
      </c>
      <c r="BL218" s="18" t="s">
        <v>688</v>
      </c>
      <c r="BM218" s="231" t="s">
        <v>2984</v>
      </c>
    </row>
    <row r="219" s="2" customFormat="1" ht="49.05" customHeight="1">
      <c r="A219" s="39"/>
      <c r="B219" s="40"/>
      <c r="C219" s="220" t="s">
        <v>1046</v>
      </c>
      <c r="D219" s="220" t="s">
        <v>153</v>
      </c>
      <c r="E219" s="221" t="s">
        <v>2985</v>
      </c>
      <c r="F219" s="222" t="s">
        <v>2986</v>
      </c>
      <c r="G219" s="223" t="s">
        <v>287</v>
      </c>
      <c r="H219" s="224">
        <v>10</v>
      </c>
      <c r="I219" s="225"/>
      <c r="J219" s="226">
        <f>ROUND(I219*H219,2)</f>
        <v>0</v>
      </c>
      <c r="K219" s="222" t="s">
        <v>1</v>
      </c>
      <c r="L219" s="45"/>
      <c r="M219" s="227" t="s">
        <v>1</v>
      </c>
      <c r="N219" s="228" t="s">
        <v>41</v>
      </c>
      <c r="O219" s="92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688</v>
      </c>
      <c r="AT219" s="231" t="s">
        <v>153</v>
      </c>
      <c r="AU219" s="231" t="s">
        <v>86</v>
      </c>
      <c r="AY219" s="18" t="s">
        <v>151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84</v>
      </c>
      <c r="BK219" s="232">
        <f>ROUND(I219*H219,2)</f>
        <v>0</v>
      </c>
      <c r="BL219" s="18" t="s">
        <v>688</v>
      </c>
      <c r="BM219" s="231" t="s">
        <v>2987</v>
      </c>
    </row>
    <row r="220" s="2" customFormat="1" ht="24.15" customHeight="1">
      <c r="A220" s="39"/>
      <c r="B220" s="40"/>
      <c r="C220" s="220" t="s">
        <v>1051</v>
      </c>
      <c r="D220" s="220" t="s">
        <v>153</v>
      </c>
      <c r="E220" s="221" t="s">
        <v>2988</v>
      </c>
      <c r="F220" s="222" t="s">
        <v>2989</v>
      </c>
      <c r="G220" s="223" t="s">
        <v>287</v>
      </c>
      <c r="H220" s="224">
        <v>120</v>
      </c>
      <c r="I220" s="225"/>
      <c r="J220" s="226">
        <f>ROUND(I220*H220,2)</f>
        <v>0</v>
      </c>
      <c r="K220" s="222" t="s">
        <v>1</v>
      </c>
      <c r="L220" s="45"/>
      <c r="M220" s="227" t="s">
        <v>1</v>
      </c>
      <c r="N220" s="228" t="s">
        <v>41</v>
      </c>
      <c r="O220" s="92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1" t="s">
        <v>688</v>
      </c>
      <c r="AT220" s="231" t="s">
        <v>153</v>
      </c>
      <c r="AU220" s="231" t="s">
        <v>86</v>
      </c>
      <c r="AY220" s="18" t="s">
        <v>151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84</v>
      </c>
      <c r="BK220" s="232">
        <f>ROUND(I220*H220,2)</f>
        <v>0</v>
      </c>
      <c r="BL220" s="18" t="s">
        <v>688</v>
      </c>
      <c r="BM220" s="231" t="s">
        <v>2990</v>
      </c>
    </row>
    <row r="221" s="2" customFormat="1" ht="24.15" customHeight="1">
      <c r="A221" s="39"/>
      <c r="B221" s="40"/>
      <c r="C221" s="220" t="s">
        <v>1056</v>
      </c>
      <c r="D221" s="220" t="s">
        <v>153</v>
      </c>
      <c r="E221" s="221" t="s">
        <v>2991</v>
      </c>
      <c r="F221" s="222" t="s">
        <v>2992</v>
      </c>
      <c r="G221" s="223" t="s">
        <v>287</v>
      </c>
      <c r="H221" s="224">
        <v>40</v>
      </c>
      <c r="I221" s="225"/>
      <c r="J221" s="226">
        <f>ROUND(I221*H221,2)</f>
        <v>0</v>
      </c>
      <c r="K221" s="222" t="s">
        <v>1</v>
      </c>
      <c r="L221" s="45"/>
      <c r="M221" s="227" t="s">
        <v>1</v>
      </c>
      <c r="N221" s="228" t="s">
        <v>41</v>
      </c>
      <c r="O221" s="92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688</v>
      </c>
      <c r="AT221" s="231" t="s">
        <v>153</v>
      </c>
      <c r="AU221" s="231" t="s">
        <v>86</v>
      </c>
      <c r="AY221" s="18" t="s">
        <v>151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84</v>
      </c>
      <c r="BK221" s="232">
        <f>ROUND(I221*H221,2)</f>
        <v>0</v>
      </c>
      <c r="BL221" s="18" t="s">
        <v>688</v>
      </c>
      <c r="BM221" s="231" t="s">
        <v>2993</v>
      </c>
    </row>
    <row r="222" s="2" customFormat="1" ht="24.15" customHeight="1">
      <c r="A222" s="39"/>
      <c r="B222" s="40"/>
      <c r="C222" s="220" t="s">
        <v>1060</v>
      </c>
      <c r="D222" s="220" t="s">
        <v>153</v>
      </c>
      <c r="E222" s="221" t="s">
        <v>2994</v>
      </c>
      <c r="F222" s="222" t="s">
        <v>2995</v>
      </c>
      <c r="G222" s="223" t="s">
        <v>287</v>
      </c>
      <c r="H222" s="224">
        <v>2090</v>
      </c>
      <c r="I222" s="225"/>
      <c r="J222" s="226">
        <f>ROUND(I222*H222,2)</f>
        <v>0</v>
      </c>
      <c r="K222" s="222" t="s">
        <v>1</v>
      </c>
      <c r="L222" s="45"/>
      <c r="M222" s="227" t="s">
        <v>1</v>
      </c>
      <c r="N222" s="228" t="s">
        <v>41</v>
      </c>
      <c r="O222" s="92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1" t="s">
        <v>688</v>
      </c>
      <c r="AT222" s="231" t="s">
        <v>153</v>
      </c>
      <c r="AU222" s="231" t="s">
        <v>86</v>
      </c>
      <c r="AY222" s="18" t="s">
        <v>151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84</v>
      </c>
      <c r="BK222" s="232">
        <f>ROUND(I222*H222,2)</f>
        <v>0</v>
      </c>
      <c r="BL222" s="18" t="s">
        <v>688</v>
      </c>
      <c r="BM222" s="231" t="s">
        <v>2996</v>
      </c>
    </row>
    <row r="223" s="2" customFormat="1" ht="24.15" customHeight="1">
      <c r="A223" s="39"/>
      <c r="B223" s="40"/>
      <c r="C223" s="220" t="s">
        <v>1066</v>
      </c>
      <c r="D223" s="220" t="s">
        <v>153</v>
      </c>
      <c r="E223" s="221" t="s">
        <v>2997</v>
      </c>
      <c r="F223" s="222" t="s">
        <v>2998</v>
      </c>
      <c r="G223" s="223" t="s">
        <v>287</v>
      </c>
      <c r="H223" s="224">
        <v>2290</v>
      </c>
      <c r="I223" s="225"/>
      <c r="J223" s="226">
        <f>ROUND(I223*H223,2)</f>
        <v>0</v>
      </c>
      <c r="K223" s="222" t="s">
        <v>1</v>
      </c>
      <c r="L223" s="45"/>
      <c r="M223" s="227" t="s">
        <v>1</v>
      </c>
      <c r="N223" s="228" t="s">
        <v>41</v>
      </c>
      <c r="O223" s="92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1" t="s">
        <v>688</v>
      </c>
      <c r="AT223" s="231" t="s">
        <v>153</v>
      </c>
      <c r="AU223" s="231" t="s">
        <v>86</v>
      </c>
      <c r="AY223" s="18" t="s">
        <v>151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84</v>
      </c>
      <c r="BK223" s="232">
        <f>ROUND(I223*H223,2)</f>
        <v>0</v>
      </c>
      <c r="BL223" s="18" t="s">
        <v>688</v>
      </c>
      <c r="BM223" s="231" t="s">
        <v>2999</v>
      </c>
    </row>
    <row r="224" s="2" customFormat="1" ht="24.15" customHeight="1">
      <c r="A224" s="39"/>
      <c r="B224" s="40"/>
      <c r="C224" s="220" t="s">
        <v>1070</v>
      </c>
      <c r="D224" s="220" t="s">
        <v>153</v>
      </c>
      <c r="E224" s="221" t="s">
        <v>3000</v>
      </c>
      <c r="F224" s="222" t="s">
        <v>3001</v>
      </c>
      <c r="G224" s="223" t="s">
        <v>287</v>
      </c>
      <c r="H224" s="224">
        <v>60</v>
      </c>
      <c r="I224" s="225"/>
      <c r="J224" s="226">
        <f>ROUND(I224*H224,2)</f>
        <v>0</v>
      </c>
      <c r="K224" s="222" t="s">
        <v>1</v>
      </c>
      <c r="L224" s="45"/>
      <c r="M224" s="227" t="s">
        <v>1</v>
      </c>
      <c r="N224" s="228" t="s">
        <v>41</v>
      </c>
      <c r="O224" s="92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688</v>
      </c>
      <c r="AT224" s="231" t="s">
        <v>153</v>
      </c>
      <c r="AU224" s="231" t="s">
        <v>86</v>
      </c>
      <c r="AY224" s="18" t="s">
        <v>151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84</v>
      </c>
      <c r="BK224" s="232">
        <f>ROUND(I224*H224,2)</f>
        <v>0</v>
      </c>
      <c r="BL224" s="18" t="s">
        <v>688</v>
      </c>
      <c r="BM224" s="231" t="s">
        <v>3002</v>
      </c>
    </row>
    <row r="225" s="2" customFormat="1" ht="24.15" customHeight="1">
      <c r="A225" s="39"/>
      <c r="B225" s="40"/>
      <c r="C225" s="220" t="s">
        <v>1074</v>
      </c>
      <c r="D225" s="220" t="s">
        <v>153</v>
      </c>
      <c r="E225" s="221" t="s">
        <v>3003</v>
      </c>
      <c r="F225" s="222" t="s">
        <v>3004</v>
      </c>
      <c r="G225" s="223" t="s">
        <v>287</v>
      </c>
      <c r="H225" s="224">
        <v>80</v>
      </c>
      <c r="I225" s="225"/>
      <c r="J225" s="226">
        <f>ROUND(I225*H225,2)</f>
        <v>0</v>
      </c>
      <c r="K225" s="222" t="s">
        <v>1</v>
      </c>
      <c r="L225" s="45"/>
      <c r="M225" s="227" t="s">
        <v>1</v>
      </c>
      <c r="N225" s="228" t="s">
        <v>41</v>
      </c>
      <c r="O225" s="92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688</v>
      </c>
      <c r="AT225" s="231" t="s">
        <v>153</v>
      </c>
      <c r="AU225" s="231" t="s">
        <v>86</v>
      </c>
      <c r="AY225" s="18" t="s">
        <v>151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84</v>
      </c>
      <c r="BK225" s="232">
        <f>ROUND(I225*H225,2)</f>
        <v>0</v>
      </c>
      <c r="BL225" s="18" t="s">
        <v>688</v>
      </c>
      <c r="BM225" s="231" t="s">
        <v>3005</v>
      </c>
    </row>
    <row r="226" s="2" customFormat="1" ht="16.5" customHeight="1">
      <c r="A226" s="39"/>
      <c r="B226" s="40"/>
      <c r="C226" s="220" t="s">
        <v>1078</v>
      </c>
      <c r="D226" s="220" t="s">
        <v>153</v>
      </c>
      <c r="E226" s="221" t="s">
        <v>3006</v>
      </c>
      <c r="F226" s="222" t="s">
        <v>3007</v>
      </c>
      <c r="G226" s="223" t="s">
        <v>287</v>
      </c>
      <c r="H226" s="224">
        <v>140</v>
      </c>
      <c r="I226" s="225"/>
      <c r="J226" s="226">
        <f>ROUND(I226*H226,2)</f>
        <v>0</v>
      </c>
      <c r="K226" s="222" t="s">
        <v>1</v>
      </c>
      <c r="L226" s="45"/>
      <c r="M226" s="227" t="s">
        <v>1</v>
      </c>
      <c r="N226" s="228" t="s">
        <v>41</v>
      </c>
      <c r="O226" s="92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1" t="s">
        <v>688</v>
      </c>
      <c r="AT226" s="231" t="s">
        <v>153</v>
      </c>
      <c r="AU226" s="231" t="s">
        <v>86</v>
      </c>
      <c r="AY226" s="18" t="s">
        <v>151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84</v>
      </c>
      <c r="BK226" s="232">
        <f>ROUND(I226*H226,2)</f>
        <v>0</v>
      </c>
      <c r="BL226" s="18" t="s">
        <v>688</v>
      </c>
      <c r="BM226" s="231" t="s">
        <v>3008</v>
      </c>
    </row>
    <row r="227" s="2" customFormat="1" ht="16.5" customHeight="1">
      <c r="A227" s="39"/>
      <c r="B227" s="40"/>
      <c r="C227" s="220" t="s">
        <v>1082</v>
      </c>
      <c r="D227" s="220" t="s">
        <v>153</v>
      </c>
      <c r="E227" s="221" t="s">
        <v>3009</v>
      </c>
      <c r="F227" s="222" t="s">
        <v>3010</v>
      </c>
      <c r="G227" s="223" t="s">
        <v>287</v>
      </c>
      <c r="H227" s="224">
        <v>100</v>
      </c>
      <c r="I227" s="225"/>
      <c r="J227" s="226">
        <f>ROUND(I227*H227,2)</f>
        <v>0</v>
      </c>
      <c r="K227" s="222" t="s">
        <v>1</v>
      </c>
      <c r="L227" s="45"/>
      <c r="M227" s="227" t="s">
        <v>1</v>
      </c>
      <c r="N227" s="228" t="s">
        <v>41</v>
      </c>
      <c r="O227" s="92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688</v>
      </c>
      <c r="AT227" s="231" t="s">
        <v>153</v>
      </c>
      <c r="AU227" s="231" t="s">
        <v>86</v>
      </c>
      <c r="AY227" s="18" t="s">
        <v>151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84</v>
      </c>
      <c r="BK227" s="232">
        <f>ROUND(I227*H227,2)</f>
        <v>0</v>
      </c>
      <c r="BL227" s="18" t="s">
        <v>688</v>
      </c>
      <c r="BM227" s="231" t="s">
        <v>3011</v>
      </c>
    </row>
    <row r="228" s="2" customFormat="1" ht="21.75" customHeight="1">
      <c r="A228" s="39"/>
      <c r="B228" s="40"/>
      <c r="C228" s="220" t="s">
        <v>1088</v>
      </c>
      <c r="D228" s="220" t="s">
        <v>153</v>
      </c>
      <c r="E228" s="221" t="s">
        <v>3012</v>
      </c>
      <c r="F228" s="222" t="s">
        <v>3013</v>
      </c>
      <c r="G228" s="223" t="s">
        <v>287</v>
      </c>
      <c r="H228" s="224">
        <v>50</v>
      </c>
      <c r="I228" s="225"/>
      <c r="J228" s="226">
        <f>ROUND(I228*H228,2)</f>
        <v>0</v>
      </c>
      <c r="K228" s="222" t="s">
        <v>1</v>
      </c>
      <c r="L228" s="45"/>
      <c r="M228" s="227" t="s">
        <v>1</v>
      </c>
      <c r="N228" s="228" t="s">
        <v>41</v>
      </c>
      <c r="O228" s="92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1" t="s">
        <v>688</v>
      </c>
      <c r="AT228" s="231" t="s">
        <v>153</v>
      </c>
      <c r="AU228" s="231" t="s">
        <v>86</v>
      </c>
      <c r="AY228" s="18" t="s">
        <v>151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84</v>
      </c>
      <c r="BK228" s="232">
        <f>ROUND(I228*H228,2)</f>
        <v>0</v>
      </c>
      <c r="BL228" s="18" t="s">
        <v>688</v>
      </c>
      <c r="BM228" s="231" t="s">
        <v>3014</v>
      </c>
    </row>
    <row r="229" s="2" customFormat="1" ht="16.5" customHeight="1">
      <c r="A229" s="39"/>
      <c r="B229" s="40"/>
      <c r="C229" s="220" t="s">
        <v>1096</v>
      </c>
      <c r="D229" s="220" t="s">
        <v>153</v>
      </c>
      <c r="E229" s="221" t="s">
        <v>3015</v>
      </c>
      <c r="F229" s="222" t="s">
        <v>3016</v>
      </c>
      <c r="G229" s="223" t="s">
        <v>2360</v>
      </c>
      <c r="H229" s="224">
        <v>200</v>
      </c>
      <c r="I229" s="225"/>
      <c r="J229" s="226">
        <f>ROUND(I229*H229,2)</f>
        <v>0</v>
      </c>
      <c r="K229" s="222" t="s">
        <v>1</v>
      </c>
      <c r="L229" s="45"/>
      <c r="M229" s="227" t="s">
        <v>1</v>
      </c>
      <c r="N229" s="228" t="s">
        <v>41</v>
      </c>
      <c r="O229" s="92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688</v>
      </c>
      <c r="AT229" s="231" t="s">
        <v>153</v>
      </c>
      <c r="AU229" s="231" t="s">
        <v>86</v>
      </c>
      <c r="AY229" s="18" t="s">
        <v>151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84</v>
      </c>
      <c r="BK229" s="232">
        <f>ROUND(I229*H229,2)</f>
        <v>0</v>
      </c>
      <c r="BL229" s="18" t="s">
        <v>688</v>
      </c>
      <c r="BM229" s="231" t="s">
        <v>3017</v>
      </c>
    </row>
    <row r="230" s="2" customFormat="1" ht="24.15" customHeight="1">
      <c r="A230" s="39"/>
      <c r="B230" s="40"/>
      <c r="C230" s="220" t="s">
        <v>1102</v>
      </c>
      <c r="D230" s="220" t="s">
        <v>153</v>
      </c>
      <c r="E230" s="221" t="s">
        <v>3018</v>
      </c>
      <c r="F230" s="222" t="s">
        <v>3019</v>
      </c>
      <c r="G230" s="223" t="s">
        <v>2360</v>
      </c>
      <c r="H230" s="224">
        <v>20</v>
      </c>
      <c r="I230" s="225"/>
      <c r="J230" s="226">
        <f>ROUND(I230*H230,2)</f>
        <v>0</v>
      </c>
      <c r="K230" s="222" t="s">
        <v>1</v>
      </c>
      <c r="L230" s="45"/>
      <c r="M230" s="227" t="s">
        <v>1</v>
      </c>
      <c r="N230" s="228" t="s">
        <v>41</v>
      </c>
      <c r="O230" s="92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1" t="s">
        <v>688</v>
      </c>
      <c r="AT230" s="231" t="s">
        <v>153</v>
      </c>
      <c r="AU230" s="231" t="s">
        <v>86</v>
      </c>
      <c r="AY230" s="18" t="s">
        <v>151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84</v>
      </c>
      <c r="BK230" s="232">
        <f>ROUND(I230*H230,2)</f>
        <v>0</v>
      </c>
      <c r="BL230" s="18" t="s">
        <v>688</v>
      </c>
      <c r="BM230" s="231" t="s">
        <v>3020</v>
      </c>
    </row>
    <row r="231" s="2" customFormat="1" ht="24.15" customHeight="1">
      <c r="A231" s="39"/>
      <c r="B231" s="40"/>
      <c r="C231" s="220" t="s">
        <v>1107</v>
      </c>
      <c r="D231" s="220" t="s">
        <v>153</v>
      </c>
      <c r="E231" s="221" t="s">
        <v>3021</v>
      </c>
      <c r="F231" s="222" t="s">
        <v>3022</v>
      </c>
      <c r="G231" s="223" t="s">
        <v>2360</v>
      </c>
      <c r="H231" s="224">
        <v>300</v>
      </c>
      <c r="I231" s="225"/>
      <c r="J231" s="226">
        <f>ROUND(I231*H231,2)</f>
        <v>0</v>
      </c>
      <c r="K231" s="222" t="s">
        <v>1</v>
      </c>
      <c r="L231" s="45"/>
      <c r="M231" s="227" t="s">
        <v>1</v>
      </c>
      <c r="N231" s="228" t="s">
        <v>41</v>
      </c>
      <c r="O231" s="92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1" t="s">
        <v>688</v>
      </c>
      <c r="AT231" s="231" t="s">
        <v>153</v>
      </c>
      <c r="AU231" s="231" t="s">
        <v>86</v>
      </c>
      <c r="AY231" s="18" t="s">
        <v>151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84</v>
      </c>
      <c r="BK231" s="232">
        <f>ROUND(I231*H231,2)</f>
        <v>0</v>
      </c>
      <c r="BL231" s="18" t="s">
        <v>688</v>
      </c>
      <c r="BM231" s="231" t="s">
        <v>3023</v>
      </c>
    </row>
    <row r="232" s="2" customFormat="1" ht="33" customHeight="1">
      <c r="A232" s="39"/>
      <c r="B232" s="40"/>
      <c r="C232" s="220" t="s">
        <v>1119</v>
      </c>
      <c r="D232" s="220" t="s">
        <v>153</v>
      </c>
      <c r="E232" s="221" t="s">
        <v>3024</v>
      </c>
      <c r="F232" s="222" t="s">
        <v>3025</v>
      </c>
      <c r="G232" s="223" t="s">
        <v>2360</v>
      </c>
      <c r="H232" s="224">
        <v>1000</v>
      </c>
      <c r="I232" s="225"/>
      <c r="J232" s="226">
        <f>ROUND(I232*H232,2)</f>
        <v>0</v>
      </c>
      <c r="K232" s="222" t="s">
        <v>1</v>
      </c>
      <c r="L232" s="45"/>
      <c r="M232" s="227" t="s">
        <v>1</v>
      </c>
      <c r="N232" s="228" t="s">
        <v>41</v>
      </c>
      <c r="O232" s="92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1" t="s">
        <v>688</v>
      </c>
      <c r="AT232" s="231" t="s">
        <v>153</v>
      </c>
      <c r="AU232" s="231" t="s">
        <v>86</v>
      </c>
      <c r="AY232" s="18" t="s">
        <v>151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84</v>
      </c>
      <c r="BK232" s="232">
        <f>ROUND(I232*H232,2)</f>
        <v>0</v>
      </c>
      <c r="BL232" s="18" t="s">
        <v>688</v>
      </c>
      <c r="BM232" s="231" t="s">
        <v>3026</v>
      </c>
    </row>
    <row r="233" s="2" customFormat="1" ht="16.5" customHeight="1">
      <c r="A233" s="39"/>
      <c r="B233" s="40"/>
      <c r="C233" s="220" t="s">
        <v>1125</v>
      </c>
      <c r="D233" s="220" t="s">
        <v>153</v>
      </c>
      <c r="E233" s="221" t="s">
        <v>3027</v>
      </c>
      <c r="F233" s="222" t="s">
        <v>3028</v>
      </c>
      <c r="G233" s="223" t="s">
        <v>183</v>
      </c>
      <c r="H233" s="224">
        <v>400</v>
      </c>
      <c r="I233" s="225"/>
      <c r="J233" s="226">
        <f>ROUND(I233*H233,2)</f>
        <v>0</v>
      </c>
      <c r="K233" s="222" t="s">
        <v>1</v>
      </c>
      <c r="L233" s="45"/>
      <c r="M233" s="227" t="s">
        <v>1</v>
      </c>
      <c r="N233" s="228" t="s">
        <v>41</v>
      </c>
      <c r="O233" s="92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1" t="s">
        <v>688</v>
      </c>
      <c r="AT233" s="231" t="s">
        <v>153</v>
      </c>
      <c r="AU233" s="231" t="s">
        <v>86</v>
      </c>
      <c r="AY233" s="18" t="s">
        <v>151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84</v>
      </c>
      <c r="BK233" s="232">
        <f>ROUND(I233*H233,2)</f>
        <v>0</v>
      </c>
      <c r="BL233" s="18" t="s">
        <v>688</v>
      </c>
      <c r="BM233" s="231" t="s">
        <v>3029</v>
      </c>
    </row>
    <row r="234" s="2" customFormat="1" ht="16.5" customHeight="1">
      <c r="A234" s="39"/>
      <c r="B234" s="40"/>
      <c r="C234" s="220" t="s">
        <v>1130</v>
      </c>
      <c r="D234" s="220" t="s">
        <v>153</v>
      </c>
      <c r="E234" s="221" t="s">
        <v>3030</v>
      </c>
      <c r="F234" s="222" t="s">
        <v>3031</v>
      </c>
      <c r="G234" s="223" t="s">
        <v>2804</v>
      </c>
      <c r="H234" s="224">
        <v>1</v>
      </c>
      <c r="I234" s="225"/>
      <c r="J234" s="226">
        <f>ROUND(I234*H234,2)</f>
        <v>0</v>
      </c>
      <c r="K234" s="222" t="s">
        <v>1</v>
      </c>
      <c r="L234" s="45"/>
      <c r="M234" s="227" t="s">
        <v>1</v>
      </c>
      <c r="N234" s="228" t="s">
        <v>41</v>
      </c>
      <c r="O234" s="92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1" t="s">
        <v>688</v>
      </c>
      <c r="AT234" s="231" t="s">
        <v>153</v>
      </c>
      <c r="AU234" s="231" t="s">
        <v>86</v>
      </c>
      <c r="AY234" s="18" t="s">
        <v>151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84</v>
      </c>
      <c r="BK234" s="232">
        <f>ROUND(I234*H234,2)</f>
        <v>0</v>
      </c>
      <c r="BL234" s="18" t="s">
        <v>688</v>
      </c>
      <c r="BM234" s="231" t="s">
        <v>3032</v>
      </c>
    </row>
    <row r="235" s="2" customFormat="1" ht="44.25" customHeight="1">
      <c r="A235" s="39"/>
      <c r="B235" s="40"/>
      <c r="C235" s="220" t="s">
        <v>1134</v>
      </c>
      <c r="D235" s="220" t="s">
        <v>153</v>
      </c>
      <c r="E235" s="221" t="s">
        <v>3033</v>
      </c>
      <c r="F235" s="222" t="s">
        <v>3034</v>
      </c>
      <c r="G235" s="223" t="s">
        <v>2360</v>
      </c>
      <c r="H235" s="224">
        <v>2</v>
      </c>
      <c r="I235" s="225"/>
      <c r="J235" s="226">
        <f>ROUND(I235*H235,2)</f>
        <v>0</v>
      </c>
      <c r="K235" s="222" t="s">
        <v>1</v>
      </c>
      <c r="L235" s="45"/>
      <c r="M235" s="227" t="s">
        <v>1</v>
      </c>
      <c r="N235" s="228" t="s">
        <v>41</v>
      </c>
      <c r="O235" s="92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1" t="s">
        <v>688</v>
      </c>
      <c r="AT235" s="231" t="s">
        <v>153</v>
      </c>
      <c r="AU235" s="231" t="s">
        <v>86</v>
      </c>
      <c r="AY235" s="18" t="s">
        <v>151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84</v>
      </c>
      <c r="BK235" s="232">
        <f>ROUND(I235*H235,2)</f>
        <v>0</v>
      </c>
      <c r="BL235" s="18" t="s">
        <v>688</v>
      </c>
      <c r="BM235" s="231" t="s">
        <v>3035</v>
      </c>
    </row>
    <row r="236" s="2" customFormat="1" ht="16.5" customHeight="1">
      <c r="A236" s="39"/>
      <c r="B236" s="40"/>
      <c r="C236" s="220" t="s">
        <v>1137</v>
      </c>
      <c r="D236" s="220" t="s">
        <v>153</v>
      </c>
      <c r="E236" s="221" t="s">
        <v>3036</v>
      </c>
      <c r="F236" s="222" t="s">
        <v>3037</v>
      </c>
      <c r="G236" s="223" t="s">
        <v>2804</v>
      </c>
      <c r="H236" s="224">
        <v>1</v>
      </c>
      <c r="I236" s="225"/>
      <c r="J236" s="226">
        <f>ROUND(I236*H236,2)</f>
        <v>0</v>
      </c>
      <c r="K236" s="222" t="s">
        <v>1</v>
      </c>
      <c r="L236" s="45"/>
      <c r="M236" s="227" t="s">
        <v>1</v>
      </c>
      <c r="N236" s="228" t="s">
        <v>41</v>
      </c>
      <c r="O236" s="92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1" t="s">
        <v>688</v>
      </c>
      <c r="AT236" s="231" t="s">
        <v>153</v>
      </c>
      <c r="AU236" s="231" t="s">
        <v>86</v>
      </c>
      <c r="AY236" s="18" t="s">
        <v>151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84</v>
      </c>
      <c r="BK236" s="232">
        <f>ROUND(I236*H236,2)</f>
        <v>0</v>
      </c>
      <c r="BL236" s="18" t="s">
        <v>688</v>
      </c>
      <c r="BM236" s="231" t="s">
        <v>3038</v>
      </c>
    </row>
    <row r="237" s="2" customFormat="1" ht="16.5" customHeight="1">
      <c r="A237" s="39"/>
      <c r="B237" s="40"/>
      <c r="C237" s="220" t="s">
        <v>1143</v>
      </c>
      <c r="D237" s="220" t="s">
        <v>153</v>
      </c>
      <c r="E237" s="221" t="s">
        <v>3039</v>
      </c>
      <c r="F237" s="222" t="s">
        <v>3040</v>
      </c>
      <c r="G237" s="223" t="s">
        <v>1496</v>
      </c>
      <c r="H237" s="224">
        <v>140</v>
      </c>
      <c r="I237" s="225"/>
      <c r="J237" s="226">
        <f>ROUND(I237*H237,2)</f>
        <v>0</v>
      </c>
      <c r="K237" s="222" t="s">
        <v>1</v>
      </c>
      <c r="L237" s="45"/>
      <c r="M237" s="227" t="s">
        <v>1</v>
      </c>
      <c r="N237" s="228" t="s">
        <v>41</v>
      </c>
      <c r="O237" s="92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1" t="s">
        <v>688</v>
      </c>
      <c r="AT237" s="231" t="s">
        <v>153</v>
      </c>
      <c r="AU237" s="231" t="s">
        <v>86</v>
      </c>
      <c r="AY237" s="18" t="s">
        <v>151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84</v>
      </c>
      <c r="BK237" s="232">
        <f>ROUND(I237*H237,2)</f>
        <v>0</v>
      </c>
      <c r="BL237" s="18" t="s">
        <v>688</v>
      </c>
      <c r="BM237" s="231" t="s">
        <v>3041</v>
      </c>
    </row>
    <row r="238" s="2" customFormat="1" ht="16.5" customHeight="1">
      <c r="A238" s="39"/>
      <c r="B238" s="40"/>
      <c r="C238" s="220" t="s">
        <v>1147</v>
      </c>
      <c r="D238" s="220" t="s">
        <v>153</v>
      </c>
      <c r="E238" s="221" t="s">
        <v>3042</v>
      </c>
      <c r="F238" s="222" t="s">
        <v>3043</v>
      </c>
      <c r="G238" s="223" t="s">
        <v>1970</v>
      </c>
      <c r="H238" s="224">
        <v>6</v>
      </c>
      <c r="I238" s="225"/>
      <c r="J238" s="226">
        <f>ROUND(I238*H238,2)</f>
        <v>0</v>
      </c>
      <c r="K238" s="222" t="s">
        <v>1</v>
      </c>
      <c r="L238" s="45"/>
      <c r="M238" s="227" t="s">
        <v>1</v>
      </c>
      <c r="N238" s="228" t="s">
        <v>41</v>
      </c>
      <c r="O238" s="92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1" t="s">
        <v>688</v>
      </c>
      <c r="AT238" s="231" t="s">
        <v>153</v>
      </c>
      <c r="AU238" s="231" t="s">
        <v>86</v>
      </c>
      <c r="AY238" s="18" t="s">
        <v>151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84</v>
      </c>
      <c r="BK238" s="232">
        <f>ROUND(I238*H238,2)</f>
        <v>0</v>
      </c>
      <c r="BL238" s="18" t="s">
        <v>688</v>
      </c>
      <c r="BM238" s="231" t="s">
        <v>3044</v>
      </c>
    </row>
    <row r="239" s="2" customFormat="1" ht="16.5" customHeight="1">
      <c r="A239" s="39"/>
      <c r="B239" s="40"/>
      <c r="C239" s="220" t="s">
        <v>1151</v>
      </c>
      <c r="D239" s="220" t="s">
        <v>153</v>
      </c>
      <c r="E239" s="221" t="s">
        <v>3045</v>
      </c>
      <c r="F239" s="222" t="s">
        <v>3046</v>
      </c>
      <c r="G239" s="223" t="s">
        <v>1970</v>
      </c>
      <c r="H239" s="224">
        <v>6</v>
      </c>
      <c r="I239" s="225"/>
      <c r="J239" s="226">
        <f>ROUND(I239*H239,2)</f>
        <v>0</v>
      </c>
      <c r="K239" s="222" t="s">
        <v>1</v>
      </c>
      <c r="L239" s="45"/>
      <c r="M239" s="227" t="s">
        <v>1</v>
      </c>
      <c r="N239" s="228" t="s">
        <v>41</v>
      </c>
      <c r="O239" s="92"/>
      <c r="P239" s="229">
        <f>O239*H239</f>
        <v>0</v>
      </c>
      <c r="Q239" s="229">
        <v>0</v>
      </c>
      <c r="R239" s="229">
        <f>Q239*H239</f>
        <v>0</v>
      </c>
      <c r="S239" s="229">
        <v>0</v>
      </c>
      <c r="T239" s="23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1" t="s">
        <v>688</v>
      </c>
      <c r="AT239" s="231" t="s">
        <v>153</v>
      </c>
      <c r="AU239" s="231" t="s">
        <v>86</v>
      </c>
      <c r="AY239" s="18" t="s">
        <v>151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84</v>
      </c>
      <c r="BK239" s="232">
        <f>ROUND(I239*H239,2)</f>
        <v>0</v>
      </c>
      <c r="BL239" s="18" t="s">
        <v>688</v>
      </c>
      <c r="BM239" s="231" t="s">
        <v>3047</v>
      </c>
    </row>
    <row r="240" s="2" customFormat="1" ht="16.5" customHeight="1">
      <c r="A240" s="39"/>
      <c r="B240" s="40"/>
      <c r="C240" s="220" t="s">
        <v>1155</v>
      </c>
      <c r="D240" s="220" t="s">
        <v>153</v>
      </c>
      <c r="E240" s="221" t="s">
        <v>3048</v>
      </c>
      <c r="F240" s="222" t="s">
        <v>3049</v>
      </c>
      <c r="G240" s="223" t="s">
        <v>1970</v>
      </c>
      <c r="H240" s="224">
        <v>12</v>
      </c>
      <c r="I240" s="225"/>
      <c r="J240" s="226">
        <f>ROUND(I240*H240,2)</f>
        <v>0</v>
      </c>
      <c r="K240" s="222" t="s">
        <v>1</v>
      </c>
      <c r="L240" s="45"/>
      <c r="M240" s="227" t="s">
        <v>1</v>
      </c>
      <c r="N240" s="228" t="s">
        <v>41</v>
      </c>
      <c r="O240" s="92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1" t="s">
        <v>688</v>
      </c>
      <c r="AT240" s="231" t="s">
        <v>153</v>
      </c>
      <c r="AU240" s="231" t="s">
        <v>86</v>
      </c>
      <c r="AY240" s="18" t="s">
        <v>151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84</v>
      </c>
      <c r="BK240" s="232">
        <f>ROUND(I240*H240,2)</f>
        <v>0</v>
      </c>
      <c r="BL240" s="18" t="s">
        <v>688</v>
      </c>
      <c r="BM240" s="231" t="s">
        <v>3050</v>
      </c>
    </row>
    <row r="241" s="2" customFormat="1" ht="16.5" customHeight="1">
      <c r="A241" s="39"/>
      <c r="B241" s="40"/>
      <c r="C241" s="220" t="s">
        <v>1177</v>
      </c>
      <c r="D241" s="220" t="s">
        <v>153</v>
      </c>
      <c r="E241" s="221" t="s">
        <v>3051</v>
      </c>
      <c r="F241" s="222" t="s">
        <v>3052</v>
      </c>
      <c r="G241" s="223" t="s">
        <v>1970</v>
      </c>
      <c r="H241" s="224">
        <v>32</v>
      </c>
      <c r="I241" s="225"/>
      <c r="J241" s="226">
        <f>ROUND(I241*H241,2)</f>
        <v>0</v>
      </c>
      <c r="K241" s="222" t="s">
        <v>1</v>
      </c>
      <c r="L241" s="45"/>
      <c r="M241" s="227" t="s">
        <v>1</v>
      </c>
      <c r="N241" s="228" t="s">
        <v>41</v>
      </c>
      <c r="O241" s="92"/>
      <c r="P241" s="229">
        <f>O241*H241</f>
        <v>0</v>
      </c>
      <c r="Q241" s="229">
        <v>0</v>
      </c>
      <c r="R241" s="229">
        <f>Q241*H241</f>
        <v>0</v>
      </c>
      <c r="S241" s="229">
        <v>0</v>
      </c>
      <c r="T241" s="23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1" t="s">
        <v>688</v>
      </c>
      <c r="AT241" s="231" t="s">
        <v>153</v>
      </c>
      <c r="AU241" s="231" t="s">
        <v>86</v>
      </c>
      <c r="AY241" s="18" t="s">
        <v>151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84</v>
      </c>
      <c r="BK241" s="232">
        <f>ROUND(I241*H241,2)</f>
        <v>0</v>
      </c>
      <c r="BL241" s="18" t="s">
        <v>688</v>
      </c>
      <c r="BM241" s="231" t="s">
        <v>3053</v>
      </c>
    </row>
    <row r="242" s="2" customFormat="1" ht="21.75" customHeight="1">
      <c r="A242" s="39"/>
      <c r="B242" s="40"/>
      <c r="C242" s="220" t="s">
        <v>1181</v>
      </c>
      <c r="D242" s="220" t="s">
        <v>153</v>
      </c>
      <c r="E242" s="221" t="s">
        <v>3054</v>
      </c>
      <c r="F242" s="222" t="s">
        <v>3055</v>
      </c>
      <c r="G242" s="223" t="s">
        <v>1970</v>
      </c>
      <c r="H242" s="224">
        <v>16</v>
      </c>
      <c r="I242" s="225"/>
      <c r="J242" s="226">
        <f>ROUND(I242*H242,2)</f>
        <v>0</v>
      </c>
      <c r="K242" s="222" t="s">
        <v>1</v>
      </c>
      <c r="L242" s="45"/>
      <c r="M242" s="227" t="s">
        <v>1</v>
      </c>
      <c r="N242" s="228" t="s">
        <v>41</v>
      </c>
      <c r="O242" s="92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1" t="s">
        <v>688</v>
      </c>
      <c r="AT242" s="231" t="s">
        <v>153</v>
      </c>
      <c r="AU242" s="231" t="s">
        <v>86</v>
      </c>
      <c r="AY242" s="18" t="s">
        <v>151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84</v>
      </c>
      <c r="BK242" s="232">
        <f>ROUND(I242*H242,2)</f>
        <v>0</v>
      </c>
      <c r="BL242" s="18" t="s">
        <v>688</v>
      </c>
      <c r="BM242" s="231" t="s">
        <v>3056</v>
      </c>
    </row>
    <row r="243" s="2" customFormat="1" ht="16.5" customHeight="1">
      <c r="A243" s="39"/>
      <c r="B243" s="40"/>
      <c r="C243" s="220" t="s">
        <v>1187</v>
      </c>
      <c r="D243" s="220" t="s">
        <v>153</v>
      </c>
      <c r="E243" s="221" t="s">
        <v>3057</v>
      </c>
      <c r="F243" s="222" t="s">
        <v>3058</v>
      </c>
      <c r="G243" s="223" t="s">
        <v>1970</v>
      </c>
      <c r="H243" s="224">
        <v>12</v>
      </c>
      <c r="I243" s="225"/>
      <c r="J243" s="226">
        <f>ROUND(I243*H243,2)</f>
        <v>0</v>
      </c>
      <c r="K243" s="222" t="s">
        <v>1</v>
      </c>
      <c r="L243" s="45"/>
      <c r="M243" s="227" t="s">
        <v>1</v>
      </c>
      <c r="N243" s="228" t="s">
        <v>41</v>
      </c>
      <c r="O243" s="92"/>
      <c r="P243" s="229">
        <f>O243*H243</f>
        <v>0</v>
      </c>
      <c r="Q243" s="229">
        <v>0</v>
      </c>
      <c r="R243" s="229">
        <f>Q243*H243</f>
        <v>0</v>
      </c>
      <c r="S243" s="229">
        <v>0</v>
      </c>
      <c r="T243" s="23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1" t="s">
        <v>688</v>
      </c>
      <c r="AT243" s="231" t="s">
        <v>153</v>
      </c>
      <c r="AU243" s="231" t="s">
        <v>86</v>
      </c>
      <c r="AY243" s="18" t="s">
        <v>151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84</v>
      </c>
      <c r="BK243" s="232">
        <f>ROUND(I243*H243,2)</f>
        <v>0</v>
      </c>
      <c r="BL243" s="18" t="s">
        <v>688</v>
      </c>
      <c r="BM243" s="231" t="s">
        <v>3059</v>
      </c>
    </row>
    <row r="244" s="2" customFormat="1" ht="24.15" customHeight="1">
      <c r="A244" s="39"/>
      <c r="B244" s="40"/>
      <c r="C244" s="220" t="s">
        <v>1191</v>
      </c>
      <c r="D244" s="220" t="s">
        <v>153</v>
      </c>
      <c r="E244" s="221" t="s">
        <v>3060</v>
      </c>
      <c r="F244" s="222" t="s">
        <v>3061</v>
      </c>
      <c r="G244" s="223" t="s">
        <v>1970</v>
      </c>
      <c r="H244" s="224">
        <v>8</v>
      </c>
      <c r="I244" s="225"/>
      <c r="J244" s="226">
        <f>ROUND(I244*H244,2)</f>
        <v>0</v>
      </c>
      <c r="K244" s="222" t="s">
        <v>1</v>
      </c>
      <c r="L244" s="45"/>
      <c r="M244" s="227" t="s">
        <v>1</v>
      </c>
      <c r="N244" s="228" t="s">
        <v>41</v>
      </c>
      <c r="O244" s="92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688</v>
      </c>
      <c r="AT244" s="231" t="s">
        <v>153</v>
      </c>
      <c r="AU244" s="231" t="s">
        <v>86</v>
      </c>
      <c r="AY244" s="18" t="s">
        <v>151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84</v>
      </c>
      <c r="BK244" s="232">
        <f>ROUND(I244*H244,2)</f>
        <v>0</v>
      </c>
      <c r="BL244" s="18" t="s">
        <v>688</v>
      </c>
      <c r="BM244" s="231" t="s">
        <v>3062</v>
      </c>
    </row>
    <row r="245" s="2" customFormat="1" ht="16.5" customHeight="1">
      <c r="A245" s="39"/>
      <c r="B245" s="40"/>
      <c r="C245" s="220" t="s">
        <v>967</v>
      </c>
      <c r="D245" s="220" t="s">
        <v>153</v>
      </c>
      <c r="E245" s="221" t="s">
        <v>2927</v>
      </c>
      <c r="F245" s="222" t="s">
        <v>2928</v>
      </c>
      <c r="G245" s="223" t="s">
        <v>2360</v>
      </c>
      <c r="H245" s="224">
        <v>800</v>
      </c>
      <c r="I245" s="225"/>
      <c r="J245" s="226">
        <f>ROUND(I245*H245,2)</f>
        <v>0</v>
      </c>
      <c r="K245" s="222" t="s">
        <v>1</v>
      </c>
      <c r="L245" s="45"/>
      <c r="M245" s="227" t="s">
        <v>1</v>
      </c>
      <c r="N245" s="228" t="s">
        <v>41</v>
      </c>
      <c r="O245" s="92"/>
      <c r="P245" s="229">
        <f>O245*H245</f>
        <v>0</v>
      </c>
      <c r="Q245" s="229">
        <v>0</v>
      </c>
      <c r="R245" s="229">
        <f>Q245*H245</f>
        <v>0</v>
      </c>
      <c r="S245" s="229">
        <v>0</v>
      </c>
      <c r="T245" s="23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1" t="s">
        <v>688</v>
      </c>
      <c r="AT245" s="231" t="s">
        <v>153</v>
      </c>
      <c r="AU245" s="231" t="s">
        <v>86</v>
      </c>
      <c r="AY245" s="18" t="s">
        <v>151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84</v>
      </c>
      <c r="BK245" s="232">
        <f>ROUND(I245*H245,2)</f>
        <v>0</v>
      </c>
      <c r="BL245" s="18" t="s">
        <v>688</v>
      </c>
      <c r="BM245" s="231" t="s">
        <v>3063</v>
      </c>
    </row>
    <row r="246" s="2" customFormat="1" ht="16.5" customHeight="1">
      <c r="A246" s="39"/>
      <c r="B246" s="40"/>
      <c r="C246" s="220" t="s">
        <v>973</v>
      </c>
      <c r="D246" s="220" t="s">
        <v>153</v>
      </c>
      <c r="E246" s="221" t="s">
        <v>2930</v>
      </c>
      <c r="F246" s="222" t="s">
        <v>2931</v>
      </c>
      <c r="G246" s="223" t="s">
        <v>2360</v>
      </c>
      <c r="H246" s="224">
        <v>800</v>
      </c>
      <c r="I246" s="225"/>
      <c r="J246" s="226">
        <f>ROUND(I246*H246,2)</f>
        <v>0</v>
      </c>
      <c r="K246" s="222" t="s">
        <v>1</v>
      </c>
      <c r="L246" s="45"/>
      <c r="M246" s="227" t="s">
        <v>1</v>
      </c>
      <c r="N246" s="228" t="s">
        <v>41</v>
      </c>
      <c r="O246" s="92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1" t="s">
        <v>688</v>
      </c>
      <c r="AT246" s="231" t="s">
        <v>153</v>
      </c>
      <c r="AU246" s="231" t="s">
        <v>86</v>
      </c>
      <c r="AY246" s="18" t="s">
        <v>151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84</v>
      </c>
      <c r="BK246" s="232">
        <f>ROUND(I246*H246,2)</f>
        <v>0</v>
      </c>
      <c r="BL246" s="18" t="s">
        <v>688</v>
      </c>
      <c r="BM246" s="231" t="s">
        <v>3064</v>
      </c>
    </row>
    <row r="247" s="2" customFormat="1" ht="24.15" customHeight="1">
      <c r="A247" s="39"/>
      <c r="B247" s="40"/>
      <c r="C247" s="220" t="s">
        <v>977</v>
      </c>
      <c r="D247" s="220" t="s">
        <v>153</v>
      </c>
      <c r="E247" s="221" t="s">
        <v>3065</v>
      </c>
      <c r="F247" s="222" t="s">
        <v>2934</v>
      </c>
      <c r="G247" s="223" t="s">
        <v>287</v>
      </c>
      <c r="H247" s="224">
        <v>200</v>
      </c>
      <c r="I247" s="225"/>
      <c r="J247" s="226">
        <f>ROUND(I247*H247,2)</f>
        <v>0</v>
      </c>
      <c r="K247" s="222" t="s">
        <v>1</v>
      </c>
      <c r="L247" s="45"/>
      <c r="M247" s="227" t="s">
        <v>1</v>
      </c>
      <c r="N247" s="228" t="s">
        <v>41</v>
      </c>
      <c r="O247" s="92"/>
      <c r="P247" s="229">
        <f>O247*H247</f>
        <v>0</v>
      </c>
      <c r="Q247" s="229">
        <v>0</v>
      </c>
      <c r="R247" s="229">
        <f>Q247*H247</f>
        <v>0</v>
      </c>
      <c r="S247" s="229">
        <v>0</v>
      </c>
      <c r="T247" s="23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1" t="s">
        <v>688</v>
      </c>
      <c r="AT247" s="231" t="s">
        <v>153</v>
      </c>
      <c r="AU247" s="231" t="s">
        <v>86</v>
      </c>
      <c r="AY247" s="18" t="s">
        <v>151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84</v>
      </c>
      <c r="BK247" s="232">
        <f>ROUND(I247*H247,2)</f>
        <v>0</v>
      </c>
      <c r="BL247" s="18" t="s">
        <v>688</v>
      </c>
      <c r="BM247" s="231" t="s">
        <v>3066</v>
      </c>
    </row>
    <row r="248" s="2" customFormat="1" ht="21.75" customHeight="1">
      <c r="A248" s="39"/>
      <c r="B248" s="40"/>
      <c r="C248" s="220" t="s">
        <v>789</v>
      </c>
      <c r="D248" s="220" t="s">
        <v>153</v>
      </c>
      <c r="E248" s="221" t="s">
        <v>3067</v>
      </c>
      <c r="F248" s="222" t="s">
        <v>3068</v>
      </c>
      <c r="G248" s="223" t="s">
        <v>1970</v>
      </c>
      <c r="H248" s="224">
        <v>16</v>
      </c>
      <c r="I248" s="225"/>
      <c r="J248" s="226">
        <f>ROUND(I248*H248,2)</f>
        <v>0</v>
      </c>
      <c r="K248" s="222" t="s">
        <v>1</v>
      </c>
      <c r="L248" s="45"/>
      <c r="M248" s="227" t="s">
        <v>1</v>
      </c>
      <c r="N248" s="228" t="s">
        <v>41</v>
      </c>
      <c r="O248" s="92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1" t="s">
        <v>688</v>
      </c>
      <c r="AT248" s="231" t="s">
        <v>153</v>
      </c>
      <c r="AU248" s="231" t="s">
        <v>86</v>
      </c>
      <c r="AY248" s="18" t="s">
        <v>151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84</v>
      </c>
      <c r="BK248" s="232">
        <f>ROUND(I248*H248,2)</f>
        <v>0</v>
      </c>
      <c r="BL248" s="18" t="s">
        <v>688</v>
      </c>
      <c r="BM248" s="231" t="s">
        <v>3069</v>
      </c>
    </row>
    <row r="249" s="2" customFormat="1" ht="24.15" customHeight="1">
      <c r="A249" s="39"/>
      <c r="B249" s="40"/>
      <c r="C249" s="220" t="s">
        <v>794</v>
      </c>
      <c r="D249" s="220" t="s">
        <v>153</v>
      </c>
      <c r="E249" s="221" t="s">
        <v>3070</v>
      </c>
      <c r="F249" s="222" t="s">
        <v>3071</v>
      </c>
      <c r="G249" s="223" t="s">
        <v>1970</v>
      </c>
      <c r="H249" s="224">
        <v>6</v>
      </c>
      <c r="I249" s="225"/>
      <c r="J249" s="226">
        <f>ROUND(I249*H249,2)</f>
        <v>0</v>
      </c>
      <c r="K249" s="222" t="s">
        <v>1</v>
      </c>
      <c r="L249" s="45"/>
      <c r="M249" s="227" t="s">
        <v>1</v>
      </c>
      <c r="N249" s="228" t="s">
        <v>41</v>
      </c>
      <c r="O249" s="92"/>
      <c r="P249" s="229">
        <f>O249*H249</f>
        <v>0</v>
      </c>
      <c r="Q249" s="229">
        <v>0</v>
      </c>
      <c r="R249" s="229">
        <f>Q249*H249</f>
        <v>0</v>
      </c>
      <c r="S249" s="229">
        <v>0</v>
      </c>
      <c r="T249" s="23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1" t="s">
        <v>688</v>
      </c>
      <c r="AT249" s="231" t="s">
        <v>153</v>
      </c>
      <c r="AU249" s="231" t="s">
        <v>86</v>
      </c>
      <c r="AY249" s="18" t="s">
        <v>151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84</v>
      </c>
      <c r="BK249" s="232">
        <f>ROUND(I249*H249,2)</f>
        <v>0</v>
      </c>
      <c r="BL249" s="18" t="s">
        <v>688</v>
      </c>
      <c r="BM249" s="231" t="s">
        <v>3072</v>
      </c>
    </row>
    <row r="250" s="2" customFormat="1" ht="16.5" customHeight="1">
      <c r="A250" s="39"/>
      <c r="B250" s="40"/>
      <c r="C250" s="220" t="s">
        <v>800</v>
      </c>
      <c r="D250" s="220" t="s">
        <v>153</v>
      </c>
      <c r="E250" s="221" t="s">
        <v>3073</v>
      </c>
      <c r="F250" s="222" t="s">
        <v>3074</v>
      </c>
      <c r="G250" s="223" t="s">
        <v>1496</v>
      </c>
      <c r="H250" s="224">
        <v>300</v>
      </c>
      <c r="I250" s="225"/>
      <c r="J250" s="226">
        <f>ROUND(I250*H250,2)</f>
        <v>0</v>
      </c>
      <c r="K250" s="222" t="s">
        <v>1</v>
      </c>
      <c r="L250" s="45"/>
      <c r="M250" s="227" t="s">
        <v>1</v>
      </c>
      <c r="N250" s="228" t="s">
        <v>41</v>
      </c>
      <c r="O250" s="92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1" t="s">
        <v>688</v>
      </c>
      <c r="AT250" s="231" t="s">
        <v>153</v>
      </c>
      <c r="AU250" s="231" t="s">
        <v>86</v>
      </c>
      <c r="AY250" s="18" t="s">
        <v>151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84</v>
      </c>
      <c r="BK250" s="232">
        <f>ROUND(I250*H250,2)</f>
        <v>0</v>
      </c>
      <c r="BL250" s="18" t="s">
        <v>688</v>
      </c>
      <c r="BM250" s="231" t="s">
        <v>3075</v>
      </c>
    </row>
    <row r="251" s="2" customFormat="1" ht="16.5" customHeight="1">
      <c r="A251" s="39"/>
      <c r="B251" s="40"/>
      <c r="C251" s="220" t="s">
        <v>804</v>
      </c>
      <c r="D251" s="220" t="s">
        <v>153</v>
      </c>
      <c r="E251" s="221" t="s">
        <v>3076</v>
      </c>
      <c r="F251" s="222" t="s">
        <v>3077</v>
      </c>
      <c r="G251" s="223" t="s">
        <v>1496</v>
      </c>
      <c r="H251" s="224">
        <v>400</v>
      </c>
      <c r="I251" s="225"/>
      <c r="J251" s="226">
        <f>ROUND(I251*H251,2)</f>
        <v>0</v>
      </c>
      <c r="K251" s="222" t="s">
        <v>1</v>
      </c>
      <c r="L251" s="45"/>
      <c r="M251" s="227" t="s">
        <v>1</v>
      </c>
      <c r="N251" s="228" t="s">
        <v>41</v>
      </c>
      <c r="O251" s="92"/>
      <c r="P251" s="229">
        <f>O251*H251</f>
        <v>0</v>
      </c>
      <c r="Q251" s="229">
        <v>0</v>
      </c>
      <c r="R251" s="229">
        <f>Q251*H251</f>
        <v>0</v>
      </c>
      <c r="S251" s="229">
        <v>0</v>
      </c>
      <c r="T251" s="23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1" t="s">
        <v>688</v>
      </c>
      <c r="AT251" s="231" t="s">
        <v>153</v>
      </c>
      <c r="AU251" s="231" t="s">
        <v>86</v>
      </c>
      <c r="AY251" s="18" t="s">
        <v>151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84</v>
      </c>
      <c r="BK251" s="232">
        <f>ROUND(I251*H251,2)</f>
        <v>0</v>
      </c>
      <c r="BL251" s="18" t="s">
        <v>688</v>
      </c>
      <c r="BM251" s="231" t="s">
        <v>3078</v>
      </c>
    </row>
    <row r="252" s="2" customFormat="1" ht="24.15" customHeight="1">
      <c r="A252" s="39"/>
      <c r="B252" s="40"/>
      <c r="C252" s="220" t="s">
        <v>814</v>
      </c>
      <c r="D252" s="220" t="s">
        <v>153</v>
      </c>
      <c r="E252" s="221" t="s">
        <v>3079</v>
      </c>
      <c r="F252" s="222" t="s">
        <v>3080</v>
      </c>
      <c r="G252" s="223" t="s">
        <v>2360</v>
      </c>
      <c r="H252" s="224">
        <v>4</v>
      </c>
      <c r="I252" s="225"/>
      <c r="J252" s="226">
        <f>ROUND(I252*H252,2)</f>
        <v>0</v>
      </c>
      <c r="K252" s="222" t="s">
        <v>1</v>
      </c>
      <c r="L252" s="45"/>
      <c r="M252" s="227" t="s">
        <v>1</v>
      </c>
      <c r="N252" s="228" t="s">
        <v>41</v>
      </c>
      <c r="O252" s="92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1" t="s">
        <v>688</v>
      </c>
      <c r="AT252" s="231" t="s">
        <v>153</v>
      </c>
      <c r="AU252" s="231" t="s">
        <v>86</v>
      </c>
      <c r="AY252" s="18" t="s">
        <v>151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84</v>
      </c>
      <c r="BK252" s="232">
        <f>ROUND(I252*H252,2)</f>
        <v>0</v>
      </c>
      <c r="BL252" s="18" t="s">
        <v>688</v>
      </c>
      <c r="BM252" s="231" t="s">
        <v>3081</v>
      </c>
    </row>
    <row r="253" s="2" customFormat="1" ht="37.8" customHeight="1">
      <c r="A253" s="39"/>
      <c r="B253" s="40"/>
      <c r="C253" s="220" t="s">
        <v>819</v>
      </c>
      <c r="D253" s="220" t="s">
        <v>153</v>
      </c>
      <c r="E253" s="221" t="s">
        <v>3082</v>
      </c>
      <c r="F253" s="222" t="s">
        <v>3083</v>
      </c>
      <c r="G253" s="223" t="s">
        <v>2360</v>
      </c>
      <c r="H253" s="224">
        <v>52</v>
      </c>
      <c r="I253" s="225"/>
      <c r="J253" s="226">
        <f>ROUND(I253*H253,2)</f>
        <v>0</v>
      </c>
      <c r="K253" s="222" t="s">
        <v>1</v>
      </c>
      <c r="L253" s="45"/>
      <c r="M253" s="227" t="s">
        <v>1</v>
      </c>
      <c r="N253" s="228" t="s">
        <v>41</v>
      </c>
      <c r="O253" s="92"/>
      <c r="P253" s="229">
        <f>O253*H253</f>
        <v>0</v>
      </c>
      <c r="Q253" s="229">
        <v>0</v>
      </c>
      <c r="R253" s="229">
        <f>Q253*H253</f>
        <v>0</v>
      </c>
      <c r="S253" s="229">
        <v>0</v>
      </c>
      <c r="T253" s="23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1" t="s">
        <v>688</v>
      </c>
      <c r="AT253" s="231" t="s">
        <v>153</v>
      </c>
      <c r="AU253" s="231" t="s">
        <v>86</v>
      </c>
      <c r="AY253" s="18" t="s">
        <v>151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84</v>
      </c>
      <c r="BK253" s="232">
        <f>ROUND(I253*H253,2)</f>
        <v>0</v>
      </c>
      <c r="BL253" s="18" t="s">
        <v>688</v>
      </c>
      <c r="BM253" s="231" t="s">
        <v>3084</v>
      </c>
    </row>
    <row r="254" s="2" customFormat="1" ht="24.15" customHeight="1">
      <c r="A254" s="39"/>
      <c r="B254" s="40"/>
      <c r="C254" s="220" t="s">
        <v>825</v>
      </c>
      <c r="D254" s="220" t="s">
        <v>153</v>
      </c>
      <c r="E254" s="221" t="s">
        <v>3085</v>
      </c>
      <c r="F254" s="222" t="s">
        <v>3086</v>
      </c>
      <c r="G254" s="223" t="s">
        <v>2360</v>
      </c>
      <c r="H254" s="224">
        <v>58</v>
      </c>
      <c r="I254" s="225"/>
      <c r="J254" s="226">
        <f>ROUND(I254*H254,2)</f>
        <v>0</v>
      </c>
      <c r="K254" s="222" t="s">
        <v>1</v>
      </c>
      <c r="L254" s="45"/>
      <c r="M254" s="227" t="s">
        <v>1</v>
      </c>
      <c r="N254" s="228" t="s">
        <v>41</v>
      </c>
      <c r="O254" s="92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688</v>
      </c>
      <c r="AT254" s="231" t="s">
        <v>153</v>
      </c>
      <c r="AU254" s="231" t="s">
        <v>86</v>
      </c>
      <c r="AY254" s="18" t="s">
        <v>151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84</v>
      </c>
      <c r="BK254" s="232">
        <f>ROUND(I254*H254,2)</f>
        <v>0</v>
      </c>
      <c r="BL254" s="18" t="s">
        <v>688</v>
      </c>
      <c r="BM254" s="231" t="s">
        <v>3087</v>
      </c>
    </row>
    <row r="255" s="2" customFormat="1" ht="24.15" customHeight="1">
      <c r="A255" s="39"/>
      <c r="B255" s="40"/>
      <c r="C255" s="220" t="s">
        <v>830</v>
      </c>
      <c r="D255" s="220" t="s">
        <v>153</v>
      </c>
      <c r="E255" s="221" t="s">
        <v>3088</v>
      </c>
      <c r="F255" s="222" t="s">
        <v>3089</v>
      </c>
      <c r="G255" s="223" t="s">
        <v>2360</v>
      </c>
      <c r="H255" s="224">
        <v>18</v>
      </c>
      <c r="I255" s="225"/>
      <c r="J255" s="226">
        <f>ROUND(I255*H255,2)</f>
        <v>0</v>
      </c>
      <c r="K255" s="222" t="s">
        <v>1</v>
      </c>
      <c r="L255" s="45"/>
      <c r="M255" s="227" t="s">
        <v>1</v>
      </c>
      <c r="N255" s="228" t="s">
        <v>41</v>
      </c>
      <c r="O255" s="92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1" t="s">
        <v>688</v>
      </c>
      <c r="AT255" s="231" t="s">
        <v>153</v>
      </c>
      <c r="AU255" s="231" t="s">
        <v>86</v>
      </c>
      <c r="AY255" s="18" t="s">
        <v>151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84</v>
      </c>
      <c r="BK255" s="232">
        <f>ROUND(I255*H255,2)</f>
        <v>0</v>
      </c>
      <c r="BL255" s="18" t="s">
        <v>688</v>
      </c>
      <c r="BM255" s="231" t="s">
        <v>3090</v>
      </c>
    </row>
    <row r="256" s="2" customFormat="1" ht="24.15" customHeight="1">
      <c r="A256" s="39"/>
      <c r="B256" s="40"/>
      <c r="C256" s="220" t="s">
        <v>835</v>
      </c>
      <c r="D256" s="220" t="s">
        <v>153</v>
      </c>
      <c r="E256" s="221" t="s">
        <v>3091</v>
      </c>
      <c r="F256" s="222" t="s">
        <v>3092</v>
      </c>
      <c r="G256" s="223" t="s">
        <v>2360</v>
      </c>
      <c r="H256" s="224">
        <v>37</v>
      </c>
      <c r="I256" s="225"/>
      <c r="J256" s="226">
        <f>ROUND(I256*H256,2)</f>
        <v>0</v>
      </c>
      <c r="K256" s="222" t="s">
        <v>1</v>
      </c>
      <c r="L256" s="45"/>
      <c r="M256" s="227" t="s">
        <v>1</v>
      </c>
      <c r="N256" s="228" t="s">
        <v>41</v>
      </c>
      <c r="O256" s="92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688</v>
      </c>
      <c r="AT256" s="231" t="s">
        <v>153</v>
      </c>
      <c r="AU256" s="231" t="s">
        <v>86</v>
      </c>
      <c r="AY256" s="18" t="s">
        <v>151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84</v>
      </c>
      <c r="BK256" s="232">
        <f>ROUND(I256*H256,2)</f>
        <v>0</v>
      </c>
      <c r="BL256" s="18" t="s">
        <v>688</v>
      </c>
      <c r="BM256" s="231" t="s">
        <v>3093</v>
      </c>
    </row>
    <row r="257" s="2" customFormat="1" ht="24.15" customHeight="1">
      <c r="A257" s="39"/>
      <c r="B257" s="40"/>
      <c r="C257" s="220" t="s">
        <v>841</v>
      </c>
      <c r="D257" s="220" t="s">
        <v>153</v>
      </c>
      <c r="E257" s="221" t="s">
        <v>3094</v>
      </c>
      <c r="F257" s="222" t="s">
        <v>3095</v>
      </c>
      <c r="G257" s="223" t="s">
        <v>2360</v>
      </c>
      <c r="H257" s="224">
        <v>4</v>
      </c>
      <c r="I257" s="225"/>
      <c r="J257" s="226">
        <f>ROUND(I257*H257,2)</f>
        <v>0</v>
      </c>
      <c r="K257" s="222" t="s">
        <v>1</v>
      </c>
      <c r="L257" s="45"/>
      <c r="M257" s="227" t="s">
        <v>1</v>
      </c>
      <c r="N257" s="228" t="s">
        <v>41</v>
      </c>
      <c r="O257" s="92"/>
      <c r="P257" s="229">
        <f>O257*H257</f>
        <v>0</v>
      </c>
      <c r="Q257" s="229">
        <v>0</v>
      </c>
      <c r="R257" s="229">
        <f>Q257*H257</f>
        <v>0</v>
      </c>
      <c r="S257" s="229">
        <v>0</v>
      </c>
      <c r="T257" s="23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1" t="s">
        <v>688</v>
      </c>
      <c r="AT257" s="231" t="s">
        <v>153</v>
      </c>
      <c r="AU257" s="231" t="s">
        <v>86</v>
      </c>
      <c r="AY257" s="18" t="s">
        <v>151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84</v>
      </c>
      <c r="BK257" s="232">
        <f>ROUND(I257*H257,2)</f>
        <v>0</v>
      </c>
      <c r="BL257" s="18" t="s">
        <v>688</v>
      </c>
      <c r="BM257" s="231" t="s">
        <v>3096</v>
      </c>
    </row>
    <row r="258" s="2" customFormat="1" ht="16.5" customHeight="1">
      <c r="A258" s="39"/>
      <c r="B258" s="40"/>
      <c r="C258" s="220" t="s">
        <v>846</v>
      </c>
      <c r="D258" s="220" t="s">
        <v>153</v>
      </c>
      <c r="E258" s="221" t="s">
        <v>3097</v>
      </c>
      <c r="F258" s="222" t="s">
        <v>3098</v>
      </c>
      <c r="G258" s="223" t="s">
        <v>2360</v>
      </c>
      <c r="H258" s="224">
        <v>172</v>
      </c>
      <c r="I258" s="225"/>
      <c r="J258" s="226">
        <f>ROUND(I258*H258,2)</f>
        <v>0</v>
      </c>
      <c r="K258" s="222" t="s">
        <v>1</v>
      </c>
      <c r="L258" s="45"/>
      <c r="M258" s="227" t="s">
        <v>1</v>
      </c>
      <c r="N258" s="228" t="s">
        <v>41</v>
      </c>
      <c r="O258" s="92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688</v>
      </c>
      <c r="AT258" s="231" t="s">
        <v>153</v>
      </c>
      <c r="AU258" s="231" t="s">
        <v>86</v>
      </c>
      <c r="AY258" s="18" t="s">
        <v>151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84</v>
      </c>
      <c r="BK258" s="232">
        <f>ROUND(I258*H258,2)</f>
        <v>0</v>
      </c>
      <c r="BL258" s="18" t="s">
        <v>688</v>
      </c>
      <c r="BM258" s="231" t="s">
        <v>3099</v>
      </c>
    </row>
    <row r="259" s="2" customFormat="1" ht="24.15" customHeight="1">
      <c r="A259" s="39"/>
      <c r="B259" s="40"/>
      <c r="C259" s="220" t="s">
        <v>1001</v>
      </c>
      <c r="D259" s="220" t="s">
        <v>153</v>
      </c>
      <c r="E259" s="221" t="s">
        <v>3100</v>
      </c>
      <c r="F259" s="222" t="s">
        <v>2778</v>
      </c>
      <c r="G259" s="223" t="s">
        <v>2360</v>
      </c>
      <c r="H259" s="224">
        <v>15</v>
      </c>
      <c r="I259" s="225"/>
      <c r="J259" s="226">
        <f>ROUND(I259*H259,2)</f>
        <v>0</v>
      </c>
      <c r="K259" s="222" t="s">
        <v>1</v>
      </c>
      <c r="L259" s="45"/>
      <c r="M259" s="227" t="s">
        <v>1</v>
      </c>
      <c r="N259" s="228" t="s">
        <v>41</v>
      </c>
      <c r="O259" s="92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1" t="s">
        <v>688</v>
      </c>
      <c r="AT259" s="231" t="s">
        <v>153</v>
      </c>
      <c r="AU259" s="231" t="s">
        <v>86</v>
      </c>
      <c r="AY259" s="18" t="s">
        <v>151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84</v>
      </c>
      <c r="BK259" s="232">
        <f>ROUND(I259*H259,2)</f>
        <v>0</v>
      </c>
      <c r="BL259" s="18" t="s">
        <v>688</v>
      </c>
      <c r="BM259" s="231" t="s">
        <v>3101</v>
      </c>
    </row>
    <row r="260" s="2" customFormat="1" ht="24.15" customHeight="1">
      <c r="A260" s="39"/>
      <c r="B260" s="40"/>
      <c r="C260" s="220" t="s">
        <v>853</v>
      </c>
      <c r="D260" s="220" t="s">
        <v>153</v>
      </c>
      <c r="E260" s="221" t="s">
        <v>3102</v>
      </c>
      <c r="F260" s="222" t="s">
        <v>3103</v>
      </c>
      <c r="G260" s="223" t="s">
        <v>2360</v>
      </c>
      <c r="H260" s="224">
        <v>1</v>
      </c>
      <c r="I260" s="225"/>
      <c r="J260" s="226">
        <f>ROUND(I260*H260,2)</f>
        <v>0</v>
      </c>
      <c r="K260" s="222" t="s">
        <v>1</v>
      </c>
      <c r="L260" s="45"/>
      <c r="M260" s="227" t="s">
        <v>1</v>
      </c>
      <c r="N260" s="228" t="s">
        <v>41</v>
      </c>
      <c r="O260" s="92"/>
      <c r="P260" s="229">
        <f>O260*H260</f>
        <v>0</v>
      </c>
      <c r="Q260" s="229">
        <v>0</v>
      </c>
      <c r="R260" s="229">
        <f>Q260*H260</f>
        <v>0</v>
      </c>
      <c r="S260" s="229">
        <v>0</v>
      </c>
      <c r="T260" s="23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1" t="s">
        <v>688</v>
      </c>
      <c r="AT260" s="231" t="s">
        <v>153</v>
      </c>
      <c r="AU260" s="231" t="s">
        <v>86</v>
      </c>
      <c r="AY260" s="18" t="s">
        <v>151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84</v>
      </c>
      <c r="BK260" s="232">
        <f>ROUND(I260*H260,2)</f>
        <v>0</v>
      </c>
      <c r="BL260" s="18" t="s">
        <v>688</v>
      </c>
      <c r="BM260" s="231" t="s">
        <v>3104</v>
      </c>
    </row>
    <row r="261" s="2" customFormat="1" ht="24.15" customHeight="1">
      <c r="A261" s="39"/>
      <c r="B261" s="40"/>
      <c r="C261" s="220" t="s">
        <v>858</v>
      </c>
      <c r="D261" s="220" t="s">
        <v>153</v>
      </c>
      <c r="E261" s="221" t="s">
        <v>3105</v>
      </c>
      <c r="F261" s="222" t="s">
        <v>3106</v>
      </c>
      <c r="G261" s="223" t="s">
        <v>2360</v>
      </c>
      <c r="H261" s="224">
        <v>1</v>
      </c>
      <c r="I261" s="225"/>
      <c r="J261" s="226">
        <f>ROUND(I261*H261,2)</f>
        <v>0</v>
      </c>
      <c r="K261" s="222" t="s">
        <v>1</v>
      </c>
      <c r="L261" s="45"/>
      <c r="M261" s="227" t="s">
        <v>1</v>
      </c>
      <c r="N261" s="228" t="s">
        <v>41</v>
      </c>
      <c r="O261" s="92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1" t="s">
        <v>688</v>
      </c>
      <c r="AT261" s="231" t="s">
        <v>153</v>
      </c>
      <c r="AU261" s="231" t="s">
        <v>86</v>
      </c>
      <c r="AY261" s="18" t="s">
        <v>151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84</v>
      </c>
      <c r="BK261" s="232">
        <f>ROUND(I261*H261,2)</f>
        <v>0</v>
      </c>
      <c r="BL261" s="18" t="s">
        <v>688</v>
      </c>
      <c r="BM261" s="231" t="s">
        <v>3107</v>
      </c>
    </row>
    <row r="262" s="2" customFormat="1" ht="16.5" customHeight="1">
      <c r="A262" s="39"/>
      <c r="B262" s="40"/>
      <c r="C262" s="220" t="s">
        <v>864</v>
      </c>
      <c r="D262" s="220" t="s">
        <v>153</v>
      </c>
      <c r="E262" s="221" t="s">
        <v>3108</v>
      </c>
      <c r="F262" s="222" t="s">
        <v>3109</v>
      </c>
      <c r="G262" s="223" t="s">
        <v>2360</v>
      </c>
      <c r="H262" s="224">
        <v>47</v>
      </c>
      <c r="I262" s="225"/>
      <c r="J262" s="226">
        <f>ROUND(I262*H262,2)</f>
        <v>0</v>
      </c>
      <c r="K262" s="222" t="s">
        <v>1</v>
      </c>
      <c r="L262" s="45"/>
      <c r="M262" s="227" t="s">
        <v>1</v>
      </c>
      <c r="N262" s="228" t="s">
        <v>41</v>
      </c>
      <c r="O262" s="92"/>
      <c r="P262" s="229">
        <f>O262*H262</f>
        <v>0</v>
      </c>
      <c r="Q262" s="229">
        <v>0</v>
      </c>
      <c r="R262" s="229">
        <f>Q262*H262</f>
        <v>0</v>
      </c>
      <c r="S262" s="229">
        <v>0</v>
      </c>
      <c r="T262" s="23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1" t="s">
        <v>688</v>
      </c>
      <c r="AT262" s="231" t="s">
        <v>153</v>
      </c>
      <c r="AU262" s="231" t="s">
        <v>86</v>
      </c>
      <c r="AY262" s="18" t="s">
        <v>151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84</v>
      </c>
      <c r="BK262" s="232">
        <f>ROUND(I262*H262,2)</f>
        <v>0</v>
      </c>
      <c r="BL262" s="18" t="s">
        <v>688</v>
      </c>
      <c r="BM262" s="231" t="s">
        <v>3110</v>
      </c>
    </row>
    <row r="263" s="2" customFormat="1" ht="24.15" customHeight="1">
      <c r="A263" s="39"/>
      <c r="B263" s="40"/>
      <c r="C263" s="220" t="s">
        <v>870</v>
      </c>
      <c r="D263" s="220" t="s">
        <v>153</v>
      </c>
      <c r="E263" s="221" t="s">
        <v>3111</v>
      </c>
      <c r="F263" s="222" t="s">
        <v>3112</v>
      </c>
      <c r="G263" s="223" t="s">
        <v>2360</v>
      </c>
      <c r="H263" s="224">
        <v>1</v>
      </c>
      <c r="I263" s="225"/>
      <c r="J263" s="226">
        <f>ROUND(I263*H263,2)</f>
        <v>0</v>
      </c>
      <c r="K263" s="222" t="s">
        <v>1</v>
      </c>
      <c r="L263" s="45"/>
      <c r="M263" s="227" t="s">
        <v>1</v>
      </c>
      <c r="N263" s="228" t="s">
        <v>41</v>
      </c>
      <c r="O263" s="92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1" t="s">
        <v>688</v>
      </c>
      <c r="AT263" s="231" t="s">
        <v>153</v>
      </c>
      <c r="AU263" s="231" t="s">
        <v>86</v>
      </c>
      <c r="AY263" s="18" t="s">
        <v>151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84</v>
      </c>
      <c r="BK263" s="232">
        <f>ROUND(I263*H263,2)</f>
        <v>0</v>
      </c>
      <c r="BL263" s="18" t="s">
        <v>688</v>
      </c>
      <c r="BM263" s="231" t="s">
        <v>3113</v>
      </c>
    </row>
    <row r="264" s="2" customFormat="1" ht="24.15" customHeight="1">
      <c r="A264" s="39"/>
      <c r="B264" s="40"/>
      <c r="C264" s="220" t="s">
        <v>878</v>
      </c>
      <c r="D264" s="220" t="s">
        <v>153</v>
      </c>
      <c r="E264" s="221" t="s">
        <v>3114</v>
      </c>
      <c r="F264" s="222" t="s">
        <v>3115</v>
      </c>
      <c r="G264" s="223" t="s">
        <v>2360</v>
      </c>
      <c r="H264" s="224">
        <v>1</v>
      </c>
      <c r="I264" s="225"/>
      <c r="J264" s="226">
        <f>ROUND(I264*H264,2)</f>
        <v>0</v>
      </c>
      <c r="K264" s="222" t="s">
        <v>1</v>
      </c>
      <c r="L264" s="45"/>
      <c r="M264" s="227" t="s">
        <v>1</v>
      </c>
      <c r="N264" s="228" t="s">
        <v>41</v>
      </c>
      <c r="O264" s="92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1" t="s">
        <v>688</v>
      </c>
      <c r="AT264" s="231" t="s">
        <v>153</v>
      </c>
      <c r="AU264" s="231" t="s">
        <v>86</v>
      </c>
      <c r="AY264" s="18" t="s">
        <v>151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84</v>
      </c>
      <c r="BK264" s="232">
        <f>ROUND(I264*H264,2)</f>
        <v>0</v>
      </c>
      <c r="BL264" s="18" t="s">
        <v>688</v>
      </c>
      <c r="BM264" s="231" t="s">
        <v>3116</v>
      </c>
    </row>
    <row r="265" s="2" customFormat="1" ht="21.75" customHeight="1">
      <c r="A265" s="39"/>
      <c r="B265" s="40"/>
      <c r="C265" s="220" t="s">
        <v>882</v>
      </c>
      <c r="D265" s="220" t="s">
        <v>153</v>
      </c>
      <c r="E265" s="221" t="s">
        <v>3117</v>
      </c>
      <c r="F265" s="222" t="s">
        <v>3118</v>
      </c>
      <c r="G265" s="223" t="s">
        <v>2360</v>
      </c>
      <c r="H265" s="224">
        <v>10</v>
      </c>
      <c r="I265" s="225"/>
      <c r="J265" s="226">
        <f>ROUND(I265*H265,2)</f>
        <v>0</v>
      </c>
      <c r="K265" s="222" t="s">
        <v>1</v>
      </c>
      <c r="L265" s="45"/>
      <c r="M265" s="227" t="s">
        <v>1</v>
      </c>
      <c r="N265" s="228" t="s">
        <v>41</v>
      </c>
      <c r="O265" s="92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1" t="s">
        <v>688</v>
      </c>
      <c r="AT265" s="231" t="s">
        <v>153</v>
      </c>
      <c r="AU265" s="231" t="s">
        <v>86</v>
      </c>
      <c r="AY265" s="18" t="s">
        <v>151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84</v>
      </c>
      <c r="BK265" s="232">
        <f>ROUND(I265*H265,2)</f>
        <v>0</v>
      </c>
      <c r="BL265" s="18" t="s">
        <v>688</v>
      </c>
      <c r="BM265" s="231" t="s">
        <v>3119</v>
      </c>
    </row>
    <row r="266" s="2" customFormat="1" ht="49.05" customHeight="1">
      <c r="A266" s="39"/>
      <c r="B266" s="40"/>
      <c r="C266" s="220" t="s">
        <v>888</v>
      </c>
      <c r="D266" s="220" t="s">
        <v>153</v>
      </c>
      <c r="E266" s="221" t="s">
        <v>3120</v>
      </c>
      <c r="F266" s="222" t="s">
        <v>3121</v>
      </c>
      <c r="G266" s="223" t="s">
        <v>2360</v>
      </c>
      <c r="H266" s="224">
        <v>1</v>
      </c>
      <c r="I266" s="225"/>
      <c r="J266" s="226">
        <f>ROUND(I266*H266,2)</f>
        <v>0</v>
      </c>
      <c r="K266" s="222" t="s">
        <v>1</v>
      </c>
      <c r="L266" s="45"/>
      <c r="M266" s="227" t="s">
        <v>1</v>
      </c>
      <c r="N266" s="228" t="s">
        <v>41</v>
      </c>
      <c r="O266" s="92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688</v>
      </c>
      <c r="AT266" s="231" t="s">
        <v>153</v>
      </c>
      <c r="AU266" s="231" t="s">
        <v>86</v>
      </c>
      <c r="AY266" s="18" t="s">
        <v>151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84</v>
      </c>
      <c r="BK266" s="232">
        <f>ROUND(I266*H266,2)</f>
        <v>0</v>
      </c>
      <c r="BL266" s="18" t="s">
        <v>688</v>
      </c>
      <c r="BM266" s="231" t="s">
        <v>3122</v>
      </c>
    </row>
    <row r="267" s="2" customFormat="1" ht="24.15" customHeight="1">
      <c r="A267" s="39"/>
      <c r="B267" s="40"/>
      <c r="C267" s="220" t="s">
        <v>896</v>
      </c>
      <c r="D267" s="220" t="s">
        <v>153</v>
      </c>
      <c r="E267" s="221" t="s">
        <v>3123</v>
      </c>
      <c r="F267" s="222" t="s">
        <v>3124</v>
      </c>
      <c r="G267" s="223" t="s">
        <v>2360</v>
      </c>
      <c r="H267" s="224">
        <v>52</v>
      </c>
      <c r="I267" s="225"/>
      <c r="J267" s="226">
        <f>ROUND(I267*H267,2)</f>
        <v>0</v>
      </c>
      <c r="K267" s="222" t="s">
        <v>1</v>
      </c>
      <c r="L267" s="45"/>
      <c r="M267" s="227" t="s">
        <v>1</v>
      </c>
      <c r="N267" s="228" t="s">
        <v>41</v>
      </c>
      <c r="O267" s="92"/>
      <c r="P267" s="229">
        <f>O267*H267</f>
        <v>0</v>
      </c>
      <c r="Q267" s="229">
        <v>0</v>
      </c>
      <c r="R267" s="229">
        <f>Q267*H267</f>
        <v>0</v>
      </c>
      <c r="S267" s="229">
        <v>0</v>
      </c>
      <c r="T267" s="23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1" t="s">
        <v>688</v>
      </c>
      <c r="AT267" s="231" t="s">
        <v>153</v>
      </c>
      <c r="AU267" s="231" t="s">
        <v>86</v>
      </c>
      <c r="AY267" s="18" t="s">
        <v>151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84</v>
      </c>
      <c r="BK267" s="232">
        <f>ROUND(I267*H267,2)</f>
        <v>0</v>
      </c>
      <c r="BL267" s="18" t="s">
        <v>688</v>
      </c>
      <c r="BM267" s="231" t="s">
        <v>3125</v>
      </c>
    </row>
    <row r="268" s="2" customFormat="1" ht="24.15" customHeight="1">
      <c r="A268" s="39"/>
      <c r="B268" s="40"/>
      <c r="C268" s="220" t="s">
        <v>901</v>
      </c>
      <c r="D268" s="220" t="s">
        <v>153</v>
      </c>
      <c r="E268" s="221" t="s">
        <v>3126</v>
      </c>
      <c r="F268" s="222" t="s">
        <v>3127</v>
      </c>
      <c r="G268" s="223" t="s">
        <v>2360</v>
      </c>
      <c r="H268" s="224">
        <v>65</v>
      </c>
      <c r="I268" s="225"/>
      <c r="J268" s="226">
        <f>ROUND(I268*H268,2)</f>
        <v>0</v>
      </c>
      <c r="K268" s="222" t="s">
        <v>1</v>
      </c>
      <c r="L268" s="45"/>
      <c r="M268" s="227" t="s">
        <v>1</v>
      </c>
      <c r="N268" s="228" t="s">
        <v>41</v>
      </c>
      <c r="O268" s="92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688</v>
      </c>
      <c r="AT268" s="231" t="s">
        <v>153</v>
      </c>
      <c r="AU268" s="231" t="s">
        <v>86</v>
      </c>
      <c r="AY268" s="18" t="s">
        <v>151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84</v>
      </c>
      <c r="BK268" s="232">
        <f>ROUND(I268*H268,2)</f>
        <v>0</v>
      </c>
      <c r="BL268" s="18" t="s">
        <v>688</v>
      </c>
      <c r="BM268" s="231" t="s">
        <v>3128</v>
      </c>
    </row>
    <row r="269" s="2" customFormat="1" ht="24.15" customHeight="1">
      <c r="A269" s="39"/>
      <c r="B269" s="40"/>
      <c r="C269" s="220" t="s">
        <v>905</v>
      </c>
      <c r="D269" s="220" t="s">
        <v>153</v>
      </c>
      <c r="E269" s="221" t="s">
        <v>3129</v>
      </c>
      <c r="F269" s="222" t="s">
        <v>3130</v>
      </c>
      <c r="G269" s="223" t="s">
        <v>2360</v>
      </c>
      <c r="H269" s="224">
        <v>10</v>
      </c>
      <c r="I269" s="225"/>
      <c r="J269" s="226">
        <f>ROUND(I269*H269,2)</f>
        <v>0</v>
      </c>
      <c r="K269" s="222" t="s">
        <v>1</v>
      </c>
      <c r="L269" s="45"/>
      <c r="M269" s="227" t="s">
        <v>1</v>
      </c>
      <c r="N269" s="228" t="s">
        <v>41</v>
      </c>
      <c r="O269" s="92"/>
      <c r="P269" s="229">
        <f>O269*H269</f>
        <v>0</v>
      </c>
      <c r="Q269" s="229">
        <v>0</v>
      </c>
      <c r="R269" s="229">
        <f>Q269*H269</f>
        <v>0</v>
      </c>
      <c r="S269" s="229">
        <v>0</v>
      </c>
      <c r="T269" s="23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1" t="s">
        <v>688</v>
      </c>
      <c r="AT269" s="231" t="s">
        <v>153</v>
      </c>
      <c r="AU269" s="231" t="s">
        <v>86</v>
      </c>
      <c r="AY269" s="18" t="s">
        <v>151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84</v>
      </c>
      <c r="BK269" s="232">
        <f>ROUND(I269*H269,2)</f>
        <v>0</v>
      </c>
      <c r="BL269" s="18" t="s">
        <v>688</v>
      </c>
      <c r="BM269" s="231" t="s">
        <v>3131</v>
      </c>
    </row>
    <row r="270" s="2" customFormat="1" ht="24.15" customHeight="1">
      <c r="A270" s="39"/>
      <c r="B270" s="40"/>
      <c r="C270" s="220" t="s">
        <v>1018</v>
      </c>
      <c r="D270" s="220" t="s">
        <v>153</v>
      </c>
      <c r="E270" s="221" t="s">
        <v>3132</v>
      </c>
      <c r="F270" s="222" t="s">
        <v>3133</v>
      </c>
      <c r="G270" s="223" t="s">
        <v>287</v>
      </c>
      <c r="H270" s="224">
        <v>290</v>
      </c>
      <c r="I270" s="225"/>
      <c r="J270" s="226">
        <f>ROUND(I270*H270,2)</f>
        <v>0</v>
      </c>
      <c r="K270" s="222" t="s">
        <v>1</v>
      </c>
      <c r="L270" s="45"/>
      <c r="M270" s="227" t="s">
        <v>1</v>
      </c>
      <c r="N270" s="228" t="s">
        <v>41</v>
      </c>
      <c r="O270" s="92"/>
      <c r="P270" s="229">
        <f>O270*H270</f>
        <v>0</v>
      </c>
      <c r="Q270" s="229">
        <v>0</v>
      </c>
      <c r="R270" s="229">
        <f>Q270*H270</f>
        <v>0</v>
      </c>
      <c r="S270" s="229">
        <v>0</v>
      </c>
      <c r="T270" s="23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1" t="s">
        <v>688</v>
      </c>
      <c r="AT270" s="231" t="s">
        <v>153</v>
      </c>
      <c r="AU270" s="231" t="s">
        <v>86</v>
      </c>
      <c r="AY270" s="18" t="s">
        <v>151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84</v>
      </c>
      <c r="BK270" s="232">
        <f>ROUND(I270*H270,2)</f>
        <v>0</v>
      </c>
      <c r="BL270" s="18" t="s">
        <v>688</v>
      </c>
      <c r="BM270" s="231" t="s">
        <v>3134</v>
      </c>
    </row>
    <row r="271" s="2" customFormat="1" ht="37.8" customHeight="1">
      <c r="A271" s="39"/>
      <c r="B271" s="40"/>
      <c r="C271" s="220" t="s">
        <v>910</v>
      </c>
      <c r="D271" s="220" t="s">
        <v>153</v>
      </c>
      <c r="E271" s="221" t="s">
        <v>3135</v>
      </c>
      <c r="F271" s="222" t="s">
        <v>3136</v>
      </c>
      <c r="G271" s="223" t="s">
        <v>2360</v>
      </c>
      <c r="H271" s="224">
        <v>8</v>
      </c>
      <c r="I271" s="225"/>
      <c r="J271" s="226">
        <f>ROUND(I271*H271,2)</f>
        <v>0</v>
      </c>
      <c r="K271" s="222" t="s">
        <v>1</v>
      </c>
      <c r="L271" s="45"/>
      <c r="M271" s="227" t="s">
        <v>1</v>
      </c>
      <c r="N271" s="228" t="s">
        <v>41</v>
      </c>
      <c r="O271" s="92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1" t="s">
        <v>688</v>
      </c>
      <c r="AT271" s="231" t="s">
        <v>153</v>
      </c>
      <c r="AU271" s="231" t="s">
        <v>86</v>
      </c>
      <c r="AY271" s="18" t="s">
        <v>151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84</v>
      </c>
      <c r="BK271" s="232">
        <f>ROUND(I271*H271,2)</f>
        <v>0</v>
      </c>
      <c r="BL271" s="18" t="s">
        <v>688</v>
      </c>
      <c r="BM271" s="231" t="s">
        <v>3137</v>
      </c>
    </row>
    <row r="272" s="2" customFormat="1" ht="24.15" customHeight="1">
      <c r="A272" s="39"/>
      <c r="B272" s="40"/>
      <c r="C272" s="220" t="s">
        <v>914</v>
      </c>
      <c r="D272" s="220" t="s">
        <v>153</v>
      </c>
      <c r="E272" s="221" t="s">
        <v>3138</v>
      </c>
      <c r="F272" s="222" t="s">
        <v>3139</v>
      </c>
      <c r="G272" s="223" t="s">
        <v>2360</v>
      </c>
      <c r="H272" s="224">
        <v>10</v>
      </c>
      <c r="I272" s="225"/>
      <c r="J272" s="226">
        <f>ROUND(I272*H272,2)</f>
        <v>0</v>
      </c>
      <c r="K272" s="222" t="s">
        <v>1</v>
      </c>
      <c r="L272" s="45"/>
      <c r="M272" s="227" t="s">
        <v>1</v>
      </c>
      <c r="N272" s="228" t="s">
        <v>41</v>
      </c>
      <c r="O272" s="92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688</v>
      </c>
      <c r="AT272" s="231" t="s">
        <v>153</v>
      </c>
      <c r="AU272" s="231" t="s">
        <v>86</v>
      </c>
      <c r="AY272" s="18" t="s">
        <v>151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84</v>
      </c>
      <c r="BK272" s="232">
        <f>ROUND(I272*H272,2)</f>
        <v>0</v>
      </c>
      <c r="BL272" s="18" t="s">
        <v>688</v>
      </c>
      <c r="BM272" s="231" t="s">
        <v>3140</v>
      </c>
    </row>
    <row r="273" s="2" customFormat="1" ht="24.15" customHeight="1">
      <c r="A273" s="39"/>
      <c r="B273" s="40"/>
      <c r="C273" s="220" t="s">
        <v>918</v>
      </c>
      <c r="D273" s="220" t="s">
        <v>153</v>
      </c>
      <c r="E273" s="221" t="s">
        <v>3141</v>
      </c>
      <c r="F273" s="222" t="s">
        <v>3142</v>
      </c>
      <c r="G273" s="223" t="s">
        <v>2360</v>
      </c>
      <c r="H273" s="224">
        <v>10</v>
      </c>
      <c r="I273" s="225"/>
      <c r="J273" s="226">
        <f>ROUND(I273*H273,2)</f>
        <v>0</v>
      </c>
      <c r="K273" s="222" t="s">
        <v>1</v>
      </c>
      <c r="L273" s="45"/>
      <c r="M273" s="227" t="s">
        <v>1</v>
      </c>
      <c r="N273" s="228" t="s">
        <v>41</v>
      </c>
      <c r="O273" s="92"/>
      <c r="P273" s="229">
        <f>O273*H273</f>
        <v>0</v>
      </c>
      <c r="Q273" s="229">
        <v>0</v>
      </c>
      <c r="R273" s="229">
        <f>Q273*H273</f>
        <v>0</v>
      </c>
      <c r="S273" s="229">
        <v>0</v>
      </c>
      <c r="T273" s="23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688</v>
      </c>
      <c r="AT273" s="231" t="s">
        <v>153</v>
      </c>
      <c r="AU273" s="231" t="s">
        <v>86</v>
      </c>
      <c r="AY273" s="18" t="s">
        <v>151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84</v>
      </c>
      <c r="BK273" s="232">
        <f>ROUND(I273*H273,2)</f>
        <v>0</v>
      </c>
      <c r="BL273" s="18" t="s">
        <v>688</v>
      </c>
      <c r="BM273" s="231" t="s">
        <v>3143</v>
      </c>
    </row>
    <row r="274" s="2" customFormat="1" ht="16.5" customHeight="1">
      <c r="A274" s="39"/>
      <c r="B274" s="40"/>
      <c r="C274" s="220" t="s">
        <v>922</v>
      </c>
      <c r="D274" s="220" t="s">
        <v>153</v>
      </c>
      <c r="E274" s="221" t="s">
        <v>3144</v>
      </c>
      <c r="F274" s="222" t="s">
        <v>3145</v>
      </c>
      <c r="G274" s="223" t="s">
        <v>2360</v>
      </c>
      <c r="H274" s="224">
        <v>500</v>
      </c>
      <c r="I274" s="225"/>
      <c r="J274" s="226">
        <f>ROUND(I274*H274,2)</f>
        <v>0</v>
      </c>
      <c r="K274" s="222" t="s">
        <v>1</v>
      </c>
      <c r="L274" s="45"/>
      <c r="M274" s="227" t="s">
        <v>1</v>
      </c>
      <c r="N274" s="228" t="s">
        <v>41</v>
      </c>
      <c r="O274" s="92"/>
      <c r="P274" s="229">
        <f>O274*H274</f>
        <v>0</v>
      </c>
      <c r="Q274" s="229">
        <v>0</v>
      </c>
      <c r="R274" s="229">
        <f>Q274*H274</f>
        <v>0</v>
      </c>
      <c r="S274" s="229">
        <v>0</v>
      </c>
      <c r="T274" s="23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1" t="s">
        <v>688</v>
      </c>
      <c r="AT274" s="231" t="s">
        <v>153</v>
      </c>
      <c r="AU274" s="231" t="s">
        <v>86</v>
      </c>
      <c r="AY274" s="18" t="s">
        <v>151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84</v>
      </c>
      <c r="BK274" s="232">
        <f>ROUND(I274*H274,2)</f>
        <v>0</v>
      </c>
      <c r="BL274" s="18" t="s">
        <v>688</v>
      </c>
      <c r="BM274" s="231" t="s">
        <v>3146</v>
      </c>
    </row>
    <row r="275" s="2" customFormat="1" ht="21.75" customHeight="1">
      <c r="A275" s="39"/>
      <c r="B275" s="40"/>
      <c r="C275" s="220" t="s">
        <v>926</v>
      </c>
      <c r="D275" s="220" t="s">
        <v>153</v>
      </c>
      <c r="E275" s="221" t="s">
        <v>3147</v>
      </c>
      <c r="F275" s="222" t="s">
        <v>3148</v>
      </c>
      <c r="G275" s="223" t="s">
        <v>2360</v>
      </c>
      <c r="H275" s="224">
        <v>250</v>
      </c>
      <c r="I275" s="225"/>
      <c r="J275" s="226">
        <f>ROUND(I275*H275,2)</f>
        <v>0</v>
      </c>
      <c r="K275" s="222" t="s">
        <v>1</v>
      </c>
      <c r="L275" s="45"/>
      <c r="M275" s="227" t="s">
        <v>1</v>
      </c>
      <c r="N275" s="228" t="s">
        <v>41</v>
      </c>
      <c r="O275" s="92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1" t="s">
        <v>688</v>
      </c>
      <c r="AT275" s="231" t="s">
        <v>153</v>
      </c>
      <c r="AU275" s="231" t="s">
        <v>86</v>
      </c>
      <c r="AY275" s="18" t="s">
        <v>151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84</v>
      </c>
      <c r="BK275" s="232">
        <f>ROUND(I275*H275,2)</f>
        <v>0</v>
      </c>
      <c r="BL275" s="18" t="s">
        <v>688</v>
      </c>
      <c r="BM275" s="231" t="s">
        <v>3149</v>
      </c>
    </row>
    <row r="276" s="2" customFormat="1" ht="16.5" customHeight="1">
      <c r="A276" s="39"/>
      <c r="B276" s="40"/>
      <c r="C276" s="220" t="s">
        <v>930</v>
      </c>
      <c r="D276" s="220" t="s">
        <v>153</v>
      </c>
      <c r="E276" s="221" t="s">
        <v>3150</v>
      </c>
      <c r="F276" s="222" t="s">
        <v>3151</v>
      </c>
      <c r="G276" s="223" t="s">
        <v>2360</v>
      </c>
      <c r="H276" s="224">
        <v>20</v>
      </c>
      <c r="I276" s="225"/>
      <c r="J276" s="226">
        <f>ROUND(I276*H276,2)</f>
        <v>0</v>
      </c>
      <c r="K276" s="222" t="s">
        <v>1</v>
      </c>
      <c r="L276" s="45"/>
      <c r="M276" s="227" t="s">
        <v>1</v>
      </c>
      <c r="N276" s="228" t="s">
        <v>41</v>
      </c>
      <c r="O276" s="92"/>
      <c r="P276" s="229">
        <f>O276*H276</f>
        <v>0</v>
      </c>
      <c r="Q276" s="229">
        <v>0</v>
      </c>
      <c r="R276" s="229">
        <f>Q276*H276</f>
        <v>0</v>
      </c>
      <c r="S276" s="229">
        <v>0</v>
      </c>
      <c r="T276" s="23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1" t="s">
        <v>688</v>
      </c>
      <c r="AT276" s="231" t="s">
        <v>153</v>
      </c>
      <c r="AU276" s="231" t="s">
        <v>86</v>
      </c>
      <c r="AY276" s="18" t="s">
        <v>151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84</v>
      </c>
      <c r="BK276" s="232">
        <f>ROUND(I276*H276,2)</f>
        <v>0</v>
      </c>
      <c r="BL276" s="18" t="s">
        <v>688</v>
      </c>
      <c r="BM276" s="231" t="s">
        <v>3152</v>
      </c>
    </row>
    <row r="277" s="2" customFormat="1" ht="16.5" customHeight="1">
      <c r="A277" s="39"/>
      <c r="B277" s="40"/>
      <c r="C277" s="220" t="s">
        <v>934</v>
      </c>
      <c r="D277" s="220" t="s">
        <v>153</v>
      </c>
      <c r="E277" s="221" t="s">
        <v>3153</v>
      </c>
      <c r="F277" s="222" t="s">
        <v>3154</v>
      </c>
      <c r="G277" s="223" t="s">
        <v>2360</v>
      </c>
      <c r="H277" s="224">
        <v>2</v>
      </c>
      <c r="I277" s="225"/>
      <c r="J277" s="226">
        <f>ROUND(I277*H277,2)</f>
        <v>0</v>
      </c>
      <c r="K277" s="222" t="s">
        <v>1</v>
      </c>
      <c r="L277" s="45"/>
      <c r="M277" s="227" t="s">
        <v>1</v>
      </c>
      <c r="N277" s="228" t="s">
        <v>41</v>
      </c>
      <c r="O277" s="92"/>
      <c r="P277" s="229">
        <f>O277*H277</f>
        <v>0</v>
      </c>
      <c r="Q277" s="229">
        <v>0</v>
      </c>
      <c r="R277" s="229">
        <f>Q277*H277</f>
        <v>0</v>
      </c>
      <c r="S277" s="229">
        <v>0</v>
      </c>
      <c r="T277" s="23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1" t="s">
        <v>688</v>
      </c>
      <c r="AT277" s="231" t="s">
        <v>153</v>
      </c>
      <c r="AU277" s="231" t="s">
        <v>86</v>
      </c>
      <c r="AY277" s="18" t="s">
        <v>151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8" t="s">
        <v>84</v>
      </c>
      <c r="BK277" s="232">
        <f>ROUND(I277*H277,2)</f>
        <v>0</v>
      </c>
      <c r="BL277" s="18" t="s">
        <v>688</v>
      </c>
      <c r="BM277" s="231" t="s">
        <v>3155</v>
      </c>
    </row>
    <row r="278" s="2" customFormat="1" ht="24.15" customHeight="1">
      <c r="A278" s="39"/>
      <c r="B278" s="40"/>
      <c r="C278" s="220" t="s">
        <v>940</v>
      </c>
      <c r="D278" s="220" t="s">
        <v>153</v>
      </c>
      <c r="E278" s="221" t="s">
        <v>3156</v>
      </c>
      <c r="F278" s="222" t="s">
        <v>3157</v>
      </c>
      <c r="G278" s="223" t="s">
        <v>2360</v>
      </c>
      <c r="H278" s="224">
        <v>20</v>
      </c>
      <c r="I278" s="225"/>
      <c r="J278" s="226">
        <f>ROUND(I278*H278,2)</f>
        <v>0</v>
      </c>
      <c r="K278" s="222" t="s">
        <v>1</v>
      </c>
      <c r="L278" s="45"/>
      <c r="M278" s="227" t="s">
        <v>1</v>
      </c>
      <c r="N278" s="228" t="s">
        <v>41</v>
      </c>
      <c r="O278" s="92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1" t="s">
        <v>688</v>
      </c>
      <c r="AT278" s="231" t="s">
        <v>153</v>
      </c>
      <c r="AU278" s="231" t="s">
        <v>86</v>
      </c>
      <c r="AY278" s="18" t="s">
        <v>151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84</v>
      </c>
      <c r="BK278" s="232">
        <f>ROUND(I278*H278,2)</f>
        <v>0</v>
      </c>
      <c r="BL278" s="18" t="s">
        <v>688</v>
      </c>
      <c r="BM278" s="231" t="s">
        <v>3158</v>
      </c>
    </row>
    <row r="279" s="2" customFormat="1" ht="37.8" customHeight="1">
      <c r="A279" s="39"/>
      <c r="B279" s="40"/>
      <c r="C279" s="220" t="s">
        <v>946</v>
      </c>
      <c r="D279" s="220" t="s">
        <v>153</v>
      </c>
      <c r="E279" s="221" t="s">
        <v>3159</v>
      </c>
      <c r="F279" s="222" t="s">
        <v>3160</v>
      </c>
      <c r="G279" s="223" t="s">
        <v>2360</v>
      </c>
      <c r="H279" s="224">
        <v>2</v>
      </c>
      <c r="I279" s="225"/>
      <c r="J279" s="226">
        <f>ROUND(I279*H279,2)</f>
        <v>0</v>
      </c>
      <c r="K279" s="222" t="s">
        <v>1</v>
      </c>
      <c r="L279" s="45"/>
      <c r="M279" s="227" t="s">
        <v>1</v>
      </c>
      <c r="N279" s="228" t="s">
        <v>41</v>
      </c>
      <c r="O279" s="92"/>
      <c r="P279" s="229">
        <f>O279*H279</f>
        <v>0</v>
      </c>
      <c r="Q279" s="229">
        <v>0</v>
      </c>
      <c r="R279" s="229">
        <f>Q279*H279</f>
        <v>0</v>
      </c>
      <c r="S279" s="229">
        <v>0</v>
      </c>
      <c r="T279" s="23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1" t="s">
        <v>688</v>
      </c>
      <c r="AT279" s="231" t="s">
        <v>153</v>
      </c>
      <c r="AU279" s="231" t="s">
        <v>86</v>
      </c>
      <c r="AY279" s="18" t="s">
        <v>151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84</v>
      </c>
      <c r="BK279" s="232">
        <f>ROUND(I279*H279,2)</f>
        <v>0</v>
      </c>
      <c r="BL279" s="18" t="s">
        <v>688</v>
      </c>
      <c r="BM279" s="231" t="s">
        <v>3161</v>
      </c>
    </row>
    <row r="280" s="2" customFormat="1" ht="16.5" customHeight="1">
      <c r="A280" s="39"/>
      <c r="B280" s="40"/>
      <c r="C280" s="220" t="s">
        <v>950</v>
      </c>
      <c r="D280" s="220" t="s">
        <v>153</v>
      </c>
      <c r="E280" s="221" t="s">
        <v>3162</v>
      </c>
      <c r="F280" s="222" t="s">
        <v>3163</v>
      </c>
      <c r="G280" s="223" t="s">
        <v>2360</v>
      </c>
      <c r="H280" s="224">
        <v>1</v>
      </c>
      <c r="I280" s="225"/>
      <c r="J280" s="226">
        <f>ROUND(I280*H280,2)</f>
        <v>0</v>
      </c>
      <c r="K280" s="222" t="s">
        <v>1</v>
      </c>
      <c r="L280" s="45"/>
      <c r="M280" s="227" t="s">
        <v>1</v>
      </c>
      <c r="N280" s="228" t="s">
        <v>41</v>
      </c>
      <c r="O280" s="92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688</v>
      </c>
      <c r="AT280" s="231" t="s">
        <v>153</v>
      </c>
      <c r="AU280" s="231" t="s">
        <v>86</v>
      </c>
      <c r="AY280" s="18" t="s">
        <v>151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84</v>
      </c>
      <c r="BK280" s="232">
        <f>ROUND(I280*H280,2)</f>
        <v>0</v>
      </c>
      <c r="BL280" s="18" t="s">
        <v>688</v>
      </c>
      <c r="BM280" s="231" t="s">
        <v>3164</v>
      </c>
    </row>
    <row r="281" s="12" customFormat="1" ht="25.92" customHeight="1">
      <c r="A281" s="12"/>
      <c r="B281" s="204"/>
      <c r="C281" s="205"/>
      <c r="D281" s="206" t="s">
        <v>75</v>
      </c>
      <c r="E281" s="207" t="s">
        <v>3165</v>
      </c>
      <c r="F281" s="207" t="s">
        <v>3166</v>
      </c>
      <c r="G281" s="205"/>
      <c r="H281" s="205"/>
      <c r="I281" s="208"/>
      <c r="J281" s="209">
        <f>BK281</f>
        <v>0</v>
      </c>
      <c r="K281" s="205"/>
      <c r="L281" s="210"/>
      <c r="M281" s="211"/>
      <c r="N281" s="212"/>
      <c r="O281" s="212"/>
      <c r="P281" s="213">
        <f>SUM(P282:P289)</f>
        <v>0</v>
      </c>
      <c r="Q281" s="212"/>
      <c r="R281" s="213">
        <f>SUM(R282:R289)</f>
        <v>0</v>
      </c>
      <c r="S281" s="212"/>
      <c r="T281" s="214">
        <f>SUM(T282:T289)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5" t="s">
        <v>158</v>
      </c>
      <c r="AT281" s="216" t="s">
        <v>75</v>
      </c>
      <c r="AU281" s="216" t="s">
        <v>76</v>
      </c>
      <c r="AY281" s="215" t="s">
        <v>151</v>
      </c>
      <c r="BK281" s="217">
        <f>SUM(BK282:BK289)</f>
        <v>0</v>
      </c>
    </row>
    <row r="282" s="2" customFormat="1" ht="16.5" customHeight="1">
      <c r="A282" s="39"/>
      <c r="B282" s="40"/>
      <c r="C282" s="220" t="s">
        <v>1301</v>
      </c>
      <c r="D282" s="220" t="s">
        <v>153</v>
      </c>
      <c r="E282" s="221" t="s">
        <v>3167</v>
      </c>
      <c r="F282" s="222" t="s">
        <v>3168</v>
      </c>
      <c r="G282" s="223" t="s">
        <v>785</v>
      </c>
      <c r="H282" s="287"/>
      <c r="I282" s="225"/>
      <c r="J282" s="226">
        <f>ROUND(I282*H282,2)</f>
        <v>0</v>
      </c>
      <c r="K282" s="222" t="s">
        <v>1</v>
      </c>
      <c r="L282" s="45"/>
      <c r="M282" s="227" t="s">
        <v>1</v>
      </c>
      <c r="N282" s="228" t="s">
        <v>41</v>
      </c>
      <c r="O282" s="92"/>
      <c r="P282" s="229">
        <f>O282*H282</f>
        <v>0</v>
      </c>
      <c r="Q282" s="229">
        <v>0</v>
      </c>
      <c r="R282" s="229">
        <f>Q282*H282</f>
        <v>0</v>
      </c>
      <c r="S282" s="229">
        <v>0</v>
      </c>
      <c r="T282" s="23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1" t="s">
        <v>688</v>
      </c>
      <c r="AT282" s="231" t="s">
        <v>153</v>
      </c>
      <c r="AU282" s="231" t="s">
        <v>84</v>
      </c>
      <c r="AY282" s="18" t="s">
        <v>151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8" t="s">
        <v>84</v>
      </c>
      <c r="BK282" s="232">
        <f>ROUND(I282*H282,2)</f>
        <v>0</v>
      </c>
      <c r="BL282" s="18" t="s">
        <v>688</v>
      </c>
      <c r="BM282" s="231" t="s">
        <v>3169</v>
      </c>
    </row>
    <row r="283" s="2" customFormat="1" ht="16.5" customHeight="1">
      <c r="A283" s="39"/>
      <c r="B283" s="40"/>
      <c r="C283" s="220" t="s">
        <v>1313</v>
      </c>
      <c r="D283" s="220" t="s">
        <v>153</v>
      </c>
      <c r="E283" s="221" t="s">
        <v>3170</v>
      </c>
      <c r="F283" s="222" t="s">
        <v>3171</v>
      </c>
      <c r="G283" s="223" t="s">
        <v>2360</v>
      </c>
      <c r="H283" s="224">
        <v>1</v>
      </c>
      <c r="I283" s="225"/>
      <c r="J283" s="226">
        <f>ROUND(I283*H283,2)</f>
        <v>0</v>
      </c>
      <c r="K283" s="222" t="s">
        <v>1</v>
      </c>
      <c r="L283" s="45"/>
      <c r="M283" s="227" t="s">
        <v>1</v>
      </c>
      <c r="N283" s="228" t="s">
        <v>41</v>
      </c>
      <c r="O283" s="92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1" t="s">
        <v>688</v>
      </c>
      <c r="AT283" s="231" t="s">
        <v>153</v>
      </c>
      <c r="AU283" s="231" t="s">
        <v>84</v>
      </c>
      <c r="AY283" s="18" t="s">
        <v>151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84</v>
      </c>
      <c r="BK283" s="232">
        <f>ROUND(I283*H283,2)</f>
        <v>0</v>
      </c>
      <c r="BL283" s="18" t="s">
        <v>688</v>
      </c>
      <c r="BM283" s="231" t="s">
        <v>3172</v>
      </c>
    </row>
    <row r="284" s="2" customFormat="1" ht="16.5" customHeight="1">
      <c r="A284" s="39"/>
      <c r="B284" s="40"/>
      <c r="C284" s="220" t="s">
        <v>1257</v>
      </c>
      <c r="D284" s="220" t="s">
        <v>153</v>
      </c>
      <c r="E284" s="221" t="s">
        <v>3173</v>
      </c>
      <c r="F284" s="222" t="s">
        <v>3174</v>
      </c>
      <c r="G284" s="223" t="s">
        <v>785</v>
      </c>
      <c r="H284" s="287"/>
      <c r="I284" s="225"/>
      <c r="J284" s="226">
        <f>ROUND(I284*H284,2)</f>
        <v>0</v>
      </c>
      <c r="K284" s="222" t="s">
        <v>1</v>
      </c>
      <c r="L284" s="45"/>
      <c r="M284" s="227" t="s">
        <v>1</v>
      </c>
      <c r="N284" s="228" t="s">
        <v>41</v>
      </c>
      <c r="O284" s="92"/>
      <c r="P284" s="229">
        <f>O284*H284</f>
        <v>0</v>
      </c>
      <c r="Q284" s="229">
        <v>0</v>
      </c>
      <c r="R284" s="229">
        <f>Q284*H284</f>
        <v>0</v>
      </c>
      <c r="S284" s="229">
        <v>0</v>
      </c>
      <c r="T284" s="23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1" t="s">
        <v>688</v>
      </c>
      <c r="AT284" s="231" t="s">
        <v>153</v>
      </c>
      <c r="AU284" s="231" t="s">
        <v>84</v>
      </c>
      <c r="AY284" s="18" t="s">
        <v>151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84</v>
      </c>
      <c r="BK284" s="232">
        <f>ROUND(I284*H284,2)</f>
        <v>0</v>
      </c>
      <c r="BL284" s="18" t="s">
        <v>688</v>
      </c>
      <c r="BM284" s="231" t="s">
        <v>3175</v>
      </c>
    </row>
    <row r="285" s="2" customFormat="1" ht="16.5" customHeight="1">
      <c r="A285" s="39"/>
      <c r="B285" s="40"/>
      <c r="C285" s="220" t="s">
        <v>1217</v>
      </c>
      <c r="D285" s="220" t="s">
        <v>153</v>
      </c>
      <c r="E285" s="221" t="s">
        <v>3176</v>
      </c>
      <c r="F285" s="222" t="s">
        <v>3177</v>
      </c>
      <c r="G285" s="223" t="s">
        <v>2360</v>
      </c>
      <c r="H285" s="224">
        <v>1</v>
      </c>
      <c r="I285" s="225"/>
      <c r="J285" s="226">
        <f>ROUND(I285*H285,2)</f>
        <v>0</v>
      </c>
      <c r="K285" s="222" t="s">
        <v>1</v>
      </c>
      <c r="L285" s="45"/>
      <c r="M285" s="227" t="s">
        <v>1</v>
      </c>
      <c r="N285" s="228" t="s">
        <v>41</v>
      </c>
      <c r="O285" s="92"/>
      <c r="P285" s="229">
        <f>O285*H285</f>
        <v>0</v>
      </c>
      <c r="Q285" s="229">
        <v>0</v>
      </c>
      <c r="R285" s="229">
        <f>Q285*H285</f>
        <v>0</v>
      </c>
      <c r="S285" s="229">
        <v>0</v>
      </c>
      <c r="T285" s="23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1" t="s">
        <v>688</v>
      </c>
      <c r="AT285" s="231" t="s">
        <v>153</v>
      </c>
      <c r="AU285" s="231" t="s">
        <v>84</v>
      </c>
      <c r="AY285" s="18" t="s">
        <v>151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84</v>
      </c>
      <c r="BK285" s="232">
        <f>ROUND(I285*H285,2)</f>
        <v>0</v>
      </c>
      <c r="BL285" s="18" t="s">
        <v>688</v>
      </c>
      <c r="BM285" s="231" t="s">
        <v>3178</v>
      </c>
    </row>
    <row r="286" s="2" customFormat="1" ht="16.5" customHeight="1">
      <c r="A286" s="39"/>
      <c r="B286" s="40"/>
      <c r="C286" s="220" t="s">
        <v>1242</v>
      </c>
      <c r="D286" s="220" t="s">
        <v>153</v>
      </c>
      <c r="E286" s="221" t="s">
        <v>3179</v>
      </c>
      <c r="F286" s="222" t="s">
        <v>3180</v>
      </c>
      <c r="G286" s="223" t="s">
        <v>785</v>
      </c>
      <c r="H286" s="287"/>
      <c r="I286" s="225"/>
      <c r="J286" s="226">
        <f>ROUND(I286*H286,2)</f>
        <v>0</v>
      </c>
      <c r="K286" s="222" t="s">
        <v>1</v>
      </c>
      <c r="L286" s="45"/>
      <c r="M286" s="227" t="s">
        <v>1</v>
      </c>
      <c r="N286" s="228" t="s">
        <v>41</v>
      </c>
      <c r="O286" s="92"/>
      <c r="P286" s="229">
        <f>O286*H286</f>
        <v>0</v>
      </c>
      <c r="Q286" s="229">
        <v>0</v>
      </c>
      <c r="R286" s="229">
        <f>Q286*H286</f>
        <v>0</v>
      </c>
      <c r="S286" s="229">
        <v>0</v>
      </c>
      <c r="T286" s="23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1" t="s">
        <v>688</v>
      </c>
      <c r="AT286" s="231" t="s">
        <v>153</v>
      </c>
      <c r="AU286" s="231" t="s">
        <v>84</v>
      </c>
      <c r="AY286" s="18" t="s">
        <v>151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84</v>
      </c>
      <c r="BK286" s="232">
        <f>ROUND(I286*H286,2)</f>
        <v>0</v>
      </c>
      <c r="BL286" s="18" t="s">
        <v>688</v>
      </c>
      <c r="BM286" s="231" t="s">
        <v>3181</v>
      </c>
    </row>
    <row r="287" s="14" customFormat="1">
      <c r="A287" s="14"/>
      <c r="B287" s="244"/>
      <c r="C287" s="245"/>
      <c r="D287" s="235" t="s">
        <v>160</v>
      </c>
      <c r="E287" s="245"/>
      <c r="F287" s="247" t="s">
        <v>3182</v>
      </c>
      <c r="G287" s="245"/>
      <c r="H287" s="248">
        <v>5495.2179999999998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4" t="s">
        <v>160</v>
      </c>
      <c r="AU287" s="254" t="s">
        <v>84</v>
      </c>
      <c r="AV287" s="14" t="s">
        <v>86</v>
      </c>
      <c r="AW287" s="14" t="s">
        <v>4</v>
      </c>
      <c r="AX287" s="14" t="s">
        <v>84</v>
      </c>
      <c r="AY287" s="254" t="s">
        <v>151</v>
      </c>
    </row>
    <row r="288" s="2" customFormat="1" ht="16.5" customHeight="1">
      <c r="A288" s="39"/>
      <c r="B288" s="40"/>
      <c r="C288" s="220" t="s">
        <v>1306</v>
      </c>
      <c r="D288" s="220" t="s">
        <v>153</v>
      </c>
      <c r="E288" s="221" t="s">
        <v>3183</v>
      </c>
      <c r="F288" s="222" t="s">
        <v>3184</v>
      </c>
      <c r="G288" s="223" t="s">
        <v>785</v>
      </c>
      <c r="H288" s="287"/>
      <c r="I288" s="225"/>
      <c r="J288" s="226">
        <f>ROUND(I288*H288,2)</f>
        <v>0</v>
      </c>
      <c r="K288" s="222" t="s">
        <v>1</v>
      </c>
      <c r="L288" s="45"/>
      <c r="M288" s="227" t="s">
        <v>1</v>
      </c>
      <c r="N288" s="228" t="s">
        <v>41</v>
      </c>
      <c r="O288" s="92"/>
      <c r="P288" s="229">
        <f>O288*H288</f>
        <v>0</v>
      </c>
      <c r="Q288" s="229">
        <v>0</v>
      </c>
      <c r="R288" s="229">
        <f>Q288*H288</f>
        <v>0</v>
      </c>
      <c r="S288" s="229">
        <v>0</v>
      </c>
      <c r="T288" s="23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1" t="s">
        <v>688</v>
      </c>
      <c r="AT288" s="231" t="s">
        <v>153</v>
      </c>
      <c r="AU288" s="231" t="s">
        <v>84</v>
      </c>
      <c r="AY288" s="18" t="s">
        <v>151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84</v>
      </c>
      <c r="BK288" s="232">
        <f>ROUND(I288*H288,2)</f>
        <v>0</v>
      </c>
      <c r="BL288" s="18" t="s">
        <v>688</v>
      </c>
      <c r="BM288" s="231" t="s">
        <v>3185</v>
      </c>
    </row>
    <row r="289" s="2" customFormat="1" ht="16.5" customHeight="1">
      <c r="A289" s="39"/>
      <c r="B289" s="40"/>
      <c r="C289" s="220" t="s">
        <v>1246</v>
      </c>
      <c r="D289" s="220" t="s">
        <v>153</v>
      </c>
      <c r="E289" s="221" t="s">
        <v>3186</v>
      </c>
      <c r="F289" s="222" t="s">
        <v>3187</v>
      </c>
      <c r="G289" s="223" t="s">
        <v>785</v>
      </c>
      <c r="H289" s="287"/>
      <c r="I289" s="225"/>
      <c r="J289" s="226">
        <f>ROUND(I289*H289,2)</f>
        <v>0</v>
      </c>
      <c r="K289" s="222" t="s">
        <v>1</v>
      </c>
      <c r="L289" s="45"/>
      <c r="M289" s="291" t="s">
        <v>1</v>
      </c>
      <c r="N289" s="292" t="s">
        <v>41</v>
      </c>
      <c r="O289" s="293"/>
      <c r="P289" s="294">
        <f>O289*H289</f>
        <v>0</v>
      </c>
      <c r="Q289" s="294">
        <v>0</v>
      </c>
      <c r="R289" s="294">
        <f>Q289*H289</f>
        <v>0</v>
      </c>
      <c r="S289" s="294">
        <v>0</v>
      </c>
      <c r="T289" s="295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1" t="s">
        <v>688</v>
      </c>
      <c r="AT289" s="231" t="s">
        <v>153</v>
      </c>
      <c r="AU289" s="231" t="s">
        <v>84</v>
      </c>
      <c r="AY289" s="18" t="s">
        <v>151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84</v>
      </c>
      <c r="BK289" s="232">
        <f>ROUND(I289*H289,2)</f>
        <v>0</v>
      </c>
      <c r="BL289" s="18" t="s">
        <v>688</v>
      </c>
      <c r="BM289" s="231" t="s">
        <v>3188</v>
      </c>
    </row>
    <row r="290" s="2" customFormat="1" ht="6.96" customHeight="1">
      <c r="A290" s="39"/>
      <c r="B290" s="67"/>
      <c r="C290" s="68"/>
      <c r="D290" s="68"/>
      <c r="E290" s="68"/>
      <c r="F290" s="68"/>
      <c r="G290" s="68"/>
      <c r="H290" s="68"/>
      <c r="I290" s="68"/>
      <c r="J290" s="68"/>
      <c r="K290" s="68"/>
      <c r="L290" s="45"/>
      <c r="M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</row>
  </sheetData>
  <sheetProtection sheet="1" autoFilter="0" formatColumns="0" formatRows="0" objects="1" scenarios="1" spinCount="100000" saltValue="P9ftGl6QWYXWZGw7YXevgJvLQNspZg7Iwo5na/RunaVDUdcMRcXTVsNmA/ibdAIiw3oZS3umuki5x1e1l5KqZQ==" hashValue="SZ83ofJ9zL0TUH5nsiDqxRBFgwy3d5Klqw1NeNLtJj35V09ZOQho7WJitIdx7clpYh/04CDjIdT11Nt3UjKzEw==" algorithmName="SHA-512" password="CC3D"/>
  <autoFilter ref="C121:K289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</row>
    <row r="4" s="1" customFormat="1" ht="24.96" customHeight="1">
      <c r="B4" s="21"/>
      <c r="D4" s="140" t="s">
        <v>105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26.25" customHeight="1">
      <c r="B7" s="21"/>
      <c r="E7" s="143" t="str">
        <f>'Rekapitulace stavby'!K6</f>
        <v>Stavební úpravy 1.NP objektu č.p.736 Žerotínova ulice,Valašské Meziříčí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110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3189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20. 11. 2024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26</v>
      </c>
      <c r="F15" s="39"/>
      <c r="G15" s="39"/>
      <c r="H15" s="39"/>
      <c r="I15" s="142" t="s">
        <v>27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ROUND(J119,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ROUND((SUM(BE119:BE124)),  2)</f>
        <v>0</v>
      </c>
      <c r="G33" s="39"/>
      <c r="H33" s="39"/>
      <c r="I33" s="157">
        <v>0.20999999999999999</v>
      </c>
      <c r="J33" s="156">
        <f>ROUND(((SUM(BE119:BE124))*I33),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ROUND((SUM(BF119:BF124)),  2)</f>
        <v>0</v>
      </c>
      <c r="G34" s="39"/>
      <c r="H34" s="39"/>
      <c r="I34" s="157">
        <v>0.12</v>
      </c>
      <c r="J34" s="156">
        <f>ROUND(((SUM(BF119:BF124))*I34),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ROUND((SUM(BG119:BG124)),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ROUND((SUM(BH119:BH124)),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ROUND((SUM(BI119:BI124)),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112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Stavební úpravy 1.NP objektu č.p.736 Žerotínova ulice,Valašské Meziříčí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110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Valašské Meziříčí</v>
      </c>
      <c r="G89" s="41"/>
      <c r="H89" s="41"/>
      <c r="I89" s="33" t="s">
        <v>22</v>
      </c>
      <c r="J89" s="80" t="str">
        <f>IF(J12="","",J12)</f>
        <v>20. 11. 2024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Valašské Meziříčí</v>
      </c>
      <c r="G91" s="41"/>
      <c r="H91" s="41"/>
      <c r="I91" s="33" t="s">
        <v>30</v>
      </c>
      <c r="J91" s="37" t="str">
        <f>E21</f>
        <v>LZ-PROJEKT plus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Fajfrová Irena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113</v>
      </c>
      <c r="D94" s="178"/>
      <c r="E94" s="178"/>
      <c r="F94" s="178"/>
      <c r="G94" s="178"/>
      <c r="H94" s="178"/>
      <c r="I94" s="178"/>
      <c r="J94" s="179" t="s">
        <v>114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115</v>
      </c>
      <c r="D96" s="41"/>
      <c r="E96" s="41"/>
      <c r="F96" s="41"/>
      <c r="G96" s="41"/>
      <c r="H96" s="41"/>
      <c r="I96" s="41"/>
      <c r="J96" s="111">
        <f>J119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116</v>
      </c>
    </row>
    <row r="97" s="9" customFormat="1" ht="24.96" customHeight="1">
      <c r="A97" s="9"/>
      <c r="B97" s="181"/>
      <c r="C97" s="182"/>
      <c r="D97" s="183" t="s">
        <v>1980</v>
      </c>
      <c r="E97" s="184"/>
      <c r="F97" s="184"/>
      <c r="G97" s="184"/>
      <c r="H97" s="184"/>
      <c r="I97" s="184"/>
      <c r="J97" s="185">
        <f>J120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3190</v>
      </c>
      <c r="E98" s="190"/>
      <c r="F98" s="190"/>
      <c r="G98" s="190"/>
      <c r="H98" s="190"/>
      <c r="I98" s="190"/>
      <c r="J98" s="191">
        <f>J121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3191</v>
      </c>
      <c r="E99" s="190"/>
      <c r="F99" s="190"/>
      <c r="G99" s="190"/>
      <c r="H99" s="190"/>
      <c r="I99" s="190"/>
      <c r="J99" s="191">
        <f>J123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136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6.25" customHeight="1">
      <c r="A109" s="39"/>
      <c r="B109" s="40"/>
      <c r="C109" s="41"/>
      <c r="D109" s="41"/>
      <c r="E109" s="176" t="str">
        <f>E7</f>
        <v>Stavební úpravy 1.NP objektu č.p.736 Žerotínova ulice,Valašské Meziříčí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110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77" t="str">
        <f>E9</f>
        <v>2 - Vedlejší rozpočtové náklady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20</v>
      </c>
      <c r="D113" s="41"/>
      <c r="E113" s="41"/>
      <c r="F113" s="28" t="str">
        <f>F12</f>
        <v>Valašské Meziříčí</v>
      </c>
      <c r="G113" s="41"/>
      <c r="H113" s="41"/>
      <c r="I113" s="33" t="s">
        <v>22</v>
      </c>
      <c r="J113" s="80" t="str">
        <f>IF(J12="","",J12)</f>
        <v>20. 11. 2024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5.65" customHeight="1">
      <c r="A115" s="39"/>
      <c r="B115" s="40"/>
      <c r="C115" s="33" t="s">
        <v>24</v>
      </c>
      <c r="D115" s="41"/>
      <c r="E115" s="41"/>
      <c r="F115" s="28" t="str">
        <f>E15</f>
        <v>Město Valašské Meziříčí</v>
      </c>
      <c r="G115" s="41"/>
      <c r="H115" s="41"/>
      <c r="I115" s="33" t="s">
        <v>30</v>
      </c>
      <c r="J115" s="37" t="str">
        <f>E21</f>
        <v>LZ-PROJEKT plus s.r.o.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28</v>
      </c>
      <c r="D116" s="41"/>
      <c r="E116" s="41"/>
      <c r="F116" s="28" t="str">
        <f>IF(E18="","",E18)</f>
        <v>Vyplň údaj</v>
      </c>
      <c r="G116" s="41"/>
      <c r="H116" s="41"/>
      <c r="I116" s="33" t="s">
        <v>33</v>
      </c>
      <c r="J116" s="37" t="str">
        <f>E24</f>
        <v>Fajfrová Irena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193"/>
      <c r="B118" s="194"/>
      <c r="C118" s="195" t="s">
        <v>137</v>
      </c>
      <c r="D118" s="196" t="s">
        <v>61</v>
      </c>
      <c r="E118" s="196" t="s">
        <v>57</v>
      </c>
      <c r="F118" s="196" t="s">
        <v>58</v>
      </c>
      <c r="G118" s="196" t="s">
        <v>138</v>
      </c>
      <c r="H118" s="196" t="s">
        <v>139</v>
      </c>
      <c r="I118" s="196" t="s">
        <v>140</v>
      </c>
      <c r="J118" s="196" t="s">
        <v>114</v>
      </c>
      <c r="K118" s="197" t="s">
        <v>141</v>
      </c>
      <c r="L118" s="198"/>
      <c r="M118" s="101" t="s">
        <v>1</v>
      </c>
      <c r="N118" s="102" t="s">
        <v>40</v>
      </c>
      <c r="O118" s="102" t="s">
        <v>142</v>
      </c>
      <c r="P118" s="102" t="s">
        <v>143</v>
      </c>
      <c r="Q118" s="102" t="s">
        <v>144</v>
      </c>
      <c r="R118" s="102" t="s">
        <v>145</v>
      </c>
      <c r="S118" s="102" t="s">
        <v>146</v>
      </c>
      <c r="T118" s="103" t="s">
        <v>147</v>
      </c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</row>
    <row r="119" s="2" customFormat="1" ht="22.8" customHeight="1">
      <c r="A119" s="39"/>
      <c r="B119" s="40"/>
      <c r="C119" s="108" t="s">
        <v>148</v>
      </c>
      <c r="D119" s="41"/>
      <c r="E119" s="41"/>
      <c r="F119" s="41"/>
      <c r="G119" s="41"/>
      <c r="H119" s="41"/>
      <c r="I119" s="41"/>
      <c r="J119" s="199">
        <f>BK119</f>
        <v>0</v>
      </c>
      <c r="K119" s="41"/>
      <c r="L119" s="45"/>
      <c r="M119" s="104"/>
      <c r="N119" s="200"/>
      <c r="O119" s="105"/>
      <c r="P119" s="201">
        <f>P120</f>
        <v>0</v>
      </c>
      <c r="Q119" s="105"/>
      <c r="R119" s="201">
        <f>R120</f>
        <v>0</v>
      </c>
      <c r="S119" s="105"/>
      <c r="T119" s="202">
        <f>T120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75</v>
      </c>
      <c r="AU119" s="18" t="s">
        <v>116</v>
      </c>
      <c r="BK119" s="203">
        <f>BK120</f>
        <v>0</v>
      </c>
    </row>
    <row r="120" s="12" customFormat="1" ht="25.92" customHeight="1">
      <c r="A120" s="12"/>
      <c r="B120" s="204"/>
      <c r="C120" s="205"/>
      <c r="D120" s="206" t="s">
        <v>75</v>
      </c>
      <c r="E120" s="207" t="s">
        <v>2293</v>
      </c>
      <c r="F120" s="207" t="s">
        <v>99</v>
      </c>
      <c r="G120" s="205"/>
      <c r="H120" s="205"/>
      <c r="I120" s="208"/>
      <c r="J120" s="209">
        <f>BK120</f>
        <v>0</v>
      </c>
      <c r="K120" s="205"/>
      <c r="L120" s="210"/>
      <c r="M120" s="211"/>
      <c r="N120" s="212"/>
      <c r="O120" s="212"/>
      <c r="P120" s="213">
        <f>P121+P123</f>
        <v>0</v>
      </c>
      <c r="Q120" s="212"/>
      <c r="R120" s="213">
        <f>R121+R123</f>
        <v>0</v>
      </c>
      <c r="S120" s="212"/>
      <c r="T120" s="214">
        <f>T121+T123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175</v>
      </c>
      <c r="AT120" s="216" t="s">
        <v>75</v>
      </c>
      <c r="AU120" s="216" t="s">
        <v>76</v>
      </c>
      <c r="AY120" s="215" t="s">
        <v>151</v>
      </c>
      <c r="BK120" s="217">
        <f>BK121+BK123</f>
        <v>0</v>
      </c>
    </row>
    <row r="121" s="12" customFormat="1" ht="22.8" customHeight="1">
      <c r="A121" s="12"/>
      <c r="B121" s="204"/>
      <c r="C121" s="205"/>
      <c r="D121" s="206" t="s">
        <v>75</v>
      </c>
      <c r="E121" s="218" t="s">
        <v>3192</v>
      </c>
      <c r="F121" s="218" t="s">
        <v>3168</v>
      </c>
      <c r="G121" s="205"/>
      <c r="H121" s="205"/>
      <c r="I121" s="208"/>
      <c r="J121" s="219">
        <f>BK121</f>
        <v>0</v>
      </c>
      <c r="K121" s="205"/>
      <c r="L121" s="210"/>
      <c r="M121" s="211"/>
      <c r="N121" s="212"/>
      <c r="O121" s="212"/>
      <c r="P121" s="213">
        <f>P122</f>
        <v>0</v>
      </c>
      <c r="Q121" s="212"/>
      <c r="R121" s="213">
        <f>R122</f>
        <v>0</v>
      </c>
      <c r="S121" s="212"/>
      <c r="T121" s="214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175</v>
      </c>
      <c r="AT121" s="216" t="s">
        <v>75</v>
      </c>
      <c r="AU121" s="216" t="s">
        <v>84</v>
      </c>
      <c r="AY121" s="215" t="s">
        <v>151</v>
      </c>
      <c r="BK121" s="217">
        <f>BK122</f>
        <v>0</v>
      </c>
    </row>
    <row r="122" s="2" customFormat="1" ht="16.5" customHeight="1">
      <c r="A122" s="39"/>
      <c r="B122" s="40"/>
      <c r="C122" s="220" t="s">
        <v>84</v>
      </c>
      <c r="D122" s="220" t="s">
        <v>153</v>
      </c>
      <c r="E122" s="221" t="s">
        <v>3193</v>
      </c>
      <c r="F122" s="222" t="s">
        <v>3168</v>
      </c>
      <c r="G122" s="223" t="s">
        <v>2316</v>
      </c>
      <c r="H122" s="224">
        <v>1</v>
      </c>
      <c r="I122" s="225"/>
      <c r="J122" s="226">
        <f>ROUND(I122*H122,2)</f>
        <v>0</v>
      </c>
      <c r="K122" s="222" t="s">
        <v>157</v>
      </c>
      <c r="L122" s="45"/>
      <c r="M122" s="227" t="s">
        <v>1</v>
      </c>
      <c r="N122" s="228" t="s">
        <v>41</v>
      </c>
      <c r="O122" s="92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1" t="s">
        <v>2298</v>
      </c>
      <c r="AT122" s="231" t="s">
        <v>153</v>
      </c>
      <c r="AU122" s="231" t="s">
        <v>86</v>
      </c>
      <c r="AY122" s="18" t="s">
        <v>151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84</v>
      </c>
      <c r="BK122" s="232">
        <f>ROUND(I122*H122,2)</f>
        <v>0</v>
      </c>
      <c r="BL122" s="18" t="s">
        <v>2298</v>
      </c>
      <c r="BM122" s="231" t="s">
        <v>3194</v>
      </c>
    </row>
    <row r="123" s="12" customFormat="1" ht="22.8" customHeight="1">
      <c r="A123" s="12"/>
      <c r="B123" s="204"/>
      <c r="C123" s="205"/>
      <c r="D123" s="206" t="s">
        <v>75</v>
      </c>
      <c r="E123" s="218" t="s">
        <v>3195</v>
      </c>
      <c r="F123" s="218" t="s">
        <v>3184</v>
      </c>
      <c r="G123" s="205"/>
      <c r="H123" s="205"/>
      <c r="I123" s="208"/>
      <c r="J123" s="219">
        <f>BK123</f>
        <v>0</v>
      </c>
      <c r="K123" s="205"/>
      <c r="L123" s="210"/>
      <c r="M123" s="211"/>
      <c r="N123" s="212"/>
      <c r="O123" s="212"/>
      <c r="P123" s="213">
        <f>P124</f>
        <v>0</v>
      </c>
      <c r="Q123" s="212"/>
      <c r="R123" s="213">
        <f>R124</f>
        <v>0</v>
      </c>
      <c r="S123" s="212"/>
      <c r="T123" s="214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175</v>
      </c>
      <c r="AT123" s="216" t="s">
        <v>75</v>
      </c>
      <c r="AU123" s="216" t="s">
        <v>84</v>
      </c>
      <c r="AY123" s="215" t="s">
        <v>151</v>
      </c>
      <c r="BK123" s="217">
        <f>BK124</f>
        <v>0</v>
      </c>
    </row>
    <row r="124" s="2" customFormat="1" ht="16.5" customHeight="1">
      <c r="A124" s="39"/>
      <c r="B124" s="40"/>
      <c r="C124" s="220" t="s">
        <v>86</v>
      </c>
      <c r="D124" s="220" t="s">
        <v>153</v>
      </c>
      <c r="E124" s="221" t="s">
        <v>3196</v>
      </c>
      <c r="F124" s="222" t="s">
        <v>3184</v>
      </c>
      <c r="G124" s="223" t="s">
        <v>2316</v>
      </c>
      <c r="H124" s="224">
        <v>1</v>
      </c>
      <c r="I124" s="225"/>
      <c r="J124" s="226">
        <f>ROUND(I124*H124,2)</f>
        <v>0</v>
      </c>
      <c r="K124" s="222" t="s">
        <v>157</v>
      </c>
      <c r="L124" s="45"/>
      <c r="M124" s="291" t="s">
        <v>1</v>
      </c>
      <c r="N124" s="292" t="s">
        <v>41</v>
      </c>
      <c r="O124" s="293"/>
      <c r="P124" s="294">
        <f>O124*H124</f>
        <v>0</v>
      </c>
      <c r="Q124" s="294">
        <v>0</v>
      </c>
      <c r="R124" s="294">
        <f>Q124*H124</f>
        <v>0</v>
      </c>
      <c r="S124" s="294">
        <v>0</v>
      </c>
      <c r="T124" s="29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2298</v>
      </c>
      <c r="AT124" s="231" t="s">
        <v>153</v>
      </c>
      <c r="AU124" s="231" t="s">
        <v>86</v>
      </c>
      <c r="AY124" s="18" t="s">
        <v>151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84</v>
      </c>
      <c r="BK124" s="232">
        <f>ROUND(I124*H124,2)</f>
        <v>0</v>
      </c>
      <c r="BL124" s="18" t="s">
        <v>2298</v>
      </c>
      <c r="BM124" s="231" t="s">
        <v>3197</v>
      </c>
    </row>
    <row r="125" s="2" customFormat="1" ht="6.96" customHeight="1">
      <c r="A125" s="39"/>
      <c r="B125" s="67"/>
      <c r="C125" s="68"/>
      <c r="D125" s="68"/>
      <c r="E125" s="68"/>
      <c r="F125" s="68"/>
      <c r="G125" s="68"/>
      <c r="H125" s="68"/>
      <c r="I125" s="68"/>
      <c r="J125" s="68"/>
      <c r="K125" s="68"/>
      <c r="L125" s="45"/>
      <c r="M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</sheetData>
  <sheetProtection sheet="1" autoFilter="0" formatColumns="0" formatRows="0" objects="1" scenarios="1" spinCount="100000" saltValue="Mxg06HfboF1iRWBaN0djMaGb4jkxnVTnPF0Mh+3ThcGXPybGSbGba/6kJiSaxQryab1jFGQ23ZqnIyt/7i1T5g==" hashValue="++IoJ8bKJwpvX/vUNDH5fEkrFDx+AfqqgQf3e8v5/mn8CkZ6yBGBbCYgxfzNjVOS55wDJeYZhCeNCcw8MIyPbA==" algorithmName="SHA-512" password="CC3D"/>
  <autoFilter ref="C118:K124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3198</v>
      </c>
      <c r="H4" s="21"/>
    </row>
    <row r="5" s="1" customFormat="1" ht="12" customHeight="1">
      <c r="B5" s="21"/>
      <c r="C5" s="296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297" t="s">
        <v>16</v>
      </c>
      <c r="D6" s="298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20. 11. 2024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299"/>
      <c r="C9" s="300" t="s">
        <v>57</v>
      </c>
      <c r="D9" s="301" t="s">
        <v>58</v>
      </c>
      <c r="E9" s="301" t="s">
        <v>138</v>
      </c>
      <c r="F9" s="302" t="s">
        <v>3199</v>
      </c>
      <c r="G9" s="193"/>
      <c r="H9" s="299"/>
    </row>
    <row r="10" s="2" customFormat="1" ht="26.4" customHeight="1">
      <c r="A10" s="39"/>
      <c r="B10" s="45"/>
      <c r="C10" s="303" t="s">
        <v>81</v>
      </c>
      <c r="D10" s="303" t="s">
        <v>82</v>
      </c>
      <c r="E10" s="39"/>
      <c r="F10" s="39"/>
      <c r="G10" s="39"/>
      <c r="H10" s="45"/>
    </row>
    <row r="11" s="2" customFormat="1" ht="16.8" customHeight="1">
      <c r="A11" s="39"/>
      <c r="B11" s="45"/>
      <c r="C11" s="304" t="s">
        <v>101</v>
      </c>
      <c r="D11" s="305" t="s">
        <v>1</v>
      </c>
      <c r="E11" s="306" t="s">
        <v>1</v>
      </c>
      <c r="F11" s="307">
        <v>433.82400000000001</v>
      </c>
      <c r="G11" s="39"/>
      <c r="H11" s="45"/>
    </row>
    <row r="12" s="2" customFormat="1" ht="16.8" customHeight="1">
      <c r="A12" s="39"/>
      <c r="B12" s="45"/>
      <c r="C12" s="308" t="s">
        <v>1</v>
      </c>
      <c r="D12" s="308" t="s">
        <v>345</v>
      </c>
      <c r="E12" s="18" t="s">
        <v>1</v>
      </c>
      <c r="F12" s="309">
        <v>0</v>
      </c>
      <c r="G12" s="39"/>
      <c r="H12" s="45"/>
    </row>
    <row r="13" s="2" customFormat="1" ht="16.8" customHeight="1">
      <c r="A13" s="39"/>
      <c r="B13" s="45"/>
      <c r="C13" s="308" t="s">
        <v>1</v>
      </c>
      <c r="D13" s="308" t="s">
        <v>1261</v>
      </c>
      <c r="E13" s="18" t="s">
        <v>1</v>
      </c>
      <c r="F13" s="309">
        <v>14.279999999999999</v>
      </c>
      <c r="G13" s="39"/>
      <c r="H13" s="45"/>
    </row>
    <row r="14" s="2" customFormat="1" ht="16.8" customHeight="1">
      <c r="A14" s="39"/>
      <c r="B14" s="45"/>
      <c r="C14" s="308" t="s">
        <v>1</v>
      </c>
      <c r="D14" s="308" t="s">
        <v>347</v>
      </c>
      <c r="E14" s="18" t="s">
        <v>1</v>
      </c>
      <c r="F14" s="309">
        <v>0</v>
      </c>
      <c r="G14" s="39"/>
      <c r="H14" s="45"/>
    </row>
    <row r="15" s="2" customFormat="1" ht="16.8" customHeight="1">
      <c r="A15" s="39"/>
      <c r="B15" s="45"/>
      <c r="C15" s="308" t="s">
        <v>1</v>
      </c>
      <c r="D15" s="308" t="s">
        <v>1262</v>
      </c>
      <c r="E15" s="18" t="s">
        <v>1</v>
      </c>
      <c r="F15" s="309">
        <v>20.800000000000001</v>
      </c>
      <c r="G15" s="39"/>
      <c r="H15" s="45"/>
    </row>
    <row r="16" s="2" customFormat="1" ht="16.8" customHeight="1">
      <c r="A16" s="39"/>
      <c r="B16" s="45"/>
      <c r="C16" s="308" t="s">
        <v>1</v>
      </c>
      <c r="D16" s="308" t="s">
        <v>1263</v>
      </c>
      <c r="E16" s="18" t="s">
        <v>1</v>
      </c>
      <c r="F16" s="309">
        <v>0.28499999999999998</v>
      </c>
      <c r="G16" s="39"/>
      <c r="H16" s="45"/>
    </row>
    <row r="17" s="2" customFormat="1" ht="16.8" customHeight="1">
      <c r="A17" s="39"/>
      <c r="B17" s="45"/>
      <c r="C17" s="308" t="s">
        <v>1</v>
      </c>
      <c r="D17" s="308" t="s">
        <v>1264</v>
      </c>
      <c r="E17" s="18" t="s">
        <v>1</v>
      </c>
      <c r="F17" s="309">
        <v>3.3479999999999999</v>
      </c>
      <c r="G17" s="39"/>
      <c r="H17" s="45"/>
    </row>
    <row r="18" s="2" customFormat="1" ht="16.8" customHeight="1">
      <c r="A18" s="39"/>
      <c r="B18" s="45"/>
      <c r="C18" s="308" t="s">
        <v>1</v>
      </c>
      <c r="D18" s="308" t="s">
        <v>349</v>
      </c>
      <c r="E18" s="18" t="s">
        <v>1</v>
      </c>
      <c r="F18" s="309">
        <v>0</v>
      </c>
      <c r="G18" s="39"/>
      <c r="H18" s="45"/>
    </row>
    <row r="19" s="2" customFormat="1" ht="16.8" customHeight="1">
      <c r="A19" s="39"/>
      <c r="B19" s="45"/>
      <c r="C19" s="308" t="s">
        <v>1</v>
      </c>
      <c r="D19" s="308" t="s">
        <v>1265</v>
      </c>
      <c r="E19" s="18" t="s">
        <v>1</v>
      </c>
      <c r="F19" s="309">
        <v>10.619999999999999</v>
      </c>
      <c r="G19" s="39"/>
      <c r="H19" s="45"/>
    </row>
    <row r="20" s="2" customFormat="1" ht="16.8" customHeight="1">
      <c r="A20" s="39"/>
      <c r="B20" s="45"/>
      <c r="C20" s="308" t="s">
        <v>1</v>
      </c>
      <c r="D20" s="308" t="s">
        <v>351</v>
      </c>
      <c r="E20" s="18" t="s">
        <v>1</v>
      </c>
      <c r="F20" s="309">
        <v>0</v>
      </c>
      <c r="G20" s="39"/>
      <c r="H20" s="45"/>
    </row>
    <row r="21" s="2" customFormat="1" ht="16.8" customHeight="1">
      <c r="A21" s="39"/>
      <c r="B21" s="45"/>
      <c r="C21" s="308" t="s">
        <v>1</v>
      </c>
      <c r="D21" s="308" t="s">
        <v>1266</v>
      </c>
      <c r="E21" s="18" t="s">
        <v>1</v>
      </c>
      <c r="F21" s="309">
        <v>14.300000000000001</v>
      </c>
      <c r="G21" s="39"/>
      <c r="H21" s="45"/>
    </row>
    <row r="22" s="2" customFormat="1" ht="16.8" customHeight="1">
      <c r="A22" s="39"/>
      <c r="B22" s="45"/>
      <c r="C22" s="308" t="s">
        <v>1</v>
      </c>
      <c r="D22" s="308" t="s">
        <v>353</v>
      </c>
      <c r="E22" s="18" t="s">
        <v>1</v>
      </c>
      <c r="F22" s="309">
        <v>0</v>
      </c>
      <c r="G22" s="39"/>
      <c r="H22" s="45"/>
    </row>
    <row r="23" s="2" customFormat="1" ht="16.8" customHeight="1">
      <c r="A23" s="39"/>
      <c r="B23" s="45"/>
      <c r="C23" s="308" t="s">
        <v>1</v>
      </c>
      <c r="D23" s="308" t="s">
        <v>1267</v>
      </c>
      <c r="E23" s="18" t="s">
        <v>1</v>
      </c>
      <c r="F23" s="309">
        <v>17</v>
      </c>
      <c r="G23" s="39"/>
      <c r="H23" s="45"/>
    </row>
    <row r="24" s="2" customFormat="1" ht="16.8" customHeight="1">
      <c r="A24" s="39"/>
      <c r="B24" s="45"/>
      <c r="C24" s="308" t="s">
        <v>1</v>
      </c>
      <c r="D24" s="308" t="s">
        <v>1263</v>
      </c>
      <c r="E24" s="18" t="s">
        <v>1</v>
      </c>
      <c r="F24" s="309">
        <v>0.28499999999999998</v>
      </c>
      <c r="G24" s="39"/>
      <c r="H24" s="45"/>
    </row>
    <row r="25" s="2" customFormat="1" ht="16.8" customHeight="1">
      <c r="A25" s="39"/>
      <c r="B25" s="45"/>
      <c r="C25" s="308" t="s">
        <v>1</v>
      </c>
      <c r="D25" s="308" t="s">
        <v>362</v>
      </c>
      <c r="E25" s="18" t="s">
        <v>1</v>
      </c>
      <c r="F25" s="309">
        <v>0</v>
      </c>
      <c r="G25" s="39"/>
      <c r="H25" s="45"/>
    </row>
    <row r="26" s="2" customFormat="1" ht="16.8" customHeight="1">
      <c r="A26" s="39"/>
      <c r="B26" s="45"/>
      <c r="C26" s="308" t="s">
        <v>1</v>
      </c>
      <c r="D26" s="308" t="s">
        <v>1268</v>
      </c>
      <c r="E26" s="18" t="s">
        <v>1</v>
      </c>
      <c r="F26" s="309">
        <v>21.920000000000002</v>
      </c>
      <c r="G26" s="39"/>
      <c r="H26" s="45"/>
    </row>
    <row r="27" s="2" customFormat="1" ht="16.8" customHeight="1">
      <c r="A27" s="39"/>
      <c r="B27" s="45"/>
      <c r="C27" s="308" t="s">
        <v>1</v>
      </c>
      <c r="D27" s="308" t="s">
        <v>1269</v>
      </c>
      <c r="E27" s="18" t="s">
        <v>1</v>
      </c>
      <c r="F27" s="309">
        <v>8.1999999999999993</v>
      </c>
      <c r="G27" s="39"/>
      <c r="H27" s="45"/>
    </row>
    <row r="28" s="2" customFormat="1" ht="16.8" customHeight="1">
      <c r="A28" s="39"/>
      <c r="B28" s="45"/>
      <c r="C28" s="308" t="s">
        <v>1</v>
      </c>
      <c r="D28" s="308" t="s">
        <v>1270</v>
      </c>
      <c r="E28" s="18" t="s">
        <v>1</v>
      </c>
      <c r="F28" s="309">
        <v>0.13500000000000001</v>
      </c>
      <c r="G28" s="39"/>
      <c r="H28" s="45"/>
    </row>
    <row r="29" s="2" customFormat="1" ht="16.8" customHeight="1">
      <c r="A29" s="39"/>
      <c r="B29" s="45"/>
      <c r="C29" s="308" t="s">
        <v>1</v>
      </c>
      <c r="D29" s="308" t="s">
        <v>367</v>
      </c>
      <c r="E29" s="18" t="s">
        <v>1</v>
      </c>
      <c r="F29" s="309">
        <v>0</v>
      </c>
      <c r="G29" s="39"/>
      <c r="H29" s="45"/>
    </row>
    <row r="30" s="2" customFormat="1" ht="16.8" customHeight="1">
      <c r="A30" s="39"/>
      <c r="B30" s="45"/>
      <c r="C30" s="308" t="s">
        <v>1</v>
      </c>
      <c r="D30" s="308" t="s">
        <v>1271</v>
      </c>
      <c r="E30" s="18" t="s">
        <v>1</v>
      </c>
      <c r="F30" s="309">
        <v>23.719999999999999</v>
      </c>
      <c r="G30" s="39"/>
      <c r="H30" s="45"/>
    </row>
    <row r="31" s="2" customFormat="1" ht="16.8" customHeight="1">
      <c r="A31" s="39"/>
      <c r="B31" s="45"/>
      <c r="C31" s="308" t="s">
        <v>1</v>
      </c>
      <c r="D31" s="308" t="s">
        <v>1272</v>
      </c>
      <c r="E31" s="18" t="s">
        <v>1</v>
      </c>
      <c r="F31" s="309">
        <v>8.1999999999999993</v>
      </c>
      <c r="G31" s="39"/>
      <c r="H31" s="45"/>
    </row>
    <row r="32" s="2" customFormat="1" ht="16.8" customHeight="1">
      <c r="A32" s="39"/>
      <c r="B32" s="45"/>
      <c r="C32" s="308" t="s">
        <v>1</v>
      </c>
      <c r="D32" s="308" t="s">
        <v>1270</v>
      </c>
      <c r="E32" s="18" t="s">
        <v>1</v>
      </c>
      <c r="F32" s="309">
        <v>0.13500000000000001</v>
      </c>
      <c r="G32" s="39"/>
      <c r="H32" s="45"/>
    </row>
    <row r="33" s="2" customFormat="1" ht="16.8" customHeight="1">
      <c r="A33" s="39"/>
      <c r="B33" s="45"/>
      <c r="C33" s="308" t="s">
        <v>1</v>
      </c>
      <c r="D33" s="308" t="s">
        <v>378</v>
      </c>
      <c r="E33" s="18" t="s">
        <v>1</v>
      </c>
      <c r="F33" s="309">
        <v>0</v>
      </c>
      <c r="G33" s="39"/>
      <c r="H33" s="45"/>
    </row>
    <row r="34" s="2" customFormat="1" ht="16.8" customHeight="1">
      <c r="A34" s="39"/>
      <c r="B34" s="45"/>
      <c r="C34" s="308" t="s">
        <v>1</v>
      </c>
      <c r="D34" s="308" t="s">
        <v>1273</v>
      </c>
      <c r="E34" s="18" t="s">
        <v>1</v>
      </c>
      <c r="F34" s="309">
        <v>2.7000000000000002</v>
      </c>
      <c r="G34" s="39"/>
      <c r="H34" s="45"/>
    </row>
    <row r="35" s="2" customFormat="1" ht="16.8" customHeight="1">
      <c r="A35" s="39"/>
      <c r="B35" s="45"/>
      <c r="C35" s="308" t="s">
        <v>1</v>
      </c>
      <c r="D35" s="308" t="s">
        <v>1274</v>
      </c>
      <c r="E35" s="18" t="s">
        <v>1</v>
      </c>
      <c r="F35" s="309">
        <v>29</v>
      </c>
      <c r="G35" s="39"/>
      <c r="H35" s="45"/>
    </row>
    <row r="36" s="2" customFormat="1" ht="16.8" customHeight="1">
      <c r="A36" s="39"/>
      <c r="B36" s="45"/>
      <c r="C36" s="308" t="s">
        <v>1</v>
      </c>
      <c r="D36" s="308" t="s">
        <v>1275</v>
      </c>
      <c r="E36" s="18" t="s">
        <v>1</v>
      </c>
      <c r="F36" s="309">
        <v>-4.2000000000000002</v>
      </c>
      <c r="G36" s="39"/>
      <c r="H36" s="45"/>
    </row>
    <row r="37" s="2" customFormat="1" ht="16.8" customHeight="1">
      <c r="A37" s="39"/>
      <c r="B37" s="45"/>
      <c r="C37" s="308" t="s">
        <v>1</v>
      </c>
      <c r="D37" s="308" t="s">
        <v>1276</v>
      </c>
      <c r="E37" s="18" t="s">
        <v>1</v>
      </c>
      <c r="F37" s="309">
        <v>-1.2</v>
      </c>
      <c r="G37" s="39"/>
      <c r="H37" s="45"/>
    </row>
    <row r="38" s="2" customFormat="1" ht="16.8" customHeight="1">
      <c r="A38" s="39"/>
      <c r="B38" s="45"/>
      <c r="C38" s="308" t="s">
        <v>1</v>
      </c>
      <c r="D38" s="308" t="s">
        <v>1277</v>
      </c>
      <c r="E38" s="18" t="s">
        <v>1</v>
      </c>
      <c r="F38" s="309">
        <v>0.59999999999999998</v>
      </c>
      <c r="G38" s="39"/>
      <c r="H38" s="45"/>
    </row>
    <row r="39" s="2" customFormat="1" ht="16.8" customHeight="1">
      <c r="A39" s="39"/>
      <c r="B39" s="45"/>
      <c r="C39" s="308" t="s">
        <v>1</v>
      </c>
      <c r="D39" s="308" t="s">
        <v>1278</v>
      </c>
      <c r="E39" s="18" t="s">
        <v>1</v>
      </c>
      <c r="F39" s="309">
        <v>0.17999999999999999</v>
      </c>
      <c r="G39" s="39"/>
      <c r="H39" s="45"/>
    </row>
    <row r="40" s="2" customFormat="1" ht="16.8" customHeight="1">
      <c r="A40" s="39"/>
      <c r="B40" s="45"/>
      <c r="C40" s="308" t="s">
        <v>1</v>
      </c>
      <c r="D40" s="308" t="s">
        <v>1279</v>
      </c>
      <c r="E40" s="18" t="s">
        <v>1</v>
      </c>
      <c r="F40" s="309">
        <v>0.089999999999999997</v>
      </c>
      <c r="G40" s="39"/>
      <c r="H40" s="45"/>
    </row>
    <row r="41" s="2" customFormat="1" ht="16.8" customHeight="1">
      <c r="A41" s="39"/>
      <c r="B41" s="45"/>
      <c r="C41" s="308" t="s">
        <v>1</v>
      </c>
      <c r="D41" s="308" t="s">
        <v>385</v>
      </c>
      <c r="E41" s="18" t="s">
        <v>1</v>
      </c>
      <c r="F41" s="309">
        <v>0</v>
      </c>
      <c r="G41" s="39"/>
      <c r="H41" s="45"/>
    </row>
    <row r="42" s="2" customFormat="1" ht="16.8" customHeight="1">
      <c r="A42" s="39"/>
      <c r="B42" s="45"/>
      <c r="C42" s="308" t="s">
        <v>1</v>
      </c>
      <c r="D42" s="308" t="s">
        <v>1280</v>
      </c>
      <c r="E42" s="18" t="s">
        <v>1</v>
      </c>
      <c r="F42" s="309">
        <v>25.68</v>
      </c>
      <c r="G42" s="39"/>
      <c r="H42" s="45"/>
    </row>
    <row r="43" s="2" customFormat="1" ht="16.8" customHeight="1">
      <c r="A43" s="39"/>
      <c r="B43" s="45"/>
      <c r="C43" s="308" t="s">
        <v>1</v>
      </c>
      <c r="D43" s="308" t="s">
        <v>1281</v>
      </c>
      <c r="E43" s="18" t="s">
        <v>1</v>
      </c>
      <c r="F43" s="309">
        <v>0.126</v>
      </c>
      <c r="G43" s="39"/>
      <c r="H43" s="45"/>
    </row>
    <row r="44" s="2" customFormat="1" ht="16.8" customHeight="1">
      <c r="A44" s="39"/>
      <c r="B44" s="45"/>
      <c r="C44" s="308" t="s">
        <v>1</v>
      </c>
      <c r="D44" s="308" t="s">
        <v>387</v>
      </c>
      <c r="E44" s="18" t="s">
        <v>1</v>
      </c>
      <c r="F44" s="309">
        <v>0</v>
      </c>
      <c r="G44" s="39"/>
      <c r="H44" s="45"/>
    </row>
    <row r="45" s="2" customFormat="1" ht="16.8" customHeight="1">
      <c r="A45" s="39"/>
      <c r="B45" s="45"/>
      <c r="C45" s="308" t="s">
        <v>1</v>
      </c>
      <c r="D45" s="308" t="s">
        <v>1282</v>
      </c>
      <c r="E45" s="18" t="s">
        <v>1</v>
      </c>
      <c r="F45" s="309">
        <v>21.199999999999999</v>
      </c>
      <c r="G45" s="39"/>
      <c r="H45" s="45"/>
    </row>
    <row r="46" s="2" customFormat="1" ht="16.8" customHeight="1">
      <c r="A46" s="39"/>
      <c r="B46" s="45"/>
      <c r="C46" s="308" t="s">
        <v>1</v>
      </c>
      <c r="D46" s="308" t="s">
        <v>1283</v>
      </c>
      <c r="E46" s="18" t="s">
        <v>1</v>
      </c>
      <c r="F46" s="309">
        <v>0.27800000000000002</v>
      </c>
      <c r="G46" s="39"/>
      <c r="H46" s="45"/>
    </row>
    <row r="47" s="2" customFormat="1" ht="16.8" customHeight="1">
      <c r="A47" s="39"/>
      <c r="B47" s="45"/>
      <c r="C47" s="308" t="s">
        <v>1</v>
      </c>
      <c r="D47" s="308" t="s">
        <v>1284</v>
      </c>
      <c r="E47" s="18" t="s">
        <v>1</v>
      </c>
      <c r="F47" s="309">
        <v>0.45000000000000001</v>
      </c>
      <c r="G47" s="39"/>
      <c r="H47" s="45"/>
    </row>
    <row r="48" s="2" customFormat="1" ht="16.8" customHeight="1">
      <c r="A48" s="39"/>
      <c r="B48" s="45"/>
      <c r="C48" s="308" t="s">
        <v>1</v>
      </c>
      <c r="D48" s="308" t="s">
        <v>389</v>
      </c>
      <c r="E48" s="18" t="s">
        <v>1</v>
      </c>
      <c r="F48" s="309">
        <v>0</v>
      </c>
      <c r="G48" s="39"/>
      <c r="H48" s="45"/>
    </row>
    <row r="49" s="2" customFormat="1" ht="16.8" customHeight="1">
      <c r="A49" s="39"/>
      <c r="B49" s="45"/>
      <c r="C49" s="308" t="s">
        <v>1</v>
      </c>
      <c r="D49" s="308" t="s">
        <v>1285</v>
      </c>
      <c r="E49" s="18" t="s">
        <v>1</v>
      </c>
      <c r="F49" s="309">
        <v>40</v>
      </c>
      <c r="G49" s="39"/>
      <c r="H49" s="45"/>
    </row>
    <row r="50" s="2" customFormat="1" ht="16.8" customHeight="1">
      <c r="A50" s="39"/>
      <c r="B50" s="45"/>
      <c r="C50" s="308" t="s">
        <v>1</v>
      </c>
      <c r="D50" s="308" t="s">
        <v>1286</v>
      </c>
      <c r="E50" s="18" t="s">
        <v>1</v>
      </c>
      <c r="F50" s="309">
        <v>4.8419999999999996</v>
      </c>
      <c r="G50" s="39"/>
      <c r="H50" s="45"/>
    </row>
    <row r="51" s="2" customFormat="1" ht="16.8" customHeight="1">
      <c r="A51" s="39"/>
      <c r="B51" s="45"/>
      <c r="C51" s="308" t="s">
        <v>1</v>
      </c>
      <c r="D51" s="308" t="s">
        <v>1287</v>
      </c>
      <c r="E51" s="18" t="s">
        <v>1</v>
      </c>
      <c r="F51" s="309">
        <v>0.435</v>
      </c>
      <c r="G51" s="39"/>
      <c r="H51" s="45"/>
    </row>
    <row r="52" s="2" customFormat="1" ht="16.8" customHeight="1">
      <c r="A52" s="39"/>
      <c r="B52" s="45"/>
      <c r="C52" s="308" t="s">
        <v>1</v>
      </c>
      <c r="D52" s="308" t="s">
        <v>391</v>
      </c>
      <c r="E52" s="18" t="s">
        <v>1</v>
      </c>
      <c r="F52" s="309">
        <v>0</v>
      </c>
      <c r="G52" s="39"/>
      <c r="H52" s="45"/>
    </row>
    <row r="53" s="2" customFormat="1" ht="16.8" customHeight="1">
      <c r="A53" s="39"/>
      <c r="B53" s="45"/>
      <c r="C53" s="308" t="s">
        <v>1</v>
      </c>
      <c r="D53" s="308" t="s">
        <v>1288</v>
      </c>
      <c r="E53" s="18" t="s">
        <v>1</v>
      </c>
      <c r="F53" s="309">
        <v>11.960000000000001</v>
      </c>
      <c r="G53" s="39"/>
      <c r="H53" s="45"/>
    </row>
    <row r="54" s="2" customFormat="1" ht="16.8" customHeight="1">
      <c r="A54" s="39"/>
      <c r="B54" s="45"/>
      <c r="C54" s="308" t="s">
        <v>1</v>
      </c>
      <c r="D54" s="308" t="s">
        <v>1289</v>
      </c>
      <c r="E54" s="18" t="s">
        <v>1</v>
      </c>
      <c r="F54" s="309">
        <v>9</v>
      </c>
      <c r="G54" s="39"/>
      <c r="H54" s="45"/>
    </row>
    <row r="55" s="2" customFormat="1" ht="16.8" customHeight="1">
      <c r="A55" s="39"/>
      <c r="B55" s="45"/>
      <c r="C55" s="308" t="s">
        <v>1</v>
      </c>
      <c r="D55" s="308" t="s">
        <v>1270</v>
      </c>
      <c r="E55" s="18" t="s">
        <v>1</v>
      </c>
      <c r="F55" s="309">
        <v>0.13500000000000001</v>
      </c>
      <c r="G55" s="39"/>
      <c r="H55" s="45"/>
    </row>
    <row r="56" s="2" customFormat="1" ht="16.8" customHeight="1">
      <c r="A56" s="39"/>
      <c r="B56" s="45"/>
      <c r="C56" s="308" t="s">
        <v>1</v>
      </c>
      <c r="D56" s="308" t="s">
        <v>400</v>
      </c>
      <c r="E56" s="18" t="s">
        <v>1</v>
      </c>
      <c r="F56" s="309">
        <v>0</v>
      </c>
      <c r="G56" s="39"/>
      <c r="H56" s="45"/>
    </row>
    <row r="57" s="2" customFormat="1" ht="16.8" customHeight="1">
      <c r="A57" s="39"/>
      <c r="B57" s="45"/>
      <c r="C57" s="308" t="s">
        <v>1</v>
      </c>
      <c r="D57" s="308" t="s">
        <v>1211</v>
      </c>
      <c r="E57" s="18" t="s">
        <v>1</v>
      </c>
      <c r="F57" s="309">
        <v>30.32</v>
      </c>
      <c r="G57" s="39"/>
      <c r="H57" s="45"/>
    </row>
    <row r="58" s="2" customFormat="1" ht="16.8" customHeight="1">
      <c r="A58" s="39"/>
      <c r="B58" s="45"/>
      <c r="C58" s="308" t="s">
        <v>1</v>
      </c>
      <c r="D58" s="308" t="s">
        <v>1290</v>
      </c>
      <c r="E58" s="18" t="s">
        <v>1</v>
      </c>
      <c r="F58" s="309">
        <v>-6.5599999999999996</v>
      </c>
      <c r="G58" s="39"/>
      <c r="H58" s="45"/>
    </row>
    <row r="59" s="2" customFormat="1" ht="16.8" customHeight="1">
      <c r="A59" s="39"/>
      <c r="B59" s="45"/>
      <c r="C59" s="308" t="s">
        <v>1</v>
      </c>
      <c r="D59" s="308" t="s">
        <v>1212</v>
      </c>
      <c r="E59" s="18" t="s">
        <v>1</v>
      </c>
      <c r="F59" s="309">
        <v>19.920000000000002</v>
      </c>
      <c r="G59" s="39"/>
      <c r="H59" s="45"/>
    </row>
    <row r="60" s="2" customFormat="1" ht="16.8" customHeight="1">
      <c r="A60" s="39"/>
      <c r="B60" s="45"/>
      <c r="C60" s="308" t="s">
        <v>1</v>
      </c>
      <c r="D60" s="308" t="s">
        <v>1291</v>
      </c>
      <c r="E60" s="18" t="s">
        <v>1</v>
      </c>
      <c r="F60" s="309">
        <v>-1.96</v>
      </c>
      <c r="G60" s="39"/>
      <c r="H60" s="45"/>
    </row>
    <row r="61" s="2" customFormat="1" ht="16.8" customHeight="1">
      <c r="A61" s="39"/>
      <c r="B61" s="45"/>
      <c r="C61" s="308" t="s">
        <v>1</v>
      </c>
      <c r="D61" s="308" t="s">
        <v>1292</v>
      </c>
      <c r="E61" s="18" t="s">
        <v>1</v>
      </c>
      <c r="F61" s="309">
        <v>0.59999999999999998</v>
      </c>
      <c r="G61" s="39"/>
      <c r="H61" s="45"/>
    </row>
    <row r="62" s="2" customFormat="1" ht="16.8" customHeight="1">
      <c r="A62" s="39"/>
      <c r="B62" s="45"/>
      <c r="C62" s="308" t="s">
        <v>1</v>
      </c>
      <c r="D62" s="308" t="s">
        <v>1293</v>
      </c>
      <c r="E62" s="18" t="s">
        <v>1</v>
      </c>
      <c r="F62" s="309">
        <v>0.29999999999999999</v>
      </c>
      <c r="G62" s="39"/>
      <c r="H62" s="45"/>
    </row>
    <row r="63" s="2" customFormat="1" ht="16.8" customHeight="1">
      <c r="A63" s="39"/>
      <c r="B63" s="45"/>
      <c r="C63" s="308" t="s">
        <v>1</v>
      </c>
      <c r="D63" s="308" t="s">
        <v>1294</v>
      </c>
      <c r="E63" s="18" t="s">
        <v>1</v>
      </c>
      <c r="F63" s="309">
        <v>9</v>
      </c>
      <c r="G63" s="39"/>
      <c r="H63" s="45"/>
    </row>
    <row r="64" s="2" customFormat="1" ht="16.8" customHeight="1">
      <c r="A64" s="39"/>
      <c r="B64" s="45"/>
      <c r="C64" s="308" t="s">
        <v>1</v>
      </c>
      <c r="D64" s="308" t="s">
        <v>407</v>
      </c>
      <c r="E64" s="18" t="s">
        <v>1</v>
      </c>
      <c r="F64" s="309">
        <v>0</v>
      </c>
      <c r="G64" s="39"/>
      <c r="H64" s="45"/>
    </row>
    <row r="65" s="2" customFormat="1" ht="16.8" customHeight="1">
      <c r="A65" s="39"/>
      <c r="B65" s="45"/>
      <c r="C65" s="308" t="s">
        <v>1</v>
      </c>
      <c r="D65" s="308" t="s">
        <v>1214</v>
      </c>
      <c r="E65" s="18" t="s">
        <v>1</v>
      </c>
      <c r="F65" s="309">
        <v>47.200000000000003</v>
      </c>
      <c r="G65" s="39"/>
      <c r="H65" s="45"/>
    </row>
    <row r="66" s="2" customFormat="1" ht="16.8" customHeight="1">
      <c r="A66" s="39"/>
      <c r="B66" s="45"/>
      <c r="C66" s="308" t="s">
        <v>1</v>
      </c>
      <c r="D66" s="308" t="s">
        <v>1215</v>
      </c>
      <c r="E66" s="18" t="s">
        <v>1</v>
      </c>
      <c r="F66" s="309">
        <v>40.799999999999997</v>
      </c>
      <c r="G66" s="39"/>
      <c r="H66" s="45"/>
    </row>
    <row r="67" s="2" customFormat="1" ht="16.8" customHeight="1">
      <c r="A67" s="39"/>
      <c r="B67" s="45"/>
      <c r="C67" s="308" t="s">
        <v>1</v>
      </c>
      <c r="D67" s="308" t="s">
        <v>1295</v>
      </c>
      <c r="E67" s="18" t="s">
        <v>1</v>
      </c>
      <c r="F67" s="309">
        <v>-6.4000000000000004</v>
      </c>
      <c r="G67" s="39"/>
      <c r="H67" s="45"/>
    </row>
    <row r="68" s="2" customFormat="1" ht="16.8" customHeight="1">
      <c r="A68" s="39"/>
      <c r="B68" s="45"/>
      <c r="C68" s="308" t="s">
        <v>1</v>
      </c>
      <c r="D68" s="308" t="s">
        <v>1296</v>
      </c>
      <c r="E68" s="18" t="s">
        <v>1</v>
      </c>
      <c r="F68" s="309">
        <v>-2.7999999999999998</v>
      </c>
      <c r="G68" s="39"/>
      <c r="H68" s="45"/>
    </row>
    <row r="69" s="2" customFormat="1" ht="16.8" customHeight="1">
      <c r="A69" s="39"/>
      <c r="B69" s="45"/>
      <c r="C69" s="308" t="s">
        <v>1</v>
      </c>
      <c r="D69" s="308" t="s">
        <v>1297</v>
      </c>
      <c r="E69" s="18" t="s">
        <v>1</v>
      </c>
      <c r="F69" s="309">
        <v>-3.2000000000000002</v>
      </c>
      <c r="G69" s="39"/>
      <c r="H69" s="45"/>
    </row>
    <row r="70" s="2" customFormat="1" ht="16.8" customHeight="1">
      <c r="A70" s="39"/>
      <c r="B70" s="45"/>
      <c r="C70" s="308" t="s">
        <v>1</v>
      </c>
      <c r="D70" s="308" t="s">
        <v>1298</v>
      </c>
      <c r="E70" s="18" t="s">
        <v>1</v>
      </c>
      <c r="F70" s="309">
        <v>1.2</v>
      </c>
      <c r="G70" s="39"/>
      <c r="H70" s="45"/>
    </row>
    <row r="71" s="2" customFormat="1" ht="16.8" customHeight="1">
      <c r="A71" s="39"/>
      <c r="B71" s="45"/>
      <c r="C71" s="308" t="s">
        <v>1</v>
      </c>
      <c r="D71" s="308" t="s">
        <v>1299</v>
      </c>
      <c r="E71" s="18" t="s">
        <v>1</v>
      </c>
      <c r="F71" s="309">
        <v>19.199999999999999</v>
      </c>
      <c r="G71" s="39"/>
      <c r="H71" s="45"/>
    </row>
    <row r="72" s="2" customFormat="1" ht="16.8" customHeight="1">
      <c r="A72" s="39"/>
      <c r="B72" s="45"/>
      <c r="C72" s="308" t="s">
        <v>1</v>
      </c>
      <c r="D72" s="308" t="s">
        <v>1296</v>
      </c>
      <c r="E72" s="18" t="s">
        <v>1</v>
      </c>
      <c r="F72" s="309">
        <v>-2.7999999999999998</v>
      </c>
      <c r="G72" s="39"/>
      <c r="H72" s="45"/>
    </row>
    <row r="73" s="2" customFormat="1" ht="16.8" customHeight="1">
      <c r="A73" s="39"/>
      <c r="B73" s="45"/>
      <c r="C73" s="308" t="s">
        <v>1</v>
      </c>
      <c r="D73" s="308" t="s">
        <v>417</v>
      </c>
      <c r="E73" s="18" t="s">
        <v>1</v>
      </c>
      <c r="F73" s="309">
        <v>0</v>
      </c>
      <c r="G73" s="39"/>
      <c r="H73" s="45"/>
    </row>
    <row r="74" s="2" customFormat="1" ht="16.8" customHeight="1">
      <c r="A74" s="39"/>
      <c r="B74" s="45"/>
      <c r="C74" s="308" t="s">
        <v>1</v>
      </c>
      <c r="D74" s="308" t="s">
        <v>1300</v>
      </c>
      <c r="E74" s="18" t="s">
        <v>1</v>
      </c>
      <c r="F74" s="309">
        <v>4.5</v>
      </c>
      <c r="G74" s="39"/>
      <c r="H74" s="45"/>
    </row>
    <row r="75" s="2" customFormat="1" ht="16.8" customHeight="1">
      <c r="A75" s="39"/>
      <c r="B75" s="45"/>
      <c r="C75" s="308" t="s">
        <v>101</v>
      </c>
      <c r="D75" s="308" t="s">
        <v>213</v>
      </c>
      <c r="E75" s="18" t="s">
        <v>1</v>
      </c>
      <c r="F75" s="309">
        <v>433.82400000000001</v>
      </c>
      <c r="G75" s="39"/>
      <c r="H75" s="45"/>
    </row>
    <row r="76" s="2" customFormat="1" ht="16.8" customHeight="1">
      <c r="A76" s="39"/>
      <c r="B76" s="45"/>
      <c r="C76" s="310" t="s">
        <v>3200</v>
      </c>
      <c r="D76" s="39"/>
      <c r="E76" s="39"/>
      <c r="F76" s="39"/>
      <c r="G76" s="39"/>
      <c r="H76" s="45"/>
    </row>
    <row r="77" s="2" customFormat="1">
      <c r="A77" s="39"/>
      <c r="B77" s="45"/>
      <c r="C77" s="308" t="s">
        <v>1258</v>
      </c>
      <c r="D77" s="308" t="s">
        <v>1259</v>
      </c>
      <c r="E77" s="18" t="s">
        <v>183</v>
      </c>
      <c r="F77" s="309">
        <v>433.82400000000001</v>
      </c>
      <c r="G77" s="39"/>
      <c r="H77" s="45"/>
    </row>
    <row r="78" s="2" customFormat="1" ht="16.8" customHeight="1">
      <c r="A78" s="39"/>
      <c r="B78" s="45"/>
      <c r="C78" s="308" t="s">
        <v>323</v>
      </c>
      <c r="D78" s="308" t="s">
        <v>324</v>
      </c>
      <c r="E78" s="18" t="s">
        <v>183</v>
      </c>
      <c r="F78" s="309">
        <v>433.82400000000001</v>
      </c>
      <c r="G78" s="39"/>
      <c r="H78" s="45"/>
    </row>
    <row r="79" s="2" customFormat="1" ht="16.8" customHeight="1">
      <c r="A79" s="39"/>
      <c r="B79" s="45"/>
      <c r="C79" s="308" t="s">
        <v>424</v>
      </c>
      <c r="D79" s="308" t="s">
        <v>425</v>
      </c>
      <c r="E79" s="18" t="s">
        <v>183</v>
      </c>
      <c r="F79" s="309">
        <v>433.82400000000001</v>
      </c>
      <c r="G79" s="39"/>
      <c r="H79" s="45"/>
    </row>
    <row r="80" s="2" customFormat="1" ht="16.8" customHeight="1">
      <c r="A80" s="39"/>
      <c r="B80" s="45"/>
      <c r="C80" s="308" t="s">
        <v>1188</v>
      </c>
      <c r="D80" s="308" t="s">
        <v>1189</v>
      </c>
      <c r="E80" s="18" t="s">
        <v>183</v>
      </c>
      <c r="F80" s="309">
        <v>433.82400000000001</v>
      </c>
      <c r="G80" s="39"/>
      <c r="H80" s="45"/>
    </row>
    <row r="81" s="2" customFormat="1" ht="16.8" customHeight="1">
      <c r="A81" s="39"/>
      <c r="B81" s="45"/>
      <c r="C81" s="308" t="s">
        <v>1243</v>
      </c>
      <c r="D81" s="308" t="s">
        <v>1244</v>
      </c>
      <c r="E81" s="18" t="s">
        <v>183</v>
      </c>
      <c r="F81" s="309">
        <v>433.82400000000001</v>
      </c>
      <c r="G81" s="39"/>
      <c r="H81" s="45"/>
    </row>
    <row r="82" s="2" customFormat="1" ht="16.8" customHeight="1">
      <c r="A82" s="39"/>
      <c r="B82" s="45"/>
      <c r="C82" s="304" t="s">
        <v>103</v>
      </c>
      <c r="D82" s="305" t="s">
        <v>1</v>
      </c>
      <c r="E82" s="306" t="s">
        <v>1</v>
      </c>
      <c r="F82" s="307">
        <v>184.02000000000001</v>
      </c>
      <c r="G82" s="39"/>
      <c r="H82" s="45"/>
    </row>
    <row r="83" s="2" customFormat="1" ht="16.8" customHeight="1">
      <c r="A83" s="39"/>
      <c r="B83" s="45"/>
      <c r="C83" s="308" t="s">
        <v>1</v>
      </c>
      <c r="D83" s="308" t="s">
        <v>1040</v>
      </c>
      <c r="E83" s="18" t="s">
        <v>1</v>
      </c>
      <c r="F83" s="309">
        <v>23.620000000000001</v>
      </c>
      <c r="G83" s="39"/>
      <c r="H83" s="45"/>
    </row>
    <row r="84" s="2" customFormat="1" ht="16.8" customHeight="1">
      <c r="A84" s="39"/>
      <c r="B84" s="45"/>
      <c r="C84" s="308" t="s">
        <v>1</v>
      </c>
      <c r="D84" s="308" t="s">
        <v>1041</v>
      </c>
      <c r="E84" s="18" t="s">
        <v>1</v>
      </c>
      <c r="F84" s="309">
        <v>60.549999999999997</v>
      </c>
      <c r="G84" s="39"/>
      <c r="H84" s="45"/>
    </row>
    <row r="85" s="2" customFormat="1" ht="16.8" customHeight="1">
      <c r="A85" s="39"/>
      <c r="B85" s="45"/>
      <c r="C85" s="308" t="s">
        <v>1</v>
      </c>
      <c r="D85" s="308" t="s">
        <v>1042</v>
      </c>
      <c r="E85" s="18" t="s">
        <v>1</v>
      </c>
      <c r="F85" s="309">
        <v>46.600000000000001</v>
      </c>
      <c r="G85" s="39"/>
      <c r="H85" s="45"/>
    </row>
    <row r="86" s="2" customFormat="1" ht="16.8" customHeight="1">
      <c r="A86" s="39"/>
      <c r="B86" s="45"/>
      <c r="C86" s="308" t="s">
        <v>1</v>
      </c>
      <c r="D86" s="308" t="s">
        <v>1043</v>
      </c>
      <c r="E86" s="18" t="s">
        <v>1</v>
      </c>
      <c r="F86" s="309">
        <v>51.5</v>
      </c>
      <c r="G86" s="39"/>
      <c r="H86" s="45"/>
    </row>
    <row r="87" s="2" customFormat="1" ht="16.8" customHeight="1">
      <c r="A87" s="39"/>
      <c r="B87" s="45"/>
      <c r="C87" s="308" t="s">
        <v>1</v>
      </c>
      <c r="D87" s="308" t="s">
        <v>1044</v>
      </c>
      <c r="E87" s="18" t="s">
        <v>1</v>
      </c>
      <c r="F87" s="309">
        <v>0</v>
      </c>
      <c r="G87" s="39"/>
      <c r="H87" s="45"/>
    </row>
    <row r="88" s="2" customFormat="1" ht="16.8" customHeight="1">
      <c r="A88" s="39"/>
      <c r="B88" s="45"/>
      <c r="C88" s="308" t="s">
        <v>1</v>
      </c>
      <c r="D88" s="308" t="s">
        <v>1045</v>
      </c>
      <c r="E88" s="18" t="s">
        <v>1</v>
      </c>
      <c r="F88" s="309">
        <v>1.75</v>
      </c>
      <c r="G88" s="39"/>
      <c r="H88" s="45"/>
    </row>
    <row r="89" s="2" customFormat="1" ht="16.8" customHeight="1">
      <c r="A89" s="39"/>
      <c r="B89" s="45"/>
      <c r="C89" s="308" t="s">
        <v>103</v>
      </c>
      <c r="D89" s="308" t="s">
        <v>213</v>
      </c>
      <c r="E89" s="18" t="s">
        <v>1</v>
      </c>
      <c r="F89" s="309">
        <v>184.02000000000001</v>
      </c>
      <c r="G89" s="39"/>
      <c r="H89" s="45"/>
    </row>
    <row r="90" s="2" customFormat="1" ht="16.8" customHeight="1">
      <c r="A90" s="39"/>
      <c r="B90" s="45"/>
      <c r="C90" s="310" t="s">
        <v>3200</v>
      </c>
      <c r="D90" s="39"/>
      <c r="E90" s="39"/>
      <c r="F90" s="39"/>
      <c r="G90" s="39"/>
      <c r="H90" s="45"/>
    </row>
    <row r="91" s="2" customFormat="1">
      <c r="A91" s="39"/>
      <c r="B91" s="45"/>
      <c r="C91" s="308" t="s">
        <v>1037</v>
      </c>
      <c r="D91" s="308" t="s">
        <v>1038</v>
      </c>
      <c r="E91" s="18" t="s">
        <v>183</v>
      </c>
      <c r="F91" s="309">
        <v>184.02000000000001</v>
      </c>
      <c r="G91" s="39"/>
      <c r="H91" s="45"/>
    </row>
    <row r="92" s="2" customFormat="1" ht="16.8" customHeight="1">
      <c r="A92" s="39"/>
      <c r="B92" s="45"/>
      <c r="C92" s="308" t="s">
        <v>974</v>
      </c>
      <c r="D92" s="308" t="s">
        <v>975</v>
      </c>
      <c r="E92" s="18" t="s">
        <v>183</v>
      </c>
      <c r="F92" s="309">
        <v>184.02000000000001</v>
      </c>
      <c r="G92" s="39"/>
      <c r="H92" s="45"/>
    </row>
    <row r="93" s="2" customFormat="1" ht="16.8" customHeight="1">
      <c r="A93" s="39"/>
      <c r="B93" s="45"/>
      <c r="C93" s="308" t="s">
        <v>983</v>
      </c>
      <c r="D93" s="308" t="s">
        <v>984</v>
      </c>
      <c r="E93" s="18" t="s">
        <v>183</v>
      </c>
      <c r="F93" s="309">
        <v>184.02000000000001</v>
      </c>
      <c r="G93" s="39"/>
      <c r="H93" s="45"/>
    </row>
    <row r="94" s="2" customFormat="1" ht="16.8" customHeight="1">
      <c r="A94" s="39"/>
      <c r="B94" s="45"/>
      <c r="C94" s="308" t="s">
        <v>1057</v>
      </c>
      <c r="D94" s="308" t="s">
        <v>1058</v>
      </c>
      <c r="E94" s="18" t="s">
        <v>183</v>
      </c>
      <c r="F94" s="309">
        <v>184.02000000000001</v>
      </c>
      <c r="G94" s="39"/>
      <c r="H94" s="45"/>
    </row>
    <row r="95" s="2" customFormat="1">
      <c r="A95" s="39"/>
      <c r="B95" s="45"/>
      <c r="C95" s="308" t="s">
        <v>518</v>
      </c>
      <c r="D95" s="308" t="s">
        <v>519</v>
      </c>
      <c r="E95" s="18" t="s">
        <v>183</v>
      </c>
      <c r="F95" s="309">
        <v>516.48400000000004</v>
      </c>
      <c r="G95" s="39"/>
      <c r="H95" s="45"/>
    </row>
    <row r="96" s="2" customFormat="1" ht="16.8" customHeight="1">
      <c r="A96" s="39"/>
      <c r="B96" s="45"/>
      <c r="C96" s="308" t="s">
        <v>523</v>
      </c>
      <c r="D96" s="308" t="s">
        <v>524</v>
      </c>
      <c r="E96" s="18" t="s">
        <v>183</v>
      </c>
      <c r="F96" s="309">
        <v>516.48400000000004</v>
      </c>
      <c r="G96" s="39"/>
      <c r="H96" s="45"/>
    </row>
    <row r="97" s="2" customFormat="1" ht="16.8" customHeight="1">
      <c r="A97" s="39"/>
      <c r="B97" s="45"/>
      <c r="C97" s="304" t="s">
        <v>106</v>
      </c>
      <c r="D97" s="305" t="s">
        <v>1</v>
      </c>
      <c r="E97" s="306" t="s">
        <v>1</v>
      </c>
      <c r="F97" s="307">
        <v>50.609999999999999</v>
      </c>
      <c r="G97" s="39"/>
      <c r="H97" s="45"/>
    </row>
    <row r="98" s="2" customFormat="1" ht="16.8" customHeight="1">
      <c r="A98" s="39"/>
      <c r="B98" s="45"/>
      <c r="C98" s="308" t="s">
        <v>1</v>
      </c>
      <c r="D98" s="308" t="s">
        <v>1100</v>
      </c>
      <c r="E98" s="18" t="s">
        <v>1</v>
      </c>
      <c r="F98" s="309">
        <v>0</v>
      </c>
      <c r="G98" s="39"/>
      <c r="H98" s="45"/>
    </row>
    <row r="99" s="2" customFormat="1" ht="16.8" customHeight="1">
      <c r="A99" s="39"/>
      <c r="B99" s="45"/>
      <c r="C99" s="308" t="s">
        <v>106</v>
      </c>
      <c r="D99" s="308" t="s">
        <v>1101</v>
      </c>
      <c r="E99" s="18" t="s">
        <v>1</v>
      </c>
      <c r="F99" s="309">
        <v>50.609999999999999</v>
      </c>
      <c r="G99" s="39"/>
      <c r="H99" s="45"/>
    </row>
    <row r="100" s="2" customFormat="1" ht="16.8" customHeight="1">
      <c r="A100" s="39"/>
      <c r="B100" s="45"/>
      <c r="C100" s="310" t="s">
        <v>3200</v>
      </c>
      <c r="D100" s="39"/>
      <c r="E100" s="39"/>
      <c r="F100" s="39"/>
      <c r="G100" s="39"/>
      <c r="H100" s="45"/>
    </row>
    <row r="101" s="2" customFormat="1" ht="16.8" customHeight="1">
      <c r="A101" s="39"/>
      <c r="B101" s="45"/>
      <c r="C101" s="308" t="s">
        <v>1097</v>
      </c>
      <c r="D101" s="308" t="s">
        <v>1098</v>
      </c>
      <c r="E101" s="18" t="s">
        <v>183</v>
      </c>
      <c r="F101" s="309">
        <v>50.609999999999999</v>
      </c>
      <c r="G101" s="39"/>
      <c r="H101" s="45"/>
    </row>
    <row r="102" s="2" customFormat="1" ht="16.8" customHeight="1">
      <c r="A102" s="39"/>
      <c r="B102" s="45"/>
      <c r="C102" s="308" t="s">
        <v>1067</v>
      </c>
      <c r="D102" s="308" t="s">
        <v>1068</v>
      </c>
      <c r="E102" s="18" t="s">
        <v>183</v>
      </c>
      <c r="F102" s="309">
        <v>50.609999999999999</v>
      </c>
      <c r="G102" s="39"/>
      <c r="H102" s="45"/>
    </row>
    <row r="103" s="2" customFormat="1" ht="16.8" customHeight="1">
      <c r="A103" s="39"/>
      <c r="B103" s="45"/>
      <c r="C103" s="308" t="s">
        <v>1071</v>
      </c>
      <c r="D103" s="308" t="s">
        <v>1072</v>
      </c>
      <c r="E103" s="18" t="s">
        <v>183</v>
      </c>
      <c r="F103" s="309">
        <v>50.609999999999999</v>
      </c>
      <c r="G103" s="39"/>
      <c r="H103" s="45"/>
    </row>
    <row r="104" s="2" customFormat="1" ht="16.8" customHeight="1">
      <c r="A104" s="39"/>
      <c r="B104" s="45"/>
      <c r="C104" s="308" t="s">
        <v>1075</v>
      </c>
      <c r="D104" s="308" t="s">
        <v>1076</v>
      </c>
      <c r="E104" s="18" t="s">
        <v>183</v>
      </c>
      <c r="F104" s="309">
        <v>50.609999999999999</v>
      </c>
      <c r="G104" s="39"/>
      <c r="H104" s="45"/>
    </row>
    <row r="105" s="2" customFormat="1">
      <c r="A105" s="39"/>
      <c r="B105" s="45"/>
      <c r="C105" s="308" t="s">
        <v>1079</v>
      </c>
      <c r="D105" s="308" t="s">
        <v>1080</v>
      </c>
      <c r="E105" s="18" t="s">
        <v>183</v>
      </c>
      <c r="F105" s="309">
        <v>50.609999999999999</v>
      </c>
      <c r="G105" s="39"/>
      <c r="H105" s="45"/>
    </row>
    <row r="106" s="2" customFormat="1">
      <c r="A106" s="39"/>
      <c r="B106" s="45"/>
      <c r="C106" s="308" t="s">
        <v>518</v>
      </c>
      <c r="D106" s="308" t="s">
        <v>519</v>
      </c>
      <c r="E106" s="18" t="s">
        <v>183</v>
      </c>
      <c r="F106" s="309">
        <v>516.48400000000004</v>
      </c>
      <c r="G106" s="39"/>
      <c r="H106" s="45"/>
    </row>
    <row r="107" s="2" customFormat="1" ht="16.8" customHeight="1">
      <c r="A107" s="39"/>
      <c r="B107" s="45"/>
      <c r="C107" s="308" t="s">
        <v>523</v>
      </c>
      <c r="D107" s="308" t="s">
        <v>524</v>
      </c>
      <c r="E107" s="18" t="s">
        <v>183</v>
      </c>
      <c r="F107" s="309">
        <v>516.48400000000004</v>
      </c>
      <c r="G107" s="39"/>
      <c r="H107" s="45"/>
    </row>
    <row r="108" s="2" customFormat="1" ht="16.8" customHeight="1">
      <c r="A108" s="39"/>
      <c r="B108" s="45"/>
      <c r="C108" s="304" t="s">
        <v>108</v>
      </c>
      <c r="D108" s="305" t="s">
        <v>1</v>
      </c>
      <c r="E108" s="306" t="s">
        <v>1</v>
      </c>
      <c r="F108" s="307">
        <v>281.85399999999998</v>
      </c>
      <c r="G108" s="39"/>
      <c r="H108" s="45"/>
    </row>
    <row r="109" s="2" customFormat="1" ht="16.8" customHeight="1">
      <c r="A109" s="39"/>
      <c r="B109" s="45"/>
      <c r="C109" s="308" t="s">
        <v>1</v>
      </c>
      <c r="D109" s="308" t="s">
        <v>1159</v>
      </c>
      <c r="E109" s="18" t="s">
        <v>1</v>
      </c>
      <c r="F109" s="309">
        <v>0</v>
      </c>
      <c r="G109" s="39"/>
      <c r="H109" s="45"/>
    </row>
    <row r="110" s="2" customFormat="1" ht="16.8" customHeight="1">
      <c r="A110" s="39"/>
      <c r="B110" s="45"/>
      <c r="C110" s="308" t="s">
        <v>1</v>
      </c>
      <c r="D110" s="308" t="s">
        <v>1160</v>
      </c>
      <c r="E110" s="18" t="s">
        <v>1</v>
      </c>
      <c r="F110" s="309">
        <v>137.30000000000001</v>
      </c>
      <c r="G110" s="39"/>
      <c r="H110" s="45"/>
    </row>
    <row r="111" s="2" customFormat="1" ht="16.8" customHeight="1">
      <c r="A111" s="39"/>
      <c r="B111" s="45"/>
      <c r="C111" s="308" t="s">
        <v>1</v>
      </c>
      <c r="D111" s="308" t="s">
        <v>1161</v>
      </c>
      <c r="E111" s="18" t="s">
        <v>1</v>
      </c>
      <c r="F111" s="309">
        <v>144.554</v>
      </c>
      <c r="G111" s="39"/>
      <c r="H111" s="45"/>
    </row>
    <row r="112" s="2" customFormat="1" ht="16.8" customHeight="1">
      <c r="A112" s="39"/>
      <c r="B112" s="45"/>
      <c r="C112" s="308" t="s">
        <v>108</v>
      </c>
      <c r="D112" s="308" t="s">
        <v>487</v>
      </c>
      <c r="E112" s="18" t="s">
        <v>1</v>
      </c>
      <c r="F112" s="309">
        <v>281.85399999999998</v>
      </c>
      <c r="G112" s="39"/>
      <c r="H112" s="45"/>
    </row>
    <row r="113" s="2" customFormat="1" ht="16.8" customHeight="1">
      <c r="A113" s="39"/>
      <c r="B113" s="45"/>
      <c r="C113" s="310" t="s">
        <v>3200</v>
      </c>
      <c r="D113" s="39"/>
      <c r="E113" s="39"/>
      <c r="F113" s="39"/>
      <c r="G113" s="39"/>
      <c r="H113" s="45"/>
    </row>
    <row r="114" s="2" customFormat="1" ht="16.8" customHeight="1">
      <c r="A114" s="39"/>
      <c r="B114" s="45"/>
      <c r="C114" s="308" t="s">
        <v>1156</v>
      </c>
      <c r="D114" s="308" t="s">
        <v>1157</v>
      </c>
      <c r="E114" s="18" t="s">
        <v>183</v>
      </c>
      <c r="F114" s="309">
        <v>312.226</v>
      </c>
      <c r="G114" s="39"/>
      <c r="H114" s="45"/>
    </row>
    <row r="115" s="2" customFormat="1" ht="16.8" customHeight="1">
      <c r="A115" s="39"/>
      <c r="B115" s="45"/>
      <c r="C115" s="308" t="s">
        <v>1148</v>
      </c>
      <c r="D115" s="308" t="s">
        <v>1149</v>
      </c>
      <c r="E115" s="18" t="s">
        <v>183</v>
      </c>
      <c r="F115" s="309">
        <v>281.85399999999998</v>
      </c>
      <c r="G115" s="39"/>
      <c r="H115" s="45"/>
    </row>
    <row r="116" s="2" customFormat="1" ht="16.8" customHeight="1">
      <c r="A116" s="39"/>
      <c r="B116" s="45"/>
      <c r="C116" s="308" t="s">
        <v>1152</v>
      </c>
      <c r="D116" s="308" t="s">
        <v>1153</v>
      </c>
      <c r="E116" s="18" t="s">
        <v>183</v>
      </c>
      <c r="F116" s="309">
        <v>281.85399999999998</v>
      </c>
      <c r="G116" s="39"/>
      <c r="H116" s="45"/>
    </row>
    <row r="117" s="2" customFormat="1">
      <c r="A117" s="39"/>
      <c r="B117" s="45"/>
      <c r="C117" s="308" t="s">
        <v>518</v>
      </c>
      <c r="D117" s="308" t="s">
        <v>519</v>
      </c>
      <c r="E117" s="18" t="s">
        <v>183</v>
      </c>
      <c r="F117" s="309">
        <v>516.48400000000004</v>
      </c>
      <c r="G117" s="39"/>
      <c r="H117" s="45"/>
    </row>
    <row r="118" s="2" customFormat="1" ht="16.8" customHeight="1">
      <c r="A118" s="39"/>
      <c r="B118" s="45"/>
      <c r="C118" s="308" t="s">
        <v>523</v>
      </c>
      <c r="D118" s="308" t="s">
        <v>524</v>
      </c>
      <c r="E118" s="18" t="s">
        <v>183</v>
      </c>
      <c r="F118" s="309">
        <v>516.48400000000004</v>
      </c>
      <c r="G118" s="39"/>
      <c r="H118" s="45"/>
    </row>
    <row r="119" s="2" customFormat="1" ht="16.8" customHeight="1">
      <c r="A119" s="39"/>
      <c r="B119" s="45"/>
      <c r="C119" s="304" t="s">
        <v>47</v>
      </c>
      <c r="D119" s="305" t="s">
        <v>1</v>
      </c>
      <c r="E119" s="306" t="s">
        <v>1</v>
      </c>
      <c r="F119" s="307">
        <v>2</v>
      </c>
      <c r="G119" s="39"/>
      <c r="H119" s="45"/>
    </row>
    <row r="120" s="2" customFormat="1" ht="16.8" customHeight="1">
      <c r="A120" s="39"/>
      <c r="B120" s="45"/>
      <c r="C120" s="308" t="s">
        <v>1</v>
      </c>
      <c r="D120" s="308" t="s">
        <v>161</v>
      </c>
      <c r="E120" s="18" t="s">
        <v>1</v>
      </c>
      <c r="F120" s="309">
        <v>0</v>
      </c>
      <c r="G120" s="39"/>
      <c r="H120" s="45"/>
    </row>
    <row r="121" s="2" customFormat="1" ht="16.8" customHeight="1">
      <c r="A121" s="39"/>
      <c r="B121" s="45"/>
      <c r="C121" s="308" t="s">
        <v>47</v>
      </c>
      <c r="D121" s="308" t="s">
        <v>162</v>
      </c>
      <c r="E121" s="18" t="s">
        <v>1</v>
      </c>
      <c r="F121" s="309">
        <v>2</v>
      </c>
      <c r="G121" s="39"/>
      <c r="H121" s="45"/>
    </row>
    <row r="122" s="2" customFormat="1" ht="16.8" customHeight="1">
      <c r="A122" s="39"/>
      <c r="B122" s="45"/>
      <c r="C122" s="310" t="s">
        <v>3200</v>
      </c>
      <c r="D122" s="39"/>
      <c r="E122" s="39"/>
      <c r="F122" s="39"/>
      <c r="G122" s="39"/>
      <c r="H122" s="45"/>
    </row>
    <row r="123" s="2" customFormat="1">
      <c r="A123" s="39"/>
      <c r="B123" s="45"/>
      <c r="C123" s="308" t="s">
        <v>154</v>
      </c>
      <c r="D123" s="308" t="s">
        <v>155</v>
      </c>
      <c r="E123" s="18" t="s">
        <v>156</v>
      </c>
      <c r="F123" s="309">
        <v>2</v>
      </c>
      <c r="G123" s="39"/>
      <c r="H123" s="45"/>
    </row>
    <row r="124" s="2" customFormat="1">
      <c r="A124" s="39"/>
      <c r="B124" s="45"/>
      <c r="C124" s="308" t="s">
        <v>163</v>
      </c>
      <c r="D124" s="308" t="s">
        <v>164</v>
      </c>
      <c r="E124" s="18" t="s">
        <v>156</v>
      </c>
      <c r="F124" s="309">
        <v>2</v>
      </c>
      <c r="G124" s="39"/>
      <c r="H124" s="45"/>
    </row>
    <row r="125" s="2" customFormat="1">
      <c r="A125" s="39"/>
      <c r="B125" s="45"/>
      <c r="C125" s="308" t="s">
        <v>167</v>
      </c>
      <c r="D125" s="308" t="s">
        <v>168</v>
      </c>
      <c r="E125" s="18" t="s">
        <v>156</v>
      </c>
      <c r="F125" s="309">
        <v>20</v>
      </c>
      <c r="G125" s="39"/>
      <c r="H125" s="45"/>
    </row>
    <row r="126" s="2" customFormat="1" ht="16.8" customHeight="1">
      <c r="A126" s="39"/>
      <c r="B126" s="45"/>
      <c r="C126" s="308" t="s">
        <v>176</v>
      </c>
      <c r="D126" s="308" t="s">
        <v>177</v>
      </c>
      <c r="E126" s="18" t="s">
        <v>156</v>
      </c>
      <c r="F126" s="309">
        <v>2</v>
      </c>
      <c r="G126" s="39"/>
      <c r="H126" s="45"/>
    </row>
    <row r="127" s="2" customFormat="1" ht="26.4" customHeight="1">
      <c r="A127" s="39"/>
      <c r="B127" s="45"/>
      <c r="C127" s="303" t="s">
        <v>87</v>
      </c>
      <c r="D127" s="303" t="s">
        <v>88</v>
      </c>
      <c r="E127" s="39"/>
      <c r="F127" s="39"/>
      <c r="G127" s="39"/>
      <c r="H127" s="45"/>
    </row>
    <row r="128" s="2" customFormat="1" ht="16.8" customHeight="1">
      <c r="A128" s="39"/>
      <c r="B128" s="45"/>
      <c r="C128" s="304" t="s">
        <v>1382</v>
      </c>
      <c r="D128" s="305" t="s">
        <v>1</v>
      </c>
      <c r="E128" s="306" t="s">
        <v>1</v>
      </c>
      <c r="F128" s="307">
        <v>104.749</v>
      </c>
      <c r="G128" s="39"/>
      <c r="H128" s="45"/>
    </row>
    <row r="129" s="2" customFormat="1" ht="16.8" customHeight="1">
      <c r="A129" s="39"/>
      <c r="B129" s="45"/>
      <c r="C129" s="308" t="s">
        <v>1</v>
      </c>
      <c r="D129" s="308" t="s">
        <v>1449</v>
      </c>
      <c r="E129" s="18" t="s">
        <v>1</v>
      </c>
      <c r="F129" s="309">
        <v>0</v>
      </c>
      <c r="G129" s="39"/>
      <c r="H129" s="45"/>
    </row>
    <row r="130" s="2" customFormat="1" ht="16.8" customHeight="1">
      <c r="A130" s="39"/>
      <c r="B130" s="45"/>
      <c r="C130" s="308" t="s">
        <v>1</v>
      </c>
      <c r="D130" s="308" t="s">
        <v>1450</v>
      </c>
      <c r="E130" s="18" t="s">
        <v>1</v>
      </c>
      <c r="F130" s="309">
        <v>103.53</v>
      </c>
      <c r="G130" s="39"/>
      <c r="H130" s="45"/>
    </row>
    <row r="131" s="2" customFormat="1" ht="16.8" customHeight="1">
      <c r="A131" s="39"/>
      <c r="B131" s="45"/>
      <c r="C131" s="308" t="s">
        <v>1</v>
      </c>
      <c r="D131" s="308" t="s">
        <v>1451</v>
      </c>
      <c r="E131" s="18" t="s">
        <v>1</v>
      </c>
      <c r="F131" s="309">
        <v>1.2190000000000001</v>
      </c>
      <c r="G131" s="39"/>
      <c r="H131" s="45"/>
    </row>
    <row r="132" s="2" customFormat="1" ht="16.8" customHeight="1">
      <c r="A132" s="39"/>
      <c r="B132" s="45"/>
      <c r="C132" s="308" t="s">
        <v>1382</v>
      </c>
      <c r="D132" s="308" t="s">
        <v>213</v>
      </c>
      <c r="E132" s="18" t="s">
        <v>1</v>
      </c>
      <c r="F132" s="309">
        <v>104.749</v>
      </c>
      <c r="G132" s="39"/>
      <c r="H132" s="45"/>
    </row>
    <row r="133" s="2" customFormat="1" ht="16.8" customHeight="1">
      <c r="A133" s="39"/>
      <c r="B133" s="45"/>
      <c r="C133" s="310" t="s">
        <v>3200</v>
      </c>
      <c r="D133" s="39"/>
      <c r="E133" s="39"/>
      <c r="F133" s="39"/>
      <c r="G133" s="39"/>
      <c r="H133" s="45"/>
    </row>
    <row r="134" s="2" customFormat="1">
      <c r="A134" s="39"/>
      <c r="B134" s="45"/>
      <c r="C134" s="308" t="s">
        <v>163</v>
      </c>
      <c r="D134" s="308" t="s">
        <v>164</v>
      </c>
      <c r="E134" s="18" t="s">
        <v>156</v>
      </c>
      <c r="F134" s="309">
        <v>104.749</v>
      </c>
      <c r="G134" s="39"/>
      <c r="H134" s="45"/>
    </row>
    <row r="135" s="2" customFormat="1">
      <c r="A135" s="39"/>
      <c r="B135" s="45"/>
      <c r="C135" s="308" t="s">
        <v>167</v>
      </c>
      <c r="D135" s="308" t="s">
        <v>168</v>
      </c>
      <c r="E135" s="18" t="s">
        <v>156</v>
      </c>
      <c r="F135" s="309">
        <v>1047.49</v>
      </c>
      <c r="G135" s="39"/>
      <c r="H135" s="45"/>
    </row>
    <row r="136" s="2" customFormat="1">
      <c r="A136" s="39"/>
      <c r="B136" s="45"/>
      <c r="C136" s="308" t="s">
        <v>171</v>
      </c>
      <c r="D136" s="308" t="s">
        <v>172</v>
      </c>
      <c r="E136" s="18" t="s">
        <v>173</v>
      </c>
      <c r="F136" s="309">
        <v>209.49799999999999</v>
      </c>
      <c r="G136" s="39"/>
      <c r="H136" s="45"/>
    </row>
    <row r="137" s="2" customFormat="1" ht="16.8" customHeight="1">
      <c r="A137" s="39"/>
      <c r="B137" s="45"/>
      <c r="C137" s="308" t="s">
        <v>176</v>
      </c>
      <c r="D137" s="308" t="s">
        <v>177</v>
      </c>
      <c r="E137" s="18" t="s">
        <v>156</v>
      </c>
      <c r="F137" s="309">
        <v>104.749</v>
      </c>
      <c r="G137" s="39"/>
      <c r="H137" s="45"/>
    </row>
    <row r="138" s="2" customFormat="1" ht="16.8" customHeight="1">
      <c r="A138" s="39"/>
      <c r="B138" s="45"/>
      <c r="C138" s="304" t="s">
        <v>1384</v>
      </c>
      <c r="D138" s="305" t="s">
        <v>1</v>
      </c>
      <c r="E138" s="306" t="s">
        <v>1</v>
      </c>
      <c r="F138" s="307">
        <v>81</v>
      </c>
      <c r="G138" s="39"/>
      <c r="H138" s="45"/>
    </row>
    <row r="139" s="2" customFormat="1" ht="16.8" customHeight="1">
      <c r="A139" s="39"/>
      <c r="B139" s="45"/>
      <c r="C139" s="308" t="s">
        <v>1384</v>
      </c>
      <c r="D139" s="308" t="s">
        <v>1410</v>
      </c>
      <c r="E139" s="18" t="s">
        <v>1</v>
      </c>
      <c r="F139" s="309">
        <v>81</v>
      </c>
      <c r="G139" s="39"/>
      <c r="H139" s="45"/>
    </row>
    <row r="140" s="2" customFormat="1" ht="16.8" customHeight="1">
      <c r="A140" s="39"/>
      <c r="B140" s="45"/>
      <c r="C140" s="310" t="s">
        <v>3200</v>
      </c>
      <c r="D140" s="39"/>
      <c r="E140" s="39"/>
      <c r="F140" s="39"/>
      <c r="G140" s="39"/>
      <c r="H140" s="45"/>
    </row>
    <row r="141" s="2" customFormat="1" ht="16.8" customHeight="1">
      <c r="A141" s="39"/>
      <c r="B141" s="45"/>
      <c r="C141" s="308" t="s">
        <v>1407</v>
      </c>
      <c r="D141" s="308" t="s">
        <v>1408</v>
      </c>
      <c r="E141" s="18" t="s">
        <v>183</v>
      </c>
      <c r="F141" s="309">
        <v>81</v>
      </c>
      <c r="G141" s="39"/>
      <c r="H141" s="45"/>
    </row>
    <row r="142" s="2" customFormat="1" ht="16.8" customHeight="1">
      <c r="A142" s="39"/>
      <c r="B142" s="45"/>
      <c r="C142" s="308" t="s">
        <v>1488</v>
      </c>
      <c r="D142" s="308" t="s">
        <v>1489</v>
      </c>
      <c r="E142" s="18" t="s">
        <v>183</v>
      </c>
      <c r="F142" s="309">
        <v>81</v>
      </c>
      <c r="G142" s="39"/>
      <c r="H142" s="45"/>
    </row>
    <row r="143" s="2" customFormat="1" ht="16.8" customHeight="1">
      <c r="A143" s="39"/>
      <c r="B143" s="45"/>
      <c r="C143" s="308" t="s">
        <v>1491</v>
      </c>
      <c r="D143" s="308" t="s">
        <v>1492</v>
      </c>
      <c r="E143" s="18" t="s">
        <v>183</v>
      </c>
      <c r="F143" s="309">
        <v>81</v>
      </c>
      <c r="G143" s="39"/>
      <c r="H143" s="45"/>
    </row>
    <row r="144" s="2" customFormat="1" ht="16.8" customHeight="1">
      <c r="A144" s="39"/>
      <c r="B144" s="45"/>
      <c r="C144" s="308" t="s">
        <v>1499</v>
      </c>
      <c r="D144" s="308" t="s">
        <v>1500</v>
      </c>
      <c r="E144" s="18" t="s">
        <v>183</v>
      </c>
      <c r="F144" s="309">
        <v>81</v>
      </c>
      <c r="G144" s="39"/>
      <c r="H144" s="45"/>
    </row>
    <row r="145" s="2" customFormat="1" ht="16.8" customHeight="1">
      <c r="A145" s="39"/>
      <c r="B145" s="45"/>
      <c r="C145" s="308" t="s">
        <v>1502</v>
      </c>
      <c r="D145" s="308" t="s">
        <v>1503</v>
      </c>
      <c r="E145" s="18" t="s">
        <v>183</v>
      </c>
      <c r="F145" s="309">
        <v>81</v>
      </c>
      <c r="G145" s="39"/>
      <c r="H145" s="45"/>
    </row>
    <row r="146" s="2" customFormat="1" ht="16.8" customHeight="1">
      <c r="A146" s="39"/>
      <c r="B146" s="45"/>
      <c r="C146" s="304" t="s">
        <v>1385</v>
      </c>
      <c r="D146" s="305" t="s">
        <v>1</v>
      </c>
      <c r="E146" s="306" t="s">
        <v>1</v>
      </c>
      <c r="F146" s="307">
        <v>43.200000000000003</v>
      </c>
      <c r="G146" s="39"/>
      <c r="H146" s="45"/>
    </row>
    <row r="147" s="2" customFormat="1" ht="16.8" customHeight="1">
      <c r="A147" s="39"/>
      <c r="B147" s="45"/>
      <c r="C147" s="308" t="s">
        <v>1</v>
      </c>
      <c r="D147" s="308" t="s">
        <v>1475</v>
      </c>
      <c r="E147" s="18" t="s">
        <v>1</v>
      </c>
      <c r="F147" s="309">
        <v>0</v>
      </c>
      <c r="G147" s="39"/>
      <c r="H147" s="45"/>
    </row>
    <row r="148" s="2" customFormat="1" ht="16.8" customHeight="1">
      <c r="A148" s="39"/>
      <c r="B148" s="45"/>
      <c r="C148" s="308" t="s">
        <v>1385</v>
      </c>
      <c r="D148" s="308" t="s">
        <v>1476</v>
      </c>
      <c r="E148" s="18" t="s">
        <v>1</v>
      </c>
      <c r="F148" s="309">
        <v>43.200000000000003</v>
      </c>
      <c r="G148" s="39"/>
      <c r="H148" s="45"/>
    </row>
    <row r="149" s="2" customFormat="1" ht="16.8" customHeight="1">
      <c r="A149" s="39"/>
      <c r="B149" s="45"/>
      <c r="C149" s="310" t="s">
        <v>3200</v>
      </c>
      <c r="D149" s="39"/>
      <c r="E149" s="39"/>
      <c r="F149" s="39"/>
      <c r="G149" s="39"/>
      <c r="H149" s="45"/>
    </row>
    <row r="150" s="2" customFormat="1" ht="16.8" customHeight="1">
      <c r="A150" s="39"/>
      <c r="B150" s="45"/>
      <c r="C150" s="308" t="s">
        <v>1472</v>
      </c>
      <c r="D150" s="308" t="s">
        <v>1473</v>
      </c>
      <c r="E150" s="18" t="s">
        <v>156</v>
      </c>
      <c r="F150" s="309">
        <v>43.200000000000003</v>
      </c>
      <c r="G150" s="39"/>
      <c r="H150" s="45"/>
    </row>
    <row r="151" s="2" customFormat="1">
      <c r="A151" s="39"/>
      <c r="B151" s="45"/>
      <c r="C151" s="308" t="s">
        <v>163</v>
      </c>
      <c r="D151" s="308" t="s">
        <v>164</v>
      </c>
      <c r="E151" s="18" t="s">
        <v>156</v>
      </c>
      <c r="F151" s="309">
        <v>104.749</v>
      </c>
      <c r="G151" s="39"/>
      <c r="H151" s="45"/>
    </row>
    <row r="152" s="2" customFormat="1" ht="16.8" customHeight="1">
      <c r="A152" s="39"/>
      <c r="B152" s="45"/>
      <c r="C152" s="304" t="s">
        <v>1387</v>
      </c>
      <c r="D152" s="305" t="s">
        <v>1</v>
      </c>
      <c r="E152" s="306" t="s">
        <v>1</v>
      </c>
      <c r="F152" s="307">
        <v>21.870000000000001</v>
      </c>
      <c r="G152" s="39"/>
      <c r="H152" s="45"/>
    </row>
    <row r="153" s="2" customFormat="1" ht="16.8" customHeight="1">
      <c r="A153" s="39"/>
      <c r="B153" s="45"/>
      <c r="C153" s="308" t="s">
        <v>1</v>
      </c>
      <c r="D153" s="308" t="s">
        <v>1484</v>
      </c>
      <c r="E153" s="18" t="s">
        <v>1</v>
      </c>
      <c r="F153" s="309">
        <v>0</v>
      </c>
      <c r="G153" s="39"/>
      <c r="H153" s="45"/>
    </row>
    <row r="154" s="2" customFormat="1" ht="16.8" customHeight="1">
      <c r="A154" s="39"/>
      <c r="B154" s="45"/>
      <c r="C154" s="308" t="s">
        <v>1387</v>
      </c>
      <c r="D154" s="308" t="s">
        <v>1485</v>
      </c>
      <c r="E154" s="18" t="s">
        <v>1</v>
      </c>
      <c r="F154" s="309">
        <v>21.870000000000001</v>
      </c>
      <c r="G154" s="39"/>
      <c r="H154" s="45"/>
    </row>
    <row r="155" s="2" customFormat="1" ht="16.8" customHeight="1">
      <c r="A155" s="39"/>
      <c r="B155" s="45"/>
      <c r="C155" s="310" t="s">
        <v>3200</v>
      </c>
      <c r="D155" s="39"/>
      <c r="E155" s="39"/>
      <c r="F155" s="39"/>
      <c r="G155" s="39"/>
      <c r="H155" s="45"/>
    </row>
    <row r="156" s="2" customFormat="1" ht="16.8" customHeight="1">
      <c r="A156" s="39"/>
      <c r="B156" s="45"/>
      <c r="C156" s="308" t="s">
        <v>1481</v>
      </c>
      <c r="D156" s="308" t="s">
        <v>1482</v>
      </c>
      <c r="E156" s="18" t="s">
        <v>156</v>
      </c>
      <c r="F156" s="309">
        <v>21.870000000000001</v>
      </c>
      <c r="G156" s="39"/>
      <c r="H156" s="45"/>
    </row>
    <row r="157" s="2" customFormat="1">
      <c r="A157" s="39"/>
      <c r="B157" s="45"/>
      <c r="C157" s="308" t="s">
        <v>163</v>
      </c>
      <c r="D157" s="308" t="s">
        <v>164</v>
      </c>
      <c r="E157" s="18" t="s">
        <v>156</v>
      </c>
      <c r="F157" s="309">
        <v>104.749</v>
      </c>
      <c r="G157" s="39"/>
      <c r="H157" s="45"/>
    </row>
    <row r="158" s="2" customFormat="1" ht="16.8" customHeight="1">
      <c r="A158" s="39"/>
      <c r="B158" s="45"/>
      <c r="C158" s="304" t="s">
        <v>1389</v>
      </c>
      <c r="D158" s="305" t="s">
        <v>1</v>
      </c>
      <c r="E158" s="306" t="s">
        <v>1</v>
      </c>
      <c r="F158" s="307">
        <v>14.460000000000001</v>
      </c>
      <c r="G158" s="39"/>
      <c r="H158" s="45"/>
    </row>
    <row r="159" s="2" customFormat="1" ht="16.8" customHeight="1">
      <c r="A159" s="39"/>
      <c r="B159" s="45"/>
      <c r="C159" s="308" t="s">
        <v>1389</v>
      </c>
      <c r="D159" s="308" t="s">
        <v>1512</v>
      </c>
      <c r="E159" s="18" t="s">
        <v>1</v>
      </c>
      <c r="F159" s="309">
        <v>14.460000000000001</v>
      </c>
      <c r="G159" s="39"/>
      <c r="H159" s="45"/>
    </row>
    <row r="160" s="2" customFormat="1" ht="16.8" customHeight="1">
      <c r="A160" s="39"/>
      <c r="B160" s="45"/>
      <c r="C160" s="310" t="s">
        <v>3200</v>
      </c>
      <c r="D160" s="39"/>
      <c r="E160" s="39"/>
      <c r="F160" s="39"/>
      <c r="G160" s="39"/>
      <c r="H160" s="45"/>
    </row>
    <row r="161" s="2" customFormat="1" ht="16.8" customHeight="1">
      <c r="A161" s="39"/>
      <c r="B161" s="45"/>
      <c r="C161" s="308" t="s">
        <v>1509</v>
      </c>
      <c r="D161" s="308" t="s">
        <v>1510</v>
      </c>
      <c r="E161" s="18" t="s">
        <v>156</v>
      </c>
      <c r="F161" s="309">
        <v>14.460000000000001</v>
      </c>
      <c r="G161" s="39"/>
      <c r="H161" s="45"/>
    </row>
    <row r="162" s="2" customFormat="1">
      <c r="A162" s="39"/>
      <c r="B162" s="45"/>
      <c r="C162" s="308" t="s">
        <v>163</v>
      </c>
      <c r="D162" s="308" t="s">
        <v>164</v>
      </c>
      <c r="E162" s="18" t="s">
        <v>156</v>
      </c>
      <c r="F162" s="309">
        <v>104.749</v>
      </c>
      <c r="G162" s="39"/>
      <c r="H162" s="45"/>
    </row>
    <row r="163" s="2" customFormat="1" ht="16.8" customHeight="1">
      <c r="A163" s="39"/>
      <c r="B163" s="45"/>
      <c r="C163" s="304" t="s">
        <v>1391</v>
      </c>
      <c r="D163" s="305" t="s">
        <v>1</v>
      </c>
      <c r="E163" s="306" t="s">
        <v>1</v>
      </c>
      <c r="F163" s="307">
        <v>72.900000000000006</v>
      </c>
      <c r="G163" s="39"/>
      <c r="H163" s="45"/>
    </row>
    <row r="164" s="2" customFormat="1" ht="16.8" customHeight="1">
      <c r="A164" s="39"/>
      <c r="B164" s="45"/>
      <c r="C164" s="308" t="s">
        <v>1</v>
      </c>
      <c r="D164" s="308" t="s">
        <v>1414</v>
      </c>
      <c r="E164" s="18" t="s">
        <v>1</v>
      </c>
      <c r="F164" s="309">
        <v>0</v>
      </c>
      <c r="G164" s="39"/>
      <c r="H164" s="45"/>
    </row>
    <row r="165" s="2" customFormat="1" ht="16.8" customHeight="1">
      <c r="A165" s="39"/>
      <c r="B165" s="45"/>
      <c r="C165" s="308" t="s">
        <v>1</v>
      </c>
      <c r="D165" s="308" t="s">
        <v>1415</v>
      </c>
      <c r="E165" s="18" t="s">
        <v>1</v>
      </c>
      <c r="F165" s="309">
        <v>41.399999999999999</v>
      </c>
      <c r="G165" s="39"/>
      <c r="H165" s="45"/>
    </row>
    <row r="166" s="2" customFormat="1" ht="16.8" customHeight="1">
      <c r="A166" s="39"/>
      <c r="B166" s="45"/>
      <c r="C166" s="308" t="s">
        <v>1</v>
      </c>
      <c r="D166" s="308" t="s">
        <v>1416</v>
      </c>
      <c r="E166" s="18" t="s">
        <v>1</v>
      </c>
      <c r="F166" s="309">
        <v>31.5</v>
      </c>
      <c r="G166" s="39"/>
      <c r="H166" s="45"/>
    </row>
    <row r="167" s="2" customFormat="1" ht="16.8" customHeight="1">
      <c r="A167" s="39"/>
      <c r="B167" s="45"/>
      <c r="C167" s="308" t="s">
        <v>1391</v>
      </c>
      <c r="D167" s="308" t="s">
        <v>213</v>
      </c>
      <c r="E167" s="18" t="s">
        <v>1</v>
      </c>
      <c r="F167" s="309">
        <v>72.900000000000006</v>
      </c>
      <c r="G167" s="39"/>
      <c r="H167" s="45"/>
    </row>
    <row r="168" s="2" customFormat="1" ht="16.8" customHeight="1">
      <c r="A168" s="39"/>
      <c r="B168" s="45"/>
      <c r="C168" s="310" t="s">
        <v>3200</v>
      </c>
      <c r="D168" s="39"/>
      <c r="E168" s="39"/>
      <c r="F168" s="39"/>
      <c r="G168" s="39"/>
      <c r="H168" s="45"/>
    </row>
    <row r="169" s="2" customFormat="1">
      <c r="A169" s="39"/>
      <c r="B169" s="45"/>
      <c r="C169" s="308" t="s">
        <v>1411</v>
      </c>
      <c r="D169" s="308" t="s">
        <v>1412</v>
      </c>
      <c r="E169" s="18" t="s">
        <v>156</v>
      </c>
      <c r="F169" s="309">
        <v>72.900000000000006</v>
      </c>
      <c r="G169" s="39"/>
      <c r="H169" s="45"/>
    </row>
    <row r="170" s="2" customFormat="1" ht="16.8" customHeight="1">
      <c r="A170" s="39"/>
      <c r="B170" s="45"/>
      <c r="C170" s="308" t="s">
        <v>1427</v>
      </c>
      <c r="D170" s="308" t="s">
        <v>1428</v>
      </c>
      <c r="E170" s="18" t="s">
        <v>183</v>
      </c>
      <c r="F170" s="309">
        <v>243</v>
      </c>
      <c r="G170" s="39"/>
      <c r="H170" s="45"/>
    </row>
    <row r="171" s="2" customFormat="1" ht="16.8" customHeight="1">
      <c r="A171" s="39"/>
      <c r="B171" s="45"/>
      <c r="C171" s="308" t="s">
        <v>1465</v>
      </c>
      <c r="D171" s="308" t="s">
        <v>1466</v>
      </c>
      <c r="E171" s="18" t="s">
        <v>156</v>
      </c>
      <c r="F171" s="309">
        <v>50.970999999999997</v>
      </c>
      <c r="G171" s="39"/>
      <c r="H171" s="45"/>
    </row>
    <row r="172" s="2" customFormat="1" ht="16.8" customHeight="1">
      <c r="A172" s="39"/>
      <c r="B172" s="45"/>
      <c r="C172" s="304" t="s">
        <v>1393</v>
      </c>
      <c r="D172" s="305" t="s">
        <v>1</v>
      </c>
      <c r="E172" s="306" t="s">
        <v>1</v>
      </c>
      <c r="F172" s="307">
        <v>76.799999999999997</v>
      </c>
      <c r="G172" s="39"/>
      <c r="H172" s="45"/>
    </row>
    <row r="173" s="2" customFormat="1" ht="16.8" customHeight="1">
      <c r="A173" s="39"/>
      <c r="B173" s="45"/>
      <c r="C173" s="308" t="s">
        <v>1</v>
      </c>
      <c r="D173" s="308" t="s">
        <v>1425</v>
      </c>
      <c r="E173" s="18" t="s">
        <v>1</v>
      </c>
      <c r="F173" s="309">
        <v>0</v>
      </c>
      <c r="G173" s="39"/>
      <c r="H173" s="45"/>
    </row>
    <row r="174" s="2" customFormat="1" ht="16.8" customHeight="1">
      <c r="A174" s="39"/>
      <c r="B174" s="45"/>
      <c r="C174" s="308" t="s">
        <v>1393</v>
      </c>
      <c r="D174" s="308" t="s">
        <v>1426</v>
      </c>
      <c r="E174" s="18" t="s">
        <v>1</v>
      </c>
      <c r="F174" s="309">
        <v>76.799999999999997</v>
      </c>
      <c r="G174" s="39"/>
      <c r="H174" s="45"/>
    </row>
    <row r="175" s="2" customFormat="1" ht="16.8" customHeight="1">
      <c r="A175" s="39"/>
      <c r="B175" s="45"/>
      <c r="C175" s="310" t="s">
        <v>3200</v>
      </c>
      <c r="D175" s="39"/>
      <c r="E175" s="39"/>
      <c r="F175" s="39"/>
      <c r="G175" s="39"/>
      <c r="H175" s="45"/>
    </row>
    <row r="176" s="2" customFormat="1" ht="16.8" customHeight="1">
      <c r="A176" s="39"/>
      <c r="B176" s="45"/>
      <c r="C176" s="308" t="s">
        <v>1422</v>
      </c>
      <c r="D176" s="308" t="s">
        <v>1423</v>
      </c>
      <c r="E176" s="18" t="s">
        <v>156</v>
      </c>
      <c r="F176" s="309">
        <v>76.799999999999997</v>
      </c>
      <c r="G176" s="39"/>
      <c r="H176" s="45"/>
    </row>
    <row r="177" s="2" customFormat="1">
      <c r="A177" s="39"/>
      <c r="B177" s="45"/>
      <c r="C177" s="308" t="s">
        <v>1441</v>
      </c>
      <c r="D177" s="308" t="s">
        <v>1442</v>
      </c>
      <c r="E177" s="18" t="s">
        <v>156</v>
      </c>
      <c r="F177" s="309">
        <v>76.799999999999997</v>
      </c>
      <c r="G177" s="39"/>
      <c r="H177" s="45"/>
    </row>
    <row r="178" s="2" customFormat="1">
      <c r="A178" s="39"/>
      <c r="B178" s="45"/>
      <c r="C178" s="308" t="s">
        <v>1444</v>
      </c>
      <c r="D178" s="308" t="s">
        <v>1445</v>
      </c>
      <c r="E178" s="18" t="s">
        <v>156</v>
      </c>
      <c r="F178" s="309">
        <v>307.19999999999999</v>
      </c>
      <c r="G178" s="39"/>
      <c r="H178" s="45"/>
    </row>
    <row r="179" s="2" customFormat="1" ht="16.8" customHeight="1">
      <c r="A179" s="39"/>
      <c r="B179" s="45"/>
      <c r="C179" s="308" t="s">
        <v>1457</v>
      </c>
      <c r="D179" s="308" t="s">
        <v>1458</v>
      </c>
      <c r="E179" s="18" t="s">
        <v>156</v>
      </c>
      <c r="F179" s="309">
        <v>24</v>
      </c>
      <c r="G179" s="39"/>
      <c r="H179" s="45"/>
    </row>
    <row r="180" s="2" customFormat="1" ht="16.8" customHeight="1">
      <c r="A180" s="39"/>
      <c r="B180" s="45"/>
      <c r="C180" s="304" t="s">
        <v>1396</v>
      </c>
      <c r="D180" s="305" t="s">
        <v>1</v>
      </c>
      <c r="E180" s="306" t="s">
        <v>1</v>
      </c>
      <c r="F180" s="307">
        <v>6.0199999999999996</v>
      </c>
      <c r="G180" s="39"/>
      <c r="H180" s="45"/>
    </row>
    <row r="181" s="2" customFormat="1" ht="16.8" customHeight="1">
      <c r="A181" s="39"/>
      <c r="B181" s="45"/>
      <c r="C181" s="308" t="s">
        <v>1</v>
      </c>
      <c r="D181" s="308" t="s">
        <v>1420</v>
      </c>
      <c r="E181" s="18" t="s">
        <v>1</v>
      </c>
      <c r="F181" s="309">
        <v>0</v>
      </c>
      <c r="G181" s="39"/>
      <c r="H181" s="45"/>
    </row>
    <row r="182" s="2" customFormat="1" ht="16.8" customHeight="1">
      <c r="A182" s="39"/>
      <c r="B182" s="45"/>
      <c r="C182" s="308" t="s">
        <v>1396</v>
      </c>
      <c r="D182" s="308" t="s">
        <v>1421</v>
      </c>
      <c r="E182" s="18" t="s">
        <v>1</v>
      </c>
      <c r="F182" s="309">
        <v>6.0199999999999996</v>
      </c>
      <c r="G182" s="39"/>
      <c r="H182" s="45"/>
    </row>
    <row r="183" s="2" customFormat="1" ht="16.8" customHeight="1">
      <c r="A183" s="39"/>
      <c r="B183" s="45"/>
      <c r="C183" s="310" t="s">
        <v>3200</v>
      </c>
      <c r="D183" s="39"/>
      <c r="E183" s="39"/>
      <c r="F183" s="39"/>
      <c r="G183" s="39"/>
      <c r="H183" s="45"/>
    </row>
    <row r="184" s="2" customFormat="1" ht="16.8" customHeight="1">
      <c r="A184" s="39"/>
      <c r="B184" s="45"/>
      <c r="C184" s="308" t="s">
        <v>1417</v>
      </c>
      <c r="D184" s="308" t="s">
        <v>1418</v>
      </c>
      <c r="E184" s="18" t="s">
        <v>156</v>
      </c>
      <c r="F184" s="309">
        <v>6.0199999999999996</v>
      </c>
      <c r="G184" s="39"/>
      <c r="H184" s="45"/>
    </row>
    <row r="185" s="2" customFormat="1" ht="16.8" customHeight="1">
      <c r="A185" s="39"/>
      <c r="B185" s="45"/>
      <c r="C185" s="308" t="s">
        <v>1465</v>
      </c>
      <c r="D185" s="308" t="s">
        <v>1466</v>
      </c>
      <c r="E185" s="18" t="s">
        <v>156</v>
      </c>
      <c r="F185" s="309">
        <v>50.970999999999997</v>
      </c>
      <c r="G185" s="39"/>
      <c r="H185" s="45"/>
    </row>
    <row r="186" s="2" customFormat="1" ht="16.8" customHeight="1">
      <c r="A186" s="39"/>
      <c r="B186" s="45"/>
      <c r="C186" s="304" t="s">
        <v>1398</v>
      </c>
      <c r="D186" s="305" t="s">
        <v>1</v>
      </c>
      <c r="E186" s="306" t="s">
        <v>1</v>
      </c>
      <c r="F186" s="307">
        <v>24</v>
      </c>
      <c r="G186" s="39"/>
      <c r="H186" s="45"/>
    </row>
    <row r="187" s="2" customFormat="1" ht="16.8" customHeight="1">
      <c r="A187" s="39"/>
      <c r="B187" s="45"/>
      <c r="C187" s="308" t="s">
        <v>1</v>
      </c>
      <c r="D187" s="308" t="s">
        <v>1393</v>
      </c>
      <c r="E187" s="18" t="s">
        <v>1</v>
      </c>
      <c r="F187" s="309">
        <v>76.799999999999997</v>
      </c>
      <c r="G187" s="39"/>
      <c r="H187" s="45"/>
    </row>
    <row r="188" s="2" customFormat="1" ht="16.8" customHeight="1">
      <c r="A188" s="39"/>
      <c r="B188" s="45"/>
      <c r="C188" s="308" t="s">
        <v>1</v>
      </c>
      <c r="D188" s="308" t="s">
        <v>1460</v>
      </c>
      <c r="E188" s="18" t="s">
        <v>1</v>
      </c>
      <c r="F188" s="309">
        <v>-52.799999999999997</v>
      </c>
      <c r="G188" s="39"/>
      <c r="H188" s="45"/>
    </row>
    <row r="189" s="2" customFormat="1" ht="16.8" customHeight="1">
      <c r="A189" s="39"/>
      <c r="B189" s="45"/>
      <c r="C189" s="308" t="s">
        <v>1398</v>
      </c>
      <c r="D189" s="308" t="s">
        <v>213</v>
      </c>
      <c r="E189" s="18" t="s">
        <v>1</v>
      </c>
      <c r="F189" s="309">
        <v>24</v>
      </c>
      <c r="G189" s="39"/>
      <c r="H189" s="45"/>
    </row>
    <row r="190" s="2" customFormat="1" ht="16.8" customHeight="1">
      <c r="A190" s="39"/>
      <c r="B190" s="45"/>
      <c r="C190" s="310" t="s">
        <v>3200</v>
      </c>
      <c r="D190" s="39"/>
      <c r="E190" s="39"/>
      <c r="F190" s="39"/>
      <c r="G190" s="39"/>
      <c r="H190" s="45"/>
    </row>
    <row r="191" s="2" customFormat="1" ht="16.8" customHeight="1">
      <c r="A191" s="39"/>
      <c r="B191" s="45"/>
      <c r="C191" s="308" t="s">
        <v>1457</v>
      </c>
      <c r="D191" s="308" t="s">
        <v>1458</v>
      </c>
      <c r="E191" s="18" t="s">
        <v>156</v>
      </c>
      <c r="F191" s="309">
        <v>24</v>
      </c>
      <c r="G191" s="39"/>
      <c r="H191" s="45"/>
    </row>
    <row r="192" s="2" customFormat="1">
      <c r="A192" s="39"/>
      <c r="B192" s="45"/>
      <c r="C192" s="308" t="s">
        <v>163</v>
      </c>
      <c r="D192" s="308" t="s">
        <v>164</v>
      </c>
      <c r="E192" s="18" t="s">
        <v>156</v>
      </c>
      <c r="F192" s="309">
        <v>104.749</v>
      </c>
      <c r="G192" s="39"/>
      <c r="H192" s="45"/>
    </row>
    <row r="193" s="2" customFormat="1" ht="16.8" customHeight="1">
      <c r="A193" s="39"/>
      <c r="B193" s="45"/>
      <c r="C193" s="308" t="s">
        <v>1461</v>
      </c>
      <c r="D193" s="308" t="s">
        <v>1462</v>
      </c>
      <c r="E193" s="18" t="s">
        <v>173</v>
      </c>
      <c r="F193" s="309">
        <v>48</v>
      </c>
      <c r="G193" s="39"/>
      <c r="H193" s="45"/>
    </row>
    <row r="194" s="2" customFormat="1" ht="16.8" customHeight="1">
      <c r="A194" s="39"/>
      <c r="B194" s="45"/>
      <c r="C194" s="304" t="s">
        <v>1471</v>
      </c>
      <c r="D194" s="305" t="s">
        <v>1</v>
      </c>
      <c r="E194" s="306" t="s">
        <v>1</v>
      </c>
      <c r="F194" s="307">
        <v>50.970999999999997</v>
      </c>
      <c r="G194" s="39"/>
      <c r="H194" s="45"/>
    </row>
    <row r="195" s="2" customFormat="1" ht="16.8" customHeight="1">
      <c r="A195" s="39"/>
      <c r="B195" s="45"/>
      <c r="C195" s="308" t="s">
        <v>1</v>
      </c>
      <c r="D195" s="308" t="s">
        <v>1468</v>
      </c>
      <c r="E195" s="18" t="s">
        <v>1</v>
      </c>
      <c r="F195" s="309">
        <v>78.920000000000002</v>
      </c>
      <c r="G195" s="39"/>
      <c r="H195" s="45"/>
    </row>
    <row r="196" s="2" customFormat="1" ht="16.8" customHeight="1">
      <c r="A196" s="39"/>
      <c r="B196" s="45"/>
      <c r="C196" s="308" t="s">
        <v>1</v>
      </c>
      <c r="D196" s="308" t="s">
        <v>1469</v>
      </c>
      <c r="E196" s="18" t="s">
        <v>1</v>
      </c>
      <c r="F196" s="309">
        <v>-26.73</v>
      </c>
      <c r="G196" s="39"/>
      <c r="H196" s="45"/>
    </row>
    <row r="197" s="2" customFormat="1" ht="16.8" customHeight="1">
      <c r="A197" s="39"/>
      <c r="B197" s="45"/>
      <c r="C197" s="308" t="s">
        <v>1</v>
      </c>
      <c r="D197" s="308" t="s">
        <v>1470</v>
      </c>
      <c r="E197" s="18" t="s">
        <v>1</v>
      </c>
      <c r="F197" s="309">
        <v>-1.2190000000000001</v>
      </c>
      <c r="G197" s="39"/>
      <c r="H197" s="45"/>
    </row>
    <row r="198" s="2" customFormat="1" ht="16.8" customHeight="1">
      <c r="A198" s="39"/>
      <c r="B198" s="45"/>
      <c r="C198" s="308" t="s">
        <v>1471</v>
      </c>
      <c r="D198" s="308" t="s">
        <v>213</v>
      </c>
      <c r="E198" s="18" t="s">
        <v>1</v>
      </c>
      <c r="F198" s="309">
        <v>50.970999999999997</v>
      </c>
      <c r="G198" s="39"/>
      <c r="H198" s="45"/>
    </row>
    <row r="199" s="2" customFormat="1" ht="7.44" customHeight="1">
      <c r="A199" s="39"/>
      <c r="B199" s="172"/>
      <c r="C199" s="173"/>
      <c r="D199" s="173"/>
      <c r="E199" s="173"/>
      <c r="F199" s="173"/>
      <c r="G199" s="173"/>
      <c r="H199" s="45"/>
    </row>
    <row r="200" s="2" customFormat="1">
      <c r="A200" s="39"/>
      <c r="B200" s="39"/>
      <c r="C200" s="39"/>
      <c r="D200" s="39"/>
      <c r="E200" s="39"/>
      <c r="F200" s="39"/>
      <c r="G200" s="39"/>
      <c r="H200" s="39"/>
    </row>
  </sheetData>
  <sheetProtection sheet="1" formatColumns="0" formatRows="0" objects="1" scenarios="1" spinCount="100000" saltValue="VnrFsRfDEkoq3EtsUgvvYaO2uE+O4WJH+eCwe25mqelEf6VcuuRh+siWRh7uRvI5OFVd6CVk4iZ8VpaUVX3X7A==" hashValue="UeUYEgfIrnYNr4faQQqfFzxTgItU+odbcxGs1FokUpKBxxURKh6vXniEwI7zTizRbLYFbnEQOIF8VIpHSS2+Bg==" algorithmName="SHA-512" password="CC3D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Irena Fajfrová</dc:creator>
  <cp:lastModifiedBy>Irena Fajfrová</cp:lastModifiedBy>
  <dcterms:created xsi:type="dcterms:W3CDTF">2025-07-17T11:05:14Z</dcterms:created>
  <dcterms:modified xsi:type="dcterms:W3CDTF">2025-07-17T11:05:29Z</dcterms:modified>
</cp:coreProperties>
</file>